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firstSheet="8" activeTab="13"/>
  </bookViews>
  <sheets>
    <sheet name="autocelu izl" sheetId="1" r:id="rId1"/>
    <sheet name="specbudz2014 " sheetId="2" r:id="rId2"/>
    <sheet name="pb-izd-soc" sheetId="3" r:id="rId3"/>
    <sheet name="pb-izd-izgl" sheetId="4" r:id="rId4"/>
    <sheet name="pb-izd-kult" sheetId="5" r:id="rId5"/>
    <sheet name="pb-izd-ts" sheetId="6" r:id="rId6"/>
    <sheet name="pb-izd-sab.kart." sheetId="7" r:id="rId7"/>
    <sheet name="pb-izd-vald.dien." sheetId="8" r:id="rId8"/>
    <sheet name="sadal-funk.kateg." sheetId="9" r:id="rId9"/>
    <sheet name="pb-kred-finan" sheetId="10" r:id="rId10"/>
    <sheet name="naudas līdz.atlik." sheetId="11" r:id="rId11"/>
    <sheet name="ienem-pamatb.2014" sheetId="12" r:id="rId12"/>
    <sheet name="saturs" sheetId="13" r:id="rId13"/>
    <sheet name="titullapa" sheetId="14" r:id="rId14"/>
  </sheets>
  <definedNames/>
  <calcPr fullCalcOnLoad="1"/>
</workbook>
</file>

<file path=xl/sharedStrings.xml><?xml version="1.0" encoding="utf-8"?>
<sst xmlns="http://schemas.openxmlformats.org/spreadsheetml/2006/main" count="1973" uniqueCount="959">
  <si>
    <t>Ropažu novada pašvaldības</t>
  </si>
  <si>
    <t xml:space="preserve">APSTIPRINĀTS </t>
  </si>
  <si>
    <t>dalības maksa semināros,biedru nauda</t>
  </si>
  <si>
    <t>kursu un semināru organizēšana</t>
  </si>
  <si>
    <t xml:space="preserve">datorprogrammas </t>
  </si>
  <si>
    <t>kursi,semināri organizēšana</t>
  </si>
  <si>
    <t>pārējie remonta, uzturēšanas pakalpojumi,t.sk. deratizācija</t>
  </si>
  <si>
    <t>pārējie kom.izdev ārzemes</t>
  </si>
  <si>
    <t>pārējie remonta un uzturēšanas pakalpojumi,t.sk. deratizācija</t>
  </si>
  <si>
    <t>pārējie remonta un uzturēšanas pakalpojumi</t>
  </si>
  <si>
    <t>pārējie remonta un uzturēšanas pakalpojumi,t.sk.deratizācija</t>
  </si>
  <si>
    <t>kursu,semināru organizēšana</t>
  </si>
  <si>
    <t xml:space="preserve"> dzīvokļu pabalstu kompensācija</t>
  </si>
  <si>
    <t>ES projekts-brīvā laika aktivitāšu pilnveidošana multifunkcionālajos centros Silakrogā un Tumšupē dažāda vecuma grupām</t>
  </si>
  <si>
    <t>KM ES projekts- Vides dejas 2014</t>
  </si>
  <si>
    <t>KM ES projekts Vides dejas 2014.</t>
  </si>
  <si>
    <t>Dzīvokļu un komunālā saimniecība ( tautsaimniecība )</t>
  </si>
  <si>
    <t>EST LAT projekts Development of Water Tourism as Nature and Active Tourism Components in Latvia and Estonia</t>
  </si>
  <si>
    <t xml:space="preserve">t.sk. konts Swedbank ES darba praktizēšanas pasākumu nodrošinājums </t>
  </si>
  <si>
    <t>t.sk. VK- mūzikas -mākslas skolas pedagogu darba samaksa</t>
  </si>
  <si>
    <t>transporta līdzekļu ekspluatācijas komp.</t>
  </si>
  <si>
    <t>pārējie komand.un dienesta braucienu izdevumi</t>
  </si>
  <si>
    <t>IEŅĒMUMI   PAMATBUDŽETĀ</t>
  </si>
  <si>
    <t>Ls</t>
  </si>
  <si>
    <t xml:space="preserve">KOPĀ  :                                                 </t>
  </si>
  <si>
    <t xml:space="preserve">PII " Annele" </t>
  </si>
  <si>
    <t>01.100.</t>
  </si>
  <si>
    <t>Vispārējie valdības dienesti</t>
  </si>
  <si>
    <t>Pakalpojumi kopā</t>
  </si>
  <si>
    <t>Lēmējvara</t>
  </si>
  <si>
    <t>Komandējumi un dienesta braucieni</t>
  </si>
  <si>
    <t>03.000</t>
  </si>
  <si>
    <t>Izglītība</t>
  </si>
  <si>
    <t>04.110</t>
  </si>
  <si>
    <t>Pirmsskolas bērnu iestādes, t.sk.:</t>
  </si>
  <si>
    <t>Pašvaldības līdzekļi</t>
  </si>
  <si>
    <t>Preses izdevumi</t>
  </si>
  <si>
    <t>Valsts mērķdotācijas kopā :</t>
  </si>
  <si>
    <t>04.211</t>
  </si>
  <si>
    <t>Sākumskolas, pamatskolas, vidusskolas, t.sk.:</t>
  </si>
  <si>
    <t>Ropažu vidusskola</t>
  </si>
  <si>
    <t>Zaķumuižas pamatskola</t>
  </si>
  <si>
    <t>Skolēnu pārvadāšana, transporta izdevumu kompensācija</t>
  </si>
  <si>
    <t>04.421</t>
  </si>
  <si>
    <t>Mūzikas un mākslas skola</t>
  </si>
  <si>
    <t>Valsts mērķdotācijas kopā, t.sk. :</t>
  </si>
  <si>
    <t>04.423</t>
  </si>
  <si>
    <t>Pārējie interešu izglītības pasākumi, t.sk.:</t>
  </si>
  <si>
    <t xml:space="preserve"> Ropažu vidusskola:</t>
  </si>
  <si>
    <t xml:space="preserve"> Zaķumuižas pamatskola</t>
  </si>
  <si>
    <t>Mājas aprūpe</t>
  </si>
  <si>
    <t>Sociālā palīdzība</t>
  </si>
  <si>
    <t>Kultūra, t.sk.:</t>
  </si>
  <si>
    <t>KOPĀ</t>
  </si>
  <si>
    <t>Kākciema bibliotēka</t>
  </si>
  <si>
    <t>Norēķini ar pašvaldību budžetiem:</t>
  </si>
  <si>
    <t xml:space="preserve">Ieņēmumi kopā </t>
  </si>
  <si>
    <t xml:space="preserve">Izdevumi kopā </t>
  </si>
  <si>
    <t>Izdevumi kopā</t>
  </si>
  <si>
    <t>Darba samaksa</t>
  </si>
  <si>
    <t>Darba devēja VSAOI</t>
  </si>
  <si>
    <t>Pamatkapitāla veidošana</t>
  </si>
  <si>
    <t>Pašvaldības policija</t>
  </si>
  <si>
    <t>Bāriņtiesa</t>
  </si>
  <si>
    <t>Krājumi, materiāli, energo resursi, inventārs, ko neuzskaita 5000. kodā</t>
  </si>
  <si>
    <t>darba devēja VSAOI</t>
  </si>
  <si>
    <t>t.sk. par izglītību</t>
  </si>
  <si>
    <t xml:space="preserve">darba samaksa </t>
  </si>
  <si>
    <t xml:space="preserve">t.sk. darba samaksa </t>
  </si>
  <si>
    <t>darba samaksa</t>
  </si>
  <si>
    <t>KOPĀ:</t>
  </si>
  <si>
    <t>Nodokļu maksājumi ( PVN)</t>
  </si>
  <si>
    <t>Nodokļu maksājumi (PVN)</t>
  </si>
  <si>
    <t>IZDEVUMI PAMATBUDŽETĀ KOPĀ</t>
  </si>
  <si>
    <t>Sociālais dienesta centrs Dzīpari</t>
  </si>
  <si>
    <t>Krājumi, materiāli,energo resursi, inventārs,ko neuzskaita 5000.kodā</t>
  </si>
  <si>
    <t>Krājumi, materiāli, energo resursi, inventārs, ko neuzskaita 5000.kodā</t>
  </si>
  <si>
    <t>Krājumi, materiāli, energo resursi, inventārs ,ko neuzskaita 5000.kodā</t>
  </si>
  <si>
    <t>Nodokļu maksājumi</t>
  </si>
  <si>
    <t>Krājumi,materiāli,energo resursi, inventārs, ko neuzskaita 5000. kodā</t>
  </si>
  <si>
    <t>Krājumi, materiāli, energoresursi, inventārs, ko neuzskaita 5000. kodā</t>
  </si>
  <si>
    <t>Krājumi,materiāli,energo resursi, inventārs, ko neuzskaita 5000.kodā</t>
  </si>
  <si>
    <t>Krājumi, materiāli,energo resursi, inventārs, ko neuzskaita 500. kodā</t>
  </si>
  <si>
    <t>Krājumi,materiāli,energo resursi, inventārs , ko neuzskaita 5000.kodā</t>
  </si>
  <si>
    <t>Zaķumuižas klubs</t>
  </si>
  <si>
    <t>Preses pakalpojumi</t>
  </si>
  <si>
    <t>Ropažu sporta centrs</t>
  </si>
  <si>
    <t>Zaķumuižas sporta zāle</t>
  </si>
  <si>
    <t>1.1.1.1.</t>
  </si>
  <si>
    <t xml:space="preserve">Nesadalītais iedzīvotāju ienākuma nodoklis par iepriekšējo gadu </t>
  </si>
  <si>
    <t xml:space="preserve">Pašvaldības līdzekļi </t>
  </si>
  <si>
    <t>Pakalpojumi</t>
  </si>
  <si>
    <t>Krājumi, materiāli,energo resursi, inventārs , ko neuzskaita 5000. kodā</t>
  </si>
  <si>
    <t>Krājumi, materiāli, energo resursi, inventārs , ko uzskaita 5000. kodā</t>
  </si>
  <si>
    <t>4.1.1.1.</t>
  </si>
  <si>
    <t>Nekustamā ienākuma nodoklis par zemi kārtējā gada</t>
  </si>
  <si>
    <t>Nekustāmā īpašuma nodoklis par ēkām kārtējā gada</t>
  </si>
  <si>
    <t>4.1.2.1.</t>
  </si>
  <si>
    <t>Nekustāmā īpašuma nodoklis par mājokļiem kārtējā gada</t>
  </si>
  <si>
    <t>Pierīgas izglītības ,kulturas un sporta pārvalde</t>
  </si>
  <si>
    <t>Pieaugušo izglītība</t>
  </si>
  <si>
    <t>bibliotēku apkalpošana</t>
  </si>
  <si>
    <t>bibliotēku fonds</t>
  </si>
  <si>
    <t>Comenius projekta realizācija</t>
  </si>
  <si>
    <t xml:space="preserve">Valsts mērķdotācijas skolas ped.kopā, t.sk.: </t>
  </si>
  <si>
    <t>SPECIĀLĀ BUDŽETA PLĀNS</t>
  </si>
  <si>
    <t>IEŅĒMUMI</t>
  </si>
  <si>
    <t>1. Autoceļu fonds</t>
  </si>
  <si>
    <t>18.9.1.0.</t>
  </si>
  <si>
    <t>2. Dabas resursu nodoklis</t>
  </si>
  <si>
    <t>DRN par dabas resursu ieguvi un vides piesārņošanu</t>
  </si>
  <si>
    <t>5.5.3.1.</t>
  </si>
  <si>
    <t>3. Ziedojumi un dāvinājumi</t>
  </si>
  <si>
    <t>Juridisku personu ziedojumi un dāvinājumi naudā</t>
  </si>
  <si>
    <t>23.4.1.0.</t>
  </si>
  <si>
    <t>Fizisku personu ziedojumi un dāvinājumi naudā</t>
  </si>
  <si>
    <t>23.5.1.0.</t>
  </si>
  <si>
    <t>4. Dažādi nenodokļu ieņēmumi</t>
  </si>
  <si>
    <t>12.3.9.0.</t>
  </si>
  <si>
    <t>Citi dažādi nenodokļu ieņēmumi</t>
  </si>
  <si>
    <t>IZDEVUMI</t>
  </si>
  <si>
    <t>1. Autoceļu fonds,t.sk.</t>
  </si>
  <si>
    <t>bankas komisija, pakalpojumi</t>
  </si>
  <si>
    <t>AUTOCEĻU FONDA IZLIETOJUMA PROGRAMMA</t>
  </si>
  <si>
    <t xml:space="preserve">Piešķirtā mēŗkdotācija pašvaldību autoceļu ( ielu ) fondam </t>
  </si>
  <si>
    <t>Autoceļu fonds kopā</t>
  </si>
  <si>
    <t>Plānotais līdzekļu izlietojums</t>
  </si>
  <si>
    <t>sniega tīrīšana un ceļu kaisīšana</t>
  </si>
  <si>
    <t>ceļu uzturēšanas materiālu iegāde ( caurtekas , ceļazīmes )</t>
  </si>
  <si>
    <t>šķembu, atsiju,smilts iegāde</t>
  </si>
  <si>
    <t>Pārējie izdevumi,t.sk.:</t>
  </si>
  <si>
    <t>Ceļu un ielu ikdienas uzturēšana,t.sk.</t>
  </si>
  <si>
    <t>kārtējais ceļu remonts (bedrīšu piebēršana, profila labošana,caurteku remonts )</t>
  </si>
  <si>
    <t>ceļazīmju uzstādīšana</t>
  </si>
  <si>
    <t>Ceļu un ielu periodiskā uzturēšana ( renovācija ), t.sk.:</t>
  </si>
  <si>
    <t>Krājumi,materiāli,energoresursi,preces,biroja preces un inventārs, kurus neuzskaita kodā 5000</t>
  </si>
  <si>
    <t>Pakalpojumi,t.sk.:</t>
  </si>
  <si>
    <t>monitoringa pasākums rekultivētās atkritumu izgāztuvēs Tumšupe un Kangari</t>
  </si>
  <si>
    <t>bankas komisija , pakalpojumi</t>
  </si>
  <si>
    <t>pasākumu organizēšana</t>
  </si>
  <si>
    <t>LĪDZEKĻU ATLIKUMI</t>
  </si>
  <si>
    <t>Mērķdotācija pašvaldību autoceļu ( ielu ) fondam</t>
  </si>
  <si>
    <t>NODOKĻU IEŅĒMUMI</t>
  </si>
  <si>
    <t>NENODOKĻU IEŅĒMUMI</t>
  </si>
  <si>
    <t>Pārskata gadā ieskaitītais iedzīvotāju ienākuma nodoklis</t>
  </si>
  <si>
    <t>1.1.1.2</t>
  </si>
  <si>
    <t>4.1.3.1</t>
  </si>
  <si>
    <t>Nekustāmā īpašuma nodoklis par būvēm kārtējā gada</t>
  </si>
  <si>
    <t>9.4.2.0</t>
  </si>
  <si>
    <t>Valsts nodeva par apliecinājumiem un citu funkciju pildīšanu bāriņtiesā</t>
  </si>
  <si>
    <t>9.4.5.0.</t>
  </si>
  <si>
    <t>Valsts nodevas par civilstāvokļa aktu reģistrēšanu, grozīšanu un papildināšanu</t>
  </si>
  <si>
    <t>9.4.9.0.</t>
  </si>
  <si>
    <t>9.5.1.5.</t>
  </si>
  <si>
    <t>9.5.2.1.</t>
  </si>
  <si>
    <t>Pašvaldības nodeva par būvatļaujas saņemšanu</t>
  </si>
  <si>
    <t>9.5.2.9.</t>
  </si>
  <si>
    <t>Naudas sodi, ko uzliek pašvaldības ( administratītie )</t>
  </si>
  <si>
    <t>10.1.4.0.</t>
  </si>
  <si>
    <t>10.3.0.0.</t>
  </si>
  <si>
    <t>13.1.0.0.</t>
  </si>
  <si>
    <t>Ieņēmumi no ēku un būvju īpašuma pārdošanas</t>
  </si>
  <si>
    <t>21.3.5.2.</t>
  </si>
  <si>
    <t>Ieņēmumi no vecāku maksām,t.sk.:</t>
  </si>
  <si>
    <t>21.3.7.9.</t>
  </si>
  <si>
    <t>Ieņēmumi par pārējo dokumnetu izsniegšanu un kancelejas pakalpojumiem,t.sk.:</t>
  </si>
  <si>
    <t>21.3.8.1.</t>
  </si>
  <si>
    <t>Ieņēmumi par nomu un īri,t.sk. :</t>
  </si>
  <si>
    <t>autotransporta noma</t>
  </si>
  <si>
    <t>kultūras un izglītības centra telpu noma</t>
  </si>
  <si>
    <t>zemes noma</t>
  </si>
  <si>
    <t>iekārtu, inventāra noma</t>
  </si>
  <si>
    <t>pārējie ieņēmumi par nomu un īri</t>
  </si>
  <si>
    <t>21.4.9.9.</t>
  </si>
  <si>
    <t>būvvaldes lēmumi</t>
  </si>
  <si>
    <t>sporta zāles telpu  noma</t>
  </si>
  <si>
    <t>pārējo pašvaldības nekustamo īpašumu noma</t>
  </si>
  <si>
    <t>Citi iepriekš neklasificētie pašu  ieņēmumi,t.sk.:</t>
  </si>
  <si>
    <t>valsts nodevas kopā</t>
  </si>
  <si>
    <t>pašvaldības nodevas kopā</t>
  </si>
  <si>
    <t>naudas sodi kopā</t>
  </si>
  <si>
    <t>MAKSAS PAKALPOJUMI UN CITI PAŠU IEŅĒMUMI</t>
  </si>
  <si>
    <t>21.3.9.3.</t>
  </si>
  <si>
    <t>sporta zāles pakalpojumi</t>
  </si>
  <si>
    <t>TRANSFERTI</t>
  </si>
  <si>
    <t>18.0.0.0</t>
  </si>
  <si>
    <t>Valsts budžeta transferti,t.sk.:</t>
  </si>
  <si>
    <t>bezmaksas interneta nodrošinājums  bibliotēkās</t>
  </si>
  <si>
    <t>mērķdotācijas pašvaldībām izglītības funkciju nodrošināšanai no valsts dotāciju sadales</t>
  </si>
  <si>
    <t>18.6.2.0.</t>
  </si>
  <si>
    <t xml:space="preserve">mērķdotācija mūzikas - mākslas skolas pedagogu darba samaksai un VSAOI </t>
  </si>
  <si>
    <t>18.8.1.1.</t>
  </si>
  <si>
    <t>valsts budžeta transferti kopā</t>
  </si>
  <si>
    <t>IEŅĒMUMI PAMATBUDŽETĀ KOPĀ</t>
  </si>
  <si>
    <t>nodokļu ieņēmumi kopā</t>
  </si>
  <si>
    <t>t.sk.  kase</t>
  </si>
  <si>
    <t>t.sk.  konts Swedbanka</t>
  </si>
  <si>
    <t>t.sk.  konts SEB banka</t>
  </si>
  <si>
    <t>t.sk. VK - projekts Comenius ( Ropažu vidusskola un Zaķumuižas pamatskola )</t>
  </si>
  <si>
    <t>t.sk. VK - projekts tehnoloģiju pāreja no fosilajiem uz atjaunojamiem resursiem</t>
  </si>
  <si>
    <t>PAMATBUDŽETA LĪDZEKĻU ATLIKUMS</t>
  </si>
  <si>
    <t>SPECIĀLĀ BUDŽETA ATLIKUMS</t>
  </si>
  <si>
    <t>ZIEDOJUMU UN DĀVINĀJUMU ATLIKUMS</t>
  </si>
  <si>
    <t>t.sk. ceļa fonds Swedbanka</t>
  </si>
  <si>
    <t>t.sk. dabas resursu nodoklis Swedbanka</t>
  </si>
  <si>
    <t>t.sk. ziedojums PII Annele Swedbanka</t>
  </si>
  <si>
    <t>Izpildvara, t.sk. dzimtsaraksts, būvvalde</t>
  </si>
  <si>
    <t>interneta pakalpojumi</t>
  </si>
  <si>
    <t>sakaru pakalpojumi</t>
  </si>
  <si>
    <t>apkure</t>
  </si>
  <si>
    <t>ūdens un kanalizācija</t>
  </si>
  <si>
    <t>elektroenerģija</t>
  </si>
  <si>
    <t>maksājumi par sniegtiem fin.pakalpoj.</t>
  </si>
  <si>
    <t>līdzdalība biedrības "Pirmā māja " ES projektā - attīsti līdzsvaru no mazotnes</t>
  </si>
  <si>
    <t>pašvaldības IT infrastuktūras uzlabošana - interneta pieslēgums Metro RNP</t>
  </si>
  <si>
    <t>Zaķumuižas pamatskolas rekonstrukcijas darbu tehniskā projekta ekspertīze</t>
  </si>
  <si>
    <t>pieturvietu sakārtošana ( Silakrogs,  Kākciems,Tumšupe,Mucenieki )</t>
  </si>
  <si>
    <t>MMS-2 dzīvokļu remonts klašu izveidei</t>
  </si>
  <si>
    <t>ēkas Stārasti darbnīcu daļas jumta remonts</t>
  </si>
  <si>
    <t>kursu dal.maksa</t>
  </si>
  <si>
    <t>celnes,būves</t>
  </si>
  <si>
    <t>pārējā zeme</t>
  </si>
  <si>
    <t>dzīvojamās ēkas</t>
  </si>
  <si>
    <t>attīstības pasākumi un programmas</t>
  </si>
  <si>
    <t>Sociāla rakstura pabalsts</t>
  </si>
  <si>
    <t>ES projekts- brīvā laika aktivitātes Silakrogā un Tumšupē</t>
  </si>
  <si>
    <t>remonta un iest. Uztur.pakalpojumi</t>
  </si>
  <si>
    <t>kanalizācijas sistēmu remonts</t>
  </si>
  <si>
    <t>līdzfinansējums SIA Vilkme projektam "Dalītās atkritumu sistēmas ieviešana Ropažu novadā "</t>
  </si>
  <si>
    <t>Ūdens gultnes pasu izstrāde Ropažu, Silakroga,Mucenieku, Zaķumuižas ciemos</t>
  </si>
  <si>
    <t>Kākciema dzeramā ūdens attīrīšanas iekārtu uzstādīšana</t>
  </si>
  <si>
    <t>Apstiprināts 18.12.2013.</t>
  </si>
  <si>
    <t>kapu vārtu stabu remonts un zvana torņa izbūve</t>
  </si>
  <si>
    <t>pārējie- konteineru izvešana</t>
  </si>
  <si>
    <t>Zaķumuižas pamatskolas bērnudārza rekonstrukcijas papildus darbi</t>
  </si>
  <si>
    <t>18.6.30.</t>
  </si>
  <si>
    <t>Erasmus + programmas ES projekts - mobilitāte skolu sektorā Ropažu vsk.</t>
  </si>
  <si>
    <t>projekts - Izzini, iedvesmojies,iesaisties</t>
  </si>
  <si>
    <t>Projkets - Meža dienas 2014</t>
  </si>
  <si>
    <t>Grozījumi  uz 17.12.2014.</t>
  </si>
  <si>
    <t>uz 17.12.2014.</t>
  </si>
  <si>
    <t>Apstiprināts 17.02.2014.</t>
  </si>
  <si>
    <t>virtuves inventārs,trauki</t>
  </si>
  <si>
    <t>bēru pabalsts līdz213 EUR</t>
  </si>
  <si>
    <t>Sociālie pabalsti natūrā</t>
  </si>
  <si>
    <t>veselības ( Venden) pakalpojumi</t>
  </si>
  <si>
    <t>kursi,semināri</t>
  </si>
  <si>
    <t>iekārtu, inventāra,aparatūras remonts</t>
  </si>
  <si>
    <t>informācijas sistēmu autoruzraudzība</t>
  </si>
  <si>
    <t>datortehnikas tehn.apkalpošana</t>
  </si>
  <si>
    <t>pārējā noma ( paklāji )</t>
  </si>
  <si>
    <t>pārējie iepriekš neuzskaitītie pakalpojumi</t>
  </si>
  <si>
    <t>biroja preces</t>
  </si>
  <si>
    <t>inventārs</t>
  </si>
  <si>
    <t>degviela</t>
  </si>
  <si>
    <t>remontmateriāli</t>
  </si>
  <si>
    <t>saimnieciskie materiāli</t>
  </si>
  <si>
    <t>2014. gads</t>
  </si>
  <si>
    <t>grants izlīdzināšana,greiderēšana</t>
  </si>
  <si>
    <t>satiksmes drošības uzlabojumi uz pašvaldības autoceļiem ( pārejas,gājēju ietves,seguma rekonstrukcija un tml.)</t>
  </si>
  <si>
    <t>Esošo gaismekļu nomaiņa uz LED tehnoloģiju gaismekļiem Ropažu novada Silakrogā un Kākciema ciemos</t>
  </si>
  <si>
    <t>ES projekts - Esošo gaismekļu nomaiņa uz LED tehnoloģiju gaismekļiem Ropažu novada Silakroga un Kākciema ciemos</t>
  </si>
  <si>
    <t>KPFI projekts - Esošo gaismekļu nomaiņa uz LED tehnoloģiju gaismekļiem Ropažu novada Silakroga un Kākciema ciemos</t>
  </si>
  <si>
    <t>Esošo gaismekļu nomaiņa uz LED tehnoloģiju gaismekļiem Ropažu novada Silakroga un Kākciema ciemos</t>
  </si>
  <si>
    <t>Vispārējie valdības dienesti ( t.sk. kredītprocentu nomaksa)</t>
  </si>
  <si>
    <t>multifunkcionālie centri</t>
  </si>
  <si>
    <t>Silazera apkārnes/gultnes tīrīšana</t>
  </si>
  <si>
    <t>poligometrijas un nivelēšanas tīklu apsekošana</t>
  </si>
  <si>
    <t>Apstiprināts 29.01.2014.</t>
  </si>
  <si>
    <t>pašvaldības domes ēkas remonts un apgaismojuma sakārtošana darba vietās atbilstoši darba aizsardzības noteikumiem</t>
  </si>
  <si>
    <t>līdzdalība biedrības florbola klubs "Ropaži " ES projektā - florbola inventāra ( apmaļu ) iegāde</t>
  </si>
  <si>
    <t>līdzdalība biedrības  sporta klubs "Brīze " ES projektā - atbalsts vietējās teritorijas iedzīvotāju aktivitātēm un iniciatīvām</t>
  </si>
  <si>
    <t>ēku, telpu remonts (darb.apg.)</t>
  </si>
  <si>
    <t>mācību literatūras iegāde</t>
  </si>
  <si>
    <t>nmācību līdzekļu iegāde</t>
  </si>
  <si>
    <t>mācību literatūras  iegāde</t>
  </si>
  <si>
    <t>nojumes un soliņu izvietošana tirgošanās laukumā Ropažos</t>
  </si>
  <si>
    <t>Grīdas seguma nomaiņa, zāles sienu , griestu ,apkures remonts Zaķumuižas klubā</t>
  </si>
  <si>
    <t>līdzdalība iedzīvotāju grupai "Aktīvie vecāki " projketā "āra trenažieru un ielu vingrošanai paredzēta'trenažieru uzstādīšana Tumšupes ciema teritorijā "</t>
  </si>
  <si>
    <t>līdzdalība iedzīvotāju grupai "lustīgā Garaušu saime " projektā - Ropažu novada bērnu deju kolektīva "Garuaši tērpu materiālu iegāde "</t>
  </si>
  <si>
    <t>Jaunatnes starptautisko programmu aģentūras projekts - Atbalsts jauniešu centru darbnīcas nodrošināšanai pašvaldībās ar mērķi īstenot neformālās mācīšnas aktivitātes visiem jauniešiem "</t>
  </si>
  <si>
    <t>IZM projekts "Sporta inventāra iegāde vispārējās izglītības iestādēs "</t>
  </si>
  <si>
    <t>gājēju taciņa Ropažu parkā no Ropažu vidusskolas līdz āra klasei</t>
  </si>
  <si>
    <t>līdzdalība biedrības "Pirmā māja " ES projektā "- Ropažu dīķa krasta labiekārtošana "</t>
  </si>
  <si>
    <t>projekts Siltumnīcefekta gāzu emisijas samazināšana transporta sektorā- atbalsts elektromobīļu un to uzlādes infrastruktūras ieviešanai</t>
  </si>
  <si>
    <t>projekts Siltumnīcefekta gāzu emisijas samazināšana transporta sektorā- atbalsts elektromobīļu un to uzlādes infrastruktūras ieviešanai -1 automobīļa iegāde</t>
  </si>
  <si>
    <t>ES projekts- ūdenstūrisma attīstība uz 01.01.-DRN</t>
  </si>
  <si>
    <t>pamatkapitāla palielināšana SIA Vilkme siltināšanas projketu realizācijai</t>
  </si>
  <si>
    <t>IZM projekts - Sporta inventāra iegāde vispārējās izglītības iestādēs</t>
  </si>
  <si>
    <t xml:space="preserve">ES projekts - veselības pakalpojumu pieejamības uzlabošana Zaķumuižas doktorātā </t>
  </si>
  <si>
    <t>ELFLA projekts - veselības pakalpojumu pieejamības uzlabošana Zaķumuižas doktorātā</t>
  </si>
  <si>
    <t>ES projekts -skrejceļa iegāde Zaķumuižas trenažieru zālei</t>
  </si>
  <si>
    <t>ELFLA projekts - skrejceļa iegāde Zaķumuižas trenažieru zālei</t>
  </si>
  <si>
    <t>ES projekts - sporta un kultūras pārraižu vērošanas nodrošināšana Ropažu novadā</t>
  </si>
  <si>
    <t>ELFLA projekts - sporta un kultūras pārraižu vērošanas nodrošināšana Ropažu novadā</t>
  </si>
  <si>
    <t>uz 01.06.2014. EUR</t>
  </si>
  <si>
    <t>avansa norēķinā</t>
  </si>
  <si>
    <r>
      <t xml:space="preserve">Zaķumuižas pamatskolas </t>
    </r>
    <r>
      <rPr>
        <b/>
        <i/>
        <sz val="10"/>
        <rFont val="Times New Roman"/>
        <family val="1"/>
      </rPr>
      <t xml:space="preserve">(kluba ) </t>
    </r>
    <r>
      <rPr>
        <i/>
        <sz val="10"/>
        <rFont val="Times New Roman"/>
        <family val="1"/>
      </rPr>
      <t>iekšējo tīklu vienkāršotas renovācijas tehniskās dokumnetācijas izstrāde</t>
    </r>
  </si>
  <si>
    <t>Ropažu vidusskolas remonts( ugunsdrošības siganaliz.,elektrība,ēdnīca,uml.)</t>
  </si>
  <si>
    <t xml:space="preserve">Rezerves fonds ( novirzīts kā izdevums investīcijām) </t>
  </si>
  <si>
    <t>Grozījumi  uz 25.06.2014.</t>
  </si>
  <si>
    <t>Apstiprināts 25.06.2014.</t>
  </si>
  <si>
    <t>Grozījumiuz 25. 06.2014.</t>
  </si>
  <si>
    <t>Grozījumi uz 25.06.2014.</t>
  </si>
  <si>
    <t>Apstiprināts uz 25. 06.2014.</t>
  </si>
  <si>
    <t>Grozījumi uz 25. 06.2014.</t>
  </si>
  <si>
    <t xml:space="preserve">"Par grozījumiem Ropažu novada pašvaldības saistošos noteikumos Nr.1 "Par Ropažu novada pašvaldības </t>
  </si>
  <si>
    <t>uz 25.06.2014.</t>
  </si>
  <si>
    <t>Grozījumi  uz 24.09.2014.</t>
  </si>
  <si>
    <t>Apstiprināts 24.09.2014.</t>
  </si>
  <si>
    <t>Grozījumi uz 24.09.2014.</t>
  </si>
  <si>
    <t>Apstiprināts uz 24. 09.2014.</t>
  </si>
  <si>
    <t>Transferti</t>
  </si>
  <si>
    <t>transferts daļ.fin.publ.personām</t>
  </si>
  <si>
    <t>pārējās peces</t>
  </si>
  <si>
    <t>remonta un iest.uztur.pakalp.</t>
  </si>
  <si>
    <t>iekārtu un inv. Remonts,tehn.apk.</t>
  </si>
  <si>
    <t>pārējānoma paklāji</t>
  </si>
  <si>
    <t>kārt.rem.un uztur. Mater.</t>
  </si>
  <si>
    <t>Grozījumi uz 24. 09.2014.</t>
  </si>
  <si>
    <t>redzes pārbaude un korekcijas līdzekļu iegāde,bēru pab.</t>
  </si>
  <si>
    <t>inform.tehnol.pakalp.</t>
  </si>
  <si>
    <t>līdzdalība mazo projektu konkursam - biedrība 'Ropažu partnerība "</t>
  </si>
  <si>
    <r>
      <t xml:space="preserve">Zaķumuižas </t>
    </r>
    <r>
      <rPr>
        <b/>
        <i/>
        <sz val="10"/>
        <rFont val="Times New Roman"/>
        <family val="1"/>
      </rPr>
      <t>kluba</t>
    </r>
    <r>
      <rPr>
        <i/>
        <sz val="10"/>
        <rFont val="Times New Roman"/>
        <family val="1"/>
      </rPr>
      <t xml:space="preserve"> siltināšanas ES projekta dokumentācijas izstrāde un projekts</t>
    </r>
  </si>
  <si>
    <t>ES projekts - nodarbinātības pasākumi vasaras brīvlaikā</t>
  </si>
  <si>
    <t>ES mērķdotācija - nodarbinātības pasākumi skolēnu brīvdienās</t>
  </si>
  <si>
    <t>Ropažu vidusskolas ventilācijas sistēmas remonts</t>
  </si>
  <si>
    <t>Jaunatnes starptautisko programmu aģentūras projektu konkursā "Atbalsts jauniešu centru darbības nodrošināšanai pašvaldīb\as ar mērķi īstenot neformālās mācīšanās aktivitātes visiem jauniešiem " Izzini,Iedvesmojies,Iesaisties</t>
  </si>
  <si>
    <t>LAD -dzesētavu iegāde Āfrikas cūku mēra un Klasiskā cūku mēra ierobežošanas pasākumam</t>
  </si>
  <si>
    <t>LAD finasējums - dzesētavu iegādei Āfrikas cūku mēra un Klasiskā cūku mēra ierobežošanas pasākumam</t>
  </si>
  <si>
    <t>dotācija brīvpusdienu nodrošinājums 1.un 2.kl.skolēniem, 3.kl.skol.no 01.09.</t>
  </si>
  <si>
    <t>ESFprojekts- kapacitātes stiprināšana ES politiku un instrumentu un pārējās ārvalstu palīdzības līdzfinansēto projektu un pasākumu īstenošanai</t>
  </si>
  <si>
    <t>KPFI projekts - kompleksi risinājumi siltumnīcefekta gāzu emisiju samazināšanai Zaķumuižas pamatskolas bērnudārza korpusā</t>
  </si>
  <si>
    <t>ES projekts- Ropažu mūzika un mākslas skolas - mūzikas instrumentu un aprīkojuma iegāde</t>
  </si>
  <si>
    <t>uz 01.09.2014. EUR</t>
  </si>
  <si>
    <t>t.sk. ziedojums sporta centra pasākumu organizēšanai Swedbanka</t>
  </si>
  <si>
    <t>t.sk. projekts - elektroautomobīļu iegāde</t>
  </si>
  <si>
    <t>t.sk. VK - projekts Izzini,iedvesmojies, iesaisties</t>
  </si>
  <si>
    <t>t.sk. VK - finansējums 1.,2.,3.klašu brīvpusdienas,mērķdotācija skolu mācību literatūras iegādei, bezmaksas interneta nodrošinājumam bibliotēkās,dziesmu svētku dalībnieki</t>
  </si>
  <si>
    <t>t.sk. VK - projekts -sporta inventāra iegāde izglītības iestādēs</t>
  </si>
  <si>
    <t>t.sk.  VK - Zaķumuižas pamtskolas bērnudārza rekonstrukcija</t>
  </si>
  <si>
    <t>t.sk. VK-  vides dejas</t>
  </si>
  <si>
    <t>Zaķumuižas kultūras nama rekonstrukcija</t>
  </si>
  <si>
    <t xml:space="preserve">Zaķumuižas pamatskolasbērnu dārza rekonstrukcija </t>
  </si>
  <si>
    <t>PII Annele rekonstrukcijas darbu veikšanas būvprojekta izstrāde</t>
  </si>
  <si>
    <t xml:space="preserve">Zaķumuižas pamatskolas bērnudārza rekonstrukcija </t>
  </si>
  <si>
    <t>pagalmu uzturēšana</t>
  </si>
  <si>
    <t>Zaķumuižas pamatskolas bērnudārza rekonstrukcija</t>
  </si>
  <si>
    <t>Grozījumiuz 24. 09.2014.</t>
  </si>
  <si>
    <t>Pārējie nenodokļu ieņēmumi ( kavējuma nauda zemes,telpu noma , % maks.pirkuma līgumi,utml.)</t>
  </si>
  <si>
    <t>Naudas līdzekļu atlikums uz 01.01.2014.;01.06.2014.;01.09.2014.</t>
  </si>
  <si>
    <t>NAUDAS LĪDZEKĻU ATLIKUMS uz 01.01.2014.;01.06.2014.;01.09.2014.</t>
  </si>
  <si>
    <t>summa EUR</t>
  </si>
  <si>
    <t xml:space="preserve">Izdevumu </t>
  </si>
  <si>
    <t>Ropažu sporta zāles grīdas remonts</t>
  </si>
  <si>
    <t>labiekārtošanas darbi un laipas nostiprināšanas darbi pār Lielo Juglu</t>
  </si>
  <si>
    <t>dzīvokļa Ziedoņi-2 remonts multifunkcionālā centra izveidei</t>
  </si>
  <si>
    <t>pazemes gāzes vadu montāža PII Annele</t>
  </si>
  <si>
    <t>līdzdalība nodibinājuma "Ropažu novada Kultūras atbalsta fonds " projekts "Profesionālās gaismas tehnikas pakalpojuma izveide Ropažu novadā "</t>
  </si>
  <si>
    <t>dzīvojamās mājas Augšciemi jumta nomaiņa</t>
  </si>
  <si>
    <t>Grozījumi uz 17.12.2014.</t>
  </si>
  <si>
    <t>Apstiprināts 17.12.2014.</t>
  </si>
  <si>
    <t>iekārtu un inventāra noma</t>
  </si>
  <si>
    <t>bēru pabalsts virs 213 EUR</t>
  </si>
  <si>
    <t>bēru pabalsts zem 213 EUR</t>
  </si>
  <si>
    <t>ēku ,telpu īre un noma</t>
  </si>
  <si>
    <t xml:space="preserve">apdrošināšana </t>
  </si>
  <si>
    <t>kārtējā remonta un iestāžu uztur.mater.</t>
  </si>
  <si>
    <t>Grozījumi uz 17. 12.2014.</t>
  </si>
  <si>
    <t>Celtnes un būves</t>
  </si>
  <si>
    <t>iekārtu un inventāra remonts, apkalpošana</t>
  </si>
  <si>
    <t>komunālo pakalpojumu izdevumi</t>
  </si>
  <si>
    <t>iekārtu,aparatūras remonta un apkalpošanas mater.</t>
  </si>
  <si>
    <t>iekārtu un inventāra īre un noma</t>
  </si>
  <si>
    <t>kārtējais remonts</t>
  </si>
  <si>
    <t xml:space="preserve">ārzemju komandējumi </t>
  </si>
  <si>
    <t>ēku,būvju un telpu remonts</t>
  </si>
  <si>
    <t>kārtējā remonta un iestāžu uztur.</t>
  </si>
  <si>
    <t>transporta līdzekļi</t>
  </si>
  <si>
    <t>Erasmus + programmas ES projekts - mobilitāte skolu sektorā Zaķumuižas psk.</t>
  </si>
  <si>
    <t>Erasmus + programmas ES projekts mācību mobilitāte skolu sektorā</t>
  </si>
  <si>
    <t>remonta un ietāžu uztur.pakalpojumi</t>
  </si>
  <si>
    <t xml:space="preserve">ar Ropažu novada domes 17.12.2014.sēdes lēmumu </t>
  </si>
  <si>
    <t>iekārtu,aparatūras remontmateriāli</t>
  </si>
  <si>
    <t>ēdināšanas izdevumi</t>
  </si>
  <si>
    <t>pārējās preces</t>
  </si>
  <si>
    <t>datortehnika, cita biroja tehnika</t>
  </si>
  <si>
    <t>pārējie pamatlīdzekļi</t>
  </si>
  <si>
    <t>kursi ,semināri</t>
  </si>
  <si>
    <t>avīzes iespieddarbi</t>
  </si>
  <si>
    <t>transporta pakalpojumi</t>
  </si>
  <si>
    <t>iekārtu,inventāra,aparatūras remonts</t>
  </si>
  <si>
    <t>iekārtu,inventāra noma ( Venden)</t>
  </si>
  <si>
    <t xml:space="preserve"> remontmateriāli</t>
  </si>
  <si>
    <t>mīkstais inventārs</t>
  </si>
  <si>
    <t>datorprogramma</t>
  </si>
  <si>
    <t>Ropažu ciemata siltumtrases rekonstrukcija</t>
  </si>
  <si>
    <t>Zaķumuižas ciemata siltumtrases rekonstrukcija</t>
  </si>
  <si>
    <t>Sociālā centra Dzīpari rekonstrukcija</t>
  </si>
  <si>
    <t>Ropažu vidusskolas 2.kārtas rekonstrukcija</t>
  </si>
  <si>
    <t>Zaķumuižas pamatskolas rekonstrukcija un sporta zāles ar savienotājpāreju izbūve</t>
  </si>
  <si>
    <t>Tehnoloģiju pāreja no fosilajiem uz atjaunojamiem resursiem</t>
  </si>
  <si>
    <t>Siltumnīcefekta gāzu emisiju samazināšana un energoefektivitātes paaugstināšana Ropažu novada pašvaldības ēkās</t>
  </si>
  <si>
    <t>Satiksmes drošības uzlabojumi Ropažu novada apdzīvotās vietās</t>
  </si>
  <si>
    <t>Aizsardzība (sargi)</t>
  </si>
  <si>
    <t>Pakalpojumi, kopā</t>
  </si>
  <si>
    <t xml:space="preserve">Krājumi,materiāli,energo resursi,inventārs, ko neuzskaita  5000 . kodā </t>
  </si>
  <si>
    <t>transportlīdzekļa uzturēšana</t>
  </si>
  <si>
    <t>iekārtu un inventāra remonts</t>
  </si>
  <si>
    <t>transportlīdzekļu OCTA</t>
  </si>
  <si>
    <t>pārējie neuzskaitītie pakalpojumi</t>
  </si>
  <si>
    <t>rezerves daļas</t>
  </si>
  <si>
    <t>pārējie pakalpojumi, konteineru izvešana</t>
  </si>
  <si>
    <t>transportlīdzekļu uzturēšana, remonts</t>
  </si>
  <si>
    <t>datoru,iek.apkalpošana</t>
  </si>
  <si>
    <t xml:space="preserve">pārējā noma </t>
  </si>
  <si>
    <t>kārtējā remonta un uzturēšanas materiāli</t>
  </si>
  <si>
    <t>iekārtu.aparatūras remontmateriāli</t>
  </si>
  <si>
    <t>O8.000</t>
  </si>
  <si>
    <t>Ropažu bibliotēka- informācijas centrs</t>
  </si>
  <si>
    <t>veselības pakalpojumi (Venden)</t>
  </si>
  <si>
    <t>iekāru,inventāra,aparatūras apkalpošana</t>
  </si>
  <si>
    <t>inventāra ,iekārtu noma ( Venden)</t>
  </si>
  <si>
    <t>kārtējā remonta un iestāžu uztur. mater.</t>
  </si>
  <si>
    <t>iekārtu,inventāra apkalp. Materiāli</t>
  </si>
  <si>
    <t>Zaķumuiža bibliotēka</t>
  </si>
  <si>
    <t>elektrība</t>
  </si>
  <si>
    <t>veselības pakalpojumi ( Venden)</t>
  </si>
  <si>
    <t>datortehnika</t>
  </si>
  <si>
    <t>internets</t>
  </si>
  <si>
    <t>iekārtu,inventāra,aparatūras apkalpošana</t>
  </si>
  <si>
    <t>apdrošināšana ( Telpai)</t>
  </si>
  <si>
    <t>Kori</t>
  </si>
  <si>
    <t>Folkloras kopa -Oglīte</t>
  </si>
  <si>
    <t>datortehnika,cita biroja tehnika</t>
  </si>
  <si>
    <t>Ropažu kultūras un izglītības centrs</t>
  </si>
  <si>
    <t>transporta līdzekļu noma</t>
  </si>
  <si>
    <t>iekārtu,inventāra,aparatūras noma</t>
  </si>
  <si>
    <t>opertīvās darb.izdev.</t>
  </si>
  <si>
    <t>medikamenti,ķimikālijas</t>
  </si>
  <si>
    <t>ēku, būvju,telpu remonts</t>
  </si>
  <si>
    <t>kārtējā remonta un iestāžu uztur, mater.</t>
  </si>
  <si>
    <t>Sports,t.sk.:</t>
  </si>
  <si>
    <t>remonta un iestāžu uzturēšanas pakalpojumi</t>
  </si>
  <si>
    <t>apdrošināšana OCTA</t>
  </si>
  <si>
    <t>datoru,aparatūras apkope</t>
  </si>
  <si>
    <t>pārējie pakalpojumi,konteineru izvešana</t>
  </si>
  <si>
    <t>pārējā noma</t>
  </si>
  <si>
    <t>operatīvās darbības izdevumi</t>
  </si>
  <si>
    <t>iekārtu,aparatūras uzturēšanas materiāli</t>
  </si>
  <si>
    <t>Volejbols</t>
  </si>
  <si>
    <t>KULTŪRA KOPĀ:</t>
  </si>
  <si>
    <t>SPORTS KOPĀ:</t>
  </si>
  <si>
    <t>Ropažu novada pašvaldība</t>
  </si>
  <si>
    <t>O6.000</t>
  </si>
  <si>
    <t>elektroenenerģija</t>
  </si>
  <si>
    <t>konteineri</t>
  </si>
  <si>
    <t>pārējie remontdarbi</t>
  </si>
  <si>
    <t>datoru,iekārtu apkope</t>
  </si>
  <si>
    <t>operatīvās darb.izdevumi</t>
  </si>
  <si>
    <t xml:space="preserve">pārējie iepriekš neuzskaitītie pakalpojumi, </t>
  </si>
  <si>
    <t>apdrošināšana</t>
  </si>
  <si>
    <t>Kulturmantojuma saglabāšana un uzturēšana ( muzejs)</t>
  </si>
  <si>
    <t>Sociālie pabalsti naudā,kopā</t>
  </si>
  <si>
    <t>bēru pabalsti</t>
  </si>
  <si>
    <t>veselības aprūpei</t>
  </si>
  <si>
    <t>ēdināšana citās skolās</t>
  </si>
  <si>
    <t>ārkārtas situācijās</t>
  </si>
  <si>
    <t>bāreņi,audžuģimenes</t>
  </si>
  <si>
    <t>dzīvokļu pabalsti</t>
  </si>
  <si>
    <t>Sociālie pabalsti natūrā, kopā</t>
  </si>
  <si>
    <t>brīvpusdienas</t>
  </si>
  <si>
    <t>sociālo dzīvokļu uzturēšana</t>
  </si>
  <si>
    <t>Krājumi,materiāli,energo resursi,inventārs, ko neuzskaita 5000. kodā</t>
  </si>
  <si>
    <t>O4.000</t>
  </si>
  <si>
    <t>elektrenerģija</t>
  </si>
  <si>
    <t>veselības pakalpojumi</t>
  </si>
  <si>
    <t>deratizācija,dezinfekcija</t>
  </si>
  <si>
    <t>pārējie remonta uzturēšanas pakalpojumi</t>
  </si>
  <si>
    <t>datortehnikas, biroja tehnikas apkalpošana</t>
  </si>
  <si>
    <t>iekārtu, inventāra īre un noma</t>
  </si>
  <si>
    <t>medikamendi,ķimikālijas</t>
  </si>
  <si>
    <t>saimniecības materiāli</t>
  </si>
  <si>
    <t>iekārtu,aparatūras apkalpošanas materiāli</t>
  </si>
  <si>
    <t>pārējie materiāli</t>
  </si>
  <si>
    <t>virtuves inventārs</t>
  </si>
  <si>
    <t>mācību līdzekļi</t>
  </si>
  <si>
    <t>pārējie komandēju un dienestu braucienu izdevumi iekšzeme</t>
  </si>
  <si>
    <t>dienas nauda-iekšzeme</t>
  </si>
  <si>
    <t>pārējie komunālie pakalpojumi</t>
  </si>
  <si>
    <t>pārējie administratīvie pakalpojumi</t>
  </si>
  <si>
    <t>iekārtu,inventāra tehn.apkalpošana</t>
  </si>
  <si>
    <t>datoru tehn.apkope</t>
  </si>
  <si>
    <t>iekārtu,inventāra noma</t>
  </si>
  <si>
    <t>līdzekļi neparedzētiem gadījumiem</t>
  </si>
  <si>
    <t>kārtējā remonta iestāžu materiāli</t>
  </si>
  <si>
    <t>iekārtu,aparatūras apkalpošana</t>
  </si>
  <si>
    <t>bēru pabalsts</t>
  </si>
  <si>
    <t>konteineru izvešana</t>
  </si>
  <si>
    <t>ēku,telpu remonts</t>
  </si>
  <si>
    <t>iekārtu,inventāra,tehn.apkalpošana</t>
  </si>
  <si>
    <t>datoru,inf.tehn.tehniskā apkalpe</t>
  </si>
  <si>
    <t>iekārtu,inventāra  noma</t>
  </si>
  <si>
    <t>iekārtu,aparatūras apkalpošanas mater.</t>
  </si>
  <si>
    <t>transporta līdzekļu remonts</t>
  </si>
  <si>
    <t>iek.,inventāra remonts,tehn.apkalpošana</t>
  </si>
  <si>
    <t>transporta līdzekļu apdrošināšana</t>
  </si>
  <si>
    <t>kārtējie remonta un iest. Uztur. Mater.</t>
  </si>
  <si>
    <t>dienas nauda -iekšzemē</t>
  </si>
  <si>
    <t>pārējie komandējumu un dienesta braucienu izdevumi - iekšzemē</t>
  </si>
  <si>
    <t>pārējie administrat. Izdevumi</t>
  </si>
  <si>
    <t>datoru,tehniskā apkalpošana</t>
  </si>
  <si>
    <t>telpu īre, noma</t>
  </si>
  <si>
    <t>remonta materiāli</t>
  </si>
  <si>
    <t>iekārtu,aparatūras remonta apkalpoš. Materiāli</t>
  </si>
  <si>
    <t>transporta izdevumu kompensācija</t>
  </si>
  <si>
    <t>Attīstības daļa</t>
  </si>
  <si>
    <t>O7.000</t>
  </si>
  <si>
    <t>O7.300</t>
  </si>
  <si>
    <t xml:space="preserve">Investīcijas </t>
  </si>
  <si>
    <t>Pakalpojumi kopā,t.sk.:</t>
  </si>
  <si>
    <t>Pamatkapitāla veidošana kopā,t.sk.:</t>
  </si>
  <si>
    <t>transporta līdzekļu uzturēšana, remonts</t>
  </si>
  <si>
    <t>zāles pļaušana</t>
  </si>
  <si>
    <t>pārējie  materiāli</t>
  </si>
  <si>
    <t>bankas pakalpojumi</t>
  </si>
  <si>
    <t>pārējie iepriekš neuzskaitītie, pakalpojumi, konteineru izvešana</t>
  </si>
  <si>
    <t>apdošināšana</t>
  </si>
  <si>
    <t>Nodokļu maksājumi ( PVN+NĪN)</t>
  </si>
  <si>
    <t>Krājumi, materiāli,energo resursi, inventārs, ko neuzskaita 5000. kodā</t>
  </si>
  <si>
    <t>Labiekārtošana,kapu uzturēšana</t>
  </si>
  <si>
    <t>Ielu apsaimniekošana (apgaismošana)</t>
  </si>
  <si>
    <t>Darba devēja sociālā rakstura pabalsti, kompensācijas</t>
  </si>
  <si>
    <t xml:space="preserve">Darba samaksa,t.sk. </t>
  </si>
  <si>
    <t>pieaicināto ekspertu,audita,tulku pakalpojumi</t>
  </si>
  <si>
    <t>pārējie administratīvie izdevumi</t>
  </si>
  <si>
    <t>obligātā veselības pārbaude</t>
  </si>
  <si>
    <t>procenti par VK kredītiem</t>
  </si>
  <si>
    <t>Darba devēja sociāla rakstura pabalsti, kompensācijas</t>
  </si>
  <si>
    <t xml:space="preserve">Darba devēja sociālā rakstura pabalsti, kompensācijas </t>
  </si>
  <si>
    <t>uzturdevas kompensācija</t>
  </si>
  <si>
    <t>attīstības programmas</t>
  </si>
  <si>
    <t>Darba devēja sociālā rakstura pabalsti,kompensācijas</t>
  </si>
  <si>
    <t>Naudas līdzekļi</t>
  </si>
  <si>
    <t>sociālā centra Dzīpari jumta remonts</t>
  </si>
  <si>
    <t>transp.līdz izmant.kompensācija</t>
  </si>
  <si>
    <t>kursi,semināri dalības  maksa</t>
  </si>
  <si>
    <t>remonta pakalpojumi-ēkas</t>
  </si>
  <si>
    <t>rem.un iestāžu uztur.pakalpojumi</t>
  </si>
  <si>
    <t>kārtējā remonta un iest.uztur.materiāli</t>
  </si>
  <si>
    <t>pārējie pakalpojumi</t>
  </si>
  <si>
    <t>kredītu apkalpošanas izdevumi VK</t>
  </si>
  <si>
    <t>iekšpagalmu sakārtošana -taciņu,soliņu un atkritumu urnu uzstādīšana novada ciemos</t>
  </si>
  <si>
    <t>jauno kapu projekta izstrāde</t>
  </si>
  <si>
    <t>pārējā  noma</t>
  </si>
  <si>
    <t>t.sk.par sociālajiem pakalpojumiem</t>
  </si>
  <si>
    <t>dalības maksa semināros</t>
  </si>
  <si>
    <t>PII Annele rekonstrukcijas darbu veikšanas būvprojakta izstrāde</t>
  </si>
  <si>
    <t>Ropažu vidusskolas rekonstrukcijas darbu veikšanas būvprojekta izstrāde</t>
  </si>
  <si>
    <t>PII Annele rekonstrukcija un jaunbūves būvdarbi</t>
  </si>
  <si>
    <t>Ropažu vidusskolas rekonstrukcijas veikšanas būvprojekta izstrāde</t>
  </si>
  <si>
    <t>PII Annele rekonstrukcijas un jaunbūves būvdarbu veikšana</t>
  </si>
  <si>
    <t>Zaķumuižas dīķu kaskādes</t>
  </si>
  <si>
    <t>Darba devēja sociāla rakstura pabalsti,kompensācijas</t>
  </si>
  <si>
    <t>atvaļinājuma pabalsts 25%,bēru pab.</t>
  </si>
  <si>
    <t>Pamatlīdzekļu veidošana</t>
  </si>
  <si>
    <t>citi komun.pakalpojumi</t>
  </si>
  <si>
    <t>pārējie remonta darbu uztur.izd.</t>
  </si>
  <si>
    <t>ekspertu pakalpojumi</t>
  </si>
  <si>
    <t>kursi,dalības maksa</t>
  </si>
  <si>
    <t>kursu,sem.organiz.</t>
  </si>
  <si>
    <t>operatīvās darb.izdev.</t>
  </si>
  <si>
    <t>celtnes,būves</t>
  </si>
  <si>
    <t>IZDEVUMI 2014.</t>
  </si>
  <si>
    <t>komun.pakalp.</t>
  </si>
  <si>
    <t>Darba devēja sociāla rakstura pabalsti , kompensācijas</t>
  </si>
  <si>
    <t>pabalsts , ja apgādībā bērns invalīds līdz 18 gadu vecumam</t>
  </si>
  <si>
    <t>darba devēja socilā rakstura pabalsti, kompensācijas</t>
  </si>
  <si>
    <t xml:space="preserve">Plānotie ieņēmumi kopā </t>
  </si>
  <si>
    <t>izglītība</t>
  </si>
  <si>
    <t>Plānotie izdevumi kopā ,t.sk.:</t>
  </si>
  <si>
    <t xml:space="preserve"> vispārējie valdības dienesti</t>
  </si>
  <si>
    <t>Darba devēja sociālā rakstura pabalsti, kompensijas</t>
  </si>
  <si>
    <t>Sociālie pabalsti naudā un natūrā</t>
  </si>
  <si>
    <t>iekārtu,inventāra, aparatūras apkalpošana</t>
  </si>
  <si>
    <t>NENODOKĻU IEŅĒMUMI KOPĀ</t>
  </si>
  <si>
    <t>MAKSAS PAKALPOJUMI UN CITI PAŠU IEŅĒMUMI KOPĀ</t>
  </si>
  <si>
    <t>Finansēšana,t.sk.:</t>
  </si>
  <si>
    <t>atlikums gada sākumā</t>
  </si>
  <si>
    <t>atlikums gada beigās</t>
  </si>
  <si>
    <t>Kreditēšana kopā</t>
  </si>
  <si>
    <t>Autoceļu fonds uz 01.01.</t>
  </si>
  <si>
    <t>Dabas resursu nodoklis uz 01.01.</t>
  </si>
  <si>
    <t>Ziedojumi un dāvinājumi uz 01.01.</t>
  </si>
  <si>
    <t>Ceļu un ielu rekonstrukcija,t.sk. :</t>
  </si>
  <si>
    <t>Rezerves līdzekļi</t>
  </si>
  <si>
    <t xml:space="preserve">Pamatkapitāla veidošana,t.sk. </t>
  </si>
  <si>
    <t>atvaļinājuma pabalsts 25%</t>
  </si>
  <si>
    <t>atvaļinājuma pabalsts25%</t>
  </si>
  <si>
    <t>Pamatkapitāla izveidošana</t>
  </si>
  <si>
    <t>ceļu un ielu kārtējais remonts</t>
  </si>
  <si>
    <t>4.1.1.2.</t>
  </si>
  <si>
    <t>Nekustāmā īpašuma nodokļa par zemi iepriekšējo gadu parāds</t>
  </si>
  <si>
    <t>4.1.2.2</t>
  </si>
  <si>
    <t>Nekustāmā īpašuma nodokļa par  ēkām iepriekšējo gadu parāds</t>
  </si>
  <si>
    <t>4.1.2.2.</t>
  </si>
  <si>
    <t>Nekustāmā īpašuma nodokļa par būvēm iepriekšējo gadu parāds</t>
  </si>
  <si>
    <t>Kultūras un izglītības centra biļešu realizācija</t>
  </si>
  <si>
    <t>ES projekts - trotuāra izbūve ciematā Silakrogs</t>
  </si>
  <si>
    <t>ES projekts Mūzikas mākslas skola - muzikas teorētisko priekšmetu kabineta tehniskā pilnveidošana uzstādot projektoru,dokumentu kameru un ekrānu</t>
  </si>
  <si>
    <t>īre,noma (a/m no Ciemats )</t>
  </si>
  <si>
    <t>transportlīdzekļu OCTA+ Kasko</t>
  </si>
  <si>
    <t xml:space="preserve">Saturs </t>
  </si>
  <si>
    <t xml:space="preserve">1. pielikums </t>
  </si>
  <si>
    <t>Lpp.</t>
  </si>
  <si>
    <t>2. pielikums</t>
  </si>
  <si>
    <t xml:space="preserve">3. pielikums </t>
  </si>
  <si>
    <t>4. pielikums</t>
  </si>
  <si>
    <t>5. pielikums</t>
  </si>
  <si>
    <t>vispārējie valdības dienesti</t>
  </si>
  <si>
    <t>lēmējvara</t>
  </si>
  <si>
    <t>izpildvara,t.sk.dzimtsaraksts, būvvalde</t>
  </si>
  <si>
    <t>sabiedrisko attiecību daļa</t>
  </si>
  <si>
    <t>attīstības daļa</t>
  </si>
  <si>
    <t>valsts iekšējo aizdevumu kredītprocentu atmaksa</t>
  </si>
  <si>
    <t>norēķini ar pašvaldību budžetiem</t>
  </si>
  <si>
    <t>Sabiedriskā kārtība un drošība, t.sk.:</t>
  </si>
  <si>
    <t>Sociālā aizsardzība,t.sk.:</t>
  </si>
  <si>
    <t>Pašvaldības teritoriju un mājokļu apsaimniekošana,t.sk. :</t>
  </si>
  <si>
    <t>Atpūta, kultūra un reliģija,t.sk. :</t>
  </si>
  <si>
    <t>aizsardzība( sargi)</t>
  </si>
  <si>
    <t>sabiedriskā kārtība ( ugunsdrošība)</t>
  </si>
  <si>
    <t>sabiedriskā kārtība ( vetārsts)</t>
  </si>
  <si>
    <t>pašvaldības policija</t>
  </si>
  <si>
    <t>pašvaldības teritoriju un mājokļu apsaimniekošana</t>
  </si>
  <si>
    <t>dzīvokļu un komunālā saimniecība</t>
  </si>
  <si>
    <t xml:space="preserve">investīcijas </t>
  </si>
  <si>
    <t>labiekārtošana , kapu uzturēšana</t>
  </si>
  <si>
    <t>ielu apsaimniekošana</t>
  </si>
  <si>
    <t>atpūta,kultūra un reliģija</t>
  </si>
  <si>
    <t>tūrisms</t>
  </si>
  <si>
    <t>Kultūrmantojuma saglabāšana un uzturēšana ( muzejs )</t>
  </si>
  <si>
    <t>pieaugušo izglītība</t>
  </si>
  <si>
    <t>volejbols</t>
  </si>
  <si>
    <t>PII Annele</t>
  </si>
  <si>
    <t>Skolēnu pārvadāšana,transporta izdevumu kompensācija</t>
  </si>
  <si>
    <t>Ropažu mūzikas-mākslas skola</t>
  </si>
  <si>
    <t>pārējie interešu izglītības pasākumi</t>
  </si>
  <si>
    <t xml:space="preserve">7. pielikums </t>
  </si>
  <si>
    <t>8. pielikums</t>
  </si>
  <si>
    <t xml:space="preserve">% pret </t>
  </si>
  <si>
    <t xml:space="preserve">izdevumu </t>
  </si>
  <si>
    <t>kopsummu</t>
  </si>
  <si>
    <t>Funkcionālās kategorijas</t>
  </si>
  <si>
    <t>Izdevumu kopsumma</t>
  </si>
  <si>
    <t>Sabiedriskā kārtība un drošība</t>
  </si>
  <si>
    <t>Pašvaldības teritoriju un mājokļu apsaimniekošana</t>
  </si>
  <si>
    <t>Atpūta, kultūra un reliģija</t>
  </si>
  <si>
    <t>Sociālā aizsardzība</t>
  </si>
  <si>
    <t>sabiedriskā kārtība un drošība</t>
  </si>
  <si>
    <t>sociālā aizsardzība</t>
  </si>
  <si>
    <t>atpūta, kultūra un reliģija</t>
  </si>
  <si>
    <t>juriskonsults ES līdzekļi</t>
  </si>
  <si>
    <t>5.1.</t>
  </si>
  <si>
    <t>5.2.</t>
  </si>
  <si>
    <t>5.3.</t>
  </si>
  <si>
    <t>5.4.</t>
  </si>
  <si>
    <t>5.5.</t>
  </si>
  <si>
    <t>5.6.</t>
  </si>
  <si>
    <t>sociālais dienesta centrs Dzīpari</t>
  </si>
  <si>
    <t>sociālā palīdzība</t>
  </si>
  <si>
    <t>mājas aprūpe</t>
  </si>
  <si>
    <t>bāriņtiesa</t>
  </si>
  <si>
    <t>1. pielikums</t>
  </si>
  <si>
    <t>3.pielikums</t>
  </si>
  <si>
    <t>5.1.pielikums</t>
  </si>
  <si>
    <t>5.2. pielikums</t>
  </si>
  <si>
    <t>5.5. pielikums</t>
  </si>
  <si>
    <t>5.6. pielikums</t>
  </si>
  <si>
    <t>5.4. pielikums</t>
  </si>
  <si>
    <t>5.3. pielikums</t>
  </si>
  <si>
    <t>7.pielikums</t>
  </si>
  <si>
    <t>atbilstoši funkcionālām kategorijām</t>
  </si>
  <si>
    <t>4.pielikums</t>
  </si>
  <si>
    <t>Sabiedrisko attiecību daļa,t.sk. Tūrisms</t>
  </si>
  <si>
    <t>veselības pakalpojumi ( venden)</t>
  </si>
  <si>
    <t>norm aktos noteiktie darbin.ves.izdevumi ( venden)</t>
  </si>
  <si>
    <t>pārējā noma ( paklāji)</t>
  </si>
  <si>
    <t>ceļmalu pļaušana un krūmu pļaušana 1.5 -2.0 m platumā</t>
  </si>
  <si>
    <t>Pasākums Tīrības diena</t>
  </si>
  <si>
    <t>multifunkcionālā centra Priedes 5-1 Silakrogā vai/un Veikala nr.2 Muceniekos remonts</t>
  </si>
  <si>
    <t xml:space="preserve">Valsts mērķdotācijas (pedagogi un asistenti) kopā, t.sk. : </t>
  </si>
  <si>
    <t>Pašvaldības nodeva par dzīvnieku turēšanu</t>
  </si>
  <si>
    <t>Ropažu bibliotēka</t>
  </si>
  <si>
    <t>GMI</t>
  </si>
  <si>
    <t>21.3.5.9.</t>
  </si>
  <si>
    <t>PII Annele grupas Brīnumpupa remonts,ūdens skaitītāju sakārtošana, metāla ugunsdrošības kāpņu izveide Jauniešu centrā</t>
  </si>
  <si>
    <t>līdzdalība nodibinājumam "Ropažu novada Kultūras atbalsta fonds "ES projektā - Skatuve ikvienam</t>
  </si>
  <si>
    <t>projekts - Telpu iekārtošana sociālo pakalpojumu nodrošināšanai multifunkcionālā centrā iespējami tuvu dzīves vietai Tumšupes iedzīvotājiem</t>
  </si>
  <si>
    <t>ēku, būvju, telpu remonts</t>
  </si>
  <si>
    <t>pabalsts, ja bērns invalīds līdz 18 gadiem</t>
  </si>
  <si>
    <t xml:space="preserve">iekārtu,inventāra noma </t>
  </si>
  <si>
    <t>iekārtu,aparatūras rem.materiāli</t>
  </si>
  <si>
    <t>darbin.apdrošināšana ( nelaimes gadījumi)</t>
  </si>
  <si>
    <t>darbinieku apdrošin.( nelaimes gadījumi )</t>
  </si>
  <si>
    <t>tehnoloģiskās iekārtas</t>
  </si>
  <si>
    <t>iekārtu,inventāra apkalp.materiāli</t>
  </si>
  <si>
    <t>Zaķumuižas bibliotēkas telpu rekonstrukcija - logu nomaiņa,apkures sakārtošana,utml.</t>
  </si>
  <si>
    <t>Reliģiskās organizācijas</t>
  </si>
  <si>
    <t>KIC grīdas parketa slīpēšana mazajā zālē</t>
  </si>
  <si>
    <t>2014. gada budžetu "</t>
  </si>
  <si>
    <t>2014. gada budžeta ieņēmumu plāns</t>
  </si>
  <si>
    <t>Pamatbudžeta finansēšanas, kreditēšanas plāns 2014. gadam</t>
  </si>
  <si>
    <t>2014. gada budžeta izdevumu sadalījums atbilstoši funkcionālām kategorijām</t>
  </si>
  <si>
    <t>2014. gada budžeta izdevumu sadalījums pa iestādēm un struktūrvienībām,t.sk.:</t>
  </si>
  <si>
    <t>Speciālā budžeta plāns 2014. gadam</t>
  </si>
  <si>
    <t>Autoceļu fonda izlietojuma programma 2014. gadam</t>
  </si>
  <si>
    <t>EUR</t>
  </si>
  <si>
    <t>kursi,semināri dalības maksa</t>
  </si>
  <si>
    <t>semināru,pasākumu organ.</t>
  </si>
  <si>
    <t>inform.tehnol.autoruzraudzība</t>
  </si>
  <si>
    <t>semināri,pasākumu organizēšana</t>
  </si>
  <si>
    <t>Pārējās valsts nodevas, kuras ieskaita pašvaldību budžetā ( dzīves vietas deklarēšana,izziņa )</t>
  </si>
  <si>
    <t>9.5.1.7.</t>
  </si>
  <si>
    <t>Pašvaldības nodeva -reklāmas izvietošana publiskās vietās</t>
  </si>
  <si>
    <t>Pārējās pašvaldības nodevas (būvvaldes izziņas, tehn.noteik. )</t>
  </si>
  <si>
    <t>13.4.0.0.</t>
  </si>
  <si>
    <t>Ieņēmumi no pašvaldības kustamā īpašuma un mantas realizācijas</t>
  </si>
  <si>
    <t>13.2.1.0.</t>
  </si>
  <si>
    <t>Ieņēmumi no zemes pārdošanas</t>
  </si>
  <si>
    <t>Pērējie ieņēmumi par izglītības pakalpojumiem ( pašvaldību savstarpējie norēķini )</t>
  </si>
  <si>
    <t>Pamatbudžeta finansēšanas , kreditēšanas plāns 2014. gadam</t>
  </si>
  <si>
    <t>Valsts iekšējā aizdevuma - kredīta saņemšana</t>
  </si>
  <si>
    <t xml:space="preserve">Valsts iekšējā aizdevuma - kredīta atmaksa, t.sk. </t>
  </si>
  <si>
    <t>Atmaksa budžetam ( ministrijai ) par iepriekšējos gados saņemtiem valsts budžeta transfertiem kapitālajiem izdevumiem saistībā ar ES līzdfinansētiem projektiem</t>
  </si>
  <si>
    <t>IZDEVUMI 2014. gads</t>
  </si>
  <si>
    <t>iekšzemes pārējie komandējumu, dienesta braucienu  izdevumi</t>
  </si>
  <si>
    <t>Valsts iekšējā aizdevuma - kredītu procentu atmaksa</t>
  </si>
  <si>
    <t>datortehnika, un cita biroja tehnika</t>
  </si>
  <si>
    <t>bēru,piedz. pabalsts</t>
  </si>
  <si>
    <t>bēru pabalsts, piedz.pab.</t>
  </si>
  <si>
    <t>datorprogrammas</t>
  </si>
  <si>
    <t>bēru pabalsts ,piedz.pab.</t>
  </si>
  <si>
    <t>Preses izdevumi ( Ropaži, Tumšupe, Silakrogs)</t>
  </si>
  <si>
    <t>bibliotēku fonds( Ropaži, Tumšupe, Silakrogs)</t>
  </si>
  <si>
    <t>izdevumi par apkuri</t>
  </si>
  <si>
    <t>ēku,telpu,būvju uzturēšana( zāles pļaušana)</t>
  </si>
  <si>
    <t>bēru pab., piedz.pab.</t>
  </si>
  <si>
    <t>Zaķumuižas sporta zāles grīdas lakošana</t>
  </si>
  <si>
    <t>bēru pab.,piedz.pab.</t>
  </si>
  <si>
    <t>komunālie pakalpojumi</t>
  </si>
  <si>
    <t>atvaļinājuma pabalsts 25 %</t>
  </si>
  <si>
    <t>Multifunkcionālie centri Tumšupē, Zaķumuižā, Silakrogā,Kākciems</t>
  </si>
  <si>
    <t>Darba smaksa</t>
  </si>
  <si>
    <t>Darba devēja VSOAI</t>
  </si>
  <si>
    <t>transporta līdz.uztur.kompensācija</t>
  </si>
  <si>
    <t>pārējie kom. Maksājumi</t>
  </si>
  <si>
    <t>obligātie veselibas pakalpojumi ( Venden)</t>
  </si>
  <si>
    <t>remonta,iest.uztur.pakalpojumi</t>
  </si>
  <si>
    <t>pārējā noma (paklāju noma )</t>
  </si>
  <si>
    <t>kārtējā remonta un iest.uzturēšanas materiāli</t>
  </si>
  <si>
    <t>iekārtu,inventāra apkalpoš.materiāli</t>
  </si>
  <si>
    <t>piedz.,bēru pabalsts</t>
  </si>
  <si>
    <t>atvaļinājuma pabalsts tehniskie darbinieki un pedagogi 25%</t>
  </si>
  <si>
    <t>kursi,semināri org. (skolēnu baseins)</t>
  </si>
  <si>
    <t>atvaļinājuma pabalsts tehn.darbiniekiem,ped. 25%</t>
  </si>
  <si>
    <t>atvaļinājuma pabalsts tehniskiem darbiniekiem un pedagogi 25%</t>
  </si>
  <si>
    <t>ES projekts- kapacitātes stiprināšana pašvaldības iestādēs</t>
  </si>
  <si>
    <t>ES projekts - Zaķumuižas sporta zāles sadalošais tīkls - sporta zāles noslogotības optimizācija</t>
  </si>
  <si>
    <t>ES projekts - Ropažu sporta zāles sadalošais tīkls-sporta zāles noslogotības optimizācija</t>
  </si>
  <si>
    <t>ES projekts - Aerobikas -deju zāles skaņas iekārtu komplekta iegāde un uzstādīšana</t>
  </si>
  <si>
    <t>ES projekts - Aktīvās atpūtas laukuma izveidošana Ropažu parkā- trenažieri katram</t>
  </si>
  <si>
    <t>ES projekts - "Attīstam novadus "</t>
  </si>
  <si>
    <t>Ropažu sporta zāles iekšpagalma jumta noteku sistēmas  remonts</t>
  </si>
  <si>
    <t>līdzdalība biedrībai "Dabas dārzi " ES projektā-augļu un dārzeņu pārstrādes iekārtu komplektu iegāde pakalpojumu sniegšanai</t>
  </si>
  <si>
    <t>līdzdalība biedrības "Cits Silakrogs" ES projektā -rotaļu komplekss bērniem no 2-8 gadiem pie mājas Liedagi</t>
  </si>
  <si>
    <t>līdzdalība biedrības "Cits Silakrogs " ES projektā - rotaļu laukums bērniem no 1-4 gadiem pie mājas Priedes 5</t>
  </si>
  <si>
    <t>līdzdalība biedrības "Cits Silakrogs "ES projektā - rotaļu komplekss bērniem no 5-8 gadiem pie mājas Priedes 5</t>
  </si>
  <si>
    <t>līdzdalība biedrības "Avots "ES pojektā - etnografisko tērpu iegāde folkloras kopai Oglīte</t>
  </si>
  <si>
    <t>līdzdalība biedrības "Aktīvi vecāki-Ropažu novadam " ES projektā - vietējai sabiedrībai un dzīves telpai nozīmīgu objektu pieejamības un atpazīstamības veicināšana</t>
  </si>
  <si>
    <t xml:space="preserve">ES projekts-Bērnu rotaļu un atpūtas stūrītis bibliotēkā </t>
  </si>
  <si>
    <t>ES projekts - Zaķumuižas sporta zāles sadalošais tīkls -sporta zāles noslogotības optimizācija</t>
  </si>
  <si>
    <t>ES projekts - Ropažu sporta zāles sadalošais tīkls - sporta zāles noslogotības optimizācija</t>
  </si>
  <si>
    <t>ES projekts - Aerobikas -deju zāles skaņas iekārtu kompleksa iegāde un uzstādīšana</t>
  </si>
  <si>
    <t>ES projekts - aktīvās atpūtas laukuma izveidošana Ropažu parkā- trenažieri katram</t>
  </si>
  <si>
    <t>ES projekts - Telpu iekārtošana sociālo pakalpojumu nodrošināšanai multifunkcionālā centrā, iespējami tuvu dzīves vietai Tumšupes iedzīvotājiem</t>
  </si>
  <si>
    <t>mērķdotācija dziesmu svētku ēdināšanai</t>
  </si>
  <si>
    <t>mērķdotācija asistenti (izglīt.iest.)</t>
  </si>
  <si>
    <t>mērķdotācija - sociālie asistenti</t>
  </si>
  <si>
    <t>t.sk. konts SEB banka</t>
  </si>
  <si>
    <t>mērķdotācija tautas mākslas kolektīvu vadītājiem atlīdzībai</t>
  </si>
  <si>
    <t>ēku,būvju,telpu remonts</t>
  </si>
  <si>
    <t>pārējie komumālie pakalpojumi</t>
  </si>
  <si>
    <t>Komandējumi ,dienesta braucieni</t>
  </si>
  <si>
    <t>iekšzeme</t>
  </si>
  <si>
    <t>Komandējumi, dienesta braucieni</t>
  </si>
  <si>
    <t>kārtējā remonta in iestāžu uztur.mater.</t>
  </si>
  <si>
    <t>remonta un iest.uztur.pakalpojumi</t>
  </si>
  <si>
    <t>remonta un iest.uztur.pakalpoj.</t>
  </si>
  <si>
    <t>transporta remonts</t>
  </si>
  <si>
    <t>ēdināšanas pakalpojumi</t>
  </si>
  <si>
    <t>datortehnika un cita biroja tehnika</t>
  </si>
  <si>
    <t>Komandējumi,dienesta braucieni</t>
  </si>
  <si>
    <t>dienas nauda ārzemju komandējumos</t>
  </si>
  <si>
    <t>transporta noma</t>
  </si>
  <si>
    <t>komp.par transporta noliet.un ekspl.</t>
  </si>
  <si>
    <t>pārējie admin.pakalpojumi</t>
  </si>
  <si>
    <t>Sociālie asistenti</t>
  </si>
  <si>
    <t>Transporta pakalpojumi</t>
  </si>
  <si>
    <t>iekārtu,tehn.apkalpoš.</t>
  </si>
  <si>
    <t>Kapitālais remonts un rekonstrukcija</t>
  </si>
  <si>
    <t>esošo programmatūru pilnveidošana saistībā ar "Euro ieviešanas likumu " ( ZZ dats un LDC)</t>
  </si>
  <si>
    <t>dzīvojamās mājas Brieži remonts</t>
  </si>
  <si>
    <t>dzīvokļa Zītari 2-27</t>
  </si>
  <si>
    <t>citi komunālie pakalpojumi</t>
  </si>
  <si>
    <t>Dotācija autobuss Ropaži -Ogre</t>
  </si>
  <si>
    <t>pasākumi saistīti ar vides aizsardzību- ūdens kvalitātes mērījumu veikšana novada peldvietās,dzīvnieku atlieku savākšana</t>
  </si>
  <si>
    <t>autobusa iegāde skolēnu pārvadājumiem</t>
  </si>
  <si>
    <t xml:space="preserve">dzīvokļa Bērzu iela 1-23 iegāde </t>
  </si>
  <si>
    <t>dzīvokļa Priedes 1-1 remonts</t>
  </si>
  <si>
    <t>dzīvokļa Priedes 1-1 iegāde</t>
  </si>
  <si>
    <t>dzīvokļa Bērzu 1-23 maiņa pret Ziedoņi dz.11</t>
  </si>
  <si>
    <t>operat.darb.izdev.</t>
  </si>
  <si>
    <t>Pamatbudžets 2014. gads</t>
  </si>
  <si>
    <t xml:space="preserve">t.sk. VK -   LAD projekti </t>
  </si>
  <si>
    <t>t.sk. ES projekts - ūdenstūrisma attīstība</t>
  </si>
  <si>
    <t>uz 01.01.2014. LVL</t>
  </si>
  <si>
    <t>uz 01.01.2014. EUR</t>
  </si>
  <si>
    <t>LVL</t>
  </si>
  <si>
    <t>2014. GADA PAMATBUDŽETA IEŅĒMUMU PLĀNS</t>
  </si>
  <si>
    <t>2014. gada budžeta izdevumu sadalījums</t>
  </si>
  <si>
    <t>Atlikums uz 01.01.2014.</t>
  </si>
  <si>
    <t>mēbeles  Priedes 1-1 PII grupai Silakrogā</t>
  </si>
  <si>
    <t>Tumšupes multifunkcionālais centrs</t>
  </si>
  <si>
    <t>Silakroga multifunkcionālais centrs</t>
  </si>
  <si>
    <t>līdzdalība Ropažu novada parka teritorijas labiekārtošanā āra klases izveidē</t>
  </si>
  <si>
    <t xml:space="preserve"> dotācija mācību literatūras iegādei un līdzekļu iegādei</t>
  </si>
  <si>
    <t>t.sk.konts SEB banka</t>
  </si>
  <si>
    <t>t.sk. VK - tautas mākslas kolektīvu vadītāju atlīdzības saņemšanai</t>
  </si>
  <si>
    <t>mācību līdzekļu iegāde</t>
  </si>
  <si>
    <t>uz 01.2014.</t>
  </si>
  <si>
    <t>darba aizsardzības pakalpojumu- organizatoriskās struktūras un sistēmas izveidošana un uzturēšana visās pašvaldības iestādēs</t>
  </si>
  <si>
    <t>pagalmu un ielu uzturēšanas izdevumi</t>
  </si>
  <si>
    <t>Būvprojekta izstrāde Ropažu vidusskolas rekonstrukcijas darbiem</t>
  </si>
  <si>
    <t>Būvprojekta izstrāde Zaķumuižas pamatskolas rekonstrukcijas darbu veikšanai</t>
  </si>
  <si>
    <t>PII Annele paplašināšanas tehniskais projekts</t>
  </si>
  <si>
    <t>līdzdalība biedrības "Aktīvi vecāki-Ropažu novadam "projektā - Automodelisma trase Ropažos</t>
  </si>
  <si>
    <t>Ropažu mūzikas -mākslas skolas ES projekts par muzikāli tehniskā aprīkojuma iegādi</t>
  </si>
  <si>
    <t>Ropažu mūzikas - mākslas skolas ES projekts par mūzikas kabineta modernizāciju</t>
  </si>
  <si>
    <t>Ropažu novada pašvaldības policijas ES projekts- videonovērošanas sistēmas infrastruktūras attīstība Ropažu novadā</t>
  </si>
  <si>
    <t>kārtējā remonta un uztur.mater.</t>
  </si>
  <si>
    <t>PVN</t>
  </si>
  <si>
    <t>NĪN ( Lācplēša iela 24 )</t>
  </si>
  <si>
    <t>ES projekts-Videonovērošanas sistēmas infrastruktūras attīstība Ropažu novadā</t>
  </si>
  <si>
    <t>ES projekts-Ropažu mūzikas mākslas skolas - mūzikas kabineta modernizācija</t>
  </si>
  <si>
    <t>ES projekts -Digitālās novadpētniecības datu bāzes veidošana Ropažu novada bibliotēkā</t>
  </si>
  <si>
    <t>ES projekts - Digitālās novadpētniecības datu bāzes veidošana Ropažu novada bibliotēkā</t>
  </si>
  <si>
    <t>ES projekts -Lielo meiteņu mazie vaļasprieki</t>
  </si>
  <si>
    <t>ES projekts- Lielo meiteņu mazie vaļasprieki</t>
  </si>
  <si>
    <t>ES projekts- Bērnu rotaļu un atpūtas stūrītis bibliotēkā</t>
  </si>
  <si>
    <t>līdzdalība biedrības "Cits Silakrogs " ELFLA projektā-Bērnu un jauniešu attīstība un vingrošanas komplekss Silakrogā</t>
  </si>
  <si>
    <t>līdzdalība biedrības "Lustīgs un kustīgs " ELFLA projektā- deju kolektīva Cielava materiāli tehniskās bāzes nodrošinājums ( tautas tērpi)</t>
  </si>
  <si>
    <t>18.6.3.0.</t>
  </si>
  <si>
    <t>Comenius skolu partnerības projekts  Zaķumuižas pamatskola</t>
  </si>
  <si>
    <t>Comenius skolu partnerības projekts  Ropažu pamatskola</t>
  </si>
  <si>
    <t>katlu ekspertīze un CO2  samazinājums Ropažu un Silakroga katlu mājās</t>
  </si>
  <si>
    <t>līdzdalība SIA Vilkme projektam "Dalītās atkritumu sistēmas ieviešana Ropažu novadā " ( konteineru iegāde )</t>
  </si>
  <si>
    <t>t.sk. VK - skolu pedagogu darba samaksa,asistenti ,VSAOI</t>
  </si>
  <si>
    <t>ES projekts- Sanitārā mezgla rekonstrukcija un labierīcību iekārtošana nekustāmajā īpašumā Modriņi</t>
  </si>
  <si>
    <t>ES projekts - sanitārā mezgla rekonstrukcija un labierīcību iekārtošana nekustāmā īpašumā Modriņi</t>
  </si>
  <si>
    <t>remonta un iest.uztur.pakalpojkumi</t>
  </si>
  <si>
    <t>remonta un iest.uzt.pakalpojumi</t>
  </si>
  <si>
    <t>pārējie komun.pakalpojumi</t>
  </si>
  <si>
    <t>transporta līdzekļu remonts,uzturēšana</t>
  </si>
  <si>
    <t>iekārtu,inventāra remonts</t>
  </si>
  <si>
    <t>īre un noma</t>
  </si>
  <si>
    <t>inf.kab.tehniskā apkalpošana</t>
  </si>
  <si>
    <t>iekārtu,inventāra tehn.apkope</t>
  </si>
  <si>
    <t>ēku,telpu,būvju remonts</t>
  </si>
  <si>
    <t>kapitālais remonts,rekonstrukcija</t>
  </si>
  <si>
    <t>līdzdalība biedrības "Attīstības centrs Mucenieki " ES projektā - Bērnu aktīvās atpūtas laukuma izveide ciematā Mucenieki " un pamatnes izveide</t>
  </si>
  <si>
    <t>EST LAT projekts -  Development of Water Tourism as Nature and Active Tourism Components in Latvia and Estonia</t>
  </si>
  <si>
    <t>Klasif.kods</t>
  </si>
  <si>
    <t>mācību līdzekļi PII Annele</t>
  </si>
  <si>
    <t>inventārs PII Annele</t>
  </si>
  <si>
    <t>statūtkapitāla palielināšana SIA Ciemats saistībā ar ūdenssaimniecības TEP izstrādi</t>
  </si>
  <si>
    <t>statūtkapitāla palielināšana SIA Vilkme saistībā ar ūdenssaimniecības TEP izstrādi</t>
  </si>
  <si>
    <t>paklāju noma</t>
  </si>
  <si>
    <t>kārtējā remonta un iest.uztur.mater.</t>
  </si>
  <si>
    <t>dienas nauda ārvalstu komandējumos</t>
  </si>
  <si>
    <t>pārējie neuzskaitītie palkalpojumi</t>
  </si>
  <si>
    <t>kursi,semināri organ.</t>
  </si>
  <si>
    <t>mīkstais izventārs</t>
  </si>
  <si>
    <t>komunālie pakalpoj.</t>
  </si>
  <si>
    <t>datoru,inf.kab.tehn.apk.</t>
  </si>
  <si>
    <t>Bezdarbnieku ikmēneša atlīdzība</t>
  </si>
  <si>
    <t>iekārtu un invent.remonts,tehn.apk.</t>
  </si>
  <si>
    <t>datortehn.,inf.kab.tehn.apkope</t>
  </si>
  <si>
    <t>datortehnika,cita biroja tehn.</t>
  </si>
  <si>
    <t>Comenius kopā</t>
  </si>
  <si>
    <t>Comenius projekts pakalpojumi kopā</t>
  </si>
  <si>
    <t>Comenius krājumi, materiālu utt. Kopā</t>
  </si>
  <si>
    <t>dzīvojamās mājas Augšciema stacija remonts</t>
  </si>
  <si>
    <t>Veikals Nr. 2 tehniskā projekta izstrāde</t>
  </si>
  <si>
    <t>9.5.1.4.</t>
  </si>
  <si>
    <t>Soda sankcijas par vispārējiem nodokļu maksāšanas pārkāpumiem ( NĪN )</t>
  </si>
  <si>
    <t xml:space="preserve">mūzikas- mākslas skola </t>
  </si>
  <si>
    <t>mūzikas -mākslas skolas studijas vadīšana</t>
  </si>
  <si>
    <t>Pašvaldības nodeva par tirdzniecības vietām</t>
  </si>
  <si>
    <t>datortehnika,cita biroja tehnikas tehn.apkope</t>
  </si>
  <si>
    <t>datortehnika, cita biroja tehnikas tehn.apk.</t>
  </si>
  <si>
    <t>kompens.par a/tr noliet.un ekspl.izdev.</t>
  </si>
  <si>
    <t>Vēlēšanu komisija</t>
  </si>
  <si>
    <t>transporta līdzekļa ekspluatāciajs izdevumi</t>
  </si>
  <si>
    <t>ēdināšaans izdevumi</t>
  </si>
  <si>
    <t>Sabiedriskā kārtība ( ugunsdrošība un vetārsts)</t>
  </si>
  <si>
    <t>Valsts mēŗkdotācija tautas mākslas kolektīvi kopā,t.sk.:</t>
  </si>
  <si>
    <t>inform.tehnoloģiju apkalpošana</t>
  </si>
  <si>
    <t>datoru,inf.kab.tehn.apkope</t>
  </si>
  <si>
    <t>pārējā noma (paklāji)</t>
  </si>
  <si>
    <t>pārējie iestādes administratīvie izdevumi</t>
  </si>
  <si>
    <t>datoru,inform.kab.tehn.apkope</t>
  </si>
  <si>
    <t>elektroenerģijas izdevumi</t>
  </si>
  <si>
    <t>iekārtu un inventāra remonts, tehn.apkope</t>
  </si>
  <si>
    <t>Krājumi,materiāli, energo resursi, inventārs , ko neuzskaita 5000.kodā</t>
  </si>
  <si>
    <t>jaundzimušo pabalsts</t>
  </si>
  <si>
    <t>pabalsts komun.maksājumiem</t>
  </si>
  <si>
    <t>t.sk. naudas pabalsti ( pēc apcietin., māc.līdz. ,pārējie)</t>
  </si>
  <si>
    <t>malka</t>
  </si>
  <si>
    <t>autoruzraudzība datorprogrammas</t>
  </si>
  <si>
    <t>Krājumi, materiāli, energo resursi, inventārs ko neuzskaita 5000. kodā</t>
  </si>
  <si>
    <t>līdzdalība biedrības "Rodenpois " ES projektā -  Pilsdrupu rekonstrukcija un teritorijas labiekārtošana ( 1. kārta )</t>
  </si>
  <si>
    <t>ES projekts Trotuāra izbūve ciematā Silakrogs</t>
  </si>
  <si>
    <t>gājēju tiltiņa tehniskā projekta izstrāde  Ropažos</t>
  </si>
  <si>
    <t>obligātā veselība spārbaude</t>
  </si>
  <si>
    <t>ES projekts - Algotie pagaidu darbi</t>
  </si>
  <si>
    <t>redzes pārbaude un korekcijas līdzekļu iegāde</t>
  </si>
  <si>
    <t xml:space="preserve">redzes pārbaude un korekcijas līdzekļu iegāde </t>
  </si>
  <si>
    <t>transporta līdz uztur. kompens.</t>
  </si>
  <si>
    <t>transporta līdz.uztur. kompensāc.</t>
  </si>
  <si>
    <t>dienas nauda iekšzeme</t>
  </si>
  <si>
    <t>pārējie iekšzemes komandējumu izdev.</t>
  </si>
  <si>
    <t>dienas nauda ārzemes</t>
  </si>
  <si>
    <t>redzes pārbaude un korekcijas līdzekļu iegāde,bēru pabalsts zem 150 Ls</t>
  </si>
  <si>
    <t>sociālā centra pakalpojumi</t>
  </si>
  <si>
    <t>bibliotēku pakalpojumi</t>
  </si>
  <si>
    <t>Zaķumuižas baseina pakalpojumi</t>
  </si>
  <si>
    <t>ekspertu pak.-audits</t>
  </si>
  <si>
    <t>noma</t>
  </si>
  <si>
    <t>darba devēja sociāla rakstura pabalsti,kompensācijas</t>
  </si>
  <si>
    <t>transporta līdzekļu ekspluatācijas izdevumi</t>
  </si>
  <si>
    <t>transporta līdzekļu ekpluatācija</t>
  </si>
  <si>
    <t>transporta līdzekļu ekspluatācija</t>
  </si>
  <si>
    <t>transporta līzdekļu ekspluatācija</t>
  </si>
  <si>
    <t>ES projekts - Algotie pagaidu sabiedriskie darbi</t>
  </si>
  <si>
    <t>Darba devēja   VSAOI</t>
  </si>
  <si>
    <t>ziedojums bērniem aizbildnībā soc.</t>
  </si>
  <si>
    <t>prot. Nr. 24     &amp;15</t>
  </si>
  <si>
    <t>saistošie noteikumi Nr. 10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</si>
</sst>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0_ ;\-0\ "/>
    <numFmt numFmtId="178" formatCode="[$-426]dddd\,\ yyyy&quot;. gada &quot;d\.\ mmmm"/>
    <numFmt numFmtId="179" formatCode="0.000"/>
    <numFmt numFmtId="180" formatCode="0.0000"/>
    <numFmt numFmtId="181" formatCode="0.0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9"/>
      <color indexed="10"/>
      <name val="Arial"/>
      <family val="2"/>
    </font>
    <font>
      <sz val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1" borderId="1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5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3" fillId="0" borderId="18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23" xfId="0" applyFont="1" applyBorder="1" applyAlignment="1">
      <alignment/>
    </xf>
    <xf numFmtId="0" fontId="3" fillId="0" borderId="24" xfId="0" applyFont="1" applyBorder="1" applyAlignment="1">
      <alignment horizontal="left" wrapText="1"/>
    </xf>
    <xf numFmtId="0" fontId="19" fillId="0" borderId="23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4" fillId="33" borderId="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7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17" xfId="0" applyFont="1" applyBorder="1" applyAlignment="1">
      <alignment horizontal="left" wrapText="1"/>
    </xf>
    <xf numFmtId="0" fontId="19" fillId="0" borderId="28" xfId="0" applyFont="1" applyBorder="1" applyAlignment="1">
      <alignment/>
    </xf>
    <xf numFmtId="0" fontId="10" fillId="34" borderId="25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0" fillId="0" borderId="11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left" wrapText="1"/>
    </xf>
    <xf numFmtId="0" fontId="10" fillId="0" borderId="27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10" fillId="0" borderId="13" xfId="0" applyFont="1" applyBorder="1" applyAlignment="1">
      <alignment horizontal="left" wrapText="1"/>
    </xf>
    <xf numFmtId="0" fontId="20" fillId="0" borderId="32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0" fillId="0" borderId="29" xfId="0" applyBorder="1" applyAlignment="1">
      <alignment/>
    </xf>
    <xf numFmtId="0" fontId="1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6" xfId="0" applyFont="1" applyBorder="1" applyAlignment="1">
      <alignment horizontal="right" wrapText="1"/>
    </xf>
    <xf numFmtId="0" fontId="8" fillId="0" borderId="29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2" fillId="0" borderId="24" xfId="0" applyFont="1" applyBorder="1" applyAlignment="1">
      <alignment horizontal="right" wrapText="1"/>
    </xf>
    <xf numFmtId="0" fontId="10" fillId="35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12" fillId="0" borderId="11" xfId="0" applyNumberFormat="1" applyFont="1" applyBorder="1" applyAlignment="1">
      <alignment horizontal="left"/>
    </xf>
    <xf numFmtId="0" fontId="3" fillId="0" borderId="28" xfId="0" applyFont="1" applyBorder="1" applyAlignment="1">
      <alignment/>
    </xf>
    <xf numFmtId="0" fontId="10" fillId="34" borderId="29" xfId="0" applyFont="1" applyFill="1" applyBorder="1" applyAlignment="1">
      <alignment/>
    </xf>
    <xf numFmtId="0" fontId="19" fillId="0" borderId="11" xfId="0" applyFont="1" applyBorder="1" applyAlignment="1">
      <alignment/>
    </xf>
    <xf numFmtId="0" fontId="3" fillId="0" borderId="39" xfId="0" applyFont="1" applyBorder="1" applyAlignment="1">
      <alignment horizontal="left" wrapText="1"/>
    </xf>
    <xf numFmtId="0" fontId="3" fillId="0" borderId="24" xfId="0" applyFont="1" applyBorder="1" applyAlignment="1">
      <alignment horizontal="right" wrapText="1"/>
    </xf>
    <xf numFmtId="0" fontId="12" fillId="0" borderId="24" xfId="0" applyFont="1" applyBorder="1" applyAlignment="1">
      <alignment horizontal="left" wrapText="1"/>
    </xf>
    <xf numFmtId="0" fontId="24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 horizontal="righ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33" borderId="15" xfId="0" applyFont="1" applyFill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5" fillId="0" borderId="44" xfId="0" applyFont="1" applyBorder="1" applyAlignment="1">
      <alignment horizontal="right" wrapText="1"/>
    </xf>
    <xf numFmtId="0" fontId="3" fillId="0" borderId="4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right" wrapText="1"/>
    </xf>
    <xf numFmtId="0" fontId="3" fillId="0" borderId="4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right" wrapText="1"/>
    </xf>
    <xf numFmtId="0" fontId="10" fillId="0" borderId="48" xfId="0" applyFont="1" applyBorder="1" applyAlignment="1">
      <alignment/>
    </xf>
    <xf numFmtId="0" fontId="0" fillId="0" borderId="20" xfId="0" applyBorder="1" applyAlignment="1">
      <alignment/>
    </xf>
    <xf numFmtId="0" fontId="7" fillId="0" borderId="44" xfId="0" applyFont="1" applyBorder="1" applyAlignment="1">
      <alignment wrapText="1"/>
    </xf>
    <xf numFmtId="0" fontId="13" fillId="0" borderId="4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19" fillId="0" borderId="16" xfId="0" applyFont="1" applyBorder="1" applyAlignment="1">
      <alignment wrapText="1"/>
    </xf>
    <xf numFmtId="0" fontId="3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26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24" xfId="0" applyFont="1" applyBorder="1" applyAlignment="1">
      <alignment horizontal="right"/>
    </xf>
    <xf numFmtId="0" fontId="0" fillId="0" borderId="49" xfId="0" applyBorder="1" applyAlignment="1">
      <alignment/>
    </xf>
    <xf numFmtId="0" fontId="4" fillId="0" borderId="50" xfId="0" applyFont="1" applyBorder="1" applyAlignment="1">
      <alignment horizontal="right"/>
    </xf>
    <xf numFmtId="0" fontId="12" fillId="33" borderId="50" xfId="0" applyFont="1" applyFill="1" applyBorder="1" applyAlignment="1">
      <alignment horizontal="right" wrapText="1"/>
    </xf>
    <xf numFmtId="0" fontId="16" fillId="0" borderId="5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12" fillId="0" borderId="50" xfId="0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0" fontId="3" fillId="0" borderId="51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/>
    </xf>
    <xf numFmtId="0" fontId="3" fillId="33" borderId="15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3" fillId="33" borderId="39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0" fontId="19" fillId="33" borderId="11" xfId="0" applyFont="1" applyFill="1" applyBorder="1" applyAlignment="1">
      <alignment horizontal="left" wrapText="1"/>
    </xf>
    <xf numFmtId="0" fontId="0" fillId="0" borderId="2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9" fillId="0" borderId="11" xfId="0" applyFont="1" applyBorder="1" applyAlignment="1">
      <alignment horizontal="right" vertical="center" wrapText="1"/>
    </xf>
    <xf numFmtId="0" fontId="10" fillId="0" borderId="23" xfId="0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wrapText="1"/>
    </xf>
    <xf numFmtId="16" fontId="19" fillId="0" borderId="17" xfId="0" applyNumberFormat="1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right" wrapText="1"/>
    </xf>
    <xf numFmtId="0" fontId="10" fillId="0" borderId="27" xfId="0" applyFont="1" applyFill="1" applyBorder="1" applyAlignment="1">
      <alignment/>
    </xf>
    <xf numFmtId="0" fontId="10" fillId="0" borderId="39" xfId="0" applyFont="1" applyFill="1" applyBorder="1" applyAlignment="1">
      <alignment wrapText="1"/>
    </xf>
    <xf numFmtId="0" fontId="7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right" wrapText="1"/>
    </xf>
    <xf numFmtId="0" fontId="19" fillId="0" borderId="17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/>
    </xf>
    <xf numFmtId="0" fontId="7" fillId="0" borderId="52" xfId="0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19" fillId="0" borderId="21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7" fillId="0" borderId="41" xfId="0" applyFont="1" applyFill="1" applyBorder="1" applyAlignment="1">
      <alignment horizontal="right" wrapText="1"/>
    </xf>
    <xf numFmtId="0" fontId="15" fillId="0" borderId="0" xfId="0" applyFont="1" applyAlignment="1">
      <alignment vertic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6" fillId="0" borderId="28" xfId="0" applyFont="1" applyBorder="1" applyAlignment="1">
      <alignment/>
    </xf>
    <xf numFmtId="0" fontId="0" fillId="0" borderId="23" xfId="0" applyBorder="1" applyAlignment="1">
      <alignment/>
    </xf>
    <xf numFmtId="0" fontId="7" fillId="0" borderId="53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right" vertical="center" wrapText="1"/>
    </xf>
    <xf numFmtId="0" fontId="19" fillId="0" borderId="17" xfId="0" applyFont="1" applyBorder="1" applyAlignment="1">
      <alignment/>
    </xf>
    <xf numFmtId="0" fontId="19" fillId="33" borderId="20" xfId="0" applyFont="1" applyFill="1" applyBorder="1" applyAlignment="1">
      <alignment/>
    </xf>
    <xf numFmtId="0" fontId="12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" fillId="0" borderId="26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8" xfId="0" applyBorder="1" applyAlignment="1">
      <alignment/>
    </xf>
    <xf numFmtId="0" fontId="4" fillId="0" borderId="12" xfId="0" applyFont="1" applyBorder="1" applyAlignment="1">
      <alignment horizontal="right"/>
    </xf>
    <xf numFmtId="0" fontId="17" fillId="0" borderId="15" xfId="0" applyFont="1" applyFill="1" applyBorder="1" applyAlignment="1">
      <alignment horizontal="left" wrapText="1"/>
    </xf>
    <xf numFmtId="0" fontId="33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wrapText="1"/>
    </xf>
    <xf numFmtId="0" fontId="8" fillId="0" borderId="25" xfId="0" applyFont="1" applyFill="1" applyBorder="1" applyAlignment="1">
      <alignment horizontal="center"/>
    </xf>
    <xf numFmtId="0" fontId="19" fillId="33" borderId="27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" fontId="12" fillId="0" borderId="26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2" fillId="0" borderId="23" xfId="0" applyFont="1" applyFill="1" applyBorder="1" applyAlignment="1">
      <alignment/>
    </xf>
    <xf numFmtId="0" fontId="10" fillId="36" borderId="29" xfId="0" applyFont="1" applyFill="1" applyBorder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0" fillId="0" borderId="27" xfId="0" applyBorder="1" applyAlignment="1">
      <alignment/>
    </xf>
    <xf numFmtId="0" fontId="19" fillId="0" borderId="0" xfId="0" applyFont="1" applyAlignment="1">
      <alignment horizontal="left" wrapText="1"/>
    </xf>
    <xf numFmtId="0" fontId="0" fillId="33" borderId="11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3" fillId="33" borderId="24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25" fillId="0" borderId="23" xfId="0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6" fillId="0" borderId="11" xfId="0" applyFont="1" applyBorder="1" applyAlignment="1">
      <alignment horizontal="left" wrapText="1"/>
    </xf>
    <xf numFmtId="0" fontId="3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0" xfId="0" applyFont="1" applyBorder="1" applyAlignment="1">
      <alignment/>
    </xf>
    <xf numFmtId="0" fontId="19" fillId="0" borderId="26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12" xfId="0" applyBorder="1" applyAlignment="1">
      <alignment/>
    </xf>
    <xf numFmtId="0" fontId="19" fillId="33" borderId="22" xfId="0" applyFont="1" applyFill="1" applyBorder="1" applyAlignment="1">
      <alignment/>
    </xf>
    <xf numFmtId="0" fontId="19" fillId="0" borderId="48" xfId="0" applyFont="1" applyBorder="1" applyAlignment="1">
      <alignment/>
    </xf>
    <xf numFmtId="0" fontId="10" fillId="33" borderId="25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12" fillId="33" borderId="25" xfId="0" applyFont="1" applyFill="1" applyBorder="1" applyAlignment="1">
      <alignment horizontal="center" vertical="center" textRotation="90" wrapText="1"/>
    </xf>
    <xf numFmtId="0" fontId="6" fillId="33" borderId="38" xfId="0" applyFont="1" applyFill="1" applyBorder="1" applyAlignment="1">
      <alignment wrapText="1"/>
    </xf>
    <xf numFmtId="0" fontId="6" fillId="33" borderId="55" xfId="0" applyFont="1" applyFill="1" applyBorder="1" applyAlignment="1">
      <alignment wrapText="1"/>
    </xf>
    <xf numFmtId="0" fontId="17" fillId="0" borderId="44" xfId="0" applyFont="1" applyBorder="1" applyAlignment="1">
      <alignment horizontal="left" wrapText="1"/>
    </xf>
    <xf numFmtId="0" fontId="12" fillId="0" borderId="23" xfId="0" applyFont="1" applyFill="1" applyBorder="1" applyAlignment="1">
      <alignment/>
    </xf>
    <xf numFmtId="0" fontId="17" fillId="0" borderId="4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wrapText="1"/>
    </xf>
    <xf numFmtId="0" fontId="0" fillId="0" borderId="0" xfId="0" applyFont="1" applyAlignment="1">
      <alignment/>
    </xf>
    <xf numFmtId="0" fontId="12" fillId="0" borderId="1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9" fillId="37" borderId="23" xfId="0" applyFont="1" applyFill="1" applyBorder="1" applyAlignment="1">
      <alignment/>
    </xf>
    <xf numFmtId="0" fontId="0" fillId="0" borderId="43" xfId="0" applyFill="1" applyBorder="1" applyAlignment="1">
      <alignment/>
    </xf>
    <xf numFmtId="0" fontId="17" fillId="33" borderId="15" xfId="0" applyFont="1" applyFill="1" applyBorder="1" applyAlignment="1">
      <alignment horizontal="left" wrapText="1"/>
    </xf>
    <xf numFmtId="0" fontId="33" fillId="33" borderId="23" xfId="0" applyFont="1" applyFill="1" applyBorder="1" applyAlignment="1">
      <alignment/>
    </xf>
    <xf numFmtId="0" fontId="10" fillId="33" borderId="30" xfId="0" applyFont="1" applyFill="1" applyBorder="1" applyAlignment="1">
      <alignment horizontal="center" vertical="center" textRotation="90" wrapText="1"/>
    </xf>
    <xf numFmtId="0" fontId="10" fillId="33" borderId="0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wrapText="1"/>
    </xf>
    <xf numFmtId="0" fontId="18" fillId="0" borderId="57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59" xfId="0" applyFont="1" applyBorder="1" applyAlignment="1">
      <alignment horizontal="left" wrapText="1"/>
    </xf>
    <xf numFmtId="0" fontId="18" fillId="0" borderId="60" xfId="0" applyFont="1" applyBorder="1" applyAlignment="1">
      <alignment horizontal="left" wrapText="1"/>
    </xf>
    <xf numFmtId="0" fontId="18" fillId="0" borderId="61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20" fillId="0" borderId="52" xfId="0" applyFont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7" fillId="34" borderId="58" xfId="0" applyFont="1" applyFill="1" applyBorder="1" applyAlignment="1">
      <alignment horizontal="left" wrapText="1"/>
    </xf>
    <xf numFmtId="0" fontId="17" fillId="34" borderId="32" xfId="0" applyFont="1" applyFill="1" applyBorder="1" applyAlignment="1">
      <alignment horizontal="left" wrapText="1"/>
    </xf>
    <xf numFmtId="0" fontId="17" fillId="34" borderId="62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1" fillId="0" borderId="63" xfId="0" applyFont="1" applyBorder="1" applyAlignment="1">
      <alignment horizontal="center" wrapText="1"/>
    </xf>
    <xf numFmtId="0" fontId="17" fillId="34" borderId="63" xfId="0" applyFont="1" applyFill="1" applyBorder="1" applyAlignment="1">
      <alignment horizontal="left" wrapText="1"/>
    </xf>
    <xf numFmtId="0" fontId="17" fillId="34" borderId="64" xfId="0" applyFont="1" applyFill="1" applyBorder="1" applyAlignment="1">
      <alignment horizontal="left" wrapText="1"/>
    </xf>
    <xf numFmtId="0" fontId="17" fillId="34" borderId="65" xfId="0" applyFont="1" applyFill="1" applyBorder="1" applyAlignment="1">
      <alignment horizontal="left" wrapText="1"/>
    </xf>
    <xf numFmtId="0" fontId="17" fillId="36" borderId="58" xfId="0" applyFont="1" applyFill="1" applyBorder="1" applyAlignment="1">
      <alignment horizontal="left" wrapText="1"/>
    </xf>
    <xf numFmtId="0" fontId="17" fillId="36" borderId="32" xfId="0" applyFont="1" applyFill="1" applyBorder="1" applyAlignment="1">
      <alignment horizontal="left" wrapText="1"/>
    </xf>
    <xf numFmtId="0" fontId="17" fillId="36" borderId="62" xfId="0" applyFont="1" applyFill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9" fillId="0" borderId="63" xfId="0" applyFont="1" applyBorder="1" applyAlignment="1">
      <alignment horizontal="left" wrapText="1"/>
    </xf>
    <xf numFmtId="0" fontId="9" fillId="0" borderId="64" xfId="0" applyFont="1" applyBorder="1" applyAlignment="1">
      <alignment horizontal="left" wrapText="1"/>
    </xf>
    <xf numFmtId="0" fontId="9" fillId="0" borderId="65" xfId="0" applyFont="1" applyBorder="1" applyAlignment="1">
      <alignment horizontal="left" wrapText="1"/>
    </xf>
    <xf numFmtId="0" fontId="12" fillId="0" borderId="59" xfId="0" applyFont="1" applyBorder="1" applyAlignment="1">
      <alignment horizontal="left" wrapText="1"/>
    </xf>
    <xf numFmtId="0" fontId="12" fillId="0" borderId="60" xfId="0" applyFont="1" applyBorder="1" applyAlignment="1">
      <alignment horizontal="left" wrapText="1"/>
    </xf>
    <xf numFmtId="0" fontId="12" fillId="0" borderId="6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12" fillId="0" borderId="63" xfId="0" applyFont="1" applyBorder="1" applyAlignment="1">
      <alignment horizontal="left" wrapText="1"/>
    </xf>
    <xf numFmtId="0" fontId="12" fillId="0" borderId="64" xfId="0" applyFont="1" applyBorder="1" applyAlignment="1">
      <alignment horizontal="left" wrapText="1"/>
    </xf>
    <xf numFmtId="0" fontId="12" fillId="0" borderId="65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13" fillId="35" borderId="66" xfId="0" applyFont="1" applyFill="1" applyBorder="1" applyAlignment="1">
      <alignment horizontal="left" wrapText="1"/>
    </xf>
    <xf numFmtId="0" fontId="13" fillId="35" borderId="67" xfId="0" applyFont="1" applyFill="1" applyBorder="1" applyAlignment="1">
      <alignment horizontal="left" wrapText="1"/>
    </xf>
    <xf numFmtId="0" fontId="13" fillId="35" borderId="68" xfId="0" applyFont="1" applyFill="1" applyBorder="1" applyAlignment="1">
      <alignment horizontal="left" wrapText="1"/>
    </xf>
    <xf numFmtId="0" fontId="11" fillId="0" borderId="58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9" fillId="0" borderId="66" xfId="0" applyFont="1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0" fontId="9" fillId="0" borderId="68" xfId="0" applyFont="1" applyBorder="1" applyAlignment="1">
      <alignment horizontal="left" wrapText="1"/>
    </xf>
    <xf numFmtId="0" fontId="27" fillId="0" borderId="50" xfId="0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7" fillId="0" borderId="69" xfId="0" applyFont="1" applyBorder="1" applyAlignment="1">
      <alignment horizontal="right" wrapText="1"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9"/>
  <sheetViews>
    <sheetView zoomScale="75" zoomScaleNormal="75" zoomScalePageLayoutView="0" workbookViewId="0" topLeftCell="A1">
      <selection activeCell="S11" sqref="S10:S11"/>
    </sheetView>
  </sheetViews>
  <sheetFormatPr defaultColWidth="9.140625" defaultRowHeight="12.75"/>
  <cols>
    <col min="1" max="1" width="5.28125" style="3" customWidth="1"/>
    <col min="2" max="2" width="5.140625" style="27" customWidth="1"/>
    <col min="3" max="3" width="33.00390625" style="3" customWidth="1"/>
    <col min="4" max="4" width="6.421875" style="3" customWidth="1"/>
    <col min="5" max="5" width="10.7109375" style="3" customWidth="1"/>
    <col min="6" max="6" width="10.421875" style="0" customWidth="1"/>
    <col min="7" max="7" width="8.57421875" style="0" customWidth="1"/>
    <col min="8" max="8" width="10.7109375" style="0" customWidth="1"/>
    <col min="9" max="9" width="8.8515625" style="0" customWidth="1"/>
    <col min="10" max="10" width="12.00390625" style="0" customWidth="1"/>
    <col min="11" max="11" width="10.57421875" style="0" customWidth="1"/>
    <col min="12" max="12" width="11.140625" style="0" customWidth="1"/>
  </cols>
  <sheetData>
    <row r="2" ht="12.75">
      <c r="D2" s="207" t="s">
        <v>649</v>
      </c>
    </row>
    <row r="3" spans="1:3" ht="21" customHeight="1">
      <c r="A3" s="183" t="s">
        <v>453</v>
      </c>
      <c r="B3" s="184"/>
      <c r="C3" s="183"/>
    </row>
    <row r="5" spans="1:5" ht="48.75" customHeight="1">
      <c r="A5" s="360" t="s">
        <v>123</v>
      </c>
      <c r="B5" s="360"/>
      <c r="C5" s="360"/>
      <c r="D5" s="360"/>
      <c r="E5" s="360"/>
    </row>
    <row r="6" ht="15.75">
      <c r="C6" s="170" t="s">
        <v>257</v>
      </c>
    </row>
    <row r="7" spans="3:12" ht="48">
      <c r="C7" s="27"/>
      <c r="D7" s="90" t="s">
        <v>882</v>
      </c>
      <c r="E7" s="341" t="s">
        <v>231</v>
      </c>
      <c r="F7" s="341" t="s">
        <v>268</v>
      </c>
      <c r="G7" s="348" t="s">
        <v>303</v>
      </c>
      <c r="H7" s="348" t="s">
        <v>301</v>
      </c>
      <c r="I7" s="348" t="s">
        <v>310</v>
      </c>
      <c r="J7" s="348" t="s">
        <v>309</v>
      </c>
      <c r="K7" s="341" t="s">
        <v>360</v>
      </c>
      <c r="L7" s="341" t="s">
        <v>241</v>
      </c>
    </row>
    <row r="8" spans="3:12" ht="19.5" customHeight="1">
      <c r="C8" s="27"/>
      <c r="D8" s="279"/>
      <c r="E8" s="342" t="s">
        <v>828</v>
      </c>
      <c r="F8" s="342" t="s">
        <v>717</v>
      </c>
      <c r="G8" s="342" t="s">
        <v>717</v>
      </c>
      <c r="H8" s="342" t="s">
        <v>717</v>
      </c>
      <c r="I8" s="342" t="s">
        <v>717</v>
      </c>
      <c r="J8" s="342" t="s">
        <v>717</v>
      </c>
      <c r="K8" s="342" t="s">
        <v>717</v>
      </c>
      <c r="L8" s="342" t="s">
        <v>717</v>
      </c>
    </row>
    <row r="9" spans="1:12" ht="12.75">
      <c r="A9" s="179"/>
      <c r="B9" s="91">
        <v>1</v>
      </c>
      <c r="C9" s="180" t="s">
        <v>831</v>
      </c>
      <c r="D9" s="279"/>
      <c r="E9" s="280">
        <v>0</v>
      </c>
      <c r="F9" s="280">
        <v>406</v>
      </c>
      <c r="G9" s="280">
        <v>0</v>
      </c>
      <c r="H9" s="280">
        <v>406</v>
      </c>
      <c r="I9" s="280">
        <v>0</v>
      </c>
      <c r="J9" s="280">
        <v>406</v>
      </c>
      <c r="K9" s="280">
        <v>0</v>
      </c>
      <c r="L9" s="280">
        <v>406</v>
      </c>
    </row>
    <row r="10" spans="1:12" ht="24">
      <c r="A10" s="90"/>
      <c r="B10" s="91">
        <v>2</v>
      </c>
      <c r="C10" s="281" t="s">
        <v>124</v>
      </c>
      <c r="D10" s="246"/>
      <c r="E10" s="246">
        <v>69532</v>
      </c>
      <c r="F10" s="246">
        <v>127963</v>
      </c>
      <c r="G10" s="246">
        <v>0</v>
      </c>
      <c r="H10" s="246">
        <v>127963</v>
      </c>
      <c r="I10" s="246">
        <v>0</v>
      </c>
      <c r="J10" s="246">
        <v>127963</v>
      </c>
      <c r="K10" s="246">
        <v>0</v>
      </c>
      <c r="L10" s="246">
        <v>127963</v>
      </c>
    </row>
    <row r="11" spans="1:12" ht="12.75">
      <c r="A11" s="90"/>
      <c r="B11" s="91"/>
      <c r="C11" s="282" t="s">
        <v>125</v>
      </c>
      <c r="D11" s="246"/>
      <c r="E11" s="246">
        <v>69532</v>
      </c>
      <c r="F11" s="246">
        <v>128369</v>
      </c>
      <c r="G11" s="246">
        <v>0</v>
      </c>
      <c r="H11" s="246">
        <v>128369</v>
      </c>
      <c r="I11" s="246">
        <v>0</v>
      </c>
      <c r="J11" s="246">
        <v>128369</v>
      </c>
      <c r="K11" s="246">
        <v>0</v>
      </c>
      <c r="L11" s="246">
        <v>128369</v>
      </c>
    </row>
    <row r="12" spans="1:12" ht="12.75">
      <c r="A12" s="90"/>
      <c r="B12" s="91"/>
      <c r="C12" s="267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12" ht="12.75">
      <c r="A13" s="90"/>
      <c r="B13" s="91"/>
      <c r="C13" s="267"/>
      <c r="D13" s="246"/>
      <c r="E13" s="246"/>
      <c r="F13" s="246"/>
      <c r="G13" s="246"/>
      <c r="H13" s="246"/>
      <c r="I13" s="246"/>
      <c r="J13" s="246"/>
      <c r="K13" s="246"/>
      <c r="L13" s="246"/>
    </row>
    <row r="14" spans="1:12" ht="12.75">
      <c r="A14" s="90"/>
      <c r="B14" s="91"/>
      <c r="C14" s="282" t="s">
        <v>126</v>
      </c>
      <c r="D14" s="246"/>
      <c r="E14" s="246">
        <v>69532</v>
      </c>
      <c r="F14" s="246">
        <f aca="true" t="shared" si="0" ref="F14:L14">F16+F19+F24+F30</f>
        <v>128369</v>
      </c>
      <c r="G14" s="246">
        <f t="shared" si="0"/>
        <v>0</v>
      </c>
      <c r="H14" s="246">
        <f t="shared" si="0"/>
        <v>128369</v>
      </c>
      <c r="I14" s="246">
        <f t="shared" si="0"/>
        <v>0</v>
      </c>
      <c r="J14" s="246">
        <f t="shared" si="0"/>
        <v>128369</v>
      </c>
      <c r="K14" s="246">
        <f t="shared" si="0"/>
        <v>0</v>
      </c>
      <c r="L14" s="246">
        <f t="shared" si="0"/>
        <v>128369</v>
      </c>
    </row>
    <row r="15" spans="1:12" ht="12.75">
      <c r="A15" s="90"/>
      <c r="B15" s="91"/>
      <c r="C15" s="283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ht="12.75">
      <c r="A16" s="90"/>
      <c r="B16" s="91">
        <v>1</v>
      </c>
      <c r="C16" s="314" t="s">
        <v>594</v>
      </c>
      <c r="D16" s="246"/>
      <c r="E16" s="246">
        <f aca="true" t="shared" si="1" ref="E16:L16">SUM(E17:E17)</f>
        <v>6292</v>
      </c>
      <c r="F16" s="246">
        <f t="shared" si="1"/>
        <v>40792</v>
      </c>
      <c r="G16" s="246">
        <f t="shared" si="1"/>
        <v>0</v>
      </c>
      <c r="H16" s="246">
        <f t="shared" si="1"/>
        <v>40792</v>
      </c>
      <c r="I16" s="246">
        <f t="shared" si="1"/>
        <v>0</v>
      </c>
      <c r="J16" s="246">
        <f t="shared" si="1"/>
        <v>40792</v>
      </c>
      <c r="K16" s="246">
        <f t="shared" si="1"/>
        <v>0</v>
      </c>
      <c r="L16" s="246">
        <f t="shared" si="1"/>
        <v>40792</v>
      </c>
    </row>
    <row r="17" spans="1:12" ht="48">
      <c r="A17" s="90"/>
      <c r="B17" s="91"/>
      <c r="C17" s="247" t="s">
        <v>259</v>
      </c>
      <c r="D17" s="246">
        <v>5218</v>
      </c>
      <c r="E17" s="246">
        <v>6292</v>
      </c>
      <c r="F17" s="246">
        <v>40792</v>
      </c>
      <c r="G17" s="246">
        <v>0</v>
      </c>
      <c r="H17" s="246">
        <v>40792</v>
      </c>
      <c r="I17" s="246">
        <v>0</v>
      </c>
      <c r="J17" s="246">
        <v>40792</v>
      </c>
      <c r="K17" s="246">
        <v>0</v>
      </c>
      <c r="L17" s="246">
        <v>40792</v>
      </c>
    </row>
    <row r="18" spans="1:12" ht="12.75">
      <c r="A18" s="90"/>
      <c r="B18" s="91"/>
      <c r="C18" s="283"/>
      <c r="D18" s="246"/>
      <c r="E18" s="246"/>
      <c r="F18" s="246"/>
      <c r="G18" s="246"/>
      <c r="H18" s="246"/>
      <c r="I18" s="246"/>
      <c r="J18" s="246"/>
      <c r="K18" s="246"/>
      <c r="L18" s="246"/>
    </row>
    <row r="19" spans="1:12" ht="12.75">
      <c r="A19" s="90"/>
      <c r="B19" s="91">
        <v>2</v>
      </c>
      <c r="C19" s="314" t="s">
        <v>131</v>
      </c>
      <c r="D19" s="246"/>
      <c r="E19" s="246">
        <f aca="true" t="shared" si="2" ref="E19:J19">SUM(E20:E22)</f>
        <v>50290</v>
      </c>
      <c r="F19" s="246">
        <f t="shared" si="2"/>
        <v>58337</v>
      </c>
      <c r="G19" s="246">
        <f t="shared" si="2"/>
        <v>0</v>
      </c>
      <c r="H19" s="246">
        <f t="shared" si="2"/>
        <v>58337</v>
      </c>
      <c r="I19" s="246">
        <f t="shared" si="2"/>
        <v>0</v>
      </c>
      <c r="J19" s="246">
        <f t="shared" si="2"/>
        <v>58337</v>
      </c>
      <c r="K19" s="246">
        <f>SUM(K20:K22)</f>
        <v>0</v>
      </c>
      <c r="L19" s="246">
        <f>SUM(L20:L22)</f>
        <v>58337</v>
      </c>
    </row>
    <row r="20" spans="1:12" ht="12.75">
      <c r="A20" s="90"/>
      <c r="B20" s="91"/>
      <c r="C20" s="284" t="s">
        <v>127</v>
      </c>
      <c r="D20" s="246">
        <v>2246</v>
      </c>
      <c r="E20" s="246">
        <v>41990</v>
      </c>
      <c r="F20" s="246">
        <v>42686</v>
      </c>
      <c r="G20" s="246">
        <v>0</v>
      </c>
      <c r="H20" s="246">
        <v>42686</v>
      </c>
      <c r="I20" s="246">
        <v>0</v>
      </c>
      <c r="J20" s="246">
        <v>42686</v>
      </c>
      <c r="K20" s="246">
        <v>0</v>
      </c>
      <c r="L20" s="246">
        <v>42686</v>
      </c>
    </row>
    <row r="21" spans="1:12" ht="12.75">
      <c r="A21" s="90"/>
      <c r="B21" s="91"/>
      <c r="C21" s="247" t="s">
        <v>258</v>
      </c>
      <c r="D21" s="246">
        <v>2246</v>
      </c>
      <c r="E21" s="246">
        <v>6000</v>
      </c>
      <c r="F21" s="246">
        <v>12094</v>
      </c>
      <c r="G21" s="246">
        <v>0</v>
      </c>
      <c r="H21" s="246">
        <v>12094</v>
      </c>
      <c r="I21" s="246">
        <v>0</v>
      </c>
      <c r="J21" s="246">
        <v>12094</v>
      </c>
      <c r="K21" s="246">
        <v>0</v>
      </c>
      <c r="L21" s="246">
        <v>12094</v>
      </c>
    </row>
    <row r="22" spans="1:12" ht="24">
      <c r="A22" s="90"/>
      <c r="B22" s="91"/>
      <c r="C22" s="247" t="s">
        <v>688</v>
      </c>
      <c r="D22" s="246">
        <v>2246</v>
      </c>
      <c r="E22" s="246">
        <v>2300</v>
      </c>
      <c r="F22" s="246">
        <v>3557</v>
      </c>
      <c r="G22" s="246">
        <v>0</v>
      </c>
      <c r="H22" s="246">
        <v>3557</v>
      </c>
      <c r="I22" s="246">
        <v>0</v>
      </c>
      <c r="J22" s="246">
        <v>3557</v>
      </c>
      <c r="K22" s="246">
        <v>0</v>
      </c>
      <c r="L22" s="246">
        <v>3557</v>
      </c>
    </row>
    <row r="23" spans="1:12" ht="12.75">
      <c r="A23" s="90"/>
      <c r="B23" s="91"/>
      <c r="C23" s="267"/>
      <c r="D23" s="246"/>
      <c r="E23" s="246"/>
      <c r="F23" s="246"/>
      <c r="G23" s="246"/>
      <c r="H23" s="246"/>
      <c r="I23" s="246"/>
      <c r="J23" s="246"/>
      <c r="K23" s="246"/>
      <c r="L23" s="246"/>
    </row>
    <row r="24" spans="1:12" ht="27.75" customHeight="1">
      <c r="A24" s="90"/>
      <c r="B24" s="91">
        <v>3</v>
      </c>
      <c r="C24" s="314" t="s">
        <v>134</v>
      </c>
      <c r="D24" s="246"/>
      <c r="E24" s="246">
        <f aca="true" t="shared" si="3" ref="E24:J24">SUM(E25:E28)</f>
        <v>12900</v>
      </c>
      <c r="F24" s="246">
        <f t="shared" si="3"/>
        <v>29169</v>
      </c>
      <c r="G24" s="246">
        <f t="shared" si="3"/>
        <v>0</v>
      </c>
      <c r="H24" s="246">
        <f t="shared" si="3"/>
        <v>29169</v>
      </c>
      <c r="I24" s="246">
        <f t="shared" si="3"/>
        <v>0</v>
      </c>
      <c r="J24" s="246">
        <f t="shared" si="3"/>
        <v>29169</v>
      </c>
      <c r="K24" s="246">
        <f>SUM(K25:K28)</f>
        <v>0</v>
      </c>
      <c r="L24" s="246">
        <f>SUM(L25:L28)</f>
        <v>29169</v>
      </c>
    </row>
    <row r="25" spans="1:12" ht="36">
      <c r="A25" s="90"/>
      <c r="B25" s="91"/>
      <c r="C25" s="182" t="s">
        <v>132</v>
      </c>
      <c r="D25" s="90">
        <v>2246</v>
      </c>
      <c r="E25" s="246">
        <v>10000</v>
      </c>
      <c r="F25" s="246">
        <v>21343</v>
      </c>
      <c r="G25" s="246">
        <v>0</v>
      </c>
      <c r="H25" s="246">
        <v>21343</v>
      </c>
      <c r="I25" s="246">
        <v>0</v>
      </c>
      <c r="J25" s="246">
        <v>21343</v>
      </c>
      <c r="K25" s="246">
        <v>0</v>
      </c>
      <c r="L25" s="246">
        <v>21343</v>
      </c>
    </row>
    <row r="26" spans="1:12" ht="24">
      <c r="A26" s="90"/>
      <c r="B26" s="91"/>
      <c r="C26" s="182" t="s">
        <v>128</v>
      </c>
      <c r="D26" s="90">
        <v>2246</v>
      </c>
      <c r="E26" s="246">
        <v>300</v>
      </c>
      <c r="F26" s="246">
        <v>2134</v>
      </c>
      <c r="G26" s="246">
        <v>0</v>
      </c>
      <c r="H26" s="246">
        <v>2134</v>
      </c>
      <c r="I26" s="246">
        <v>0</v>
      </c>
      <c r="J26" s="246">
        <v>2134</v>
      </c>
      <c r="K26" s="246">
        <v>0</v>
      </c>
      <c r="L26" s="246">
        <v>2134</v>
      </c>
    </row>
    <row r="27" spans="1:12" ht="12.75">
      <c r="A27" s="90"/>
      <c r="B27" s="91"/>
      <c r="C27" s="182" t="s">
        <v>133</v>
      </c>
      <c r="D27" s="90">
        <v>2350</v>
      </c>
      <c r="E27" s="246">
        <v>500</v>
      </c>
      <c r="F27" s="246">
        <v>712</v>
      </c>
      <c r="G27" s="246">
        <v>0</v>
      </c>
      <c r="H27" s="246">
        <v>712</v>
      </c>
      <c r="I27" s="246">
        <v>0</v>
      </c>
      <c r="J27" s="246">
        <v>712</v>
      </c>
      <c r="K27" s="246">
        <v>0</v>
      </c>
      <c r="L27" s="246">
        <v>712</v>
      </c>
    </row>
    <row r="28" spans="1:12" ht="12.75">
      <c r="A28" s="90"/>
      <c r="B28" s="91"/>
      <c r="C28" s="182" t="s">
        <v>129</v>
      </c>
      <c r="D28" s="90">
        <v>2350</v>
      </c>
      <c r="E28" s="246">
        <v>2100</v>
      </c>
      <c r="F28" s="246">
        <v>4980</v>
      </c>
      <c r="G28" s="246">
        <v>0</v>
      </c>
      <c r="H28" s="246">
        <v>4980</v>
      </c>
      <c r="I28" s="246">
        <v>0</v>
      </c>
      <c r="J28" s="246">
        <v>4980</v>
      </c>
      <c r="K28" s="246">
        <v>0</v>
      </c>
      <c r="L28" s="246">
        <v>4980</v>
      </c>
    </row>
    <row r="29" spans="1:12" ht="12.75">
      <c r="A29" s="90"/>
      <c r="B29" s="91"/>
      <c r="C29" s="91"/>
      <c r="D29" s="90"/>
      <c r="E29" s="246"/>
      <c r="F29" s="246"/>
      <c r="G29" s="246"/>
      <c r="H29" s="246"/>
      <c r="I29" s="246"/>
      <c r="J29" s="246"/>
      <c r="K29" s="246"/>
      <c r="L29" s="246"/>
    </row>
    <row r="30" spans="1:12" ht="12.75">
      <c r="A30" s="90"/>
      <c r="B30" s="91">
        <v>4</v>
      </c>
      <c r="C30" s="315" t="s">
        <v>130</v>
      </c>
      <c r="D30" s="90"/>
      <c r="E30" s="246">
        <v>50</v>
      </c>
      <c r="F30" s="246">
        <v>71</v>
      </c>
      <c r="G30" s="246">
        <v>0</v>
      </c>
      <c r="H30" s="246">
        <v>71</v>
      </c>
      <c r="I30" s="246">
        <v>0</v>
      </c>
      <c r="J30" s="246">
        <v>71</v>
      </c>
      <c r="K30" s="246">
        <v>0</v>
      </c>
      <c r="L30" s="246">
        <v>71</v>
      </c>
    </row>
    <row r="31" spans="1:12" ht="12.75">
      <c r="A31" s="90"/>
      <c r="B31" s="91"/>
      <c r="C31" s="182" t="s">
        <v>122</v>
      </c>
      <c r="D31" s="90">
        <v>2236</v>
      </c>
      <c r="E31" s="246">
        <v>50</v>
      </c>
      <c r="F31" s="246">
        <v>71</v>
      </c>
      <c r="G31" s="246">
        <v>0</v>
      </c>
      <c r="H31" s="246">
        <v>71</v>
      </c>
      <c r="I31" s="246">
        <v>0</v>
      </c>
      <c r="J31" s="246">
        <v>71</v>
      </c>
      <c r="K31" s="246">
        <v>0</v>
      </c>
      <c r="L31" s="246">
        <v>71</v>
      </c>
    </row>
    <row r="32" spans="1:12" ht="12.75">
      <c r="A32" s="90"/>
      <c r="B32" s="91"/>
      <c r="C32" s="91"/>
      <c r="D32" s="90"/>
      <c r="E32" s="246"/>
      <c r="F32" s="246"/>
      <c r="G32" s="246"/>
      <c r="H32" s="246"/>
      <c r="I32" s="246"/>
      <c r="J32" s="246"/>
      <c r="K32" s="246"/>
      <c r="L32" s="246"/>
    </row>
    <row r="33" spans="1:12" ht="12.75">
      <c r="A33" s="90"/>
      <c r="B33" s="91"/>
      <c r="C33" s="181" t="s">
        <v>595</v>
      </c>
      <c r="D33" s="90"/>
      <c r="E33" s="246">
        <v>0</v>
      </c>
      <c r="F33" s="246">
        <v>0</v>
      </c>
      <c r="G33" s="246">
        <v>0</v>
      </c>
      <c r="H33" s="246">
        <v>0</v>
      </c>
      <c r="I33" s="246">
        <v>0</v>
      </c>
      <c r="J33" s="246">
        <v>0</v>
      </c>
      <c r="K33" s="246">
        <v>0</v>
      </c>
      <c r="L33" s="246">
        <v>0</v>
      </c>
    </row>
    <row r="34" spans="1:12" ht="12.75">
      <c r="A34" s="90"/>
      <c r="B34" s="91"/>
      <c r="C34" s="91"/>
      <c r="D34" s="90"/>
      <c r="E34" s="90"/>
      <c r="F34" s="90"/>
      <c r="G34" s="90"/>
      <c r="H34" s="90"/>
      <c r="I34" s="90"/>
      <c r="J34" s="90"/>
      <c r="K34" s="90"/>
      <c r="L34" s="90"/>
    </row>
    <row r="35" ht="12.75">
      <c r="C35" s="27"/>
    </row>
    <row r="36" ht="12.75">
      <c r="C36" s="160"/>
    </row>
    <row r="37" ht="12.75">
      <c r="C37" s="160"/>
    </row>
    <row r="38" ht="12.75">
      <c r="C38" s="160"/>
    </row>
    <row r="39" ht="12.75">
      <c r="C39" s="160"/>
    </row>
    <row r="40" ht="12.75">
      <c r="C40" s="27"/>
    </row>
    <row r="41" ht="12.75">
      <c r="C41" s="27"/>
    </row>
    <row r="42" ht="12.75">
      <c r="C42" s="27"/>
    </row>
    <row r="43" ht="12.75">
      <c r="C43" s="27"/>
    </row>
    <row r="44" ht="12.75">
      <c r="C44" s="27"/>
    </row>
    <row r="45" ht="12.75">
      <c r="C45" s="27"/>
    </row>
    <row r="46" ht="12.75">
      <c r="C46" s="27"/>
    </row>
    <row r="47" ht="12.75">
      <c r="C47" s="27"/>
    </row>
    <row r="48" ht="12.75">
      <c r="C48" s="27"/>
    </row>
    <row r="49" ht="12.75">
      <c r="C49" s="27"/>
    </row>
    <row r="50" ht="12.75">
      <c r="C50" s="27"/>
    </row>
    <row r="51" ht="12.75">
      <c r="C51" s="27"/>
    </row>
    <row r="52" ht="12.75">
      <c r="C52" s="27"/>
    </row>
    <row r="53" ht="12.75">
      <c r="C53" s="27"/>
    </row>
    <row r="54" ht="12.75">
      <c r="C54" s="27"/>
    </row>
    <row r="55" ht="12.75">
      <c r="C55" s="27"/>
    </row>
    <row r="56" ht="12.75">
      <c r="C56" s="27"/>
    </row>
    <row r="57" ht="12.75">
      <c r="C57" s="27"/>
    </row>
    <row r="58" ht="12.75">
      <c r="C58" s="27"/>
    </row>
    <row r="59" ht="12.75">
      <c r="C59" s="27"/>
    </row>
    <row r="60" ht="12.75">
      <c r="C60" s="27"/>
    </row>
    <row r="61" ht="12.75">
      <c r="C61" s="27"/>
    </row>
    <row r="62" ht="12.75">
      <c r="C62" s="27"/>
    </row>
    <row r="63" ht="12.75">
      <c r="C63" s="27"/>
    </row>
    <row r="64" ht="12.75">
      <c r="C64" s="27"/>
    </row>
    <row r="65" ht="12.75">
      <c r="C65" s="27"/>
    </row>
    <row r="66" ht="12.75">
      <c r="C66" s="27"/>
    </row>
    <row r="67" ht="12.75">
      <c r="C67" s="27"/>
    </row>
    <row r="68" ht="12.75">
      <c r="C68" s="27"/>
    </row>
    <row r="69" ht="12.75">
      <c r="C69" s="27"/>
    </row>
    <row r="70" ht="12.75">
      <c r="C70" s="27"/>
    </row>
    <row r="71" ht="12.75">
      <c r="C71" s="27"/>
    </row>
    <row r="72" ht="12.75">
      <c r="C72" s="27"/>
    </row>
    <row r="73" ht="12.75">
      <c r="C73" s="27"/>
    </row>
    <row r="74" ht="12.75">
      <c r="C74" s="27"/>
    </row>
    <row r="75" ht="12.75">
      <c r="C75" s="27"/>
    </row>
    <row r="76" ht="12.75">
      <c r="C76" s="27"/>
    </row>
    <row r="77" ht="12.75">
      <c r="C77" s="27"/>
    </row>
    <row r="78" ht="12.75">
      <c r="C78" s="27"/>
    </row>
    <row r="79" ht="12.75">
      <c r="C79" s="27"/>
    </row>
    <row r="80" ht="12.75">
      <c r="C80" s="27"/>
    </row>
    <row r="81" ht="12.75">
      <c r="C81" s="27"/>
    </row>
    <row r="82" ht="12.75">
      <c r="C82" s="27"/>
    </row>
    <row r="83" ht="12.75">
      <c r="C83" s="27"/>
    </row>
    <row r="84" ht="12.75">
      <c r="C84" s="27"/>
    </row>
    <row r="85" ht="12.75">
      <c r="C85" s="27"/>
    </row>
    <row r="86" ht="12.75">
      <c r="C86" s="27"/>
    </row>
    <row r="87" ht="12.75">
      <c r="C87" s="27"/>
    </row>
    <row r="88" ht="12.75">
      <c r="C88" s="27"/>
    </row>
    <row r="89" ht="12.75">
      <c r="C89" s="27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  <row r="95" ht="12.75">
      <c r="C95" s="27"/>
    </row>
    <row r="96" ht="12.75">
      <c r="C96" s="27"/>
    </row>
    <row r="97" ht="12.75">
      <c r="C97" s="27"/>
    </row>
    <row r="98" ht="12.75">
      <c r="C98" s="27"/>
    </row>
    <row r="99" ht="12.75"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</sheetData>
  <sheetProtection/>
  <mergeCells count="1">
    <mergeCell ref="A5:E5"/>
  </mergeCells>
  <printOptions/>
  <pageMargins left="0.87" right="0.48" top="1.3" bottom="0.88" header="0.5" footer="0.3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P7" sqref="P7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11.7109375" style="2" customWidth="1"/>
    <col min="5" max="6" width="9.00390625" style="60" customWidth="1"/>
    <col min="7" max="7" width="8.421875" style="60" customWidth="1"/>
    <col min="8" max="8" width="7.8515625" style="60" customWidth="1"/>
    <col min="9" max="9" width="9.28125" style="60" customWidth="1"/>
    <col min="10" max="10" width="7.7109375" style="60" customWidth="1"/>
    <col min="11" max="11" width="8.8515625" style="60" customWidth="1"/>
    <col min="12" max="12" width="9.421875" style="60" customWidth="1"/>
    <col min="13" max="13" width="9.140625" style="60" customWidth="1"/>
  </cols>
  <sheetData>
    <row r="1" ht="12.75">
      <c r="D1" s="71" t="s">
        <v>674</v>
      </c>
    </row>
    <row r="2" spans="1:7" ht="12.75">
      <c r="A2" s="1"/>
      <c r="C2" s="71"/>
      <c r="D2" s="58"/>
      <c r="E2" s="58"/>
      <c r="F2" s="57"/>
      <c r="G2" s="59"/>
    </row>
    <row r="3" spans="1:7" ht="15.75">
      <c r="A3" s="164" t="s">
        <v>453</v>
      </c>
      <c r="B3" s="1"/>
      <c r="C3" s="54"/>
      <c r="D3" s="362"/>
      <c r="E3" s="362"/>
      <c r="F3" s="362"/>
      <c r="G3" s="362"/>
    </row>
    <row r="4" spans="1:7" ht="18.75">
      <c r="A4" s="5"/>
      <c r="B4" s="165" t="s">
        <v>731</v>
      </c>
      <c r="C4" s="70"/>
      <c r="D4" s="58"/>
      <c r="E4" s="58"/>
      <c r="F4" s="57"/>
      <c r="G4" s="4"/>
    </row>
    <row r="5" spans="1:15" ht="15" customHeight="1">
      <c r="A5" s="363"/>
      <c r="B5" s="363"/>
      <c r="C5" s="363"/>
      <c r="D5" s="79"/>
      <c r="E5" s="364"/>
      <c r="F5" s="364"/>
      <c r="G5" s="364"/>
      <c r="H5" s="54"/>
      <c r="I5" s="54"/>
      <c r="J5" s="54"/>
      <c r="O5" s="55"/>
    </row>
    <row r="6" spans="1:6" ht="16.5" customHeight="1" thickBot="1">
      <c r="A6" s="7"/>
      <c r="B6" s="7"/>
      <c r="C6" s="7"/>
      <c r="D6" s="58"/>
      <c r="E6" s="327"/>
      <c r="F6" s="4"/>
    </row>
    <row r="7" spans="1:13" ht="76.5" customHeight="1" thickBot="1">
      <c r="A7" s="381" t="s">
        <v>823</v>
      </c>
      <c r="B7" s="382"/>
      <c r="C7" s="383"/>
      <c r="D7" s="238" t="s">
        <v>231</v>
      </c>
      <c r="E7" s="238" t="s">
        <v>268</v>
      </c>
      <c r="F7" s="238" t="s">
        <v>302</v>
      </c>
      <c r="G7" s="238" t="s">
        <v>301</v>
      </c>
      <c r="H7" s="238" t="s">
        <v>348</v>
      </c>
      <c r="I7" s="238" t="s">
        <v>309</v>
      </c>
      <c r="J7" s="337" t="s">
        <v>360</v>
      </c>
      <c r="K7" s="337" t="s">
        <v>361</v>
      </c>
      <c r="L7" s="359"/>
      <c r="M7"/>
    </row>
    <row r="8" spans="1:13" ht="20.25" thickBot="1">
      <c r="A8" s="388"/>
      <c r="B8" s="385"/>
      <c r="C8" s="386"/>
      <c r="D8" s="310" t="s">
        <v>828</v>
      </c>
      <c r="E8" s="310" t="s">
        <v>717</v>
      </c>
      <c r="F8" s="310" t="s">
        <v>717</v>
      </c>
      <c r="G8" s="310" t="s">
        <v>717</v>
      </c>
      <c r="H8" s="310" t="s">
        <v>717</v>
      </c>
      <c r="I8" s="310" t="s">
        <v>717</v>
      </c>
      <c r="J8" s="310" t="s">
        <v>717</v>
      </c>
      <c r="K8" s="310" t="s">
        <v>717</v>
      </c>
      <c r="L8"/>
      <c r="M8"/>
    </row>
    <row r="9" spans="1:13" ht="14.25">
      <c r="A9" s="137"/>
      <c r="B9" s="138"/>
      <c r="C9" s="139"/>
      <c r="D9" s="311"/>
      <c r="E9" s="311"/>
      <c r="F9" s="311"/>
      <c r="G9" s="311"/>
      <c r="H9" s="311"/>
      <c r="I9" s="311"/>
      <c r="J9" s="311"/>
      <c r="K9" s="311"/>
      <c r="L9"/>
      <c r="M9"/>
    </row>
    <row r="10" spans="1:13" ht="14.25">
      <c r="A10" s="137"/>
      <c r="B10" s="138"/>
      <c r="C10" s="139" t="s">
        <v>578</v>
      </c>
      <c r="D10" s="344">
        <v>3328681</v>
      </c>
      <c r="E10" s="344">
        <v>5017393</v>
      </c>
      <c r="F10" s="344">
        <v>-129381</v>
      </c>
      <c r="G10" s="344">
        <v>4888012</v>
      </c>
      <c r="H10" s="344">
        <v>251610</v>
      </c>
      <c r="I10" s="344">
        <v>5139622</v>
      </c>
      <c r="J10" s="344">
        <v>-2202</v>
      </c>
      <c r="K10" s="344">
        <v>5137420</v>
      </c>
      <c r="L10"/>
      <c r="M10"/>
    </row>
    <row r="11" spans="1:13" ht="14.25">
      <c r="A11" s="137"/>
      <c r="B11" s="138"/>
      <c r="C11" s="139" t="s">
        <v>580</v>
      </c>
      <c r="D11" s="344">
        <f aca="true" t="shared" si="0" ref="D11:I11">SUM(D12:D17)</f>
        <v>3320056</v>
      </c>
      <c r="E11" s="344">
        <f t="shared" si="0"/>
        <v>6743040</v>
      </c>
      <c r="F11" s="344">
        <f t="shared" si="0"/>
        <v>-254280</v>
      </c>
      <c r="G11" s="344">
        <f t="shared" si="0"/>
        <v>6488760</v>
      </c>
      <c r="H11" s="344">
        <f t="shared" si="0"/>
        <v>221909</v>
      </c>
      <c r="I11" s="344">
        <f t="shared" si="0"/>
        <v>6710669</v>
      </c>
      <c r="J11" s="344">
        <f>SUM(J12:J17)</f>
        <v>58390</v>
      </c>
      <c r="K11" s="344">
        <f>SUM(K12:K17)</f>
        <v>6769059</v>
      </c>
      <c r="L11"/>
      <c r="M11"/>
    </row>
    <row r="12" spans="1:13" ht="15">
      <c r="A12" s="137"/>
      <c r="B12" s="138"/>
      <c r="C12" s="144" t="s">
        <v>581</v>
      </c>
      <c r="D12" s="241">
        <v>758486</v>
      </c>
      <c r="E12" s="241">
        <v>1229874</v>
      </c>
      <c r="F12" s="241">
        <v>-113898</v>
      </c>
      <c r="G12" s="241">
        <v>1115976</v>
      </c>
      <c r="H12" s="241">
        <v>-32043</v>
      </c>
      <c r="I12" s="241">
        <v>1083933</v>
      </c>
      <c r="J12" s="241">
        <v>-35</v>
      </c>
      <c r="K12" s="241">
        <v>1083898</v>
      </c>
      <c r="L12"/>
      <c r="M12"/>
    </row>
    <row r="13" spans="1:13" ht="15">
      <c r="A13" s="137"/>
      <c r="B13" s="138"/>
      <c r="C13" s="144" t="s">
        <v>659</v>
      </c>
      <c r="D13" s="241">
        <v>138456</v>
      </c>
      <c r="E13" s="241">
        <v>222164</v>
      </c>
      <c r="F13" s="241">
        <v>0</v>
      </c>
      <c r="G13" s="241">
        <v>222164</v>
      </c>
      <c r="H13" s="241">
        <v>0</v>
      </c>
      <c r="I13" s="241">
        <v>222164</v>
      </c>
      <c r="J13" s="241">
        <v>0</v>
      </c>
      <c r="K13" s="241">
        <v>222164</v>
      </c>
      <c r="L13"/>
      <c r="M13"/>
    </row>
    <row r="14" spans="1:13" ht="15">
      <c r="A14" s="137"/>
      <c r="B14" s="138"/>
      <c r="C14" s="144" t="s">
        <v>579</v>
      </c>
      <c r="D14" s="241">
        <v>1402691</v>
      </c>
      <c r="E14" s="241">
        <v>2000116</v>
      </c>
      <c r="F14" s="241">
        <v>11380</v>
      </c>
      <c r="G14" s="241">
        <v>2011496</v>
      </c>
      <c r="H14" s="241">
        <v>224918</v>
      </c>
      <c r="I14" s="241">
        <v>2236414</v>
      </c>
      <c r="J14" s="241">
        <v>4088</v>
      </c>
      <c r="K14" s="241">
        <v>2240502</v>
      </c>
      <c r="L14"/>
      <c r="M14"/>
    </row>
    <row r="15" spans="1:13" ht="15">
      <c r="A15" s="137"/>
      <c r="B15" s="138"/>
      <c r="C15" s="144" t="s">
        <v>660</v>
      </c>
      <c r="D15" s="241">
        <v>275977</v>
      </c>
      <c r="E15" s="241">
        <v>463548</v>
      </c>
      <c r="F15" s="241">
        <v>0</v>
      </c>
      <c r="G15" s="241">
        <v>463548</v>
      </c>
      <c r="H15" s="241">
        <v>11537</v>
      </c>
      <c r="I15" s="241">
        <v>475085</v>
      </c>
      <c r="J15" s="241">
        <v>-5000</v>
      </c>
      <c r="K15" s="241">
        <v>470085</v>
      </c>
      <c r="L15"/>
      <c r="M15"/>
    </row>
    <row r="16" spans="1:13" ht="30">
      <c r="A16" s="137"/>
      <c r="B16" s="138"/>
      <c r="C16" s="144" t="s">
        <v>634</v>
      </c>
      <c r="D16" s="241">
        <v>400044</v>
      </c>
      <c r="E16" s="241">
        <v>2309764</v>
      </c>
      <c r="F16" s="241">
        <v>-156762</v>
      </c>
      <c r="G16" s="241">
        <v>2153002</v>
      </c>
      <c r="H16" s="241">
        <v>17497</v>
      </c>
      <c r="I16" s="241">
        <v>2170499</v>
      </c>
      <c r="J16" s="241">
        <v>59337</v>
      </c>
      <c r="K16" s="241">
        <v>2229836</v>
      </c>
      <c r="L16"/>
      <c r="M16"/>
    </row>
    <row r="17" spans="1:13" ht="15">
      <c r="A17" s="137"/>
      <c r="B17" s="138"/>
      <c r="C17" s="144" t="s">
        <v>661</v>
      </c>
      <c r="D17" s="241">
        <v>344402</v>
      </c>
      <c r="E17" s="241">
        <v>517574</v>
      </c>
      <c r="F17" s="241">
        <v>5000</v>
      </c>
      <c r="G17" s="241">
        <v>522574</v>
      </c>
      <c r="H17" s="241">
        <v>0</v>
      </c>
      <c r="I17" s="241">
        <v>522574</v>
      </c>
      <c r="J17" s="241">
        <v>0</v>
      </c>
      <c r="K17" s="241">
        <v>522574</v>
      </c>
      <c r="L17"/>
      <c r="M17"/>
    </row>
    <row r="18" spans="1:13" ht="28.5">
      <c r="A18" s="137"/>
      <c r="B18" s="138"/>
      <c r="C18" s="139" t="s">
        <v>299</v>
      </c>
      <c r="D18" s="241">
        <v>0</v>
      </c>
      <c r="E18" s="241">
        <v>0</v>
      </c>
      <c r="F18" s="241">
        <v>40058</v>
      </c>
      <c r="G18" s="241">
        <v>40058</v>
      </c>
      <c r="H18" s="241">
        <v>-25419</v>
      </c>
      <c r="I18" s="241">
        <v>14639</v>
      </c>
      <c r="J18" s="241">
        <v>-14000</v>
      </c>
      <c r="K18" s="241">
        <v>639</v>
      </c>
      <c r="L18"/>
      <c r="M18"/>
    </row>
    <row r="19" spans="1:19" ht="15">
      <c r="A19" s="137"/>
      <c r="B19" s="138"/>
      <c r="C19" s="144"/>
      <c r="D19" s="312"/>
      <c r="E19" s="312"/>
      <c r="F19" s="312"/>
      <c r="G19" s="312"/>
      <c r="H19" s="312"/>
      <c r="I19" s="312"/>
      <c r="J19" s="312"/>
      <c r="K19" s="312"/>
      <c r="L19"/>
      <c r="M19"/>
      <c r="S19" s="349"/>
    </row>
    <row r="20" spans="1:19" ht="14.25">
      <c r="A20" s="137"/>
      <c r="B20" s="138"/>
      <c r="C20" s="153" t="s">
        <v>587</v>
      </c>
      <c r="D20" s="312"/>
      <c r="E20" s="312"/>
      <c r="F20" s="312"/>
      <c r="G20" s="312"/>
      <c r="H20" s="312"/>
      <c r="I20" s="312"/>
      <c r="J20" s="312"/>
      <c r="K20" s="312"/>
      <c r="L20"/>
      <c r="M20"/>
      <c r="S20" s="349"/>
    </row>
    <row r="21" spans="1:19" ht="13.5">
      <c r="A21" s="137"/>
      <c r="B21" s="138"/>
      <c r="C21" s="154" t="s">
        <v>543</v>
      </c>
      <c r="D21" s="312"/>
      <c r="E21" s="312"/>
      <c r="F21" s="312"/>
      <c r="G21" s="312"/>
      <c r="H21" s="312"/>
      <c r="I21" s="312"/>
      <c r="J21" s="312"/>
      <c r="K21" s="312"/>
      <c r="L21"/>
      <c r="M21"/>
      <c r="S21" s="349"/>
    </row>
    <row r="22" spans="1:19" ht="15">
      <c r="A22" s="137"/>
      <c r="B22" s="138"/>
      <c r="C22" s="144" t="s">
        <v>588</v>
      </c>
      <c r="D22" s="241">
        <v>294728</v>
      </c>
      <c r="E22" s="241">
        <v>525405</v>
      </c>
      <c r="F22" s="241">
        <v>0</v>
      </c>
      <c r="G22" s="241">
        <v>525405</v>
      </c>
      <c r="H22" s="241">
        <v>0</v>
      </c>
      <c r="I22" s="241">
        <v>525405</v>
      </c>
      <c r="J22" s="241">
        <v>0</v>
      </c>
      <c r="K22" s="241">
        <v>525405</v>
      </c>
      <c r="L22"/>
      <c r="M22"/>
      <c r="S22" s="349"/>
    </row>
    <row r="23" spans="1:19" ht="15">
      <c r="A23" s="137"/>
      <c r="B23" s="138"/>
      <c r="C23" s="144" t="s">
        <v>589</v>
      </c>
      <c r="D23" s="241">
        <v>92407</v>
      </c>
      <c r="E23" s="241">
        <v>0</v>
      </c>
      <c r="F23" s="241">
        <v>29747</v>
      </c>
      <c r="G23" s="241">
        <v>29747</v>
      </c>
      <c r="H23" s="241">
        <v>-29747</v>
      </c>
      <c r="I23" s="241">
        <v>0</v>
      </c>
      <c r="J23" s="241">
        <v>0</v>
      </c>
      <c r="K23" s="241">
        <v>0</v>
      </c>
      <c r="L23"/>
      <c r="M23"/>
      <c r="S23" s="349"/>
    </row>
    <row r="24" spans="1:19" ht="15">
      <c r="A24" s="137"/>
      <c r="B24" s="138"/>
      <c r="C24" s="144"/>
      <c r="D24" s="312"/>
      <c r="E24" s="312"/>
      <c r="F24" s="312"/>
      <c r="G24" s="312"/>
      <c r="H24" s="312"/>
      <c r="I24" s="312"/>
      <c r="J24" s="312"/>
      <c r="K24" s="312"/>
      <c r="L24"/>
      <c r="M24"/>
      <c r="S24" s="349"/>
    </row>
    <row r="25" spans="1:19" ht="14.25">
      <c r="A25" s="137"/>
      <c r="B25" s="138"/>
      <c r="C25" s="139" t="s">
        <v>590</v>
      </c>
      <c r="D25" s="344">
        <v>-210946</v>
      </c>
      <c r="E25" s="344">
        <v>1200242</v>
      </c>
      <c r="F25" s="344">
        <v>-85094</v>
      </c>
      <c r="G25" s="344">
        <v>1115148</v>
      </c>
      <c r="H25" s="344">
        <v>-54867</v>
      </c>
      <c r="I25" s="344">
        <v>1060281</v>
      </c>
      <c r="J25" s="344">
        <v>46592</v>
      </c>
      <c r="K25" s="344">
        <v>1106873</v>
      </c>
      <c r="L25"/>
      <c r="M25"/>
      <c r="S25" s="349"/>
    </row>
    <row r="26" spans="1:19" ht="27">
      <c r="A26" s="137"/>
      <c r="B26" s="138"/>
      <c r="C26" s="154" t="s">
        <v>732</v>
      </c>
      <c r="D26" s="241">
        <v>0</v>
      </c>
      <c r="E26" s="241">
        <f aca="true" t="shared" si="1" ref="E26:K26">SUM(E27:E33)</f>
        <v>1614111</v>
      </c>
      <c r="F26" s="241">
        <f t="shared" si="1"/>
        <v>-85094</v>
      </c>
      <c r="G26" s="241">
        <f t="shared" si="1"/>
        <v>1529017</v>
      </c>
      <c r="H26" s="241">
        <f t="shared" si="1"/>
        <v>-54867</v>
      </c>
      <c r="I26" s="241">
        <f t="shared" si="1"/>
        <v>1474150</v>
      </c>
      <c r="J26" s="241">
        <f t="shared" si="1"/>
        <v>46627</v>
      </c>
      <c r="K26" s="241">
        <f t="shared" si="1"/>
        <v>1520777</v>
      </c>
      <c r="L26"/>
      <c r="M26"/>
      <c r="S26" s="349"/>
    </row>
    <row r="27" spans="1:19" ht="25.5">
      <c r="A27" s="137"/>
      <c r="B27" s="138"/>
      <c r="C27" s="343" t="s">
        <v>557</v>
      </c>
      <c r="D27" s="241">
        <v>0</v>
      </c>
      <c r="E27" s="241">
        <v>34150</v>
      </c>
      <c r="F27" s="241">
        <v>-34150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/>
      <c r="M27"/>
      <c r="S27" s="349"/>
    </row>
    <row r="28" spans="1:19" ht="25.5">
      <c r="A28" s="137"/>
      <c r="B28" s="138"/>
      <c r="C28" s="343" t="s">
        <v>560</v>
      </c>
      <c r="D28" s="241">
        <v>0</v>
      </c>
      <c r="E28" s="241">
        <v>34150</v>
      </c>
      <c r="F28" s="241">
        <v>0</v>
      </c>
      <c r="G28" s="241">
        <v>34150</v>
      </c>
      <c r="H28" s="241">
        <v>0</v>
      </c>
      <c r="I28" s="241">
        <v>34150</v>
      </c>
      <c r="J28" s="241">
        <v>0</v>
      </c>
      <c r="K28" s="241">
        <v>34150</v>
      </c>
      <c r="L28"/>
      <c r="M28" s="349"/>
      <c r="S28" s="349"/>
    </row>
    <row r="29" spans="1:21" ht="25.5">
      <c r="A29" s="137"/>
      <c r="B29" s="138"/>
      <c r="C29" s="343" t="s">
        <v>561</v>
      </c>
      <c r="D29" s="241">
        <v>0</v>
      </c>
      <c r="E29" s="241">
        <v>924867</v>
      </c>
      <c r="F29" s="241">
        <v>0</v>
      </c>
      <c r="G29" s="241">
        <v>924867</v>
      </c>
      <c r="H29" s="241">
        <v>-324867</v>
      </c>
      <c r="I29" s="241">
        <v>600000</v>
      </c>
      <c r="J29" s="241">
        <v>0</v>
      </c>
      <c r="K29" s="241">
        <v>600000</v>
      </c>
      <c r="L29" s="299"/>
      <c r="M29" s="299"/>
      <c r="N29" s="299"/>
      <c r="O29" s="299"/>
      <c r="P29" s="299"/>
      <c r="Q29" s="299"/>
      <c r="R29" s="299"/>
      <c r="S29" s="299"/>
      <c r="T29" s="299"/>
      <c r="U29" s="299"/>
    </row>
    <row r="30" spans="1:13" ht="25.5">
      <c r="A30" s="137"/>
      <c r="B30" s="138"/>
      <c r="C30" s="345" t="s">
        <v>347</v>
      </c>
      <c r="D30" s="241">
        <v>0</v>
      </c>
      <c r="E30" s="241">
        <v>500000</v>
      </c>
      <c r="F30" s="241">
        <v>0</v>
      </c>
      <c r="G30" s="241">
        <v>500000</v>
      </c>
      <c r="H30" s="241">
        <v>250000</v>
      </c>
      <c r="I30" s="241">
        <v>750000</v>
      </c>
      <c r="J30" s="241">
        <v>0</v>
      </c>
      <c r="K30" s="241">
        <v>750000</v>
      </c>
      <c r="L30"/>
      <c r="M30"/>
    </row>
    <row r="31" spans="1:13" ht="25.5">
      <c r="A31" s="137"/>
      <c r="B31" s="138"/>
      <c r="C31" s="345" t="s">
        <v>342</v>
      </c>
      <c r="D31" s="241">
        <v>0</v>
      </c>
      <c r="E31" s="241">
        <v>0</v>
      </c>
      <c r="F31" s="241">
        <v>70000</v>
      </c>
      <c r="G31" s="241">
        <v>70000</v>
      </c>
      <c r="H31" s="241">
        <v>20000</v>
      </c>
      <c r="I31" s="241">
        <v>90000</v>
      </c>
      <c r="J31" s="241">
        <v>0</v>
      </c>
      <c r="K31" s="241">
        <v>90000</v>
      </c>
      <c r="L31"/>
      <c r="M31"/>
    </row>
    <row r="32" spans="1:13" ht="25.5">
      <c r="A32" s="137"/>
      <c r="B32" s="138"/>
      <c r="C32" s="345" t="s">
        <v>234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46627</v>
      </c>
      <c r="K32" s="241">
        <v>46627</v>
      </c>
      <c r="L32"/>
      <c r="M32"/>
    </row>
    <row r="33" spans="1:13" ht="44.25" customHeight="1">
      <c r="A33" s="137"/>
      <c r="B33" s="138"/>
      <c r="C33" s="345" t="s">
        <v>263</v>
      </c>
      <c r="D33" s="241">
        <v>0</v>
      </c>
      <c r="E33" s="241">
        <v>120944</v>
      </c>
      <c r="F33" s="241">
        <v>-120944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/>
      <c r="M33"/>
    </row>
    <row r="34" spans="1:13" ht="13.5">
      <c r="A34" s="14"/>
      <c r="B34" s="66"/>
      <c r="C34" s="136"/>
      <c r="D34" s="294"/>
      <c r="E34" s="294"/>
      <c r="F34" s="294"/>
      <c r="G34" s="294"/>
      <c r="H34" s="312"/>
      <c r="I34" s="312"/>
      <c r="J34" s="312"/>
      <c r="K34" s="312"/>
      <c r="L34"/>
      <c r="M34"/>
    </row>
    <row r="35" spans="1:13" ht="27">
      <c r="A35" s="14"/>
      <c r="B35" s="15">
        <v>9999</v>
      </c>
      <c r="C35" s="136" t="s">
        <v>733</v>
      </c>
      <c r="D35" s="65">
        <v>-210946</v>
      </c>
      <c r="E35" s="65">
        <f aca="true" t="shared" si="2" ref="E35:K35">SUM(E36:E43)</f>
        <v>-251224</v>
      </c>
      <c r="F35" s="65">
        <f t="shared" si="2"/>
        <v>0</v>
      </c>
      <c r="G35" s="65">
        <f t="shared" si="2"/>
        <v>-251224</v>
      </c>
      <c r="H35" s="241">
        <f t="shared" si="2"/>
        <v>0</v>
      </c>
      <c r="I35" s="241">
        <f t="shared" si="2"/>
        <v>-251224</v>
      </c>
      <c r="J35" s="241">
        <f t="shared" si="2"/>
        <v>-35</v>
      </c>
      <c r="K35" s="241">
        <f t="shared" si="2"/>
        <v>-251259</v>
      </c>
      <c r="L35"/>
      <c r="M35"/>
    </row>
    <row r="36" spans="1:13" ht="25.5">
      <c r="A36" s="14"/>
      <c r="B36" s="15"/>
      <c r="C36" s="24" t="s">
        <v>397</v>
      </c>
      <c r="D36" s="241">
        <v>-4430</v>
      </c>
      <c r="E36" s="241">
        <v>-6830</v>
      </c>
      <c r="F36" s="241">
        <v>0</v>
      </c>
      <c r="G36" s="241">
        <v>-6830</v>
      </c>
      <c r="H36" s="241">
        <v>0</v>
      </c>
      <c r="I36" s="241">
        <v>-6830</v>
      </c>
      <c r="J36" s="241">
        <v>-35</v>
      </c>
      <c r="K36" s="241">
        <v>-6865</v>
      </c>
      <c r="L36"/>
      <c r="M36"/>
    </row>
    <row r="37" spans="1:13" ht="25.5">
      <c r="A37" s="14"/>
      <c r="B37" s="15"/>
      <c r="C37" s="24" t="s">
        <v>396</v>
      </c>
      <c r="D37" s="65">
        <v>-4020</v>
      </c>
      <c r="E37" s="65">
        <v>-5407</v>
      </c>
      <c r="F37" s="65">
        <v>0</v>
      </c>
      <c r="G37" s="65">
        <v>-5407</v>
      </c>
      <c r="H37" s="241">
        <v>0</v>
      </c>
      <c r="I37" s="241">
        <v>-5407</v>
      </c>
      <c r="J37" s="241">
        <v>0</v>
      </c>
      <c r="K37" s="241">
        <v>-5407</v>
      </c>
      <c r="L37"/>
      <c r="M37"/>
    </row>
    <row r="38" spans="1:13" ht="12.75">
      <c r="A38" s="14"/>
      <c r="B38" s="15"/>
      <c r="C38" s="24" t="s">
        <v>398</v>
      </c>
      <c r="D38" s="65">
        <v>-29200</v>
      </c>
      <c r="E38" s="65">
        <v>-41548</v>
      </c>
      <c r="F38" s="65">
        <v>0</v>
      </c>
      <c r="G38" s="65">
        <v>-41548</v>
      </c>
      <c r="H38" s="241">
        <v>0</v>
      </c>
      <c r="I38" s="241">
        <v>-41548</v>
      </c>
      <c r="J38" s="241">
        <v>0</v>
      </c>
      <c r="K38" s="241">
        <v>-41548</v>
      </c>
      <c r="L38"/>
      <c r="M38"/>
    </row>
    <row r="39" spans="1:13" ht="25.5">
      <c r="A39" s="14"/>
      <c r="B39" s="15"/>
      <c r="C39" s="24" t="s">
        <v>399</v>
      </c>
      <c r="D39" s="65">
        <v>-50000</v>
      </c>
      <c r="E39" s="65">
        <v>-71144</v>
      </c>
      <c r="F39" s="65">
        <v>0</v>
      </c>
      <c r="G39" s="65">
        <v>-71144</v>
      </c>
      <c r="H39" s="241">
        <v>0</v>
      </c>
      <c r="I39" s="241">
        <v>-71144</v>
      </c>
      <c r="J39" s="241">
        <v>0</v>
      </c>
      <c r="K39" s="241">
        <v>-71144</v>
      </c>
      <c r="L39"/>
      <c r="M39"/>
    </row>
    <row r="40" spans="1:13" ht="38.25">
      <c r="A40" s="14"/>
      <c r="B40" s="15"/>
      <c r="C40" s="24" t="s">
        <v>400</v>
      </c>
      <c r="D40" s="65">
        <v>-64520</v>
      </c>
      <c r="E40" s="65">
        <v>-91804</v>
      </c>
      <c r="F40" s="65">
        <v>0</v>
      </c>
      <c r="G40" s="65">
        <v>-91804</v>
      </c>
      <c r="H40" s="241">
        <v>0</v>
      </c>
      <c r="I40" s="241">
        <v>-91804</v>
      </c>
      <c r="J40" s="241">
        <v>0</v>
      </c>
      <c r="K40" s="241">
        <v>-91804</v>
      </c>
      <c r="L40"/>
      <c r="M40"/>
    </row>
    <row r="41" spans="1:13" ht="25.5">
      <c r="A41" s="14"/>
      <c r="B41" s="15"/>
      <c r="C41" s="24" t="s">
        <v>401</v>
      </c>
      <c r="D41" s="65">
        <v>-11112</v>
      </c>
      <c r="E41" s="65">
        <v>-15811</v>
      </c>
      <c r="F41" s="65">
        <v>0</v>
      </c>
      <c r="G41" s="65">
        <v>-15811</v>
      </c>
      <c r="H41" s="241">
        <v>0</v>
      </c>
      <c r="I41" s="241">
        <v>-15811</v>
      </c>
      <c r="J41" s="241">
        <v>0</v>
      </c>
      <c r="K41" s="241">
        <v>-15811</v>
      </c>
      <c r="L41"/>
      <c r="M41"/>
    </row>
    <row r="42" spans="1:13" ht="51">
      <c r="A42" s="14"/>
      <c r="B42" s="15"/>
      <c r="C42" s="24" t="s">
        <v>402</v>
      </c>
      <c r="D42" s="65">
        <v>-34536</v>
      </c>
      <c r="E42" s="65">
        <v>0</v>
      </c>
      <c r="F42" s="65">
        <v>0</v>
      </c>
      <c r="G42" s="65">
        <v>0</v>
      </c>
      <c r="H42" s="241">
        <v>0</v>
      </c>
      <c r="I42" s="241">
        <v>0</v>
      </c>
      <c r="J42" s="241">
        <v>0</v>
      </c>
      <c r="K42" s="241">
        <v>0</v>
      </c>
      <c r="L42"/>
      <c r="M42"/>
    </row>
    <row r="43" spans="1:13" ht="25.5">
      <c r="A43" s="9"/>
      <c r="B43" s="9"/>
      <c r="C43" s="13" t="s">
        <v>403</v>
      </c>
      <c r="D43" s="65">
        <v>-13128</v>
      </c>
      <c r="E43" s="65">
        <v>-18680</v>
      </c>
      <c r="F43" s="65">
        <v>0</v>
      </c>
      <c r="G43" s="65">
        <v>-18680</v>
      </c>
      <c r="H43" s="241">
        <v>0</v>
      </c>
      <c r="I43" s="241">
        <v>-18680</v>
      </c>
      <c r="J43" s="241">
        <v>0</v>
      </c>
      <c r="K43" s="241">
        <v>-18680</v>
      </c>
      <c r="L43"/>
      <c r="M43"/>
    </row>
    <row r="44" spans="1:11" ht="67.5">
      <c r="A44" s="328"/>
      <c r="B44" s="9">
        <v>9813</v>
      </c>
      <c r="C44" s="16" t="s">
        <v>734</v>
      </c>
      <c r="D44" s="117">
        <v>0</v>
      </c>
      <c r="E44" s="329">
        <v>-162645</v>
      </c>
      <c r="F44" s="329">
        <v>0</v>
      </c>
      <c r="G44" s="329">
        <v>-162645</v>
      </c>
      <c r="H44" s="297">
        <v>0</v>
      </c>
      <c r="I44" s="297">
        <v>-162645</v>
      </c>
      <c r="J44" s="297">
        <v>0</v>
      </c>
      <c r="K44" s="297">
        <v>-162645</v>
      </c>
    </row>
    <row r="46" ht="15.75">
      <c r="C46" s="26"/>
    </row>
    <row r="54" ht="45.75" customHeight="1"/>
    <row r="57" spans="5:15" s="2" customFormat="1" ht="15.75" customHeight="1">
      <c r="E57" s="60"/>
      <c r="F57" s="60"/>
      <c r="G57" s="60"/>
      <c r="H57" s="60"/>
      <c r="I57" s="60"/>
      <c r="J57" s="60"/>
      <c r="K57" s="60"/>
      <c r="L57" s="60"/>
      <c r="M57" s="60"/>
      <c r="N57"/>
      <c r="O57"/>
    </row>
  </sheetData>
  <sheetProtection/>
  <mergeCells count="5">
    <mergeCell ref="A8:C8"/>
    <mergeCell ref="D3:G3"/>
    <mergeCell ref="A5:C5"/>
    <mergeCell ref="E5:G5"/>
    <mergeCell ref="A7:C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4">
      <selection activeCell="M9" sqref="M9"/>
    </sheetView>
  </sheetViews>
  <sheetFormatPr defaultColWidth="9.140625" defaultRowHeight="12.75"/>
  <cols>
    <col min="1" max="2" width="8.7109375" style="2" customWidth="1"/>
    <col min="3" max="3" width="32.57421875" style="2" customWidth="1"/>
    <col min="4" max="5" width="8.28125" style="2" customWidth="1"/>
    <col min="6" max="6" width="9.1406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spans="4:5" ht="12.75">
      <c r="D1" s="129" t="s">
        <v>615</v>
      </c>
      <c r="E1" s="75"/>
    </row>
    <row r="2" ht="8.25" customHeight="1"/>
    <row r="3" spans="1:10" ht="12.75">
      <c r="A3" s="205" t="s">
        <v>453</v>
      </c>
      <c r="C3" s="71"/>
      <c r="D3" s="58"/>
      <c r="E3" s="58"/>
      <c r="F3" s="57"/>
      <c r="G3" s="58"/>
      <c r="H3" s="58"/>
      <c r="I3" s="57"/>
      <c r="J3" s="59"/>
    </row>
    <row r="4" spans="2:10" ht="7.5" customHeight="1">
      <c r="B4" s="1"/>
      <c r="C4" s="54"/>
      <c r="D4" s="362"/>
      <c r="E4" s="362"/>
      <c r="F4" s="362"/>
      <c r="G4" s="362"/>
      <c r="H4" s="362"/>
      <c r="I4" s="362"/>
      <c r="J4" s="362"/>
    </row>
    <row r="5" spans="1:10" ht="18.75" hidden="1">
      <c r="A5" s="5"/>
      <c r="B5" s="5"/>
      <c r="C5" s="70"/>
      <c r="D5" s="58"/>
      <c r="E5" s="58"/>
      <c r="F5" s="57"/>
      <c r="G5" s="58"/>
      <c r="H5" s="58"/>
      <c r="I5" s="57"/>
      <c r="J5" s="4"/>
    </row>
    <row r="6" spans="1:18" ht="37.5" customHeight="1">
      <c r="A6" s="399" t="s">
        <v>351</v>
      </c>
      <c r="B6" s="399"/>
      <c r="C6" s="399"/>
      <c r="D6" s="399"/>
      <c r="E6" s="79"/>
      <c r="F6" s="364"/>
      <c r="G6" s="364"/>
      <c r="H6" s="364"/>
      <c r="I6" s="364"/>
      <c r="J6" s="364"/>
      <c r="K6" s="54"/>
      <c r="L6" s="54"/>
      <c r="M6" s="54"/>
      <c r="R6" s="55"/>
    </row>
    <row r="7" spans="1:9" ht="1.5" customHeight="1" thickBot="1">
      <c r="A7" s="7"/>
      <c r="B7" s="7"/>
      <c r="C7" s="7"/>
      <c r="D7" s="58"/>
      <c r="E7" s="58"/>
      <c r="F7" s="57"/>
      <c r="G7" s="58"/>
      <c r="I7" s="4"/>
    </row>
    <row r="8" spans="1:16" ht="71.25" customHeight="1" thickBot="1">
      <c r="A8" s="400"/>
      <c r="B8" s="401"/>
      <c r="C8" s="402"/>
      <c r="D8" s="337" t="s">
        <v>826</v>
      </c>
      <c r="E8" s="337" t="s">
        <v>827</v>
      </c>
      <c r="F8" s="238" t="s">
        <v>295</v>
      </c>
      <c r="G8" s="238" t="s">
        <v>334</v>
      </c>
      <c r="H8"/>
      <c r="I8"/>
      <c r="J8"/>
      <c r="K8"/>
      <c r="L8"/>
      <c r="M8"/>
      <c r="N8"/>
      <c r="O8"/>
      <c r="P8"/>
    </row>
    <row r="9" spans="1:16" ht="27.75" customHeight="1">
      <c r="A9" s="403" t="s">
        <v>200</v>
      </c>
      <c r="B9" s="404"/>
      <c r="C9" s="405"/>
      <c r="D9" s="309">
        <f>SUM(D10:D28)</f>
        <v>369255</v>
      </c>
      <c r="E9" s="309">
        <f>SUM(E10:E28)</f>
        <v>525405</v>
      </c>
      <c r="F9" s="309">
        <f>SUM(F10:F28)</f>
        <v>666709</v>
      </c>
      <c r="G9" s="309">
        <f>SUM(G10:G28)</f>
        <v>700672</v>
      </c>
      <c r="H9"/>
      <c r="I9"/>
      <c r="J9"/>
      <c r="K9"/>
      <c r="L9"/>
      <c r="M9"/>
      <c r="N9"/>
      <c r="O9"/>
      <c r="P9"/>
    </row>
    <row r="10" spans="1:16" ht="17.25" customHeight="1">
      <c r="A10" s="397" t="s">
        <v>195</v>
      </c>
      <c r="B10" s="397"/>
      <c r="C10" s="398"/>
      <c r="D10" s="297">
        <v>2833</v>
      </c>
      <c r="E10" s="297">
        <v>4031</v>
      </c>
      <c r="F10" s="297">
        <v>3521</v>
      </c>
      <c r="G10" s="297">
        <v>2826</v>
      </c>
      <c r="H10"/>
      <c r="I10"/>
      <c r="J10"/>
      <c r="K10"/>
      <c r="L10"/>
      <c r="M10"/>
      <c r="N10"/>
      <c r="O10"/>
      <c r="P10"/>
    </row>
    <row r="11" spans="1:16" ht="17.25" customHeight="1">
      <c r="A11" s="156" t="s">
        <v>296</v>
      </c>
      <c r="B11" s="156"/>
      <c r="C11" s="116"/>
      <c r="D11" s="297">
        <v>0</v>
      </c>
      <c r="E11" s="297">
        <v>0</v>
      </c>
      <c r="F11" s="297">
        <v>281</v>
      </c>
      <c r="G11" s="297">
        <v>317</v>
      </c>
      <c r="H11"/>
      <c r="I11"/>
      <c r="J11"/>
      <c r="K11"/>
      <c r="L11"/>
      <c r="M11"/>
      <c r="N11"/>
      <c r="O11"/>
      <c r="P11"/>
    </row>
    <row r="12" spans="1:16" ht="17.25" customHeight="1">
      <c r="A12" s="396" t="s">
        <v>196</v>
      </c>
      <c r="B12" s="397"/>
      <c r="C12" s="398"/>
      <c r="D12" s="298">
        <v>281845</v>
      </c>
      <c r="E12" s="298">
        <v>401030</v>
      </c>
      <c r="F12" s="298">
        <v>452787</v>
      </c>
      <c r="G12" s="298">
        <v>458349</v>
      </c>
      <c r="H12"/>
      <c r="I12"/>
      <c r="J12"/>
      <c r="K12"/>
      <c r="L12"/>
      <c r="M12"/>
      <c r="N12"/>
      <c r="O12"/>
      <c r="P12"/>
    </row>
    <row r="13" spans="1:16" ht="17.25" customHeight="1">
      <c r="A13" s="155" t="s">
        <v>789</v>
      </c>
      <c r="B13" s="156"/>
      <c r="C13" s="157"/>
      <c r="D13" s="298">
        <v>77072</v>
      </c>
      <c r="E13" s="298">
        <v>109663</v>
      </c>
      <c r="F13" s="298">
        <v>100936</v>
      </c>
      <c r="G13" s="298">
        <v>118618</v>
      </c>
      <c r="H13"/>
      <c r="I13"/>
      <c r="J13"/>
      <c r="K13"/>
      <c r="L13"/>
      <c r="M13"/>
      <c r="N13"/>
      <c r="O13"/>
      <c r="P13"/>
    </row>
    <row r="14" spans="1:16" ht="17.25" customHeight="1">
      <c r="A14" s="155" t="s">
        <v>837</v>
      </c>
      <c r="B14" s="156"/>
      <c r="C14" s="157"/>
      <c r="D14" s="298">
        <v>200</v>
      </c>
      <c r="E14" s="298">
        <v>285</v>
      </c>
      <c r="F14" s="298">
        <v>190</v>
      </c>
      <c r="G14" s="298">
        <v>190</v>
      </c>
      <c r="H14"/>
      <c r="I14"/>
      <c r="J14"/>
      <c r="K14"/>
      <c r="L14"/>
      <c r="M14"/>
      <c r="N14"/>
      <c r="O14"/>
      <c r="P14"/>
    </row>
    <row r="15" spans="1:16" ht="17.25" customHeight="1">
      <c r="A15" s="155" t="s">
        <v>789</v>
      </c>
      <c r="B15" s="145"/>
      <c r="C15" s="116"/>
      <c r="D15" s="298">
        <v>114</v>
      </c>
      <c r="E15" s="298">
        <v>163</v>
      </c>
      <c r="F15" s="298">
        <v>294</v>
      </c>
      <c r="G15" s="298">
        <v>294</v>
      </c>
      <c r="H15"/>
      <c r="I15"/>
      <c r="J15"/>
      <c r="K15"/>
      <c r="L15"/>
      <c r="M15"/>
      <c r="N15"/>
      <c r="O15"/>
      <c r="P15"/>
    </row>
    <row r="16" spans="1:16" ht="17.25" customHeight="1">
      <c r="A16" s="396" t="s">
        <v>197</v>
      </c>
      <c r="B16" s="397"/>
      <c r="C16" s="398"/>
      <c r="D16" s="297">
        <v>71</v>
      </c>
      <c r="E16" s="297">
        <v>101</v>
      </c>
      <c r="F16" s="297">
        <v>296</v>
      </c>
      <c r="G16" s="297">
        <v>296</v>
      </c>
      <c r="H16"/>
      <c r="I16"/>
      <c r="J16"/>
      <c r="K16"/>
      <c r="L16"/>
      <c r="M16"/>
      <c r="N16"/>
      <c r="O16"/>
      <c r="P16"/>
    </row>
    <row r="17" spans="1:16" ht="27" customHeight="1">
      <c r="A17" s="396" t="s">
        <v>18</v>
      </c>
      <c r="B17" s="397"/>
      <c r="C17" s="398"/>
      <c r="D17" s="297">
        <v>923</v>
      </c>
      <c r="E17" s="297">
        <v>1314</v>
      </c>
      <c r="F17" s="297">
        <v>1169</v>
      </c>
      <c r="G17" s="297">
        <v>1162</v>
      </c>
      <c r="H17"/>
      <c r="I17"/>
      <c r="J17"/>
      <c r="K17"/>
      <c r="L17"/>
      <c r="M17"/>
      <c r="N17"/>
      <c r="O17"/>
      <c r="P17"/>
    </row>
    <row r="18" spans="1:16" ht="25.5" customHeight="1">
      <c r="A18" s="396" t="s">
        <v>198</v>
      </c>
      <c r="B18" s="397"/>
      <c r="C18" s="398"/>
      <c r="D18" s="297">
        <v>135</v>
      </c>
      <c r="E18" s="297">
        <v>193</v>
      </c>
      <c r="F18" s="297">
        <v>0</v>
      </c>
      <c r="G18" s="297">
        <v>0</v>
      </c>
      <c r="H18"/>
      <c r="I18"/>
      <c r="J18"/>
      <c r="K18"/>
      <c r="L18"/>
      <c r="M18"/>
      <c r="N18"/>
      <c r="O18"/>
      <c r="P18"/>
    </row>
    <row r="19" spans="1:16" ht="15.75" customHeight="1">
      <c r="A19" s="155" t="s">
        <v>867</v>
      </c>
      <c r="B19" s="156"/>
      <c r="C19" s="157"/>
      <c r="D19" s="297">
        <v>84</v>
      </c>
      <c r="E19" s="297">
        <v>119</v>
      </c>
      <c r="F19" s="297">
        <v>58761</v>
      </c>
      <c r="G19" s="297">
        <v>47499</v>
      </c>
      <c r="H19"/>
      <c r="I19"/>
      <c r="J19"/>
      <c r="K19"/>
      <c r="L19"/>
      <c r="M19"/>
      <c r="N19"/>
      <c r="O19"/>
      <c r="P19"/>
    </row>
    <row r="20" spans="1:16" ht="15.75" customHeight="1">
      <c r="A20" s="155" t="s">
        <v>838</v>
      </c>
      <c r="B20" s="156"/>
      <c r="C20" s="157"/>
      <c r="D20" s="297">
        <v>0</v>
      </c>
      <c r="E20" s="297">
        <v>0</v>
      </c>
      <c r="F20" s="297">
        <v>504</v>
      </c>
      <c r="G20" s="297">
        <v>504</v>
      </c>
      <c r="H20"/>
      <c r="I20"/>
      <c r="J20"/>
      <c r="K20"/>
      <c r="L20"/>
      <c r="M20"/>
      <c r="N20"/>
      <c r="O20"/>
      <c r="P20"/>
    </row>
    <row r="21" spans="1:16" ht="17.25" customHeight="1">
      <c r="A21" s="227" t="s">
        <v>19</v>
      </c>
      <c r="B21" s="228"/>
      <c r="C21" s="229"/>
      <c r="D21" s="297">
        <v>0</v>
      </c>
      <c r="E21" s="297">
        <v>0</v>
      </c>
      <c r="F21" s="297">
        <v>5979</v>
      </c>
      <c r="G21" s="297">
        <v>3983</v>
      </c>
      <c r="H21"/>
      <c r="I21"/>
      <c r="J21"/>
      <c r="K21"/>
      <c r="L21"/>
      <c r="M21"/>
      <c r="N21"/>
      <c r="O21"/>
      <c r="P21"/>
    </row>
    <row r="22" spans="1:16" ht="25.5" customHeight="1">
      <c r="A22" s="396" t="s">
        <v>199</v>
      </c>
      <c r="B22" s="397"/>
      <c r="C22" s="398"/>
      <c r="D22" s="297">
        <v>177</v>
      </c>
      <c r="E22" s="297">
        <v>252</v>
      </c>
      <c r="F22" s="297">
        <v>0</v>
      </c>
      <c r="G22" s="297">
        <v>0</v>
      </c>
      <c r="H22"/>
      <c r="I22"/>
      <c r="J22"/>
      <c r="K22"/>
      <c r="L22"/>
      <c r="M22"/>
      <c r="N22"/>
      <c r="O22"/>
      <c r="P22"/>
    </row>
    <row r="23" spans="1:16" ht="15.75" customHeight="1">
      <c r="A23" s="155" t="s">
        <v>337</v>
      </c>
      <c r="B23" s="145"/>
      <c r="C23" s="116"/>
      <c r="D23" s="297">
        <v>0</v>
      </c>
      <c r="E23" s="297">
        <v>0</v>
      </c>
      <c r="F23" s="297">
        <v>0</v>
      </c>
      <c r="G23" s="297">
        <v>1991</v>
      </c>
      <c r="H23"/>
      <c r="I23"/>
      <c r="J23"/>
      <c r="K23"/>
      <c r="L23"/>
      <c r="M23"/>
      <c r="N23"/>
      <c r="O23"/>
      <c r="P23"/>
    </row>
    <row r="24" spans="1:16" ht="15.75" customHeight="1">
      <c r="A24" s="155" t="s">
        <v>339</v>
      </c>
      <c r="B24" s="145"/>
      <c r="C24" s="116"/>
      <c r="D24" s="297">
        <v>0</v>
      </c>
      <c r="E24" s="297">
        <v>0</v>
      </c>
      <c r="F24" s="297">
        <v>0</v>
      </c>
      <c r="G24" s="297">
        <v>5500</v>
      </c>
      <c r="H24"/>
      <c r="I24"/>
      <c r="J24"/>
      <c r="K24"/>
      <c r="L24"/>
      <c r="M24"/>
      <c r="N24"/>
      <c r="O24"/>
      <c r="P24"/>
    </row>
    <row r="25" spans="1:16" ht="15.75" customHeight="1">
      <c r="A25" s="155" t="s">
        <v>340</v>
      </c>
      <c r="B25" s="145"/>
      <c r="C25" s="116"/>
      <c r="D25" s="297">
        <v>0</v>
      </c>
      <c r="E25" s="297">
        <v>0</v>
      </c>
      <c r="F25" s="297">
        <v>0</v>
      </c>
      <c r="G25" s="297">
        <v>21523</v>
      </c>
      <c r="H25"/>
      <c r="I25"/>
      <c r="J25"/>
      <c r="K25"/>
      <c r="L25"/>
      <c r="M25"/>
      <c r="N25"/>
      <c r="O25"/>
      <c r="P25"/>
    </row>
    <row r="26" spans="1:16" ht="15.75" customHeight="1">
      <c r="A26" s="155" t="s">
        <v>341</v>
      </c>
      <c r="B26" s="145"/>
      <c r="C26" s="116"/>
      <c r="D26" s="297">
        <v>0</v>
      </c>
      <c r="E26" s="297">
        <v>0</v>
      </c>
      <c r="F26" s="297">
        <v>0</v>
      </c>
      <c r="G26" s="297">
        <v>9087</v>
      </c>
      <c r="H26"/>
      <c r="I26"/>
      <c r="J26"/>
      <c r="K26"/>
      <c r="L26"/>
      <c r="M26"/>
      <c r="N26"/>
      <c r="O26"/>
      <c r="P26"/>
    </row>
    <row r="27" spans="1:16" ht="17.25" customHeight="1">
      <c r="A27" s="396" t="s">
        <v>824</v>
      </c>
      <c r="B27" s="397"/>
      <c r="C27" s="398"/>
      <c r="D27" s="297">
        <v>0</v>
      </c>
      <c r="E27" s="297">
        <v>0</v>
      </c>
      <c r="F27" s="297">
        <v>26661</v>
      </c>
      <c r="G27" s="297">
        <v>19686</v>
      </c>
      <c r="H27"/>
      <c r="I27"/>
      <c r="J27"/>
      <c r="K27"/>
      <c r="L27"/>
      <c r="M27"/>
      <c r="N27"/>
      <c r="O27"/>
      <c r="P27"/>
    </row>
    <row r="28" spans="1:16" ht="39.75" customHeight="1">
      <c r="A28" s="396" t="s">
        <v>338</v>
      </c>
      <c r="B28" s="397"/>
      <c r="C28" s="398"/>
      <c r="D28" s="297">
        <v>5801</v>
      </c>
      <c r="E28" s="297">
        <v>8254</v>
      </c>
      <c r="F28" s="297">
        <v>15330</v>
      </c>
      <c r="G28" s="297">
        <v>8847</v>
      </c>
      <c r="H28"/>
      <c r="I28"/>
      <c r="J28"/>
      <c r="K28"/>
      <c r="L28"/>
      <c r="M28"/>
      <c r="N28"/>
      <c r="O28"/>
      <c r="P28"/>
    </row>
    <row r="29" spans="1:16" ht="12" customHeight="1">
      <c r="A29" s="76"/>
      <c r="B29" s="76"/>
      <c r="C29" s="76"/>
      <c r="D29" s="299"/>
      <c r="E29" s="299"/>
      <c r="F29" s="299"/>
      <c r="G29" s="299"/>
      <c r="H29"/>
      <c r="I29"/>
      <c r="J29"/>
      <c r="K29"/>
      <c r="L29"/>
      <c r="M29"/>
      <c r="N29"/>
      <c r="O29"/>
      <c r="P29"/>
    </row>
    <row r="30" spans="1:16" ht="25.5" customHeight="1">
      <c r="A30" s="406" t="s">
        <v>201</v>
      </c>
      <c r="B30" s="407"/>
      <c r="C30" s="408"/>
      <c r="D30" s="350">
        <f>SUM(D31:D34)</f>
        <v>31904</v>
      </c>
      <c r="E30" s="350">
        <f>SUM(E31:E34)</f>
        <v>45394</v>
      </c>
      <c r="F30" s="350">
        <f>SUM(F31:F34)</f>
        <v>105155</v>
      </c>
      <c r="G30" s="350">
        <f>SUM(G31:G34)</f>
        <v>129163</v>
      </c>
      <c r="H30"/>
      <c r="I30"/>
      <c r="J30"/>
      <c r="K30"/>
      <c r="L30"/>
      <c r="M30"/>
      <c r="N30"/>
      <c r="O30"/>
      <c r="P30"/>
    </row>
    <row r="31" spans="1:16" ht="25.5" customHeight="1">
      <c r="A31" s="155" t="s">
        <v>825</v>
      </c>
      <c r="B31" s="156"/>
      <c r="C31" s="157"/>
      <c r="D31" s="297">
        <v>624</v>
      </c>
      <c r="E31" s="297">
        <v>888</v>
      </c>
      <c r="F31" s="297">
        <v>888</v>
      </c>
      <c r="G31" s="297">
        <v>888</v>
      </c>
      <c r="H31"/>
      <c r="I31"/>
      <c r="J31"/>
      <c r="K31"/>
      <c r="L31"/>
      <c r="M31"/>
      <c r="N31"/>
      <c r="O31"/>
      <c r="P31"/>
    </row>
    <row r="32" spans="1:16" ht="16.5" customHeight="1">
      <c r="A32" s="155" t="s">
        <v>336</v>
      </c>
      <c r="B32" s="156"/>
      <c r="C32" s="157"/>
      <c r="D32" s="297">
        <v>0</v>
      </c>
      <c r="E32" s="297">
        <v>0</v>
      </c>
      <c r="F32" s="297">
        <v>0</v>
      </c>
      <c r="G32" s="297">
        <v>9250</v>
      </c>
      <c r="H32"/>
      <c r="I32"/>
      <c r="J32"/>
      <c r="K32"/>
      <c r="L32"/>
      <c r="M32"/>
      <c r="N32"/>
      <c r="O32"/>
      <c r="P32"/>
    </row>
    <row r="33" spans="1:16" ht="16.5" customHeight="1">
      <c r="A33" s="396" t="s">
        <v>203</v>
      </c>
      <c r="B33" s="397"/>
      <c r="C33" s="398"/>
      <c r="D33" s="297">
        <v>286</v>
      </c>
      <c r="E33" s="297">
        <v>406</v>
      </c>
      <c r="F33" s="297">
        <v>36908</v>
      </c>
      <c r="G33" s="297">
        <v>35171</v>
      </c>
      <c r="H33"/>
      <c r="I33"/>
      <c r="J33"/>
      <c r="K33"/>
      <c r="L33"/>
      <c r="M33"/>
      <c r="N33"/>
      <c r="O33"/>
      <c r="P33"/>
    </row>
    <row r="34" spans="1:16" ht="16.5" customHeight="1">
      <c r="A34" s="396" t="s">
        <v>204</v>
      </c>
      <c r="B34" s="411"/>
      <c r="C34" s="412"/>
      <c r="D34" s="297">
        <v>30994</v>
      </c>
      <c r="E34" s="297">
        <v>44100</v>
      </c>
      <c r="F34" s="297">
        <v>67359</v>
      </c>
      <c r="G34" s="297">
        <v>83854</v>
      </c>
      <c r="H34"/>
      <c r="I34"/>
      <c r="J34"/>
      <c r="K34"/>
      <c r="L34"/>
      <c r="M34"/>
      <c r="N34"/>
      <c r="O34"/>
      <c r="P34"/>
    </row>
    <row r="35" spans="1:16" ht="10.5" customHeight="1">
      <c r="A35" s="76"/>
      <c r="B35" s="76"/>
      <c r="C35" s="76"/>
      <c r="D35" s="299"/>
      <c r="E35" s="299"/>
      <c r="F35" s="299"/>
      <c r="G35" s="299"/>
      <c r="H35"/>
      <c r="I35"/>
      <c r="J35"/>
      <c r="K35"/>
      <c r="L35"/>
      <c r="M35"/>
      <c r="N35"/>
      <c r="O35"/>
      <c r="P35"/>
    </row>
    <row r="36" spans="1:16" ht="21" customHeight="1">
      <c r="A36" s="410" t="s">
        <v>202</v>
      </c>
      <c r="B36" s="410"/>
      <c r="C36" s="410"/>
      <c r="D36" s="350">
        <v>0</v>
      </c>
      <c r="E36" s="350">
        <v>0</v>
      </c>
      <c r="F36" s="350">
        <v>0</v>
      </c>
      <c r="G36" s="350">
        <v>400</v>
      </c>
      <c r="K36"/>
      <c r="L36"/>
      <c r="M36"/>
      <c r="N36"/>
      <c r="O36"/>
      <c r="P36"/>
    </row>
    <row r="37" spans="1:16" ht="21" customHeight="1">
      <c r="A37" s="293" t="s">
        <v>335</v>
      </c>
      <c r="B37" s="292"/>
      <c r="C37" s="292"/>
      <c r="D37" s="297">
        <v>0</v>
      </c>
      <c r="E37" s="297">
        <v>0</v>
      </c>
      <c r="F37" s="297">
        <v>0</v>
      </c>
      <c r="G37" s="297">
        <v>400</v>
      </c>
      <c r="K37"/>
      <c r="L37"/>
      <c r="M37"/>
      <c r="N37"/>
      <c r="O37"/>
      <c r="P37"/>
    </row>
    <row r="38" spans="1:8" s="55" customFormat="1" ht="15.75" customHeight="1">
      <c r="A38" s="409" t="s">
        <v>205</v>
      </c>
      <c r="B38" s="409"/>
      <c r="C38" s="409"/>
      <c r="D38" s="297">
        <v>0</v>
      </c>
      <c r="E38" s="297">
        <v>0</v>
      </c>
      <c r="F38" s="297">
        <v>0</v>
      </c>
      <c r="G38" s="297">
        <v>0</v>
      </c>
      <c r="H38" s="54"/>
    </row>
    <row r="39" spans="1:5" ht="15.75">
      <c r="A39" s="26"/>
      <c r="B39" s="26"/>
      <c r="E39" s="26"/>
    </row>
    <row r="41" ht="15.75">
      <c r="C41" s="69"/>
    </row>
    <row r="49" ht="45.75" customHeight="1"/>
    <row r="52" spans="6:18" s="2" customFormat="1" ht="15.75" customHeight="1"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/>
      <c r="R52"/>
    </row>
  </sheetData>
  <sheetProtection/>
  <mergeCells count="18">
    <mergeCell ref="A30:C30"/>
    <mergeCell ref="A38:C38"/>
    <mergeCell ref="A33:C33"/>
    <mergeCell ref="A36:C36"/>
    <mergeCell ref="A34:C34"/>
    <mergeCell ref="A22:C22"/>
    <mergeCell ref="A28:C28"/>
    <mergeCell ref="A27:C27"/>
    <mergeCell ref="A16:C16"/>
    <mergeCell ref="A18:C18"/>
    <mergeCell ref="A10:C10"/>
    <mergeCell ref="A12:C12"/>
    <mergeCell ref="D4:J4"/>
    <mergeCell ref="A6:D6"/>
    <mergeCell ref="F6:J6"/>
    <mergeCell ref="A8:C8"/>
    <mergeCell ref="A9:C9"/>
    <mergeCell ref="A17:C1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00390625" style="60" customWidth="1"/>
    <col min="6" max="6" width="8.140625" style="60" customWidth="1"/>
    <col min="7" max="7" width="7.8515625" style="60" customWidth="1"/>
    <col min="8" max="8" width="6.8515625" style="60" customWidth="1"/>
    <col min="9" max="9" width="7.8515625" style="60" customWidth="1"/>
    <col min="10" max="10" width="9.00390625" style="60" hidden="1" customWidth="1"/>
    <col min="11" max="11" width="7.7109375" style="60" customWidth="1"/>
    <col min="12" max="12" width="8.8515625" style="60" customWidth="1"/>
    <col min="13" max="13" width="9.421875" style="60" customWidth="1"/>
    <col min="14" max="14" width="9.140625" style="60" customWidth="1"/>
  </cols>
  <sheetData>
    <row r="1" spans="1:8" ht="12.75">
      <c r="A1" s="1"/>
      <c r="C1" s="71"/>
      <c r="D1" s="204" t="s">
        <v>673</v>
      </c>
      <c r="E1" s="58"/>
      <c r="F1" s="58"/>
      <c r="G1" s="57"/>
      <c r="H1" s="59"/>
    </row>
    <row r="2" spans="1:8" ht="11.25" customHeight="1">
      <c r="A2" s="129" t="s">
        <v>453</v>
      </c>
      <c r="B2" s="1"/>
      <c r="C2" s="128"/>
      <c r="D2" s="362"/>
      <c r="E2" s="362"/>
      <c r="F2" s="362"/>
      <c r="G2" s="362"/>
      <c r="H2" s="362"/>
    </row>
    <row r="3" spans="1:8" ht="18.75" hidden="1">
      <c r="A3" s="5"/>
      <c r="B3" s="5"/>
      <c r="C3" s="70"/>
      <c r="D3" s="58"/>
      <c r="E3" s="58"/>
      <c r="F3" s="58"/>
      <c r="G3" s="57"/>
      <c r="H3" s="4"/>
    </row>
    <row r="4" spans="1:16" ht="48" customHeight="1">
      <c r="A4" s="399" t="s">
        <v>829</v>
      </c>
      <c r="B4" s="399"/>
      <c r="C4" s="399"/>
      <c r="D4" s="399"/>
      <c r="E4" s="364"/>
      <c r="F4" s="364"/>
      <c r="G4" s="364"/>
      <c r="H4" s="364"/>
      <c r="I4" s="54"/>
      <c r="J4" s="54"/>
      <c r="K4" s="54"/>
      <c r="P4" s="55"/>
    </row>
    <row r="5" spans="1:7" ht="16.5" customHeight="1">
      <c r="A5" s="7"/>
      <c r="B5" s="7"/>
      <c r="C5" s="7"/>
      <c r="D5" s="58"/>
      <c r="E5" s="208"/>
      <c r="F5" s="327"/>
      <c r="G5" s="4"/>
    </row>
    <row r="6" spans="1:14" ht="63.75" customHeight="1" thickBot="1">
      <c r="A6" s="427" t="s">
        <v>22</v>
      </c>
      <c r="B6" s="428"/>
      <c r="C6" s="429"/>
      <c r="D6" s="232" t="s">
        <v>231</v>
      </c>
      <c r="E6" s="232" t="s">
        <v>268</v>
      </c>
      <c r="F6" s="232" t="s">
        <v>300</v>
      </c>
      <c r="G6" s="232" t="s">
        <v>301</v>
      </c>
      <c r="H6" s="232" t="s">
        <v>308</v>
      </c>
      <c r="I6" s="232" t="s">
        <v>309</v>
      </c>
      <c r="J6"/>
      <c r="K6" s="358" t="s">
        <v>239</v>
      </c>
      <c r="L6" s="358" t="s">
        <v>361</v>
      </c>
      <c r="M6"/>
      <c r="N6"/>
    </row>
    <row r="7" spans="1:14" ht="20.25" thickBot="1">
      <c r="A7" s="424"/>
      <c r="B7" s="425"/>
      <c r="C7" s="426"/>
      <c r="D7" s="108" t="s">
        <v>828</v>
      </c>
      <c r="E7" s="108" t="s">
        <v>717</v>
      </c>
      <c r="F7" s="108" t="s">
        <v>717</v>
      </c>
      <c r="G7" s="108" t="s">
        <v>717</v>
      </c>
      <c r="H7" s="108" t="s">
        <v>717</v>
      </c>
      <c r="I7" s="108" t="s">
        <v>717</v>
      </c>
      <c r="J7"/>
      <c r="K7" s="108" t="s">
        <v>717</v>
      </c>
      <c r="L7" s="108" t="s">
        <v>717</v>
      </c>
      <c r="M7"/>
      <c r="N7"/>
    </row>
    <row r="8" spans="1:14" ht="13.5" customHeight="1" thickBot="1">
      <c r="A8" s="413" t="s">
        <v>142</v>
      </c>
      <c r="B8" s="414"/>
      <c r="C8" s="414"/>
      <c r="D8" s="109"/>
      <c r="E8" s="109"/>
      <c r="F8" s="109"/>
      <c r="G8" s="109"/>
      <c r="H8" s="109"/>
      <c r="I8" s="109"/>
      <c r="J8"/>
      <c r="K8" s="109"/>
      <c r="L8" s="109"/>
      <c r="M8"/>
      <c r="N8"/>
    </row>
    <row r="9" spans="1:14" ht="24" customHeight="1">
      <c r="A9" s="21"/>
      <c r="B9" s="9" t="s">
        <v>88</v>
      </c>
      <c r="C9" s="10" t="s">
        <v>89</v>
      </c>
      <c r="D9" s="295">
        <v>24469</v>
      </c>
      <c r="E9" s="295">
        <v>19109</v>
      </c>
      <c r="F9" s="295">
        <v>0</v>
      </c>
      <c r="G9" s="295">
        <v>19109</v>
      </c>
      <c r="H9" s="295">
        <v>0</v>
      </c>
      <c r="I9" s="295">
        <v>19109</v>
      </c>
      <c r="J9"/>
      <c r="K9" s="295">
        <v>0</v>
      </c>
      <c r="L9" s="295">
        <v>19109</v>
      </c>
      <c r="M9"/>
      <c r="N9"/>
    </row>
    <row r="10" spans="1:14" ht="28.5" customHeight="1">
      <c r="A10" s="9"/>
      <c r="B10" s="9" t="s">
        <v>145</v>
      </c>
      <c r="C10" s="10" t="s">
        <v>144</v>
      </c>
      <c r="D10" s="212">
        <v>2256004</v>
      </c>
      <c r="E10" s="212">
        <v>3437860</v>
      </c>
      <c r="F10" s="212">
        <v>0</v>
      </c>
      <c r="G10" s="212">
        <v>3437860</v>
      </c>
      <c r="H10" s="212">
        <v>0</v>
      </c>
      <c r="I10" s="212">
        <v>3437860</v>
      </c>
      <c r="J10"/>
      <c r="K10" s="212">
        <v>0</v>
      </c>
      <c r="L10" s="212">
        <v>3437860</v>
      </c>
      <c r="M10"/>
      <c r="N10"/>
    </row>
    <row r="11" spans="1:14" ht="24.75" customHeight="1">
      <c r="A11" s="9"/>
      <c r="B11" s="9" t="s">
        <v>94</v>
      </c>
      <c r="C11" s="10" t="s">
        <v>95</v>
      </c>
      <c r="D11" s="234">
        <v>180000</v>
      </c>
      <c r="E11" s="234">
        <v>298060</v>
      </c>
      <c r="F11" s="234">
        <v>0</v>
      </c>
      <c r="G11" s="234">
        <v>298060</v>
      </c>
      <c r="H11" s="234">
        <v>0</v>
      </c>
      <c r="I11" s="234">
        <v>298060</v>
      </c>
      <c r="J11"/>
      <c r="K11" s="234">
        <v>0</v>
      </c>
      <c r="L11" s="234">
        <v>298060</v>
      </c>
      <c r="M11"/>
      <c r="N11"/>
    </row>
    <row r="12" spans="1:14" ht="24.75" customHeight="1">
      <c r="A12" s="9"/>
      <c r="B12" s="9" t="s">
        <v>601</v>
      </c>
      <c r="C12" s="10" t="s">
        <v>602</v>
      </c>
      <c r="D12" s="234">
        <v>30000</v>
      </c>
      <c r="E12" s="234">
        <v>36283</v>
      </c>
      <c r="F12" s="234">
        <v>0</v>
      </c>
      <c r="G12" s="234">
        <v>36283</v>
      </c>
      <c r="H12" s="234">
        <v>0</v>
      </c>
      <c r="I12" s="234">
        <v>36283</v>
      </c>
      <c r="J12"/>
      <c r="K12" s="234">
        <v>0</v>
      </c>
      <c r="L12" s="234">
        <v>36283</v>
      </c>
      <c r="M12"/>
      <c r="N12"/>
    </row>
    <row r="13" spans="1:14" ht="24" customHeight="1">
      <c r="A13" s="9"/>
      <c r="B13" s="9" t="s">
        <v>97</v>
      </c>
      <c r="C13" s="10" t="s">
        <v>96</v>
      </c>
      <c r="D13" s="234">
        <v>35000</v>
      </c>
      <c r="E13" s="234">
        <v>50119</v>
      </c>
      <c r="F13" s="234">
        <v>0</v>
      </c>
      <c r="G13" s="234">
        <v>50119</v>
      </c>
      <c r="H13" s="234">
        <v>0</v>
      </c>
      <c r="I13" s="234">
        <v>50119</v>
      </c>
      <c r="J13"/>
      <c r="K13" s="234">
        <v>0</v>
      </c>
      <c r="L13" s="234">
        <v>50119</v>
      </c>
      <c r="M13"/>
      <c r="N13"/>
    </row>
    <row r="14" spans="1:14" ht="24" customHeight="1">
      <c r="A14" s="9"/>
      <c r="B14" s="9" t="s">
        <v>603</v>
      </c>
      <c r="C14" s="10" t="s">
        <v>604</v>
      </c>
      <c r="D14" s="234">
        <v>7000</v>
      </c>
      <c r="E14" s="234">
        <v>24758</v>
      </c>
      <c r="F14" s="234">
        <v>0</v>
      </c>
      <c r="G14" s="234">
        <v>24758</v>
      </c>
      <c r="H14" s="234">
        <v>0</v>
      </c>
      <c r="I14" s="234">
        <v>24758</v>
      </c>
      <c r="J14"/>
      <c r="K14" s="234">
        <v>0</v>
      </c>
      <c r="L14" s="234">
        <v>24758</v>
      </c>
      <c r="M14"/>
      <c r="N14"/>
    </row>
    <row r="15" spans="1:14" ht="24" customHeight="1">
      <c r="A15" s="9"/>
      <c r="B15" s="9" t="s">
        <v>97</v>
      </c>
      <c r="C15" s="10" t="s">
        <v>147</v>
      </c>
      <c r="D15" s="234">
        <v>25000</v>
      </c>
      <c r="E15" s="234">
        <v>36088</v>
      </c>
      <c r="F15" s="234">
        <v>0</v>
      </c>
      <c r="G15" s="234">
        <v>36088</v>
      </c>
      <c r="H15" s="234">
        <v>0</v>
      </c>
      <c r="I15" s="234">
        <v>36088</v>
      </c>
      <c r="J15"/>
      <c r="K15" s="234">
        <v>0</v>
      </c>
      <c r="L15" s="234">
        <v>36088</v>
      </c>
      <c r="M15"/>
      <c r="N15"/>
    </row>
    <row r="16" spans="1:14" ht="24" customHeight="1">
      <c r="A16" s="9"/>
      <c r="B16" s="9" t="s">
        <v>605</v>
      </c>
      <c r="C16" s="10" t="s">
        <v>606</v>
      </c>
      <c r="D16" s="64">
        <v>4000</v>
      </c>
      <c r="E16" s="64">
        <v>10444</v>
      </c>
      <c r="F16" s="64">
        <v>0</v>
      </c>
      <c r="G16" s="64">
        <v>10444</v>
      </c>
      <c r="H16" s="64">
        <v>0</v>
      </c>
      <c r="I16" s="64">
        <v>10444</v>
      </c>
      <c r="J16"/>
      <c r="K16" s="64">
        <v>0</v>
      </c>
      <c r="L16" s="64">
        <v>10444</v>
      </c>
      <c r="M16"/>
      <c r="N16"/>
    </row>
    <row r="17" spans="1:14" ht="26.25" customHeight="1" thickBot="1">
      <c r="A17" s="9"/>
      <c r="B17" s="9" t="s">
        <v>146</v>
      </c>
      <c r="C17" s="10" t="s">
        <v>98</v>
      </c>
      <c r="D17" s="73">
        <v>35000</v>
      </c>
      <c r="E17" s="73">
        <v>56235</v>
      </c>
      <c r="F17" s="73">
        <v>0</v>
      </c>
      <c r="G17" s="73">
        <v>56235</v>
      </c>
      <c r="H17" s="73">
        <v>0</v>
      </c>
      <c r="I17" s="73">
        <v>56235</v>
      </c>
      <c r="J17"/>
      <c r="K17" s="73">
        <v>0</v>
      </c>
      <c r="L17" s="73">
        <v>56235</v>
      </c>
      <c r="M17"/>
      <c r="N17"/>
    </row>
    <row r="18" spans="1:14" ht="13.5" thickBot="1">
      <c r="A18" s="105"/>
      <c r="B18" s="106"/>
      <c r="C18" s="107" t="s">
        <v>194</v>
      </c>
      <c r="D18" s="72">
        <f aca="true" t="shared" si="0" ref="D18:I18">SUM(D9:D17)</f>
        <v>2596473</v>
      </c>
      <c r="E18" s="72">
        <f t="shared" si="0"/>
        <v>3968956</v>
      </c>
      <c r="F18" s="72">
        <f t="shared" si="0"/>
        <v>0</v>
      </c>
      <c r="G18" s="72">
        <f t="shared" si="0"/>
        <v>3968956</v>
      </c>
      <c r="H18" s="72">
        <f t="shared" si="0"/>
        <v>0</v>
      </c>
      <c r="I18" s="72">
        <f t="shared" si="0"/>
        <v>3968956</v>
      </c>
      <c r="J18"/>
      <c r="K18" s="72">
        <f>SUM(K9:K17)</f>
        <v>0</v>
      </c>
      <c r="L18" s="72">
        <f>SUM(L9:L17)</f>
        <v>3968956</v>
      </c>
      <c r="M18"/>
      <c r="N18"/>
    </row>
    <row r="19" spans="1:14" ht="12.75" customHeight="1">
      <c r="A19" s="413" t="s">
        <v>143</v>
      </c>
      <c r="B19" s="414"/>
      <c r="C19" s="415"/>
      <c r="D19" s="74"/>
      <c r="E19" s="74"/>
      <c r="F19" s="74"/>
      <c r="G19" s="74"/>
      <c r="H19" s="74"/>
      <c r="I19" s="74"/>
      <c r="J19"/>
      <c r="K19" s="74"/>
      <c r="L19" s="74"/>
      <c r="M19"/>
      <c r="N19"/>
    </row>
    <row r="20" spans="1:14" ht="25.5">
      <c r="A20" s="18"/>
      <c r="B20" s="51" t="s">
        <v>148</v>
      </c>
      <c r="C20" s="52" t="s">
        <v>149</v>
      </c>
      <c r="D20" s="67">
        <v>1500</v>
      </c>
      <c r="E20" s="67">
        <v>2134</v>
      </c>
      <c r="F20" s="67">
        <v>0</v>
      </c>
      <c r="G20" s="67">
        <v>2134</v>
      </c>
      <c r="H20" s="67">
        <v>0</v>
      </c>
      <c r="I20" s="67">
        <v>2134</v>
      </c>
      <c r="J20"/>
      <c r="K20" s="67">
        <v>0</v>
      </c>
      <c r="L20" s="67">
        <v>2134</v>
      </c>
      <c r="M20"/>
      <c r="N20"/>
    </row>
    <row r="21" spans="1:14" ht="39" customHeight="1">
      <c r="A21" s="8"/>
      <c r="B21" s="9" t="s">
        <v>150</v>
      </c>
      <c r="C21" s="13" t="s">
        <v>151</v>
      </c>
      <c r="D21" s="67">
        <v>150</v>
      </c>
      <c r="E21" s="67">
        <v>427</v>
      </c>
      <c r="F21" s="67">
        <v>0</v>
      </c>
      <c r="G21" s="67">
        <v>427</v>
      </c>
      <c r="H21" s="67">
        <v>0</v>
      </c>
      <c r="I21" s="67">
        <v>427</v>
      </c>
      <c r="J21"/>
      <c r="K21" s="67">
        <v>0</v>
      </c>
      <c r="L21" s="67">
        <v>427</v>
      </c>
      <c r="M21"/>
      <c r="N21"/>
    </row>
    <row r="22" spans="1:14" ht="39" customHeight="1">
      <c r="A22" s="8"/>
      <c r="B22" s="9" t="s">
        <v>152</v>
      </c>
      <c r="C22" s="13" t="s">
        <v>722</v>
      </c>
      <c r="D22" s="67">
        <v>500</v>
      </c>
      <c r="E22" s="67">
        <v>854</v>
      </c>
      <c r="F22" s="67">
        <v>0</v>
      </c>
      <c r="G22" s="67">
        <v>854</v>
      </c>
      <c r="H22" s="67">
        <v>0</v>
      </c>
      <c r="I22" s="67">
        <v>854</v>
      </c>
      <c r="J22"/>
      <c r="K22" s="67">
        <v>0</v>
      </c>
      <c r="L22" s="67">
        <v>854</v>
      </c>
      <c r="M22"/>
      <c r="N22"/>
    </row>
    <row r="23" spans="1:14" ht="16.5" customHeight="1">
      <c r="A23" s="8"/>
      <c r="B23" s="9"/>
      <c r="C23" s="30" t="s">
        <v>178</v>
      </c>
      <c r="D23" s="110">
        <f aca="true" t="shared" si="1" ref="D23:I23">SUM(D20:D22)</f>
        <v>2150</v>
      </c>
      <c r="E23" s="110">
        <f t="shared" si="1"/>
        <v>3415</v>
      </c>
      <c r="F23" s="110">
        <f t="shared" si="1"/>
        <v>0</v>
      </c>
      <c r="G23" s="110">
        <f t="shared" si="1"/>
        <v>3415</v>
      </c>
      <c r="H23" s="110">
        <f t="shared" si="1"/>
        <v>0</v>
      </c>
      <c r="I23" s="110">
        <f t="shared" si="1"/>
        <v>3415</v>
      </c>
      <c r="J23"/>
      <c r="K23" s="110">
        <f>SUM(K20:K22)</f>
        <v>0</v>
      </c>
      <c r="L23" s="110">
        <f>SUM(L20:L22)</f>
        <v>3415</v>
      </c>
      <c r="M23"/>
      <c r="N23"/>
    </row>
    <row r="24" spans="1:14" ht="27" customHeight="1">
      <c r="A24" s="8"/>
      <c r="B24" s="9" t="s">
        <v>904</v>
      </c>
      <c r="C24" s="13" t="s">
        <v>908</v>
      </c>
      <c r="D24" s="63">
        <v>200</v>
      </c>
      <c r="E24" s="63">
        <v>712</v>
      </c>
      <c r="F24" s="63">
        <v>0</v>
      </c>
      <c r="G24" s="63">
        <v>712</v>
      </c>
      <c r="H24" s="63">
        <v>0</v>
      </c>
      <c r="I24" s="63">
        <v>712</v>
      </c>
      <c r="J24"/>
      <c r="K24" s="63">
        <v>0</v>
      </c>
      <c r="L24" s="63">
        <v>712</v>
      </c>
      <c r="M24"/>
      <c r="N24"/>
    </row>
    <row r="25" spans="1:14" ht="25.5">
      <c r="A25" s="8"/>
      <c r="B25" s="9" t="s">
        <v>153</v>
      </c>
      <c r="C25" s="13" t="s">
        <v>692</v>
      </c>
      <c r="D25" s="63">
        <v>100</v>
      </c>
      <c r="E25" s="63">
        <v>143</v>
      </c>
      <c r="F25" s="63">
        <v>0</v>
      </c>
      <c r="G25" s="63">
        <v>143</v>
      </c>
      <c r="H25" s="63">
        <v>0</v>
      </c>
      <c r="I25" s="63">
        <v>143</v>
      </c>
      <c r="J25"/>
      <c r="K25" s="63">
        <v>0</v>
      </c>
      <c r="L25" s="63">
        <v>143</v>
      </c>
      <c r="M25"/>
      <c r="N25"/>
    </row>
    <row r="26" spans="1:14" ht="25.5">
      <c r="A26" s="8"/>
      <c r="B26" s="9" t="s">
        <v>723</v>
      </c>
      <c r="C26" s="13" t="s">
        <v>724</v>
      </c>
      <c r="D26" s="63">
        <v>0</v>
      </c>
      <c r="E26" s="63">
        <v>143</v>
      </c>
      <c r="F26" s="63">
        <v>0</v>
      </c>
      <c r="G26" s="63">
        <v>143</v>
      </c>
      <c r="H26" s="63">
        <v>0</v>
      </c>
      <c r="I26" s="63">
        <v>143</v>
      </c>
      <c r="J26"/>
      <c r="K26" s="63">
        <v>0</v>
      </c>
      <c r="L26" s="63">
        <v>143</v>
      </c>
      <c r="M26"/>
      <c r="N26"/>
    </row>
    <row r="27" spans="1:14" ht="25.5">
      <c r="A27" s="8"/>
      <c r="B27" s="9" t="s">
        <v>154</v>
      </c>
      <c r="C27" s="13" t="s">
        <v>155</v>
      </c>
      <c r="D27" s="63">
        <v>800</v>
      </c>
      <c r="E27" s="63">
        <v>1423</v>
      </c>
      <c r="F27" s="63">
        <v>0</v>
      </c>
      <c r="G27" s="63">
        <v>1423</v>
      </c>
      <c r="H27" s="63">
        <v>0</v>
      </c>
      <c r="I27" s="63">
        <v>1423</v>
      </c>
      <c r="J27"/>
      <c r="K27" s="63">
        <v>0</v>
      </c>
      <c r="L27" s="63">
        <v>1423</v>
      </c>
      <c r="M27"/>
      <c r="N27"/>
    </row>
    <row r="28" spans="1:14" ht="25.5">
      <c r="A28" s="8"/>
      <c r="B28" s="9" t="s">
        <v>156</v>
      </c>
      <c r="C28" s="233" t="s">
        <v>725</v>
      </c>
      <c r="D28" s="234">
        <v>2500</v>
      </c>
      <c r="E28" s="234">
        <v>1423</v>
      </c>
      <c r="F28" s="234">
        <v>0</v>
      </c>
      <c r="G28" s="234">
        <v>1423</v>
      </c>
      <c r="H28" s="234">
        <v>0</v>
      </c>
      <c r="I28" s="234">
        <v>1423</v>
      </c>
      <c r="J28"/>
      <c r="K28" s="234">
        <v>0</v>
      </c>
      <c r="L28" s="234">
        <v>1423</v>
      </c>
      <c r="M28"/>
      <c r="N28"/>
    </row>
    <row r="29" spans="1:14" ht="12.75">
      <c r="A29" s="8"/>
      <c r="B29" s="9"/>
      <c r="C29" s="30" t="s">
        <v>179</v>
      </c>
      <c r="D29" s="48">
        <f aca="true" t="shared" si="2" ref="D29:I29">SUM(D24:D28)</f>
        <v>3600</v>
      </c>
      <c r="E29" s="48">
        <f t="shared" si="2"/>
        <v>3844</v>
      </c>
      <c r="F29" s="48">
        <f t="shared" si="2"/>
        <v>0</v>
      </c>
      <c r="G29" s="48">
        <f t="shared" si="2"/>
        <v>3844</v>
      </c>
      <c r="H29" s="48">
        <f t="shared" si="2"/>
        <v>0</v>
      </c>
      <c r="I29" s="48">
        <f t="shared" si="2"/>
        <v>3844</v>
      </c>
      <c r="J29"/>
      <c r="K29" s="48">
        <f>SUM(K24:K28)</f>
        <v>0</v>
      </c>
      <c r="L29" s="48">
        <f>SUM(L24:L28)</f>
        <v>3844</v>
      </c>
      <c r="M29"/>
      <c r="N29"/>
    </row>
    <row r="30" spans="1:14" ht="25.5">
      <c r="A30" s="8"/>
      <c r="B30" s="9" t="s">
        <v>158</v>
      </c>
      <c r="C30" s="13" t="s">
        <v>157</v>
      </c>
      <c r="D30" s="63">
        <v>300</v>
      </c>
      <c r="E30" s="63">
        <v>854</v>
      </c>
      <c r="F30" s="63">
        <v>0</v>
      </c>
      <c r="G30" s="63">
        <v>854</v>
      </c>
      <c r="H30" s="63">
        <v>0</v>
      </c>
      <c r="I30" s="63">
        <v>854</v>
      </c>
      <c r="J30"/>
      <c r="K30" s="63">
        <v>0</v>
      </c>
      <c r="L30" s="63">
        <v>854</v>
      </c>
      <c r="M30"/>
      <c r="N30"/>
    </row>
    <row r="31" spans="1:14" ht="25.5">
      <c r="A31" s="8"/>
      <c r="B31" s="9" t="s">
        <v>159</v>
      </c>
      <c r="C31" s="13" t="s">
        <v>905</v>
      </c>
      <c r="D31" s="234">
        <v>9000</v>
      </c>
      <c r="E31" s="234">
        <v>14229</v>
      </c>
      <c r="F31" s="234">
        <v>0</v>
      </c>
      <c r="G31" s="234">
        <v>14229</v>
      </c>
      <c r="H31" s="234">
        <v>0</v>
      </c>
      <c r="I31" s="234">
        <v>14229</v>
      </c>
      <c r="J31"/>
      <c r="K31" s="234">
        <v>0</v>
      </c>
      <c r="L31" s="234">
        <v>14229</v>
      </c>
      <c r="M31"/>
      <c r="N31"/>
    </row>
    <row r="32" spans="1:14" ht="12.75">
      <c r="A32" s="8"/>
      <c r="B32" s="9"/>
      <c r="C32" s="30" t="s">
        <v>180</v>
      </c>
      <c r="D32" s="249">
        <f aca="true" t="shared" si="3" ref="D32:I32">SUM(D30:D31)</f>
        <v>9300</v>
      </c>
      <c r="E32" s="249">
        <f t="shared" si="3"/>
        <v>15083</v>
      </c>
      <c r="F32" s="249">
        <f t="shared" si="3"/>
        <v>0</v>
      </c>
      <c r="G32" s="249">
        <f t="shared" si="3"/>
        <v>15083</v>
      </c>
      <c r="H32" s="249">
        <f t="shared" si="3"/>
        <v>0</v>
      </c>
      <c r="I32" s="249">
        <f t="shared" si="3"/>
        <v>15083</v>
      </c>
      <c r="J32"/>
      <c r="K32" s="249">
        <f>SUM(K30:K31)</f>
        <v>0</v>
      </c>
      <c r="L32" s="249">
        <f>SUM(L30:L31)</f>
        <v>15083</v>
      </c>
      <c r="M32"/>
      <c r="N32"/>
    </row>
    <row r="33" spans="1:14" ht="38.25">
      <c r="A33" s="8"/>
      <c r="B33" s="9" t="s">
        <v>118</v>
      </c>
      <c r="C33" s="13" t="s">
        <v>349</v>
      </c>
      <c r="D33" s="234">
        <v>250</v>
      </c>
      <c r="E33" s="234">
        <v>4980</v>
      </c>
      <c r="F33" s="234">
        <v>0</v>
      </c>
      <c r="G33" s="234">
        <v>4980</v>
      </c>
      <c r="H33" s="234">
        <v>0</v>
      </c>
      <c r="I33" s="234">
        <v>4980</v>
      </c>
      <c r="J33"/>
      <c r="K33" s="234">
        <v>0</v>
      </c>
      <c r="L33" s="234">
        <v>4980</v>
      </c>
      <c r="M33"/>
      <c r="N33"/>
    </row>
    <row r="34" spans="1:14" ht="25.5">
      <c r="A34" s="8"/>
      <c r="B34" s="9" t="s">
        <v>160</v>
      </c>
      <c r="C34" s="233" t="s">
        <v>161</v>
      </c>
      <c r="D34" s="234">
        <v>9605</v>
      </c>
      <c r="E34" s="234">
        <v>18233</v>
      </c>
      <c r="F34" s="234">
        <v>0</v>
      </c>
      <c r="G34" s="234">
        <v>18233</v>
      </c>
      <c r="H34" s="234">
        <v>0</v>
      </c>
      <c r="I34" s="234">
        <v>18233</v>
      </c>
      <c r="J34"/>
      <c r="K34" s="234">
        <v>0</v>
      </c>
      <c r="L34" s="234">
        <v>18233</v>
      </c>
      <c r="M34"/>
      <c r="N34"/>
    </row>
    <row r="35" spans="1:14" ht="12.75">
      <c r="A35" s="8"/>
      <c r="B35" s="9" t="s">
        <v>728</v>
      </c>
      <c r="C35" s="233" t="s">
        <v>729</v>
      </c>
      <c r="D35" s="234">
        <v>0</v>
      </c>
      <c r="E35" s="234">
        <v>3540</v>
      </c>
      <c r="F35" s="234">
        <v>0</v>
      </c>
      <c r="G35" s="234">
        <v>3540</v>
      </c>
      <c r="H35" s="234">
        <v>0</v>
      </c>
      <c r="I35" s="234">
        <v>3540</v>
      </c>
      <c r="J35"/>
      <c r="K35" s="234">
        <v>0</v>
      </c>
      <c r="L35" s="234">
        <v>3540</v>
      </c>
      <c r="M35"/>
      <c r="N35"/>
    </row>
    <row r="36" spans="1:14" ht="25.5">
      <c r="A36" s="8"/>
      <c r="B36" s="9" t="s">
        <v>726</v>
      </c>
      <c r="C36" s="233" t="s">
        <v>727</v>
      </c>
      <c r="D36" s="234">
        <v>0</v>
      </c>
      <c r="E36" s="234">
        <v>2164</v>
      </c>
      <c r="F36" s="234">
        <v>0</v>
      </c>
      <c r="G36" s="234">
        <v>2164</v>
      </c>
      <c r="H36" s="234">
        <v>0</v>
      </c>
      <c r="I36" s="234">
        <v>2164</v>
      </c>
      <c r="J36"/>
      <c r="K36" s="234">
        <v>0</v>
      </c>
      <c r="L36" s="234">
        <v>2164</v>
      </c>
      <c r="M36"/>
      <c r="N36"/>
    </row>
    <row r="37" spans="1:14" ht="12.75">
      <c r="A37" s="8"/>
      <c r="B37" s="9"/>
      <c r="C37" s="30" t="s">
        <v>585</v>
      </c>
      <c r="D37" s="48">
        <f>D23+D29+D32+D33+D34+D35+D36</f>
        <v>24905</v>
      </c>
      <c r="E37" s="48">
        <f>E23+E29+E32+E33+E34+E36+E35</f>
        <v>51259</v>
      </c>
      <c r="F37" s="48">
        <f>F23+F29+F32+F33+F34+F36+F35</f>
        <v>0</v>
      </c>
      <c r="G37" s="48">
        <f>G23+G29+G32+G33+G34+G36+G35</f>
        <v>51259</v>
      </c>
      <c r="H37" s="48">
        <f>H23+H29+H32+H33+H34+H36+H35</f>
        <v>0</v>
      </c>
      <c r="I37" s="48">
        <f>I23+I29+I32+I33+I34+I36+I35</f>
        <v>51259</v>
      </c>
      <c r="J37"/>
      <c r="K37" s="48">
        <f>K23+K29+K32+K33+K34+K36+K35</f>
        <v>0</v>
      </c>
      <c r="L37" s="48">
        <f>L23+L29+L32+L33+L34+L36+L35</f>
        <v>51259</v>
      </c>
      <c r="M37"/>
      <c r="N37"/>
    </row>
    <row r="38" spans="1:14" ht="12.75">
      <c r="A38" s="146"/>
      <c r="B38" s="145"/>
      <c r="C38" s="147"/>
      <c r="D38" s="48"/>
      <c r="E38" s="48"/>
      <c r="F38" s="48"/>
      <c r="G38" s="48"/>
      <c r="H38" s="48"/>
      <c r="I38" s="48"/>
      <c r="J38"/>
      <c r="K38" s="48"/>
      <c r="L38" s="48"/>
      <c r="M38"/>
      <c r="N38"/>
    </row>
    <row r="39" spans="1:14" ht="12.75">
      <c r="A39" s="419" t="s">
        <v>181</v>
      </c>
      <c r="B39" s="407"/>
      <c r="C39" s="420"/>
      <c r="D39" s="63"/>
      <c r="E39" s="63"/>
      <c r="F39" s="63"/>
      <c r="G39" s="63"/>
      <c r="H39" s="63"/>
      <c r="I39" s="63"/>
      <c r="J39"/>
      <c r="K39" s="63"/>
      <c r="L39" s="63"/>
      <c r="M39"/>
      <c r="N39"/>
    </row>
    <row r="40" spans="1:14" ht="12.75">
      <c r="A40" s="8"/>
      <c r="B40" s="9" t="s">
        <v>162</v>
      </c>
      <c r="C40" s="13" t="s">
        <v>163</v>
      </c>
      <c r="D40" s="63">
        <f aca="true" t="shared" si="4" ref="D40:L40">SUM(D41:D41)</f>
        <v>32420</v>
      </c>
      <c r="E40" s="63">
        <f t="shared" si="4"/>
        <v>46130</v>
      </c>
      <c r="F40" s="63">
        <f t="shared" si="4"/>
        <v>0</v>
      </c>
      <c r="G40" s="63">
        <f t="shared" si="4"/>
        <v>46130</v>
      </c>
      <c r="H40" s="63">
        <f t="shared" si="4"/>
        <v>0</v>
      </c>
      <c r="I40" s="63">
        <f t="shared" si="4"/>
        <v>46130</v>
      </c>
      <c r="J40"/>
      <c r="K40" s="63">
        <f t="shared" si="4"/>
        <v>0</v>
      </c>
      <c r="L40" s="63">
        <f t="shared" si="4"/>
        <v>46130</v>
      </c>
      <c r="M40"/>
      <c r="N40"/>
    </row>
    <row r="41" spans="1:14" ht="13.5">
      <c r="A41" s="8"/>
      <c r="B41" s="16"/>
      <c r="C41" s="13" t="s">
        <v>25</v>
      </c>
      <c r="D41" s="212">
        <v>32420</v>
      </c>
      <c r="E41" s="212">
        <v>46130</v>
      </c>
      <c r="F41" s="212">
        <v>0</v>
      </c>
      <c r="G41" s="212">
        <v>46130</v>
      </c>
      <c r="H41" s="212">
        <v>0</v>
      </c>
      <c r="I41" s="212">
        <v>46130</v>
      </c>
      <c r="J41"/>
      <c r="K41" s="212">
        <v>0</v>
      </c>
      <c r="L41" s="212">
        <v>46130</v>
      </c>
      <c r="M41"/>
      <c r="N41"/>
    </row>
    <row r="42" spans="1:14" ht="38.25">
      <c r="A42" s="8"/>
      <c r="B42" s="308" t="s">
        <v>695</v>
      </c>
      <c r="C42" s="233" t="s">
        <v>730</v>
      </c>
      <c r="D42" s="234">
        <v>50000</v>
      </c>
      <c r="E42" s="234">
        <v>78258</v>
      </c>
      <c r="F42" s="234">
        <v>0</v>
      </c>
      <c r="G42" s="234">
        <v>78258</v>
      </c>
      <c r="H42" s="234">
        <v>0</v>
      </c>
      <c r="I42" s="234">
        <v>78258</v>
      </c>
      <c r="J42"/>
      <c r="K42" s="234">
        <v>0</v>
      </c>
      <c r="L42" s="234">
        <v>78258</v>
      </c>
      <c r="M42"/>
      <c r="N42"/>
    </row>
    <row r="43" spans="1:14" ht="38.25">
      <c r="A43" s="8"/>
      <c r="B43" s="9" t="s">
        <v>164</v>
      </c>
      <c r="C43" s="13" t="s">
        <v>165</v>
      </c>
      <c r="D43" s="63">
        <v>850</v>
      </c>
      <c r="E43" s="63">
        <v>1229</v>
      </c>
      <c r="F43" s="63">
        <v>0</v>
      </c>
      <c r="G43" s="63">
        <v>1229</v>
      </c>
      <c r="H43" s="63">
        <v>0</v>
      </c>
      <c r="I43" s="63">
        <v>1229</v>
      </c>
      <c r="J43"/>
      <c r="K43" s="63">
        <v>0</v>
      </c>
      <c r="L43" s="63">
        <v>1229</v>
      </c>
      <c r="M43"/>
      <c r="N43"/>
    </row>
    <row r="44" spans="1:14" ht="13.5">
      <c r="A44" s="8"/>
      <c r="B44" s="16"/>
      <c r="C44" s="13" t="s">
        <v>174</v>
      </c>
      <c r="D44" s="63">
        <v>600</v>
      </c>
      <c r="E44" s="63">
        <v>1138</v>
      </c>
      <c r="F44" s="63">
        <v>0</v>
      </c>
      <c r="G44" s="63">
        <v>1138</v>
      </c>
      <c r="H44" s="63">
        <v>0</v>
      </c>
      <c r="I44" s="63">
        <v>1138</v>
      </c>
      <c r="J44"/>
      <c r="K44" s="63">
        <v>0</v>
      </c>
      <c r="L44" s="63">
        <v>1138</v>
      </c>
      <c r="M44"/>
      <c r="N44"/>
    </row>
    <row r="45" spans="1:14" ht="12.75">
      <c r="A45" s="8"/>
      <c r="B45" s="9" t="s">
        <v>166</v>
      </c>
      <c r="C45" s="13" t="s">
        <v>167</v>
      </c>
      <c r="D45" s="63">
        <f aca="true" t="shared" si="5" ref="D45:I45">SUM(D46:D52)</f>
        <v>25500</v>
      </c>
      <c r="E45" s="63">
        <f t="shared" si="5"/>
        <v>51582</v>
      </c>
      <c r="F45" s="63">
        <f t="shared" si="5"/>
        <v>0</v>
      </c>
      <c r="G45" s="63">
        <f t="shared" si="5"/>
        <v>51582</v>
      </c>
      <c r="H45" s="63">
        <f t="shared" si="5"/>
        <v>0</v>
      </c>
      <c r="I45" s="63">
        <f t="shared" si="5"/>
        <v>51582</v>
      </c>
      <c r="J45"/>
      <c r="K45" s="63">
        <f>SUM(K46:K52)</f>
        <v>0</v>
      </c>
      <c r="L45" s="63">
        <f>SUM(L46:L52)</f>
        <v>51582</v>
      </c>
      <c r="M45"/>
      <c r="N45"/>
    </row>
    <row r="46" spans="1:14" ht="13.5">
      <c r="A46" s="8"/>
      <c r="B46" s="16"/>
      <c r="C46" s="13" t="s">
        <v>168</v>
      </c>
      <c r="D46" s="234">
        <v>3000</v>
      </c>
      <c r="E46" s="234">
        <v>4299</v>
      </c>
      <c r="F46" s="234">
        <v>0</v>
      </c>
      <c r="G46" s="234">
        <v>4299</v>
      </c>
      <c r="H46" s="234">
        <v>0</v>
      </c>
      <c r="I46" s="234">
        <v>4299</v>
      </c>
      <c r="J46"/>
      <c r="K46" s="234">
        <v>0</v>
      </c>
      <c r="L46" s="234">
        <v>4299</v>
      </c>
      <c r="M46"/>
      <c r="N46"/>
    </row>
    <row r="47" spans="1:14" ht="13.5">
      <c r="A47" s="8"/>
      <c r="B47" s="16"/>
      <c r="C47" s="13" t="s">
        <v>171</v>
      </c>
      <c r="D47" s="234">
        <v>5000</v>
      </c>
      <c r="E47" s="234">
        <v>20859</v>
      </c>
      <c r="F47" s="234">
        <v>0</v>
      </c>
      <c r="G47" s="234">
        <v>20859</v>
      </c>
      <c r="H47" s="234">
        <v>0</v>
      </c>
      <c r="I47" s="234">
        <v>20859</v>
      </c>
      <c r="J47"/>
      <c r="K47" s="234">
        <v>0</v>
      </c>
      <c r="L47" s="234">
        <v>20859</v>
      </c>
      <c r="M47"/>
      <c r="N47"/>
    </row>
    <row r="48" spans="1:14" ht="13.5">
      <c r="A48" s="8"/>
      <c r="B48" s="16"/>
      <c r="C48" s="13" t="s">
        <v>175</v>
      </c>
      <c r="D48" s="234">
        <v>1500</v>
      </c>
      <c r="E48" s="234">
        <v>2134</v>
      </c>
      <c r="F48" s="234">
        <v>0</v>
      </c>
      <c r="G48" s="234">
        <v>2134</v>
      </c>
      <c r="H48" s="234">
        <v>0</v>
      </c>
      <c r="I48" s="234">
        <v>2134</v>
      </c>
      <c r="J48"/>
      <c r="K48" s="234">
        <v>0</v>
      </c>
      <c r="L48" s="234">
        <v>2134</v>
      </c>
      <c r="M48"/>
      <c r="N48"/>
    </row>
    <row r="49" spans="1:14" ht="26.25">
      <c r="A49" s="8"/>
      <c r="B49" s="16"/>
      <c r="C49" s="13" t="s">
        <v>176</v>
      </c>
      <c r="D49" s="234">
        <v>7500</v>
      </c>
      <c r="E49" s="234">
        <v>10672</v>
      </c>
      <c r="F49" s="234">
        <v>0</v>
      </c>
      <c r="G49" s="234">
        <v>10672</v>
      </c>
      <c r="H49" s="234">
        <v>0</v>
      </c>
      <c r="I49" s="234">
        <v>10672</v>
      </c>
      <c r="J49"/>
      <c r="K49" s="234">
        <v>0</v>
      </c>
      <c r="L49" s="234">
        <v>10672</v>
      </c>
      <c r="M49"/>
      <c r="N49"/>
    </row>
    <row r="50" spans="1:14" ht="13.5" customHeight="1">
      <c r="A50" s="8"/>
      <c r="B50" s="16"/>
      <c r="C50" s="13" t="s">
        <v>169</v>
      </c>
      <c r="D50" s="234">
        <v>1000</v>
      </c>
      <c r="E50" s="234">
        <v>712</v>
      </c>
      <c r="F50" s="234">
        <v>0</v>
      </c>
      <c r="G50" s="234">
        <v>712</v>
      </c>
      <c r="H50" s="234">
        <v>0</v>
      </c>
      <c r="I50" s="234">
        <v>712</v>
      </c>
      <c r="J50"/>
      <c r="K50" s="234">
        <v>0</v>
      </c>
      <c r="L50" s="234">
        <v>712</v>
      </c>
      <c r="M50"/>
      <c r="N50"/>
    </row>
    <row r="51" spans="1:14" ht="13.5" customHeight="1">
      <c r="A51" s="8"/>
      <c r="B51" s="16"/>
      <c r="C51" s="13" t="s">
        <v>170</v>
      </c>
      <c r="D51" s="234">
        <v>4000</v>
      </c>
      <c r="E51" s="234">
        <v>9299</v>
      </c>
      <c r="F51" s="234">
        <v>0</v>
      </c>
      <c r="G51" s="234">
        <v>9299</v>
      </c>
      <c r="H51" s="234">
        <v>0</v>
      </c>
      <c r="I51" s="234">
        <v>9299</v>
      </c>
      <c r="J51"/>
      <c r="K51" s="234">
        <v>0</v>
      </c>
      <c r="L51" s="234">
        <v>9299</v>
      </c>
      <c r="M51"/>
      <c r="N51"/>
    </row>
    <row r="52" spans="1:14" ht="13.5" customHeight="1">
      <c r="A52" s="8"/>
      <c r="B52" s="16"/>
      <c r="C52" s="13" t="s">
        <v>172</v>
      </c>
      <c r="D52" s="234">
        <v>3500</v>
      </c>
      <c r="E52" s="234">
        <v>3607</v>
      </c>
      <c r="F52" s="234">
        <v>0</v>
      </c>
      <c r="G52" s="234">
        <v>3607</v>
      </c>
      <c r="H52" s="234">
        <v>0</v>
      </c>
      <c r="I52" s="234">
        <v>3607</v>
      </c>
      <c r="J52"/>
      <c r="K52" s="234">
        <v>0</v>
      </c>
      <c r="L52" s="234">
        <v>3607</v>
      </c>
      <c r="M52"/>
      <c r="N52"/>
    </row>
    <row r="53" spans="1:14" ht="28.5" customHeight="1">
      <c r="A53" s="8"/>
      <c r="B53" s="9" t="s">
        <v>182</v>
      </c>
      <c r="C53" s="13" t="s">
        <v>607</v>
      </c>
      <c r="D53" s="234">
        <v>3000</v>
      </c>
      <c r="E53" s="234">
        <v>4299</v>
      </c>
      <c r="F53" s="234">
        <v>0</v>
      </c>
      <c r="G53" s="234">
        <v>4299</v>
      </c>
      <c r="H53" s="234">
        <v>0</v>
      </c>
      <c r="I53" s="234">
        <v>4299</v>
      </c>
      <c r="J53"/>
      <c r="K53" s="234">
        <v>0</v>
      </c>
      <c r="L53" s="234">
        <v>4299</v>
      </c>
      <c r="M53"/>
      <c r="N53"/>
    </row>
    <row r="54" spans="1:14" ht="27" customHeight="1">
      <c r="A54" s="8"/>
      <c r="B54" s="9" t="s">
        <v>173</v>
      </c>
      <c r="C54" s="13" t="s">
        <v>177</v>
      </c>
      <c r="D54" s="212">
        <v>27913</v>
      </c>
      <c r="E54" s="212">
        <f>SUM(E55:E60)</f>
        <v>11684</v>
      </c>
      <c r="F54" s="212">
        <f>SUM(F55:F60)</f>
        <v>0</v>
      </c>
      <c r="G54" s="212">
        <f>SUM(G55:G60)</f>
        <v>11684</v>
      </c>
      <c r="H54" s="212">
        <f>SUM(H55:H60)</f>
        <v>0</v>
      </c>
      <c r="I54" s="212">
        <f>SUM(I55:I60)</f>
        <v>11684</v>
      </c>
      <c r="J54"/>
      <c r="K54" s="212">
        <f>SUM(K55:K60)</f>
        <v>0</v>
      </c>
      <c r="L54" s="212">
        <f>SUM(L55:L60)</f>
        <v>11684</v>
      </c>
      <c r="M54"/>
      <c r="N54"/>
    </row>
    <row r="55" spans="1:14" ht="15" customHeight="1">
      <c r="A55" s="8"/>
      <c r="B55" s="9"/>
      <c r="C55" s="13" t="s">
        <v>183</v>
      </c>
      <c r="D55" s="212">
        <v>4200</v>
      </c>
      <c r="E55" s="212">
        <v>5692</v>
      </c>
      <c r="F55" s="212">
        <v>0</v>
      </c>
      <c r="G55" s="212">
        <v>5692</v>
      </c>
      <c r="H55" s="212">
        <v>0</v>
      </c>
      <c r="I55" s="212">
        <v>5692</v>
      </c>
      <c r="J55"/>
      <c r="K55" s="212">
        <v>0</v>
      </c>
      <c r="L55" s="212">
        <v>5692</v>
      </c>
      <c r="M55"/>
      <c r="N55"/>
    </row>
    <row r="56" spans="1:14" ht="15" customHeight="1">
      <c r="A56" s="8"/>
      <c r="B56" s="9"/>
      <c r="C56" s="13" t="s">
        <v>944</v>
      </c>
      <c r="D56" s="234">
        <v>300</v>
      </c>
      <c r="E56" s="234">
        <v>213</v>
      </c>
      <c r="F56" s="234">
        <v>0</v>
      </c>
      <c r="G56" s="234">
        <v>213</v>
      </c>
      <c r="H56" s="234">
        <v>0</v>
      </c>
      <c r="I56" s="234">
        <v>213</v>
      </c>
      <c r="J56"/>
      <c r="K56" s="234">
        <v>0</v>
      </c>
      <c r="L56" s="234">
        <v>213</v>
      </c>
      <c r="M56"/>
      <c r="N56" s="349"/>
    </row>
    <row r="57" spans="1:14" ht="15" customHeight="1">
      <c r="A57" s="8"/>
      <c r="B57" s="9"/>
      <c r="C57" s="13" t="s">
        <v>945</v>
      </c>
      <c r="D57" s="234">
        <v>100</v>
      </c>
      <c r="E57" s="234">
        <v>142</v>
      </c>
      <c r="F57" s="234">
        <v>0</v>
      </c>
      <c r="G57" s="234">
        <v>142</v>
      </c>
      <c r="H57" s="234">
        <v>0</v>
      </c>
      <c r="I57" s="234">
        <v>142</v>
      </c>
      <c r="J57"/>
      <c r="K57" s="234">
        <v>0</v>
      </c>
      <c r="L57" s="234">
        <v>142</v>
      </c>
      <c r="M57"/>
      <c r="N57"/>
    </row>
    <row r="58" spans="1:14" ht="15" customHeight="1">
      <c r="A58" s="8"/>
      <c r="B58" s="9"/>
      <c r="C58" s="13" t="s">
        <v>946</v>
      </c>
      <c r="D58" s="63">
        <v>200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/>
      <c r="K58" s="63">
        <v>0</v>
      </c>
      <c r="L58" s="63">
        <v>0</v>
      </c>
      <c r="M58"/>
      <c r="N58"/>
    </row>
    <row r="59" spans="1:14" ht="24" customHeight="1">
      <c r="A59" s="8"/>
      <c r="B59" s="9"/>
      <c r="C59" s="13" t="s">
        <v>907</v>
      </c>
      <c r="D59" s="63">
        <v>160</v>
      </c>
      <c r="E59" s="63">
        <v>157</v>
      </c>
      <c r="F59" s="63">
        <v>0</v>
      </c>
      <c r="G59" s="63">
        <v>157</v>
      </c>
      <c r="H59" s="63">
        <v>0</v>
      </c>
      <c r="I59" s="63">
        <v>157</v>
      </c>
      <c r="J59"/>
      <c r="K59" s="63">
        <v>0</v>
      </c>
      <c r="L59" s="63">
        <v>157</v>
      </c>
      <c r="M59"/>
      <c r="N59"/>
    </row>
    <row r="60" spans="1:14" ht="12.75" customHeight="1">
      <c r="A60" s="8"/>
      <c r="B60" s="9"/>
      <c r="C60" s="13" t="s">
        <v>906</v>
      </c>
      <c r="D60" s="212">
        <v>4300</v>
      </c>
      <c r="E60" s="212">
        <v>5480</v>
      </c>
      <c r="F60" s="212">
        <v>0</v>
      </c>
      <c r="G60" s="212">
        <v>5480</v>
      </c>
      <c r="H60" s="212">
        <v>0</v>
      </c>
      <c r="I60" s="212">
        <v>5480</v>
      </c>
      <c r="J60"/>
      <c r="K60" s="212">
        <v>0</v>
      </c>
      <c r="L60" s="212">
        <v>5480</v>
      </c>
      <c r="M60"/>
      <c r="N60"/>
    </row>
    <row r="61" spans="1:14" ht="26.25">
      <c r="A61" s="8"/>
      <c r="B61" s="16"/>
      <c r="C61" s="30" t="s">
        <v>586</v>
      </c>
      <c r="D61" s="48">
        <f aca="true" t="shared" si="6" ref="D61:I61">D40+D42+D43+D45+D53+D54</f>
        <v>139683</v>
      </c>
      <c r="E61" s="48">
        <f t="shared" si="6"/>
        <v>193182</v>
      </c>
      <c r="F61" s="48">
        <f t="shared" si="6"/>
        <v>0</v>
      </c>
      <c r="G61" s="48">
        <f t="shared" si="6"/>
        <v>193182</v>
      </c>
      <c r="H61" s="48">
        <f t="shared" si="6"/>
        <v>0</v>
      </c>
      <c r="I61" s="48">
        <f t="shared" si="6"/>
        <v>193182</v>
      </c>
      <c r="J61"/>
      <c r="K61" s="48">
        <f>K40+K42+K43+K45+K53+K54</f>
        <v>0</v>
      </c>
      <c r="L61" s="48">
        <f>L40+L42+L43+L45+L53+L54</f>
        <v>193182</v>
      </c>
      <c r="M61"/>
      <c r="N61"/>
    </row>
    <row r="62" spans="1:14" ht="14.25" thickBot="1">
      <c r="A62" s="148"/>
      <c r="B62" s="149"/>
      <c r="C62" s="150"/>
      <c r="D62" s="151"/>
      <c r="E62" s="151"/>
      <c r="F62" s="151"/>
      <c r="G62" s="151"/>
      <c r="H62" s="151"/>
      <c r="I62" s="151"/>
      <c r="J62"/>
      <c r="K62" s="151"/>
      <c r="L62" s="151"/>
      <c r="M62"/>
      <c r="N62"/>
    </row>
    <row r="63" spans="1:14" ht="13.5" customHeight="1" thickBot="1">
      <c r="A63" s="416" t="s">
        <v>184</v>
      </c>
      <c r="B63" s="417"/>
      <c r="C63" s="418"/>
      <c r="D63" s="74"/>
      <c r="E63" s="74"/>
      <c r="F63" s="74"/>
      <c r="G63" s="74"/>
      <c r="H63" s="74"/>
      <c r="I63" s="74"/>
      <c r="J63"/>
      <c r="K63" s="74"/>
      <c r="L63" s="74"/>
      <c r="M63"/>
      <c r="N63"/>
    </row>
    <row r="64" spans="1:12" s="112" customFormat="1" ht="15" customHeight="1" thickBot="1">
      <c r="A64" s="29"/>
      <c r="B64" s="51" t="s">
        <v>185</v>
      </c>
      <c r="C64" s="52" t="s">
        <v>186</v>
      </c>
      <c r="D64" s="130"/>
      <c r="E64" s="130"/>
      <c r="F64" s="130"/>
      <c r="G64" s="130"/>
      <c r="H64" s="130"/>
      <c r="I64" s="130"/>
      <c r="K64" s="130"/>
      <c r="L64" s="130"/>
    </row>
    <row r="65" spans="1:14" ht="24" customHeight="1">
      <c r="A65" s="18"/>
      <c r="B65" s="131" t="s">
        <v>189</v>
      </c>
      <c r="C65" s="235" t="s">
        <v>836</v>
      </c>
      <c r="D65" s="236">
        <v>4812</v>
      </c>
      <c r="E65" s="236">
        <v>0</v>
      </c>
      <c r="F65" s="236">
        <v>11380</v>
      </c>
      <c r="G65" s="236">
        <v>11380</v>
      </c>
      <c r="H65" s="236">
        <v>0</v>
      </c>
      <c r="I65" s="236">
        <v>11380</v>
      </c>
      <c r="J65"/>
      <c r="K65" s="236">
        <v>0</v>
      </c>
      <c r="L65" s="236">
        <v>11380</v>
      </c>
      <c r="M65"/>
      <c r="N65"/>
    </row>
    <row r="66" spans="1:14" ht="27" customHeight="1">
      <c r="A66" s="18"/>
      <c r="B66" s="131" t="s">
        <v>189</v>
      </c>
      <c r="C66" s="52" t="s">
        <v>330</v>
      </c>
      <c r="D66" s="236">
        <v>13000</v>
      </c>
      <c r="E66" s="236">
        <v>25612</v>
      </c>
      <c r="F66" s="236">
        <v>0</v>
      </c>
      <c r="G66" s="236">
        <v>25612</v>
      </c>
      <c r="H66" s="236">
        <v>0</v>
      </c>
      <c r="I66" s="236">
        <v>25612</v>
      </c>
      <c r="J66"/>
      <c r="K66" s="236">
        <v>0</v>
      </c>
      <c r="L66" s="236">
        <v>25612</v>
      </c>
      <c r="M66"/>
      <c r="N66"/>
    </row>
    <row r="67" spans="1:14" ht="27" customHeight="1">
      <c r="A67" s="8"/>
      <c r="B67" s="250" t="s">
        <v>189</v>
      </c>
      <c r="C67" s="237" t="s">
        <v>187</v>
      </c>
      <c r="D67" s="234">
        <v>0</v>
      </c>
      <c r="E67" s="234">
        <v>0</v>
      </c>
      <c r="F67" s="234">
        <v>0</v>
      </c>
      <c r="G67" s="234">
        <v>0</v>
      </c>
      <c r="H67" s="234">
        <v>0</v>
      </c>
      <c r="I67" s="234">
        <v>0</v>
      </c>
      <c r="J67"/>
      <c r="K67" s="234">
        <v>6321</v>
      </c>
      <c r="L67" s="234">
        <v>6321</v>
      </c>
      <c r="M67"/>
      <c r="N67"/>
    </row>
    <row r="68" spans="1:14" ht="36.75" customHeight="1">
      <c r="A68" s="8"/>
      <c r="B68" s="250" t="s">
        <v>189</v>
      </c>
      <c r="C68" s="237" t="s">
        <v>188</v>
      </c>
      <c r="D68" s="234">
        <v>419392</v>
      </c>
      <c r="E68" s="234">
        <v>404696</v>
      </c>
      <c r="F68" s="234">
        <v>0</v>
      </c>
      <c r="G68" s="234">
        <v>404696</v>
      </c>
      <c r="H68" s="234">
        <v>209972</v>
      </c>
      <c r="I68" s="234">
        <v>614668</v>
      </c>
      <c r="J68" s="299"/>
      <c r="K68" s="234">
        <v>0</v>
      </c>
      <c r="L68" s="234">
        <v>614668</v>
      </c>
      <c r="M68" s="299"/>
      <c r="N68"/>
    </row>
    <row r="69" spans="1:14" ht="15.75" customHeight="1">
      <c r="A69" s="8"/>
      <c r="B69" s="250" t="s">
        <v>189</v>
      </c>
      <c r="C69" s="237" t="s">
        <v>787</v>
      </c>
      <c r="D69" s="234">
        <v>9400</v>
      </c>
      <c r="E69" s="234">
        <v>2780</v>
      </c>
      <c r="F69" s="234">
        <v>0</v>
      </c>
      <c r="G69" s="234">
        <v>2780</v>
      </c>
      <c r="H69" s="234">
        <v>3521</v>
      </c>
      <c r="I69" s="234">
        <v>6301</v>
      </c>
      <c r="J69" s="299"/>
      <c r="K69" s="234">
        <v>0</v>
      </c>
      <c r="L69" s="234">
        <v>6301</v>
      </c>
      <c r="M69" s="299"/>
      <c r="N69"/>
    </row>
    <row r="70" spans="1:14" ht="14.25" customHeight="1">
      <c r="A70" s="8"/>
      <c r="B70" s="250" t="s">
        <v>189</v>
      </c>
      <c r="C70" s="237" t="s">
        <v>12</v>
      </c>
      <c r="D70" s="234">
        <v>1400</v>
      </c>
      <c r="E70" s="234">
        <v>6403</v>
      </c>
      <c r="F70" s="234">
        <v>0</v>
      </c>
      <c r="G70" s="234">
        <v>6403</v>
      </c>
      <c r="H70" s="234">
        <v>0</v>
      </c>
      <c r="I70" s="234">
        <v>6403</v>
      </c>
      <c r="J70" s="299"/>
      <c r="K70" s="234">
        <v>0</v>
      </c>
      <c r="L70" s="234">
        <v>6403</v>
      </c>
      <c r="M70" s="299"/>
      <c r="N70"/>
    </row>
    <row r="71" spans="1:14" ht="14.25" customHeight="1">
      <c r="A71" s="8"/>
      <c r="B71" s="250" t="s">
        <v>189</v>
      </c>
      <c r="C71" s="237" t="s">
        <v>786</v>
      </c>
      <c r="D71" s="212">
        <v>1755</v>
      </c>
      <c r="E71" s="212">
        <v>0</v>
      </c>
      <c r="F71" s="234">
        <v>0</v>
      </c>
      <c r="G71" s="234">
        <v>0</v>
      </c>
      <c r="H71" s="234">
        <v>0</v>
      </c>
      <c r="I71" s="234">
        <v>0</v>
      </c>
      <c r="J71" s="299"/>
      <c r="K71" s="234">
        <v>0</v>
      </c>
      <c r="L71" s="234">
        <v>0</v>
      </c>
      <c r="M71" s="299"/>
      <c r="N71"/>
    </row>
    <row r="72" spans="1:14" ht="24" customHeight="1">
      <c r="A72" s="8"/>
      <c r="B72" s="250" t="s">
        <v>189</v>
      </c>
      <c r="C72" s="237" t="s">
        <v>790</v>
      </c>
      <c r="D72" s="212">
        <v>1131</v>
      </c>
      <c r="E72" s="212">
        <v>2017</v>
      </c>
      <c r="F72" s="234">
        <v>0</v>
      </c>
      <c r="G72" s="234">
        <v>2017</v>
      </c>
      <c r="H72" s="234">
        <v>0</v>
      </c>
      <c r="I72" s="234">
        <v>2017</v>
      </c>
      <c r="J72" s="299"/>
      <c r="K72" s="234">
        <v>0</v>
      </c>
      <c r="L72" s="234">
        <v>2017</v>
      </c>
      <c r="M72" s="299"/>
      <c r="N72"/>
    </row>
    <row r="73" spans="1:14" ht="14.25" customHeight="1">
      <c r="A73" s="8"/>
      <c r="B73" s="250" t="s">
        <v>189</v>
      </c>
      <c r="C73" s="237" t="s">
        <v>788</v>
      </c>
      <c r="D73" s="212">
        <v>9400</v>
      </c>
      <c r="E73" s="212">
        <v>11500</v>
      </c>
      <c r="F73" s="234">
        <v>0</v>
      </c>
      <c r="G73" s="234">
        <v>11500</v>
      </c>
      <c r="H73" s="234">
        <v>8088</v>
      </c>
      <c r="I73" s="234">
        <v>19588</v>
      </c>
      <c r="J73" s="299"/>
      <c r="K73" s="234">
        <v>7746</v>
      </c>
      <c r="L73" s="234">
        <v>27334</v>
      </c>
      <c r="M73" s="299"/>
      <c r="N73"/>
    </row>
    <row r="74" spans="1:14" ht="27" customHeight="1">
      <c r="A74" s="8"/>
      <c r="B74" s="250" t="s">
        <v>189</v>
      </c>
      <c r="C74" s="237" t="s">
        <v>325</v>
      </c>
      <c r="D74" s="212">
        <v>0</v>
      </c>
      <c r="E74" s="212">
        <v>0</v>
      </c>
      <c r="F74" s="234">
        <v>0</v>
      </c>
      <c r="G74" s="234">
        <v>0</v>
      </c>
      <c r="H74" s="234">
        <v>1350</v>
      </c>
      <c r="I74" s="234">
        <v>1350</v>
      </c>
      <c r="J74" s="299"/>
      <c r="K74" s="234">
        <v>0</v>
      </c>
      <c r="L74" s="234">
        <v>1350</v>
      </c>
      <c r="M74" s="299"/>
      <c r="N74"/>
    </row>
    <row r="75" spans="1:14" ht="26.25" customHeight="1">
      <c r="A75" s="8"/>
      <c r="B75" s="117" t="s">
        <v>862</v>
      </c>
      <c r="C75" s="237" t="s">
        <v>863</v>
      </c>
      <c r="D75" s="234">
        <v>1968</v>
      </c>
      <c r="E75" s="234">
        <v>0</v>
      </c>
      <c r="F75" s="234">
        <v>0</v>
      </c>
      <c r="G75" s="234">
        <v>0</v>
      </c>
      <c r="H75" s="234">
        <v>0</v>
      </c>
      <c r="I75" s="234">
        <v>0</v>
      </c>
      <c r="J75" s="299"/>
      <c r="K75" s="234">
        <v>0</v>
      </c>
      <c r="L75" s="234">
        <v>0</v>
      </c>
      <c r="M75" s="299"/>
      <c r="N75"/>
    </row>
    <row r="76" spans="1:14" ht="40.5" customHeight="1">
      <c r="A76" s="8"/>
      <c r="B76" s="117" t="s">
        <v>862</v>
      </c>
      <c r="C76" s="237" t="s">
        <v>379</v>
      </c>
      <c r="D76" s="234">
        <v>0</v>
      </c>
      <c r="E76" s="234">
        <v>0</v>
      </c>
      <c r="F76" s="234">
        <v>0</v>
      </c>
      <c r="G76" s="234">
        <v>0</v>
      </c>
      <c r="H76" s="234">
        <v>6366</v>
      </c>
      <c r="I76" s="234">
        <v>6366</v>
      </c>
      <c r="J76" s="299"/>
      <c r="K76" s="234">
        <v>530</v>
      </c>
      <c r="L76" s="234">
        <v>6896</v>
      </c>
      <c r="M76" s="299"/>
      <c r="N76"/>
    </row>
    <row r="77" spans="1:14" ht="27.75" customHeight="1">
      <c r="A77" s="8"/>
      <c r="B77" s="117" t="s">
        <v>235</v>
      </c>
      <c r="C77" s="237" t="s">
        <v>236</v>
      </c>
      <c r="D77" s="234">
        <v>0</v>
      </c>
      <c r="E77" s="234">
        <v>0</v>
      </c>
      <c r="F77" s="234">
        <v>0</v>
      </c>
      <c r="G77" s="234">
        <v>0</v>
      </c>
      <c r="H77" s="234">
        <v>0</v>
      </c>
      <c r="I77" s="234">
        <v>0</v>
      </c>
      <c r="J77" s="299"/>
      <c r="K77" s="234">
        <v>16838</v>
      </c>
      <c r="L77" s="234">
        <v>16838</v>
      </c>
      <c r="M77" s="299"/>
      <c r="N77"/>
    </row>
    <row r="78" spans="1:14" ht="27.75" customHeight="1">
      <c r="A78" s="8"/>
      <c r="B78" s="117" t="s">
        <v>862</v>
      </c>
      <c r="C78" s="237" t="s">
        <v>238</v>
      </c>
      <c r="D78" s="234">
        <v>0</v>
      </c>
      <c r="E78" s="234">
        <v>0</v>
      </c>
      <c r="F78" s="234">
        <v>0</v>
      </c>
      <c r="G78" s="234">
        <v>0</v>
      </c>
      <c r="H78" s="234">
        <v>0</v>
      </c>
      <c r="I78" s="234">
        <v>0</v>
      </c>
      <c r="J78" s="299"/>
      <c r="K78" s="234">
        <v>500</v>
      </c>
      <c r="L78" s="234">
        <v>500</v>
      </c>
      <c r="M78" s="299"/>
      <c r="N78"/>
    </row>
    <row r="79" spans="1:14" ht="25.5" customHeight="1">
      <c r="A79" s="8"/>
      <c r="B79" s="117" t="s">
        <v>862</v>
      </c>
      <c r="C79" s="237" t="s">
        <v>864</v>
      </c>
      <c r="D79" s="234">
        <v>2952</v>
      </c>
      <c r="E79" s="234">
        <v>0</v>
      </c>
      <c r="F79" s="234">
        <v>0</v>
      </c>
      <c r="G79" s="234">
        <v>0</v>
      </c>
      <c r="H79" s="234">
        <v>0</v>
      </c>
      <c r="I79" s="234">
        <v>0</v>
      </c>
      <c r="J79" s="299"/>
      <c r="K79" s="234">
        <v>0</v>
      </c>
      <c r="L79" s="234">
        <v>0</v>
      </c>
      <c r="M79" s="299"/>
      <c r="N79"/>
    </row>
    <row r="80" spans="1:14" ht="39" customHeight="1">
      <c r="A80" s="8"/>
      <c r="B80" s="117" t="s">
        <v>862</v>
      </c>
      <c r="C80" s="237" t="s">
        <v>329</v>
      </c>
      <c r="D80" s="234">
        <v>0</v>
      </c>
      <c r="E80" s="234">
        <v>0</v>
      </c>
      <c r="F80" s="234">
        <v>0</v>
      </c>
      <c r="G80" s="234">
        <v>0</v>
      </c>
      <c r="H80" s="234">
        <v>5015</v>
      </c>
      <c r="I80" s="234">
        <v>5015</v>
      </c>
      <c r="J80" s="299"/>
      <c r="K80" s="234">
        <v>0</v>
      </c>
      <c r="L80" s="234">
        <v>5015</v>
      </c>
      <c r="M80" s="299"/>
      <c r="N80"/>
    </row>
    <row r="81" spans="1:14" ht="51.75" customHeight="1">
      <c r="A81" s="8"/>
      <c r="B81" s="117" t="s">
        <v>862</v>
      </c>
      <c r="C81" s="237" t="s">
        <v>332</v>
      </c>
      <c r="D81" s="234">
        <v>0</v>
      </c>
      <c r="E81" s="234">
        <v>0</v>
      </c>
      <c r="F81" s="234">
        <v>0</v>
      </c>
      <c r="G81" s="234">
        <v>0</v>
      </c>
      <c r="H81" s="234">
        <v>20396</v>
      </c>
      <c r="I81" s="234">
        <v>20396</v>
      </c>
      <c r="J81" s="299"/>
      <c r="K81" s="234">
        <v>0</v>
      </c>
      <c r="L81" s="234">
        <v>20396</v>
      </c>
      <c r="M81" s="299"/>
      <c r="N81"/>
    </row>
    <row r="82" spans="1:14" ht="51" customHeight="1">
      <c r="A82" s="8"/>
      <c r="B82" s="117" t="s">
        <v>862</v>
      </c>
      <c r="C82" s="237" t="s">
        <v>262</v>
      </c>
      <c r="D82" s="234">
        <v>0</v>
      </c>
      <c r="E82" s="234">
        <v>143696</v>
      </c>
      <c r="F82" s="234">
        <v>-143696</v>
      </c>
      <c r="G82" s="234">
        <v>0</v>
      </c>
      <c r="H82" s="234">
        <v>0</v>
      </c>
      <c r="I82" s="234">
        <v>0</v>
      </c>
      <c r="J82" s="299"/>
      <c r="K82" s="234">
        <v>0</v>
      </c>
      <c r="L82" s="234">
        <v>0</v>
      </c>
      <c r="M82" s="299"/>
      <c r="N82"/>
    </row>
    <row r="83" spans="1:14" ht="24.75" customHeight="1">
      <c r="A83" s="8"/>
      <c r="B83" s="117" t="s">
        <v>862</v>
      </c>
      <c r="C83" s="10" t="s">
        <v>780</v>
      </c>
      <c r="D83" s="63">
        <v>0</v>
      </c>
      <c r="E83" s="63">
        <v>1449</v>
      </c>
      <c r="F83" s="234">
        <v>-126</v>
      </c>
      <c r="G83" s="234">
        <v>1323</v>
      </c>
      <c r="H83" s="234">
        <v>0</v>
      </c>
      <c r="I83" s="234">
        <v>1323</v>
      </c>
      <c r="J83"/>
      <c r="K83" s="234">
        <v>0</v>
      </c>
      <c r="L83" s="234">
        <v>1323</v>
      </c>
      <c r="M83"/>
      <c r="N83"/>
    </row>
    <row r="84" spans="1:14" ht="26.25" customHeight="1">
      <c r="A84" s="8"/>
      <c r="B84" s="117" t="s">
        <v>862</v>
      </c>
      <c r="C84" s="10" t="s">
        <v>853</v>
      </c>
      <c r="D84" s="63">
        <v>9000</v>
      </c>
      <c r="E84" s="63">
        <v>12806</v>
      </c>
      <c r="F84" s="234">
        <v>0</v>
      </c>
      <c r="G84" s="234">
        <v>12806</v>
      </c>
      <c r="H84" s="234">
        <v>0</v>
      </c>
      <c r="I84" s="234">
        <v>12806</v>
      </c>
      <c r="J84"/>
      <c r="K84" s="234">
        <v>0</v>
      </c>
      <c r="L84" s="234">
        <v>12806</v>
      </c>
      <c r="M84"/>
      <c r="N84"/>
    </row>
    <row r="85" spans="1:14" ht="26.25" customHeight="1">
      <c r="A85" s="8"/>
      <c r="B85" s="117" t="s">
        <v>862</v>
      </c>
      <c r="C85" s="10" t="s">
        <v>854</v>
      </c>
      <c r="D85" s="63">
        <v>2591</v>
      </c>
      <c r="E85" s="63">
        <v>2990</v>
      </c>
      <c r="F85" s="234">
        <v>-1647</v>
      </c>
      <c r="G85" s="234">
        <v>1343</v>
      </c>
      <c r="H85" s="234">
        <v>0</v>
      </c>
      <c r="I85" s="234">
        <v>1343</v>
      </c>
      <c r="J85"/>
      <c r="K85" s="234">
        <v>0</v>
      </c>
      <c r="L85" s="234">
        <v>1343</v>
      </c>
      <c r="M85"/>
      <c r="N85"/>
    </row>
    <row r="86" spans="1:14" ht="45.75" customHeight="1">
      <c r="A86" s="8"/>
      <c r="B86" s="117" t="s">
        <v>862</v>
      </c>
      <c r="C86" s="10" t="s">
        <v>333</v>
      </c>
      <c r="D86" s="63">
        <v>2751</v>
      </c>
      <c r="E86" s="63">
        <v>3174</v>
      </c>
      <c r="F86" s="234">
        <v>0</v>
      </c>
      <c r="G86" s="234">
        <v>3174</v>
      </c>
      <c r="H86" s="234">
        <v>0</v>
      </c>
      <c r="I86" s="234">
        <v>3174</v>
      </c>
      <c r="J86"/>
      <c r="K86" s="234">
        <v>0</v>
      </c>
      <c r="L86" s="234">
        <v>3174</v>
      </c>
      <c r="M86"/>
      <c r="N86"/>
    </row>
    <row r="87" spans="1:14" ht="51.75" customHeight="1">
      <c r="A87" s="8"/>
      <c r="B87" s="117" t="s">
        <v>862</v>
      </c>
      <c r="C87" s="237" t="s">
        <v>609</v>
      </c>
      <c r="D87" s="234">
        <v>840</v>
      </c>
      <c r="E87" s="234">
        <v>0</v>
      </c>
      <c r="F87" s="234">
        <v>0</v>
      </c>
      <c r="G87" s="234">
        <v>0</v>
      </c>
      <c r="H87" s="234">
        <v>0</v>
      </c>
      <c r="I87" s="234">
        <v>0</v>
      </c>
      <c r="J87"/>
      <c r="K87" s="234">
        <v>0</v>
      </c>
      <c r="L87" s="234">
        <v>0</v>
      </c>
      <c r="M87"/>
      <c r="N87"/>
    </row>
    <row r="88" spans="1:14" ht="38.25" customHeight="1">
      <c r="A88" s="8"/>
      <c r="B88" s="117" t="s">
        <v>862</v>
      </c>
      <c r="C88" s="237" t="s">
        <v>856</v>
      </c>
      <c r="D88" s="234">
        <v>895</v>
      </c>
      <c r="E88" s="234">
        <v>3697</v>
      </c>
      <c r="F88" s="234">
        <v>-3697</v>
      </c>
      <c r="G88" s="234">
        <v>0</v>
      </c>
      <c r="H88" s="234">
        <v>0</v>
      </c>
      <c r="I88" s="234">
        <v>0</v>
      </c>
      <c r="J88"/>
      <c r="K88" s="234">
        <v>0</v>
      </c>
      <c r="L88" s="234">
        <v>0</v>
      </c>
      <c r="M88"/>
      <c r="N88"/>
    </row>
    <row r="89" spans="1:14" ht="29.25" customHeight="1">
      <c r="A89" s="8"/>
      <c r="B89" s="117" t="s">
        <v>862</v>
      </c>
      <c r="C89" s="237" t="s">
        <v>857</v>
      </c>
      <c r="D89" s="234">
        <v>411</v>
      </c>
      <c r="E89" s="234">
        <v>1699</v>
      </c>
      <c r="F89" s="234">
        <v>-247</v>
      </c>
      <c r="G89" s="234">
        <v>1452</v>
      </c>
      <c r="H89" s="234">
        <v>0</v>
      </c>
      <c r="I89" s="234">
        <v>1452</v>
      </c>
      <c r="J89"/>
      <c r="K89" s="234">
        <v>0</v>
      </c>
      <c r="L89" s="234">
        <v>1452</v>
      </c>
      <c r="M89"/>
      <c r="N89"/>
    </row>
    <row r="90" spans="1:14" ht="29.25" customHeight="1">
      <c r="A90" s="8"/>
      <c r="B90" s="117" t="s">
        <v>862</v>
      </c>
      <c r="C90" s="10" t="s">
        <v>608</v>
      </c>
      <c r="D90" s="234">
        <v>4889</v>
      </c>
      <c r="E90" s="234">
        <v>0</v>
      </c>
      <c r="F90" s="234">
        <v>0</v>
      </c>
      <c r="G90" s="234">
        <v>0</v>
      </c>
      <c r="H90" s="234">
        <v>0</v>
      </c>
      <c r="I90" s="234">
        <v>0</v>
      </c>
      <c r="J90"/>
      <c r="K90" s="234">
        <v>0</v>
      </c>
      <c r="L90" s="234">
        <v>0</v>
      </c>
      <c r="M90"/>
      <c r="N90"/>
    </row>
    <row r="91" spans="1:14" ht="39" customHeight="1">
      <c r="A91" s="8"/>
      <c r="B91" s="117" t="s">
        <v>862</v>
      </c>
      <c r="C91" s="10" t="s">
        <v>868</v>
      </c>
      <c r="D91" s="234">
        <v>4420</v>
      </c>
      <c r="E91" s="234">
        <v>6289</v>
      </c>
      <c r="F91" s="234">
        <v>-39</v>
      </c>
      <c r="G91" s="234">
        <v>6250</v>
      </c>
      <c r="H91" s="234">
        <v>0</v>
      </c>
      <c r="I91" s="234">
        <v>6250</v>
      </c>
      <c r="J91"/>
      <c r="K91" s="234">
        <v>0</v>
      </c>
      <c r="L91" s="234">
        <v>6250</v>
      </c>
      <c r="M91"/>
      <c r="N91"/>
    </row>
    <row r="92" spans="1:14" ht="50.25" customHeight="1">
      <c r="A92" s="8"/>
      <c r="B92" s="117" t="s">
        <v>862</v>
      </c>
      <c r="C92" s="237" t="s">
        <v>785</v>
      </c>
      <c r="D92" s="234">
        <v>1520</v>
      </c>
      <c r="E92" s="234">
        <v>2163</v>
      </c>
      <c r="F92" s="234">
        <v>-55</v>
      </c>
      <c r="G92" s="234">
        <v>2108</v>
      </c>
      <c r="H92" s="234">
        <v>0</v>
      </c>
      <c r="I92" s="234">
        <v>2108</v>
      </c>
      <c r="J92"/>
      <c r="K92" s="234">
        <v>0</v>
      </c>
      <c r="L92" s="234">
        <v>2108</v>
      </c>
      <c r="M92"/>
      <c r="N92"/>
    </row>
    <row r="93" spans="1:14" ht="50.25" customHeight="1">
      <c r="A93" s="8"/>
      <c r="B93" s="117" t="s">
        <v>862</v>
      </c>
      <c r="C93" s="237" t="s">
        <v>13</v>
      </c>
      <c r="D93" s="234">
        <v>0</v>
      </c>
      <c r="E93" s="234">
        <v>2225</v>
      </c>
      <c r="F93" s="234">
        <v>0</v>
      </c>
      <c r="G93" s="234">
        <v>2225</v>
      </c>
      <c r="H93" s="234">
        <v>0</v>
      </c>
      <c r="I93" s="234">
        <v>2225</v>
      </c>
      <c r="J93"/>
      <c r="K93" s="234">
        <v>0</v>
      </c>
      <c r="L93" s="234">
        <v>2225</v>
      </c>
      <c r="M93"/>
      <c r="N93"/>
    </row>
    <row r="94" spans="1:14" ht="38.25" customHeight="1">
      <c r="A94" s="8"/>
      <c r="B94" s="117" t="s">
        <v>862</v>
      </c>
      <c r="C94" s="237" t="s">
        <v>781</v>
      </c>
      <c r="D94" s="234">
        <v>0</v>
      </c>
      <c r="E94" s="234">
        <v>2647</v>
      </c>
      <c r="F94" s="234">
        <v>-2647</v>
      </c>
      <c r="G94" s="234">
        <v>0</v>
      </c>
      <c r="H94" s="234">
        <v>0</v>
      </c>
      <c r="I94" s="234">
        <v>0</v>
      </c>
      <c r="J94"/>
      <c r="K94" s="234">
        <v>0</v>
      </c>
      <c r="L94" s="234">
        <v>0</v>
      </c>
      <c r="M94"/>
      <c r="N94"/>
    </row>
    <row r="95" spans="1:14" ht="36.75" customHeight="1">
      <c r="A95" s="8"/>
      <c r="B95" s="117" t="s">
        <v>862</v>
      </c>
      <c r="C95" s="237" t="s">
        <v>782</v>
      </c>
      <c r="D95" s="234">
        <v>0</v>
      </c>
      <c r="E95" s="234">
        <v>5290</v>
      </c>
      <c r="F95" s="234">
        <v>-5290</v>
      </c>
      <c r="G95" s="234">
        <v>0</v>
      </c>
      <c r="H95" s="234">
        <v>0</v>
      </c>
      <c r="I95" s="234">
        <v>0</v>
      </c>
      <c r="J95"/>
      <c r="K95" s="234">
        <v>0</v>
      </c>
      <c r="L95" s="234">
        <v>0</v>
      </c>
      <c r="M95"/>
      <c r="N95"/>
    </row>
    <row r="96" spans="1:14" ht="39" customHeight="1">
      <c r="A96" s="8"/>
      <c r="B96" s="117" t="s">
        <v>862</v>
      </c>
      <c r="C96" s="237" t="s">
        <v>783</v>
      </c>
      <c r="D96" s="234">
        <v>0</v>
      </c>
      <c r="E96" s="234">
        <v>1900</v>
      </c>
      <c r="F96" s="234">
        <v>0</v>
      </c>
      <c r="G96" s="234">
        <v>1900</v>
      </c>
      <c r="H96" s="234">
        <v>0</v>
      </c>
      <c r="I96" s="234">
        <v>1900</v>
      </c>
      <c r="J96"/>
      <c r="K96" s="234">
        <v>0</v>
      </c>
      <c r="L96" s="234">
        <v>1900</v>
      </c>
      <c r="M96"/>
      <c r="N96"/>
    </row>
    <row r="97" spans="1:14" ht="41.25" customHeight="1">
      <c r="A97" s="8"/>
      <c r="B97" s="117" t="s">
        <v>862</v>
      </c>
      <c r="C97" s="237" t="s">
        <v>784</v>
      </c>
      <c r="D97" s="234">
        <v>0</v>
      </c>
      <c r="E97" s="234">
        <v>7115</v>
      </c>
      <c r="F97" s="234">
        <v>0</v>
      </c>
      <c r="G97" s="234">
        <v>7115</v>
      </c>
      <c r="H97" s="234">
        <v>-3098</v>
      </c>
      <c r="I97" s="234">
        <v>4017</v>
      </c>
      <c r="J97"/>
      <c r="K97" s="234">
        <v>0</v>
      </c>
      <c r="L97" s="234">
        <v>4017</v>
      </c>
      <c r="M97"/>
      <c r="N97"/>
    </row>
    <row r="98" spans="1:14" ht="52.5" customHeight="1">
      <c r="A98" s="8"/>
      <c r="B98" s="117" t="s">
        <v>862</v>
      </c>
      <c r="C98" s="237" t="s">
        <v>331</v>
      </c>
      <c r="D98" s="212">
        <v>15600</v>
      </c>
      <c r="E98" s="212">
        <v>5388</v>
      </c>
      <c r="F98" s="234">
        <v>-3052</v>
      </c>
      <c r="G98" s="234">
        <v>2336</v>
      </c>
      <c r="H98" s="234">
        <v>0</v>
      </c>
      <c r="I98" s="234">
        <v>2336</v>
      </c>
      <c r="J98"/>
      <c r="K98" s="234">
        <v>0</v>
      </c>
      <c r="L98" s="234">
        <v>2336</v>
      </c>
      <c r="M98"/>
      <c r="N98"/>
    </row>
    <row r="99" spans="1:14" ht="63" customHeight="1">
      <c r="A99" s="8"/>
      <c r="B99" s="117" t="s">
        <v>862</v>
      </c>
      <c r="C99" s="237" t="s">
        <v>280</v>
      </c>
      <c r="D99" s="234">
        <v>0</v>
      </c>
      <c r="E99" s="234">
        <v>0</v>
      </c>
      <c r="F99" s="234">
        <v>3468</v>
      </c>
      <c r="G99" s="234">
        <v>3468</v>
      </c>
      <c r="H99" s="234">
        <v>0</v>
      </c>
      <c r="I99" s="234">
        <v>3468</v>
      </c>
      <c r="J99"/>
      <c r="K99" s="234">
        <v>0</v>
      </c>
      <c r="L99" s="234">
        <v>3468</v>
      </c>
      <c r="M99"/>
      <c r="N99"/>
    </row>
    <row r="100" spans="1:14" ht="26.25" customHeight="1">
      <c r="A100" s="8"/>
      <c r="B100" s="117" t="s">
        <v>862</v>
      </c>
      <c r="C100" s="237" t="s">
        <v>281</v>
      </c>
      <c r="D100" s="234">
        <v>0</v>
      </c>
      <c r="E100" s="234">
        <v>0</v>
      </c>
      <c r="F100" s="234">
        <v>5500</v>
      </c>
      <c r="G100" s="234">
        <v>5500</v>
      </c>
      <c r="H100" s="234">
        <v>0</v>
      </c>
      <c r="I100" s="234">
        <v>5500</v>
      </c>
      <c r="J100"/>
      <c r="K100" s="234">
        <v>0</v>
      </c>
      <c r="L100" s="234">
        <v>5500</v>
      </c>
      <c r="M100"/>
      <c r="N100"/>
    </row>
    <row r="101" spans="1:14" ht="36.75" customHeight="1">
      <c r="A101" s="8"/>
      <c r="B101" s="117" t="s">
        <v>862</v>
      </c>
      <c r="C101" s="237" t="s">
        <v>290</v>
      </c>
      <c r="D101" s="234">
        <v>0</v>
      </c>
      <c r="E101" s="234">
        <v>0</v>
      </c>
      <c r="F101" s="234">
        <v>6788</v>
      </c>
      <c r="G101" s="234">
        <v>6788</v>
      </c>
      <c r="H101" s="234">
        <v>0</v>
      </c>
      <c r="I101" s="234">
        <v>6788</v>
      </c>
      <c r="J101"/>
      <c r="K101" s="234">
        <v>0</v>
      </c>
      <c r="L101" s="234">
        <v>6788</v>
      </c>
      <c r="M101"/>
      <c r="N101"/>
    </row>
    <row r="102" spans="1:14" ht="26.25" customHeight="1">
      <c r="A102" s="8"/>
      <c r="B102" s="117" t="s">
        <v>862</v>
      </c>
      <c r="C102" s="237" t="s">
        <v>292</v>
      </c>
      <c r="D102" s="234">
        <v>0</v>
      </c>
      <c r="E102" s="234">
        <v>0</v>
      </c>
      <c r="F102" s="234">
        <v>2060</v>
      </c>
      <c r="G102" s="234">
        <v>2060</v>
      </c>
      <c r="H102" s="234">
        <v>0</v>
      </c>
      <c r="I102" s="234">
        <v>2060</v>
      </c>
      <c r="J102"/>
      <c r="K102" s="234">
        <v>0</v>
      </c>
      <c r="L102" s="234">
        <v>2060</v>
      </c>
      <c r="M102"/>
      <c r="N102"/>
    </row>
    <row r="103" spans="1:14" ht="14.25" customHeight="1">
      <c r="A103" s="8"/>
      <c r="B103" s="117" t="s">
        <v>862</v>
      </c>
      <c r="C103" s="237" t="s">
        <v>237</v>
      </c>
      <c r="D103" s="234">
        <v>0</v>
      </c>
      <c r="E103" s="234">
        <v>0</v>
      </c>
      <c r="F103" s="234">
        <v>0</v>
      </c>
      <c r="G103" s="234">
        <v>0</v>
      </c>
      <c r="H103" s="234">
        <v>0</v>
      </c>
      <c r="I103" s="234">
        <v>0</v>
      </c>
      <c r="J103"/>
      <c r="K103" s="234">
        <v>2775</v>
      </c>
      <c r="L103" s="234">
        <v>2775</v>
      </c>
      <c r="M103"/>
      <c r="N103"/>
    </row>
    <row r="104" spans="1:14" ht="39.75" customHeight="1">
      <c r="A104" s="8"/>
      <c r="B104" s="117" t="s">
        <v>862</v>
      </c>
      <c r="C104" s="237" t="s">
        <v>294</v>
      </c>
      <c r="D104" s="234">
        <v>0</v>
      </c>
      <c r="E104" s="234">
        <v>0</v>
      </c>
      <c r="F104" s="234">
        <v>1919</v>
      </c>
      <c r="G104" s="234">
        <v>1919</v>
      </c>
      <c r="H104" s="234">
        <v>0</v>
      </c>
      <c r="I104" s="234">
        <v>1919</v>
      </c>
      <c r="J104"/>
      <c r="K104" s="234">
        <v>0</v>
      </c>
      <c r="L104" s="234">
        <v>1919</v>
      </c>
      <c r="M104"/>
      <c r="N104"/>
    </row>
    <row r="105" spans="1:14" ht="15.75" customHeight="1">
      <c r="A105" s="8"/>
      <c r="B105" s="117" t="s">
        <v>862</v>
      </c>
      <c r="C105" s="237" t="s">
        <v>14</v>
      </c>
      <c r="D105" s="212">
        <v>0</v>
      </c>
      <c r="E105" s="212">
        <v>62699</v>
      </c>
      <c r="F105" s="212">
        <v>0</v>
      </c>
      <c r="G105" s="212">
        <v>62699</v>
      </c>
      <c r="H105" s="212">
        <v>0</v>
      </c>
      <c r="I105" s="212">
        <v>62699</v>
      </c>
      <c r="J105"/>
      <c r="K105" s="212">
        <v>-37619</v>
      </c>
      <c r="L105" s="212">
        <v>25080</v>
      </c>
      <c r="M105"/>
      <c r="N105"/>
    </row>
    <row r="106" spans="1:14" ht="28.5" customHeight="1">
      <c r="A106" s="8"/>
      <c r="B106" s="117" t="s">
        <v>189</v>
      </c>
      <c r="C106" s="237" t="s">
        <v>190</v>
      </c>
      <c r="D106" s="234">
        <v>48813</v>
      </c>
      <c r="E106" s="234">
        <v>71831</v>
      </c>
      <c r="F106" s="234">
        <v>0</v>
      </c>
      <c r="G106" s="234">
        <v>71831</v>
      </c>
      <c r="H106" s="234">
        <v>0</v>
      </c>
      <c r="I106" s="234">
        <v>71831</v>
      </c>
      <c r="J106"/>
      <c r="K106" s="354">
        <v>707</v>
      </c>
      <c r="L106" s="354">
        <v>72538</v>
      </c>
      <c r="M106"/>
      <c r="N106"/>
    </row>
    <row r="107" spans="1:14" ht="15" customHeight="1">
      <c r="A107" s="8"/>
      <c r="B107" s="117" t="s">
        <v>191</v>
      </c>
      <c r="C107" s="10" t="s">
        <v>935</v>
      </c>
      <c r="D107" s="212">
        <v>10680</v>
      </c>
      <c r="E107" s="212">
        <v>13930</v>
      </c>
      <c r="F107" s="212">
        <v>0</v>
      </c>
      <c r="G107" s="212">
        <v>13930</v>
      </c>
      <c r="H107" s="212">
        <v>0</v>
      </c>
      <c r="I107" s="212">
        <v>13930</v>
      </c>
      <c r="J107"/>
      <c r="K107" s="212">
        <v>0</v>
      </c>
      <c r="L107" s="212">
        <v>13930</v>
      </c>
      <c r="M107"/>
      <c r="N107"/>
    </row>
    <row r="108" spans="1:14" ht="27.75" customHeight="1">
      <c r="A108" s="14"/>
      <c r="B108" s="15"/>
      <c r="C108" s="113" t="s">
        <v>192</v>
      </c>
      <c r="D108" s="89">
        <f aca="true" t="shared" si="7" ref="D108:I108">SUM(D65:D107)</f>
        <v>567620</v>
      </c>
      <c r="E108" s="89">
        <f t="shared" si="7"/>
        <v>803996</v>
      </c>
      <c r="F108" s="89">
        <f t="shared" si="7"/>
        <v>-129381</v>
      </c>
      <c r="G108" s="89">
        <f t="shared" si="7"/>
        <v>674615</v>
      </c>
      <c r="H108" s="89">
        <f t="shared" si="7"/>
        <v>251610</v>
      </c>
      <c r="I108" s="89">
        <f t="shared" si="7"/>
        <v>926225</v>
      </c>
      <c r="J108"/>
      <c r="K108" s="89">
        <f>SUM(K65:K107)</f>
        <v>-2202</v>
      </c>
      <c r="L108" s="89">
        <f>SUM(L65:L107)</f>
        <v>924023</v>
      </c>
      <c r="M108"/>
      <c r="N108"/>
    </row>
    <row r="109" spans="1:14" ht="14.25" customHeight="1" thickBot="1">
      <c r="A109" s="421" t="s">
        <v>193</v>
      </c>
      <c r="B109" s="422"/>
      <c r="C109" s="423"/>
      <c r="D109" s="114">
        <f aca="true" t="shared" si="8" ref="D109:I109">D18+D37+D61+D108</f>
        <v>3328681</v>
      </c>
      <c r="E109" s="114">
        <f t="shared" si="8"/>
        <v>5017393</v>
      </c>
      <c r="F109" s="114">
        <f t="shared" si="8"/>
        <v>-129381</v>
      </c>
      <c r="G109" s="114">
        <f t="shared" si="8"/>
        <v>4888012</v>
      </c>
      <c r="H109" s="114">
        <f t="shared" si="8"/>
        <v>251610</v>
      </c>
      <c r="I109" s="114">
        <f t="shared" si="8"/>
        <v>5139622</v>
      </c>
      <c r="J109"/>
      <c r="K109" s="114">
        <f>K18+K37+K61+K108</f>
        <v>-2202</v>
      </c>
      <c r="L109" s="114">
        <f>L18+L37+L61+L108</f>
        <v>5137420</v>
      </c>
      <c r="M109"/>
      <c r="N109"/>
    </row>
    <row r="110" spans="1:14" ht="14.25" customHeight="1">
      <c r="A110" s="76"/>
      <c r="B110" s="76"/>
      <c r="C110" s="77"/>
      <c r="D110" s="115"/>
      <c r="E110"/>
      <c r="F110"/>
      <c r="G110"/>
      <c r="H110"/>
      <c r="I110"/>
      <c r="J110"/>
      <c r="K110"/>
      <c r="L110"/>
      <c r="M110"/>
      <c r="N110"/>
    </row>
    <row r="111" spans="1:14" ht="15.75">
      <c r="A111" s="53"/>
      <c r="C111" s="25"/>
      <c r="E111"/>
      <c r="F111"/>
      <c r="G111"/>
      <c r="H111"/>
      <c r="I111"/>
      <c r="J111"/>
      <c r="K111"/>
      <c r="L111"/>
      <c r="M111"/>
      <c r="N111"/>
    </row>
    <row r="112" spans="1:14" ht="12.75" customHeight="1">
      <c r="A112" s="387"/>
      <c r="B112" s="387"/>
      <c r="C112" s="387"/>
      <c r="D112" s="127"/>
      <c r="E112"/>
      <c r="F112"/>
      <c r="G112"/>
      <c r="H112"/>
      <c r="I112"/>
      <c r="J112"/>
      <c r="K112"/>
      <c r="L112"/>
      <c r="M112"/>
      <c r="N112"/>
    </row>
    <row r="113" spans="1:14" ht="90.75" customHeight="1">
      <c r="A113" s="26"/>
      <c r="B113" s="26"/>
      <c r="D113" s="26"/>
      <c r="E113"/>
      <c r="F113"/>
      <c r="G113"/>
      <c r="H113"/>
      <c r="I113"/>
      <c r="J113"/>
      <c r="K113"/>
      <c r="L113"/>
      <c r="M113"/>
      <c r="N113"/>
    </row>
    <row r="114" spans="5:14" ht="29.25" customHeight="1">
      <c r="E114"/>
      <c r="F114"/>
      <c r="G114"/>
      <c r="H114"/>
      <c r="I114"/>
      <c r="J114"/>
      <c r="K114"/>
      <c r="L114"/>
      <c r="M114"/>
      <c r="N114"/>
    </row>
    <row r="115" spans="3:14" ht="26.25" customHeight="1">
      <c r="C115" s="69"/>
      <c r="J115"/>
      <c r="K115"/>
      <c r="L115"/>
      <c r="M115"/>
      <c r="N115"/>
    </row>
    <row r="116" spans="5:14" ht="15.75">
      <c r="E116" s="127"/>
      <c r="F116" s="54"/>
      <c r="G116" s="54"/>
      <c r="H116" s="54"/>
      <c r="I116" s="54"/>
      <c r="J116"/>
      <c r="K116"/>
      <c r="L116"/>
      <c r="M116"/>
      <c r="N116"/>
    </row>
    <row r="118" spans="1:14" s="55" customFormat="1" ht="30" customHeight="1">
      <c r="A118" s="2"/>
      <c r="B118" s="2"/>
      <c r="C118" s="2"/>
      <c r="D118" s="2"/>
      <c r="E118" s="60"/>
      <c r="F118" s="60"/>
      <c r="G118" s="60"/>
      <c r="H118" s="60"/>
      <c r="I118" s="60"/>
      <c r="J118" s="54"/>
      <c r="K118" s="54"/>
      <c r="L118" s="54"/>
      <c r="M118" s="54"/>
      <c r="N118" s="54"/>
    </row>
    <row r="129" ht="45.75" customHeight="1"/>
    <row r="132" ht="15.75" customHeight="1"/>
  </sheetData>
  <sheetProtection/>
  <mergeCells count="11">
    <mergeCell ref="D2:H2"/>
    <mergeCell ref="A8:C8"/>
    <mergeCell ref="A7:C7"/>
    <mergeCell ref="A4:D4"/>
    <mergeCell ref="A6:C6"/>
    <mergeCell ref="E4:H4"/>
    <mergeCell ref="A112:C112"/>
    <mergeCell ref="A19:C19"/>
    <mergeCell ref="A63:C63"/>
    <mergeCell ref="A39:C39"/>
    <mergeCell ref="A109:C109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H42" sqref="H42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spans="1:10" ht="12.75">
      <c r="A1" s="1"/>
      <c r="C1" s="71"/>
      <c r="D1" s="58"/>
      <c r="E1" s="58"/>
      <c r="F1" s="57"/>
      <c r="G1" s="58"/>
      <c r="H1" s="58"/>
      <c r="I1" s="57"/>
      <c r="J1" s="59"/>
    </row>
    <row r="2" spans="2:10" ht="15.75">
      <c r="B2" s="1"/>
      <c r="C2" s="54"/>
      <c r="D2" s="362"/>
      <c r="E2" s="362"/>
      <c r="F2" s="362"/>
      <c r="G2" s="362"/>
      <c r="H2" s="362"/>
      <c r="I2" s="362"/>
      <c r="J2" s="362"/>
    </row>
    <row r="3" spans="1:10" ht="15.75" customHeight="1">
      <c r="A3" s="5" t="s">
        <v>453</v>
      </c>
      <c r="B3" s="5"/>
      <c r="C3" s="70"/>
      <c r="D3" s="58"/>
      <c r="E3" s="58"/>
      <c r="F3" s="57"/>
      <c r="G3" s="58"/>
      <c r="H3" s="58"/>
      <c r="I3" s="57"/>
      <c r="J3" s="4"/>
    </row>
    <row r="4" spans="1:16" ht="17.25" customHeight="1">
      <c r="A4" s="360" t="s">
        <v>612</v>
      </c>
      <c r="B4" s="360"/>
      <c r="C4" s="360"/>
      <c r="D4" s="360"/>
      <c r="E4" s="360"/>
      <c r="F4" s="54"/>
      <c r="G4" s="54"/>
      <c r="H4" s="54"/>
      <c r="L4"/>
      <c r="M4" s="55"/>
      <c r="N4"/>
      <c r="O4"/>
      <c r="P4"/>
    </row>
    <row r="5" spans="1:16" ht="16.5" customHeight="1">
      <c r="A5" s="57"/>
      <c r="B5" s="58"/>
      <c r="C5" s="161"/>
      <c r="D5" s="4"/>
      <c r="E5" s="60"/>
      <c r="L5"/>
      <c r="M5"/>
      <c r="N5"/>
      <c r="O5"/>
      <c r="P5"/>
    </row>
    <row r="6" spans="1:16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.75" customHeight="1">
      <c r="A7" s="111"/>
      <c r="B7" s="111"/>
      <c r="C7" s="111"/>
      <c r="D7" s="171"/>
      <c r="E7" s="111" t="s">
        <v>614</v>
      </c>
      <c r="F7"/>
      <c r="G7"/>
      <c r="H7"/>
      <c r="I7"/>
      <c r="J7"/>
      <c r="K7"/>
      <c r="L7"/>
      <c r="M7"/>
      <c r="N7"/>
      <c r="O7"/>
      <c r="P7"/>
    </row>
    <row r="8" spans="1:16" ht="12.75">
      <c r="A8" s="203" t="s">
        <v>613</v>
      </c>
      <c r="B8"/>
      <c r="C8" s="203" t="s">
        <v>711</v>
      </c>
      <c r="D8"/>
      <c r="E8" s="225">
        <v>4</v>
      </c>
      <c r="F8"/>
      <c r="G8"/>
      <c r="H8"/>
      <c r="I8"/>
      <c r="J8"/>
      <c r="K8"/>
      <c r="L8"/>
      <c r="M8"/>
      <c r="N8"/>
      <c r="O8"/>
      <c r="P8"/>
    </row>
    <row r="9" spans="1:16" ht="25.5">
      <c r="A9" s="172" t="s">
        <v>615</v>
      </c>
      <c r="B9"/>
      <c r="C9" s="185" t="s">
        <v>350</v>
      </c>
      <c r="D9"/>
      <c r="E9" s="171">
        <v>11</v>
      </c>
      <c r="F9"/>
      <c r="G9"/>
      <c r="H9"/>
      <c r="I9"/>
      <c r="J9"/>
      <c r="K9"/>
      <c r="L9"/>
      <c r="M9"/>
      <c r="N9"/>
      <c r="O9"/>
      <c r="P9"/>
    </row>
    <row r="10" spans="1:16" ht="25.5">
      <c r="A10" s="172" t="s">
        <v>616</v>
      </c>
      <c r="B10"/>
      <c r="C10" s="185" t="s">
        <v>712</v>
      </c>
      <c r="D10"/>
      <c r="E10" s="171">
        <v>13</v>
      </c>
      <c r="F10"/>
      <c r="G10"/>
      <c r="H10"/>
      <c r="I10"/>
      <c r="J10"/>
      <c r="K10"/>
      <c r="L10"/>
      <c r="M10"/>
      <c r="N10"/>
      <c r="O10"/>
      <c r="P10"/>
    </row>
    <row r="11" spans="1:16" ht="25.5">
      <c r="A11" s="172" t="s">
        <v>617</v>
      </c>
      <c r="B11" s="162"/>
      <c r="C11" s="185" t="s">
        <v>713</v>
      </c>
      <c r="D11"/>
      <c r="E11" s="171">
        <v>16</v>
      </c>
      <c r="F11"/>
      <c r="G11"/>
      <c r="H11"/>
      <c r="I11"/>
      <c r="J11"/>
      <c r="K11"/>
      <c r="L11"/>
      <c r="M11"/>
      <c r="N11"/>
      <c r="O11"/>
      <c r="P11"/>
    </row>
    <row r="12" spans="1:16" ht="25.5">
      <c r="A12" s="191" t="s">
        <v>618</v>
      </c>
      <c r="B12" s="162"/>
      <c r="C12" s="192" t="s">
        <v>714</v>
      </c>
      <c r="D12"/>
      <c r="E12" s="171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 s="193" t="s">
        <v>663</v>
      </c>
      <c r="B13" s="194"/>
      <c r="C13" s="173" t="s">
        <v>619</v>
      </c>
      <c r="D13"/>
      <c r="E13" s="171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 s="195"/>
      <c r="B14" s="112"/>
      <c r="C14" s="186" t="s">
        <v>621</v>
      </c>
      <c r="D14"/>
      <c r="E14" s="171">
        <v>18</v>
      </c>
      <c r="F14"/>
      <c r="G14"/>
      <c r="H14"/>
      <c r="I14"/>
      <c r="J14"/>
      <c r="K14"/>
      <c r="L14"/>
      <c r="M14"/>
      <c r="N14"/>
      <c r="O14"/>
      <c r="P14"/>
    </row>
    <row r="15" spans="1:16" ht="12.75">
      <c r="A15" s="195"/>
      <c r="B15" s="112"/>
      <c r="C15" s="186" t="s">
        <v>620</v>
      </c>
      <c r="D15"/>
      <c r="E15" s="171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 s="195"/>
      <c r="B16" s="112"/>
      <c r="C16" s="186" t="s">
        <v>622</v>
      </c>
      <c r="D16"/>
      <c r="E16" s="171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 s="195"/>
      <c r="B17" s="112"/>
      <c r="C17" s="186" t="s">
        <v>662</v>
      </c>
      <c r="D17"/>
      <c r="E17" s="171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 s="195"/>
      <c r="B18" s="112"/>
      <c r="C18" s="186" t="s">
        <v>623</v>
      </c>
      <c r="D18"/>
      <c r="E18" s="171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 s="195"/>
      <c r="B19" s="112"/>
      <c r="C19" s="186" t="s">
        <v>624</v>
      </c>
      <c r="D19"/>
      <c r="E19" s="171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 s="195"/>
      <c r="B20" s="112"/>
      <c r="C20" s="186" t="s">
        <v>625</v>
      </c>
      <c r="D20"/>
      <c r="E20" s="171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 s="195"/>
      <c r="B21" s="112"/>
      <c r="C21" s="111"/>
      <c r="D21"/>
      <c r="E21" s="171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 s="195" t="s">
        <v>664</v>
      </c>
      <c r="B22" s="112"/>
      <c r="C22" s="187" t="s">
        <v>659</v>
      </c>
      <c r="D22"/>
      <c r="E22" s="171">
        <v>24</v>
      </c>
      <c r="F22"/>
      <c r="G22"/>
      <c r="H22"/>
      <c r="I22"/>
      <c r="J22"/>
      <c r="K22"/>
      <c r="L22"/>
      <c r="M22"/>
      <c r="N22"/>
      <c r="O22"/>
      <c r="P22"/>
    </row>
    <row r="23" spans="1:16" ht="12.75">
      <c r="A23" s="195"/>
      <c r="B23" s="112"/>
      <c r="C23" s="186" t="s">
        <v>630</v>
      </c>
      <c r="D23"/>
      <c r="E23" s="171"/>
      <c r="F23"/>
      <c r="G23"/>
      <c r="H23"/>
      <c r="I23"/>
      <c r="J23"/>
      <c r="K23"/>
      <c r="L23"/>
      <c r="M23"/>
      <c r="N23"/>
      <c r="O23"/>
      <c r="P23"/>
    </row>
    <row r="24" spans="1:16" ht="12.75">
      <c r="A24" s="195"/>
      <c r="B24" s="112"/>
      <c r="C24" s="188" t="s">
        <v>631</v>
      </c>
      <c r="D24"/>
      <c r="E24" s="171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 s="195"/>
      <c r="B25" s="112"/>
      <c r="C25" s="186" t="s">
        <v>632</v>
      </c>
      <c r="D25"/>
      <c r="E25" s="171"/>
      <c r="F25"/>
      <c r="G25"/>
      <c r="H25"/>
      <c r="I25"/>
      <c r="J25"/>
      <c r="K25"/>
      <c r="L25"/>
      <c r="M25"/>
      <c r="N25"/>
      <c r="O25"/>
      <c r="P25"/>
    </row>
    <row r="26" spans="1:16" ht="12.75" customHeight="1">
      <c r="A26" s="195"/>
      <c r="B26" s="112"/>
      <c r="C26" s="188" t="s">
        <v>633</v>
      </c>
      <c r="D26"/>
      <c r="E26" s="171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 s="195"/>
      <c r="B27" s="112"/>
      <c r="C27" s="111"/>
      <c r="D27"/>
      <c r="E27" s="171"/>
      <c r="F27"/>
      <c r="G27"/>
      <c r="H27"/>
      <c r="I27"/>
      <c r="J27"/>
      <c r="K27"/>
      <c r="L27"/>
      <c r="M27"/>
      <c r="N27"/>
      <c r="O27"/>
      <c r="P27"/>
    </row>
    <row r="28" spans="1:16" ht="18" customHeight="1">
      <c r="A28" s="196" t="s">
        <v>665</v>
      </c>
      <c r="B28" s="76"/>
      <c r="C28" s="187" t="s">
        <v>634</v>
      </c>
      <c r="D28"/>
      <c r="E28" s="171">
        <v>28</v>
      </c>
      <c r="F28"/>
      <c r="G28"/>
      <c r="H28"/>
      <c r="I28"/>
      <c r="J28"/>
      <c r="K28"/>
      <c r="L28"/>
      <c r="M28"/>
      <c r="N28"/>
      <c r="O28"/>
      <c r="P28"/>
    </row>
    <row r="29" spans="1:16" ht="15.75">
      <c r="A29" s="430" t="s">
        <v>635</v>
      </c>
      <c r="B29" s="431"/>
      <c r="C29" s="432"/>
      <c r="D29"/>
      <c r="E29" s="171"/>
      <c r="F29"/>
      <c r="G29"/>
      <c r="H29"/>
      <c r="I29"/>
      <c r="J29"/>
      <c r="K29"/>
      <c r="L29"/>
      <c r="M29"/>
      <c r="N29"/>
      <c r="O29"/>
      <c r="P29"/>
    </row>
    <row r="30" spans="1:16" ht="15.75">
      <c r="A30" s="197"/>
      <c r="B30" s="198"/>
      <c r="C30" s="186" t="s">
        <v>636</v>
      </c>
      <c r="D30"/>
      <c r="E30" s="171"/>
      <c r="F30"/>
      <c r="G30"/>
      <c r="H30"/>
      <c r="I30"/>
      <c r="J30"/>
      <c r="K30"/>
      <c r="L30"/>
      <c r="M30"/>
      <c r="N30"/>
      <c r="O30"/>
      <c r="P30"/>
    </row>
    <row r="31" spans="1:16" ht="15" customHeight="1">
      <c r="A31" s="199"/>
      <c r="B31" s="76"/>
      <c r="C31" s="186" t="s">
        <v>637</v>
      </c>
      <c r="D31"/>
      <c r="E31" s="171"/>
      <c r="F31"/>
      <c r="G31"/>
      <c r="H31"/>
      <c r="I31"/>
      <c r="J31"/>
      <c r="K31"/>
      <c r="L31"/>
      <c r="M31"/>
      <c r="N31"/>
      <c r="O31"/>
      <c r="P31"/>
    </row>
    <row r="32" spans="1:16" ht="15" customHeight="1">
      <c r="A32" s="199"/>
      <c r="B32" s="76"/>
      <c r="C32" s="189" t="s">
        <v>638</v>
      </c>
      <c r="D32"/>
      <c r="E32" s="171"/>
      <c r="F32"/>
      <c r="G32"/>
      <c r="H32"/>
      <c r="I32"/>
      <c r="J32"/>
      <c r="K32"/>
      <c r="L32"/>
      <c r="M32"/>
      <c r="N32"/>
      <c r="O32"/>
      <c r="P32"/>
    </row>
    <row r="33" spans="1:16" ht="14.25" customHeight="1">
      <c r="A33" s="199"/>
      <c r="B33" s="76"/>
      <c r="C33" s="9"/>
      <c r="D33"/>
      <c r="E33" s="171"/>
      <c r="F33"/>
      <c r="G33"/>
      <c r="H33"/>
      <c r="I33"/>
      <c r="J33"/>
      <c r="K33"/>
      <c r="L33"/>
      <c r="M33"/>
      <c r="N33"/>
      <c r="O33"/>
      <c r="P33"/>
    </row>
    <row r="34" spans="1:16" ht="15" customHeight="1">
      <c r="A34" s="200" t="s">
        <v>666</v>
      </c>
      <c r="B34" s="76"/>
      <c r="C34" s="187" t="s">
        <v>639</v>
      </c>
      <c r="D34"/>
      <c r="E34" s="171">
        <v>39</v>
      </c>
      <c r="F34"/>
      <c r="G34"/>
      <c r="H34"/>
      <c r="I34"/>
      <c r="J34"/>
      <c r="K34"/>
      <c r="L34"/>
      <c r="M34"/>
      <c r="N34"/>
      <c r="O34"/>
      <c r="P34"/>
    </row>
    <row r="35" spans="1:16" ht="14.25" customHeight="1">
      <c r="A35" s="200"/>
      <c r="B35" s="76"/>
      <c r="C35" s="186" t="s">
        <v>419</v>
      </c>
      <c r="D35"/>
      <c r="E35" s="171"/>
      <c r="F35"/>
      <c r="G35"/>
      <c r="H35"/>
      <c r="I35"/>
      <c r="J35"/>
      <c r="K35"/>
      <c r="L35"/>
      <c r="M35"/>
      <c r="N35"/>
      <c r="O35"/>
      <c r="P35"/>
    </row>
    <row r="36" spans="1:16" ht="13.5" customHeight="1">
      <c r="A36" s="200"/>
      <c r="B36" s="76"/>
      <c r="C36" s="186" t="s">
        <v>640</v>
      </c>
      <c r="D36"/>
      <c r="E36" s="171"/>
      <c r="F36"/>
      <c r="G36"/>
      <c r="H36"/>
      <c r="I36"/>
      <c r="J36"/>
      <c r="K36"/>
      <c r="L36"/>
      <c r="M36"/>
      <c r="N36"/>
      <c r="O36"/>
      <c r="P36"/>
    </row>
    <row r="37" spans="1:16" ht="13.5" customHeight="1">
      <c r="A37" s="200"/>
      <c r="B37" s="76"/>
      <c r="C37" s="186" t="s">
        <v>425</v>
      </c>
      <c r="D37"/>
      <c r="E37" s="171"/>
      <c r="F37"/>
      <c r="G37"/>
      <c r="H37"/>
      <c r="I37"/>
      <c r="J37"/>
      <c r="K37"/>
      <c r="L37"/>
      <c r="M37"/>
      <c r="N37"/>
      <c r="O37"/>
      <c r="P37"/>
    </row>
    <row r="38" spans="1:16" ht="13.5" customHeight="1">
      <c r="A38" s="200"/>
      <c r="B38" s="76"/>
      <c r="C38" s="186" t="s">
        <v>54</v>
      </c>
      <c r="D38"/>
      <c r="E38" s="171"/>
      <c r="F38"/>
      <c r="G38"/>
      <c r="H38"/>
      <c r="I38"/>
      <c r="J38"/>
      <c r="K38"/>
      <c r="L38"/>
      <c r="M38"/>
      <c r="N38"/>
      <c r="O38"/>
      <c r="P38"/>
    </row>
    <row r="39" spans="1:16" ht="14.25" customHeight="1">
      <c r="A39" s="200"/>
      <c r="B39" s="76"/>
      <c r="C39" s="186" t="s">
        <v>432</v>
      </c>
      <c r="D39"/>
      <c r="E39" s="171"/>
      <c r="F39"/>
      <c r="G39"/>
      <c r="H39"/>
      <c r="I39"/>
      <c r="J39"/>
      <c r="K39"/>
      <c r="L39"/>
      <c r="M39"/>
      <c r="N39"/>
      <c r="O39"/>
      <c r="P39"/>
    </row>
    <row r="40" spans="1:16" ht="16.5" customHeight="1">
      <c r="A40" s="200"/>
      <c r="B40" s="76"/>
      <c r="C40" s="186" t="s">
        <v>641</v>
      </c>
      <c r="D40"/>
      <c r="E40" s="171"/>
      <c r="F40"/>
      <c r="G40"/>
      <c r="H40"/>
      <c r="I40"/>
      <c r="J40"/>
      <c r="K40"/>
      <c r="L40"/>
      <c r="M40"/>
      <c r="N40"/>
      <c r="O40"/>
      <c r="P40"/>
    </row>
    <row r="41" spans="1:16" ht="15.75" customHeight="1">
      <c r="A41" s="200"/>
      <c r="B41" s="76"/>
      <c r="C41" s="186" t="s">
        <v>642</v>
      </c>
      <c r="D41"/>
      <c r="E41" s="171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 s="200"/>
      <c r="B42" s="76"/>
      <c r="C42" s="186" t="s">
        <v>435</v>
      </c>
      <c r="D42"/>
      <c r="E42" s="171"/>
      <c r="F42"/>
      <c r="G42"/>
      <c r="H42"/>
      <c r="I42"/>
      <c r="J42"/>
      <c r="K42"/>
      <c r="L42"/>
      <c r="M42"/>
      <c r="N42"/>
      <c r="O42"/>
      <c r="P42"/>
    </row>
    <row r="43" spans="1:16" ht="14.25" customHeight="1">
      <c r="A43" s="200"/>
      <c r="B43" s="76"/>
      <c r="C43" s="186" t="s">
        <v>84</v>
      </c>
      <c r="D43"/>
      <c r="E43" s="171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 s="200"/>
      <c r="B44" s="76"/>
      <c r="C44" s="186" t="s">
        <v>86</v>
      </c>
      <c r="D44"/>
      <c r="E44" s="171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 s="200"/>
      <c r="B45" s="76"/>
      <c r="C45" s="186" t="s">
        <v>87</v>
      </c>
      <c r="E45" s="9"/>
      <c r="F45"/>
      <c r="G45"/>
      <c r="H45"/>
      <c r="I45"/>
      <c r="J45"/>
      <c r="K45"/>
      <c r="L45"/>
      <c r="M45"/>
      <c r="N45"/>
      <c r="O45"/>
      <c r="P45"/>
    </row>
    <row r="46" spans="1:5" s="126" customFormat="1" ht="15.75">
      <c r="A46" s="200"/>
      <c r="B46" s="76"/>
      <c r="C46" s="186" t="s">
        <v>643</v>
      </c>
      <c r="D46" s="127"/>
      <c r="E46" s="226"/>
    </row>
    <row r="47" spans="1:16" ht="15.75">
      <c r="A47" s="200"/>
      <c r="B47" s="76"/>
      <c r="C47" s="9"/>
      <c r="D47" s="26"/>
      <c r="E47" s="9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 s="200" t="s">
        <v>667</v>
      </c>
      <c r="B48" s="76"/>
      <c r="C48" s="187" t="s">
        <v>579</v>
      </c>
      <c r="E48" s="305">
        <v>52</v>
      </c>
      <c r="F48"/>
      <c r="G48"/>
      <c r="H48"/>
      <c r="I48"/>
      <c r="J48"/>
      <c r="K48"/>
      <c r="L48"/>
      <c r="M48"/>
      <c r="N48"/>
      <c r="O48"/>
      <c r="P48"/>
    </row>
    <row r="49" spans="1:16" ht="12.75">
      <c r="A49" s="200"/>
      <c r="B49" s="76"/>
      <c r="C49" s="186" t="s">
        <v>644</v>
      </c>
      <c r="E49" s="305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 s="200"/>
      <c r="B50" s="76"/>
      <c r="C50" s="186" t="s">
        <v>40</v>
      </c>
      <c r="E50" s="305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 s="200"/>
      <c r="B51" s="76"/>
      <c r="C51" s="186" t="s">
        <v>41</v>
      </c>
      <c r="E51" s="305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 s="200"/>
      <c r="B52" s="76"/>
      <c r="C52" s="186" t="s">
        <v>645</v>
      </c>
      <c r="E52" s="305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200"/>
      <c r="B53" s="76"/>
      <c r="C53" s="186" t="s">
        <v>646</v>
      </c>
      <c r="E53" s="305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200"/>
      <c r="B54" s="76"/>
      <c r="C54" s="186" t="s">
        <v>647</v>
      </c>
      <c r="E54" s="305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 s="200"/>
      <c r="B55" s="76"/>
      <c r="C55" s="186"/>
      <c r="E55" s="305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 s="200" t="s">
        <v>668</v>
      </c>
      <c r="B56" s="76"/>
      <c r="C56" s="187" t="s">
        <v>660</v>
      </c>
      <c r="E56" s="305">
        <v>63</v>
      </c>
      <c r="F56"/>
      <c r="G56"/>
      <c r="H56"/>
      <c r="I56"/>
      <c r="J56"/>
      <c r="K56"/>
      <c r="L56"/>
      <c r="M56"/>
      <c r="N56"/>
      <c r="O56"/>
      <c r="P56"/>
    </row>
    <row r="57" spans="1:16" ht="12.75">
      <c r="A57" s="200"/>
      <c r="B57" s="76"/>
      <c r="C57" s="186" t="s">
        <v>669</v>
      </c>
      <c r="E57" s="305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 s="200"/>
      <c r="B58" s="76"/>
      <c r="C58" s="186" t="s">
        <v>265</v>
      </c>
      <c r="E58" s="305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 s="200"/>
      <c r="B59" s="76"/>
      <c r="C59" s="186" t="s">
        <v>670</v>
      </c>
      <c r="E59" s="305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 s="200"/>
      <c r="B60" s="76"/>
      <c r="C60" s="186" t="s">
        <v>671</v>
      </c>
      <c r="E60" s="305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 s="200"/>
      <c r="B61" s="76"/>
      <c r="C61" s="186" t="s">
        <v>672</v>
      </c>
      <c r="E61" s="305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 s="201"/>
      <c r="B62" s="202"/>
      <c r="C62" s="9"/>
      <c r="E62" s="305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 s="190" t="s">
        <v>648</v>
      </c>
      <c r="B63" s="163"/>
      <c r="C63" s="190" t="s">
        <v>715</v>
      </c>
      <c r="E63" s="305">
        <v>69</v>
      </c>
      <c r="F63"/>
      <c r="G63"/>
      <c r="H63"/>
      <c r="I63"/>
      <c r="J63"/>
      <c r="K63"/>
      <c r="L63"/>
      <c r="M63"/>
      <c r="N63"/>
      <c r="O63"/>
      <c r="P63"/>
    </row>
    <row r="64" spans="1:16" ht="12.75">
      <c r="A64" s="190" t="s">
        <v>649</v>
      </c>
      <c r="B64" s="326"/>
      <c r="C64" s="190" t="s">
        <v>716</v>
      </c>
      <c r="D64" s="202"/>
      <c r="E64" s="305">
        <v>74</v>
      </c>
      <c r="F64"/>
      <c r="G64"/>
      <c r="H64"/>
      <c r="I64"/>
      <c r="J64"/>
      <c r="K64"/>
      <c r="L64"/>
      <c r="M64"/>
      <c r="N64"/>
      <c r="O64"/>
      <c r="P64"/>
    </row>
    <row r="65" spans="6:16" ht="12.75"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4.25" customHeight="1">
      <c r="F71"/>
      <c r="G71"/>
      <c r="H71"/>
      <c r="I71"/>
      <c r="J71"/>
      <c r="K71"/>
      <c r="L71"/>
      <c r="M71"/>
      <c r="N71"/>
      <c r="O71"/>
      <c r="P71"/>
    </row>
    <row r="72" spans="6:16" ht="12.75">
      <c r="F72"/>
      <c r="G72"/>
      <c r="H72"/>
      <c r="I72"/>
      <c r="J72"/>
      <c r="K72"/>
      <c r="L72"/>
      <c r="M72"/>
      <c r="N72"/>
      <c r="O72"/>
      <c r="P72"/>
    </row>
    <row r="73" spans="6:16" ht="12.75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5" customHeight="1">
      <c r="F76"/>
      <c r="G76"/>
      <c r="H76"/>
      <c r="I76"/>
      <c r="J76"/>
      <c r="K76"/>
      <c r="L76"/>
      <c r="M76"/>
      <c r="N76"/>
      <c r="O76"/>
      <c r="P76"/>
    </row>
    <row r="77" spans="6:16" ht="12.75">
      <c r="F77"/>
      <c r="G77"/>
      <c r="H77"/>
      <c r="I77"/>
      <c r="J77"/>
      <c r="K77"/>
      <c r="L77"/>
      <c r="M77"/>
      <c r="N77"/>
      <c r="O77"/>
      <c r="P77"/>
    </row>
    <row r="78" spans="6:16" ht="15.7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2.75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27" customHeight="1">
      <c r="F100"/>
      <c r="G100"/>
      <c r="H100"/>
      <c r="I100"/>
      <c r="J100"/>
      <c r="K100"/>
      <c r="L100"/>
      <c r="M100"/>
      <c r="N100"/>
      <c r="O100"/>
      <c r="P100"/>
    </row>
    <row r="101" spans="6:16" ht="14.25" customHeight="1">
      <c r="F101"/>
      <c r="G101"/>
      <c r="H101"/>
      <c r="I101"/>
      <c r="J101"/>
      <c r="K101"/>
      <c r="L101"/>
      <c r="M101"/>
      <c r="N101"/>
      <c r="O101"/>
      <c r="P101"/>
    </row>
    <row r="102" spans="6:16" ht="14.25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2.7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3.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3.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2.75">
      <c r="F109"/>
      <c r="G109"/>
      <c r="H109"/>
      <c r="I109"/>
      <c r="J109"/>
      <c r="K109"/>
      <c r="L109"/>
      <c r="M109"/>
      <c r="N109"/>
      <c r="O109"/>
      <c r="P109"/>
    </row>
    <row r="110" spans="6:16" ht="12.75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3.5" customHeight="1">
      <c r="F115"/>
      <c r="G115"/>
      <c r="H115"/>
      <c r="I115"/>
      <c r="J115"/>
      <c r="K115"/>
      <c r="L115"/>
      <c r="M115"/>
      <c r="N115"/>
      <c r="O115"/>
      <c r="P115"/>
    </row>
    <row r="116" spans="6:16" ht="18.75" customHeight="1">
      <c r="F116"/>
      <c r="G116"/>
      <c r="H116"/>
      <c r="I116"/>
      <c r="J116"/>
      <c r="K116"/>
      <c r="L116"/>
      <c r="M116"/>
      <c r="N116"/>
      <c r="O116"/>
      <c r="P116"/>
    </row>
    <row r="117" spans="6:16" ht="7.5" customHeight="1" hidden="1">
      <c r="F117"/>
      <c r="G117"/>
      <c r="H117"/>
      <c r="I117"/>
      <c r="J117"/>
      <c r="K117"/>
      <c r="L117"/>
      <c r="M117"/>
      <c r="N117"/>
      <c r="O117"/>
      <c r="P117"/>
    </row>
    <row r="118" spans="6:16" ht="21.75" customHeight="1">
      <c r="F118"/>
      <c r="G118"/>
      <c r="H118"/>
      <c r="I118"/>
      <c r="J118"/>
      <c r="K118"/>
      <c r="L118"/>
      <c r="M118"/>
      <c r="N118"/>
      <c r="O118"/>
      <c r="P118"/>
    </row>
    <row r="119" spans="6:16" ht="12.75">
      <c r="F119"/>
      <c r="G119"/>
      <c r="H119"/>
      <c r="I119"/>
      <c r="J119"/>
      <c r="K119"/>
      <c r="L119"/>
      <c r="M119"/>
      <c r="N119"/>
      <c r="O119"/>
      <c r="P119"/>
    </row>
    <row r="120" spans="6:16" ht="15.75" customHeight="1">
      <c r="F120"/>
      <c r="G120"/>
      <c r="H120"/>
      <c r="I120"/>
      <c r="J120"/>
      <c r="K120"/>
      <c r="L120"/>
      <c r="M120"/>
      <c r="N120"/>
      <c r="O120"/>
      <c r="P120"/>
    </row>
    <row r="121" spans="6:16" ht="12.75">
      <c r="F121"/>
      <c r="G121"/>
      <c r="H121"/>
      <c r="I121"/>
      <c r="J121"/>
      <c r="K121"/>
      <c r="L121"/>
      <c r="M121"/>
      <c r="N121"/>
      <c r="O121"/>
      <c r="P121"/>
    </row>
    <row r="122" spans="6:16" ht="12.75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6.5" customHeight="1">
      <c r="F124"/>
      <c r="G124"/>
      <c r="H124"/>
      <c r="I124"/>
      <c r="J124"/>
      <c r="K124"/>
      <c r="L124"/>
      <c r="M124"/>
      <c r="N124"/>
      <c r="O124"/>
      <c r="P124"/>
    </row>
    <row r="125" spans="6:16" ht="12.75">
      <c r="F125"/>
      <c r="G125"/>
      <c r="H125"/>
      <c r="I125"/>
      <c r="J125"/>
      <c r="K125"/>
      <c r="L125"/>
      <c r="M125"/>
      <c r="N125"/>
      <c r="O125"/>
      <c r="P125"/>
    </row>
    <row r="126" spans="6:16" ht="13.5" customHeight="1">
      <c r="F126"/>
      <c r="G126"/>
      <c r="H126"/>
      <c r="I126"/>
      <c r="J126"/>
      <c r="K126"/>
      <c r="L126"/>
      <c r="M126"/>
      <c r="N126"/>
      <c r="O126"/>
      <c r="P126"/>
    </row>
    <row r="127" spans="6:16" ht="14.25" customHeight="1">
      <c r="F127"/>
      <c r="G127"/>
      <c r="H127"/>
      <c r="I127"/>
      <c r="J127"/>
      <c r="K127"/>
      <c r="L127"/>
      <c r="M127"/>
      <c r="N127"/>
      <c r="O127"/>
      <c r="P127"/>
    </row>
    <row r="129" spans="1:16" s="55" customFormat="1" ht="30" customHeight="1">
      <c r="A129" s="2"/>
      <c r="B129" s="2"/>
      <c r="C129" s="2"/>
      <c r="D129" s="2"/>
      <c r="E129" s="2"/>
      <c r="F129" s="127"/>
      <c r="G129" s="127"/>
      <c r="H129" s="54"/>
      <c r="I129" s="54"/>
      <c r="J129" s="54"/>
      <c r="K129" s="54"/>
      <c r="L129" s="54"/>
      <c r="M129" s="54"/>
      <c r="N129" s="54"/>
      <c r="O129" s="54"/>
      <c r="P129" s="54"/>
    </row>
    <row r="140" spans="6:18" s="2" customFormat="1" ht="45.75" customHeight="1"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/>
      <c r="R140"/>
    </row>
    <row r="143" spans="6:18" s="2" customFormat="1" ht="15.75" customHeight="1"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/>
      <c r="R143"/>
    </row>
  </sheetData>
  <sheetProtection/>
  <mergeCells count="3">
    <mergeCell ref="D2:J2"/>
    <mergeCell ref="A4:E4"/>
    <mergeCell ref="A29:C29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ht="12.75">
      <c r="A1" s="71"/>
    </row>
    <row r="2" ht="12.75">
      <c r="C2" s="223" t="s">
        <v>1</v>
      </c>
    </row>
    <row r="3" ht="12.75">
      <c r="C3" s="223" t="s">
        <v>382</v>
      </c>
    </row>
    <row r="4" spans="1:10" ht="12.75">
      <c r="A4" s="1"/>
      <c r="C4" s="223" t="s">
        <v>957</v>
      </c>
      <c r="D4" s="58"/>
      <c r="E4" s="58"/>
      <c r="F4" s="57"/>
      <c r="G4" s="58"/>
      <c r="H4" s="58"/>
      <c r="I4" s="57"/>
      <c r="J4" s="59"/>
    </row>
    <row r="5" spans="2:10" ht="15.75">
      <c r="B5" s="1"/>
      <c r="C5" s="54"/>
      <c r="D5" s="362"/>
      <c r="E5" s="362"/>
      <c r="F5" s="362"/>
      <c r="G5" s="362"/>
      <c r="H5" s="362"/>
      <c r="I5" s="362"/>
      <c r="J5" s="362"/>
    </row>
    <row r="6" spans="1:10" ht="15.75" customHeight="1">
      <c r="A6" s="166"/>
      <c r="B6" s="166"/>
      <c r="C6" s="167"/>
      <c r="D6" s="58"/>
      <c r="E6" s="58"/>
      <c r="F6" s="57"/>
      <c r="G6" s="58"/>
      <c r="H6" s="58"/>
      <c r="I6" s="57"/>
      <c r="J6" s="4"/>
    </row>
    <row r="7" spans="1:16" ht="61.5" customHeight="1">
      <c r="A7" s="54"/>
      <c r="B7" s="54"/>
      <c r="C7" s="169" t="s">
        <v>0</v>
      </c>
      <c r="D7" s="60"/>
      <c r="E7" s="60"/>
      <c r="G7"/>
      <c r="H7" s="55"/>
      <c r="I7"/>
      <c r="J7"/>
      <c r="K7"/>
      <c r="L7"/>
      <c r="M7"/>
      <c r="N7"/>
      <c r="O7"/>
      <c r="P7"/>
    </row>
    <row r="8" spans="1:16" ht="30.75" customHeight="1">
      <c r="A8" s="60"/>
      <c r="B8" s="60"/>
      <c r="C8" s="169" t="s">
        <v>958</v>
      </c>
      <c r="D8" s="60"/>
      <c r="E8" s="60"/>
      <c r="G8"/>
      <c r="H8"/>
      <c r="I8"/>
      <c r="J8"/>
      <c r="K8"/>
      <c r="L8"/>
      <c r="M8"/>
      <c r="N8"/>
      <c r="O8"/>
      <c r="P8"/>
    </row>
    <row r="9" spans="1:16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5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76.25" customHeight="1">
      <c r="A11" s="230"/>
      <c r="B11" s="230"/>
      <c r="C11" s="231" t="s">
        <v>306</v>
      </c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27" customHeight="1">
      <c r="A12"/>
      <c r="B12"/>
      <c r="C12" s="168" t="s">
        <v>710</v>
      </c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27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="126" customFormat="1" ht="14.25"/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2.75">
      <c r="F71"/>
      <c r="G71"/>
      <c r="H71"/>
      <c r="I71"/>
      <c r="J71"/>
      <c r="K71"/>
      <c r="L71"/>
      <c r="M71"/>
      <c r="N71"/>
      <c r="O71"/>
      <c r="P71"/>
    </row>
    <row r="72" spans="6:16" ht="12.75">
      <c r="F72"/>
      <c r="G72"/>
      <c r="H72"/>
      <c r="I72"/>
      <c r="J72"/>
      <c r="K72"/>
      <c r="L72"/>
      <c r="M72"/>
      <c r="N72"/>
      <c r="O72"/>
      <c r="P72"/>
    </row>
    <row r="73" spans="6:16" ht="14.25" customHeight="1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2.75">
      <c r="F76"/>
      <c r="G76"/>
      <c r="H76"/>
      <c r="I76"/>
      <c r="J76"/>
      <c r="K76"/>
      <c r="L76"/>
      <c r="M76"/>
      <c r="N76"/>
      <c r="O76"/>
      <c r="P76"/>
    </row>
    <row r="77" spans="6:16" ht="12.75">
      <c r="F77"/>
      <c r="G77"/>
      <c r="H77"/>
      <c r="I77"/>
      <c r="J77"/>
      <c r="K77"/>
      <c r="L77"/>
      <c r="M77"/>
      <c r="N77"/>
      <c r="O77"/>
      <c r="P77"/>
    </row>
    <row r="78" spans="6:16" ht="1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5.75" customHeight="1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12.75">
      <c r="F100"/>
      <c r="G100"/>
      <c r="H100"/>
      <c r="I100"/>
      <c r="J100"/>
      <c r="K100"/>
      <c r="L100"/>
      <c r="M100"/>
      <c r="N100"/>
      <c r="O100"/>
      <c r="P100"/>
    </row>
    <row r="101" spans="6:16" ht="12.75">
      <c r="F101"/>
      <c r="G101"/>
      <c r="H101"/>
      <c r="I101"/>
      <c r="J101"/>
      <c r="K101"/>
      <c r="L101"/>
      <c r="M101"/>
      <c r="N101"/>
      <c r="O101"/>
      <c r="P101"/>
    </row>
    <row r="102" spans="6:16" ht="27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4.2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4.2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2.7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3.5" customHeight="1">
      <c r="F109"/>
      <c r="G109"/>
      <c r="H109"/>
      <c r="I109"/>
      <c r="J109"/>
      <c r="K109"/>
      <c r="L109"/>
      <c r="M109"/>
      <c r="N109"/>
      <c r="O109"/>
      <c r="P109"/>
    </row>
    <row r="110" spans="6:16" ht="13.5" customHeight="1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2.75">
      <c r="F115"/>
      <c r="G115"/>
      <c r="H115"/>
      <c r="I115"/>
      <c r="J115"/>
      <c r="K115"/>
      <c r="L115"/>
      <c r="M115"/>
      <c r="N115"/>
      <c r="O115"/>
      <c r="P115"/>
    </row>
    <row r="116" spans="6:16" ht="12.75">
      <c r="F116"/>
      <c r="G116"/>
      <c r="H116"/>
      <c r="I116"/>
      <c r="J116"/>
      <c r="K116"/>
      <c r="L116"/>
      <c r="M116"/>
      <c r="N116"/>
      <c r="O116"/>
      <c r="P116"/>
    </row>
    <row r="117" spans="6:16" ht="13.5" customHeight="1">
      <c r="F117"/>
      <c r="G117"/>
      <c r="H117"/>
      <c r="I117"/>
      <c r="J117"/>
      <c r="K117"/>
      <c r="L117"/>
      <c r="M117"/>
      <c r="N117"/>
      <c r="O117"/>
      <c r="P117"/>
    </row>
    <row r="118" spans="6:16" ht="18.75" customHeight="1">
      <c r="F118"/>
      <c r="G118"/>
      <c r="H118"/>
      <c r="I118"/>
      <c r="J118"/>
      <c r="K118"/>
      <c r="L118"/>
      <c r="M118"/>
      <c r="N118"/>
      <c r="O118"/>
      <c r="P118"/>
    </row>
    <row r="119" spans="6:16" ht="7.5" customHeight="1" hidden="1">
      <c r="F119"/>
      <c r="G119"/>
      <c r="H119"/>
      <c r="I119"/>
      <c r="J119"/>
      <c r="K119"/>
      <c r="L119"/>
      <c r="M119"/>
      <c r="N119"/>
      <c r="O119"/>
      <c r="P119"/>
    </row>
    <row r="120" spans="6:16" ht="21.75" customHeight="1">
      <c r="F120"/>
      <c r="G120"/>
      <c r="H120"/>
      <c r="I120"/>
      <c r="J120"/>
      <c r="K120"/>
      <c r="L120"/>
      <c r="M120"/>
      <c r="N120"/>
      <c r="O120"/>
      <c r="P120"/>
    </row>
    <row r="121" spans="6:16" ht="12.75">
      <c r="F121"/>
      <c r="G121"/>
      <c r="H121"/>
      <c r="I121"/>
      <c r="J121"/>
      <c r="K121"/>
      <c r="L121"/>
      <c r="M121"/>
      <c r="N121"/>
      <c r="O121"/>
      <c r="P121"/>
    </row>
    <row r="122" spans="6:16" ht="15.75" customHeight="1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2.75">
      <c r="F124"/>
      <c r="G124"/>
      <c r="H124"/>
      <c r="I124"/>
      <c r="J124"/>
      <c r="K124"/>
      <c r="L124"/>
      <c r="M124"/>
      <c r="N124"/>
      <c r="O124"/>
      <c r="P124"/>
    </row>
    <row r="125" spans="6:16" ht="12.75">
      <c r="F125"/>
      <c r="G125"/>
      <c r="H125"/>
      <c r="I125"/>
      <c r="J125"/>
      <c r="K125"/>
      <c r="L125"/>
      <c r="M125"/>
      <c r="N125"/>
      <c r="O125"/>
      <c r="P125"/>
    </row>
    <row r="126" spans="6:16" ht="16.5" customHeight="1">
      <c r="F126"/>
      <c r="G126"/>
      <c r="H126"/>
      <c r="I126"/>
      <c r="J126"/>
      <c r="K126"/>
      <c r="L126"/>
      <c r="M126"/>
      <c r="N126"/>
      <c r="O126"/>
      <c r="P126"/>
    </row>
    <row r="127" spans="6:16" ht="12.75">
      <c r="F127"/>
      <c r="G127"/>
      <c r="H127"/>
      <c r="I127"/>
      <c r="J127"/>
      <c r="K127"/>
      <c r="L127"/>
      <c r="M127"/>
      <c r="N127"/>
      <c r="O127"/>
      <c r="P127"/>
    </row>
    <row r="128" spans="6:16" ht="13.5" customHeight="1">
      <c r="F128"/>
      <c r="G128"/>
      <c r="H128"/>
      <c r="I128"/>
      <c r="J128"/>
      <c r="K128"/>
      <c r="L128"/>
      <c r="M128"/>
      <c r="N128"/>
      <c r="O128"/>
      <c r="P128"/>
    </row>
    <row r="129" spans="6:16" ht="14.25" customHeight="1">
      <c r="F129"/>
      <c r="G129"/>
      <c r="H129"/>
      <c r="I129"/>
      <c r="J129"/>
      <c r="K129"/>
      <c r="L129"/>
      <c r="M129"/>
      <c r="N129"/>
      <c r="O129"/>
      <c r="P129"/>
    </row>
    <row r="131" spans="1:16" s="55" customFormat="1" ht="30" customHeight="1">
      <c r="A131" s="2"/>
      <c r="B131" s="2"/>
      <c r="C131" s="2"/>
      <c r="D131" s="2"/>
      <c r="E131" s="2"/>
      <c r="F131" s="127"/>
      <c r="G131" s="127"/>
      <c r="H131" s="54"/>
      <c r="I131" s="54"/>
      <c r="J131" s="54"/>
      <c r="K131" s="54"/>
      <c r="L131" s="54"/>
      <c r="M131" s="54"/>
      <c r="N131" s="54"/>
      <c r="O131" s="54"/>
      <c r="P131" s="54"/>
    </row>
    <row r="142" spans="6:18" s="2" customFormat="1" ht="45.75" customHeight="1"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/>
      <c r="R142"/>
    </row>
    <row r="145" spans="6:18" s="2" customFormat="1" ht="15.75" customHeight="1"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/>
      <c r="R145"/>
    </row>
  </sheetData>
  <sheetProtection/>
  <mergeCells count="1">
    <mergeCell ref="D5:J5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7"/>
  <sheetViews>
    <sheetView zoomScale="75" zoomScaleNormal="75" zoomScalePageLayoutView="0" workbookViewId="0" topLeftCell="A1">
      <selection activeCell="P7" sqref="P7"/>
    </sheetView>
  </sheetViews>
  <sheetFormatPr defaultColWidth="9.140625" defaultRowHeight="12.75"/>
  <cols>
    <col min="1" max="1" width="10.00390625" style="3" customWidth="1"/>
    <col min="2" max="2" width="7.421875" style="27" customWidth="1"/>
    <col min="3" max="3" width="36.421875" style="3" customWidth="1"/>
    <col min="4" max="4" width="9.00390625" style="3" customWidth="1"/>
    <col min="5" max="5" width="8.8515625" style="3" customWidth="1"/>
    <col min="6" max="6" width="7.7109375" style="0" customWidth="1"/>
    <col min="7" max="8" width="7.140625" style="0" customWidth="1"/>
    <col min="9" max="9" width="7.28125" style="0" customWidth="1"/>
    <col min="10" max="10" width="6.8515625" style="0" customWidth="1"/>
    <col min="11" max="11" width="7.57421875" style="0" customWidth="1"/>
    <col min="12" max="12" width="6.8515625" style="0" customWidth="1"/>
  </cols>
  <sheetData>
    <row r="2" spans="1:7" ht="12.75">
      <c r="A2" s="1"/>
      <c r="B2" s="2"/>
      <c r="C2" s="80"/>
      <c r="D2" s="206" t="s">
        <v>681</v>
      </c>
      <c r="F2" s="3"/>
      <c r="G2" s="28"/>
    </row>
    <row r="3" spans="1:7" ht="26.25" customHeight="1">
      <c r="A3" s="361" t="s">
        <v>453</v>
      </c>
      <c r="B3" s="361"/>
      <c r="C3" s="361"/>
      <c r="D3" s="362"/>
      <c r="E3" s="362"/>
      <c r="F3" s="362"/>
      <c r="G3" s="362"/>
    </row>
    <row r="4" spans="1:7" ht="3" customHeight="1">
      <c r="A4" s="5"/>
      <c r="B4" s="5"/>
      <c r="C4" s="6"/>
      <c r="F4" s="3"/>
      <c r="G4" s="4"/>
    </row>
    <row r="5" spans="1:7" ht="18.75" customHeight="1" hidden="1">
      <c r="A5" s="363"/>
      <c r="B5" s="363"/>
      <c r="C5" s="363"/>
      <c r="D5" s="363"/>
      <c r="E5" s="364"/>
      <c r="F5" s="364"/>
      <c r="G5" s="364"/>
    </row>
    <row r="6" spans="1:15" ht="30" customHeight="1" thickBot="1">
      <c r="A6" s="365" t="s">
        <v>105</v>
      </c>
      <c r="B6" s="365"/>
      <c r="C6" s="365"/>
      <c r="D6" s="365"/>
      <c r="G6" s="278"/>
      <c r="H6" s="278"/>
      <c r="I6" s="278"/>
      <c r="J6" s="278"/>
      <c r="K6" s="278"/>
      <c r="L6" s="278"/>
      <c r="M6" s="278"/>
      <c r="N6" s="278"/>
      <c r="O6" s="278"/>
    </row>
    <row r="7" spans="1:11" ht="84.75" customHeight="1" thickBot="1">
      <c r="A7" s="366"/>
      <c r="B7" s="367"/>
      <c r="C7" s="367"/>
      <c r="D7" s="340" t="s">
        <v>231</v>
      </c>
      <c r="E7" s="340" t="s">
        <v>268</v>
      </c>
      <c r="F7" s="347" t="s">
        <v>303</v>
      </c>
      <c r="G7" s="347" t="s">
        <v>301</v>
      </c>
      <c r="H7" s="347" t="s">
        <v>310</v>
      </c>
      <c r="I7" s="347" t="s">
        <v>309</v>
      </c>
      <c r="J7" s="347" t="s">
        <v>360</v>
      </c>
      <c r="K7" s="347" t="s">
        <v>361</v>
      </c>
    </row>
    <row r="8" spans="1:11" ht="39.75" customHeight="1" thickBot="1">
      <c r="A8" s="368"/>
      <c r="B8" s="369"/>
      <c r="C8" s="369"/>
      <c r="D8" s="56" t="s">
        <v>23</v>
      </c>
      <c r="E8" s="56" t="s">
        <v>717</v>
      </c>
      <c r="F8" s="56" t="s">
        <v>717</v>
      </c>
      <c r="G8" s="56" t="s">
        <v>717</v>
      </c>
      <c r="H8" s="56" t="s">
        <v>717</v>
      </c>
      <c r="I8" s="56" t="s">
        <v>717</v>
      </c>
      <c r="J8" s="56" t="s">
        <v>717</v>
      </c>
      <c r="K8" s="56" t="s">
        <v>717</v>
      </c>
    </row>
    <row r="9" spans="1:11" ht="24" customHeight="1">
      <c r="A9" s="370" t="s">
        <v>140</v>
      </c>
      <c r="B9" s="371"/>
      <c r="C9" s="372"/>
      <c r="D9" s="103"/>
      <c r="E9" s="103"/>
      <c r="F9" s="103"/>
      <c r="G9" s="103"/>
      <c r="H9" s="103"/>
      <c r="I9" s="103"/>
      <c r="J9" s="103"/>
      <c r="K9" s="103"/>
    </row>
    <row r="10" spans="1:11" ht="18.75" customHeight="1">
      <c r="A10" s="99"/>
      <c r="B10" s="98">
        <v>1</v>
      </c>
      <c r="C10" s="100" t="s">
        <v>591</v>
      </c>
      <c r="D10" s="304">
        <v>0</v>
      </c>
      <c r="E10" s="304">
        <v>406</v>
      </c>
      <c r="F10" s="304">
        <v>0</v>
      </c>
      <c r="G10" s="304">
        <v>406</v>
      </c>
      <c r="H10" s="304">
        <v>0</v>
      </c>
      <c r="I10" s="304">
        <v>406</v>
      </c>
      <c r="J10" s="304">
        <v>0</v>
      </c>
      <c r="K10" s="304">
        <v>406</v>
      </c>
    </row>
    <row r="11" spans="1:11" ht="18.75" customHeight="1">
      <c r="A11" s="99"/>
      <c r="B11" s="98">
        <v>2</v>
      </c>
      <c r="C11" s="100" t="s">
        <v>592</v>
      </c>
      <c r="D11" s="304">
        <v>14481</v>
      </c>
      <c r="E11" s="304">
        <v>44100</v>
      </c>
      <c r="F11" s="304">
        <v>0</v>
      </c>
      <c r="G11" s="304">
        <v>44100</v>
      </c>
      <c r="H11" s="304">
        <v>0</v>
      </c>
      <c r="I11" s="304">
        <v>44100</v>
      </c>
      <c r="J11" s="304">
        <v>0</v>
      </c>
      <c r="K11" s="304">
        <v>44100</v>
      </c>
    </row>
    <row r="12" spans="1:11" ht="27.75" customHeight="1">
      <c r="A12" s="99"/>
      <c r="B12" s="98">
        <v>3</v>
      </c>
      <c r="C12" s="100" t="s">
        <v>286</v>
      </c>
      <c r="D12" s="304">
        <v>0</v>
      </c>
      <c r="E12" s="304">
        <v>888</v>
      </c>
      <c r="F12" s="304">
        <v>0</v>
      </c>
      <c r="G12" s="304">
        <v>888</v>
      </c>
      <c r="H12" s="304">
        <v>0</v>
      </c>
      <c r="I12" s="304">
        <v>888</v>
      </c>
      <c r="J12" s="304">
        <v>0</v>
      </c>
      <c r="K12" s="304">
        <v>888</v>
      </c>
    </row>
    <row r="13" spans="1:11" ht="18" customHeight="1">
      <c r="A13" s="99"/>
      <c r="B13" s="98">
        <v>4</v>
      </c>
      <c r="C13" s="100" t="s">
        <v>593</v>
      </c>
      <c r="D13" s="304">
        <v>111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10</v>
      </c>
      <c r="K13" s="304">
        <v>10</v>
      </c>
    </row>
    <row r="14" spans="1:11" ht="21" customHeight="1" thickBot="1">
      <c r="A14" s="101"/>
      <c r="B14" s="97"/>
      <c r="C14" s="102"/>
      <c r="D14" s="104"/>
      <c r="E14" s="104"/>
      <c r="F14" s="104"/>
      <c r="G14" s="104"/>
      <c r="H14" s="104"/>
      <c r="I14" s="104"/>
      <c r="J14" s="104"/>
      <c r="K14" s="104"/>
    </row>
    <row r="15" spans="1:11" ht="16.5" thickBot="1">
      <c r="A15" s="373" t="s">
        <v>106</v>
      </c>
      <c r="B15" s="374"/>
      <c r="C15" s="375"/>
      <c r="D15" s="96"/>
      <c r="E15" s="96"/>
      <c r="F15" s="96"/>
      <c r="G15" s="96"/>
      <c r="H15" s="96"/>
      <c r="I15" s="96"/>
      <c r="J15" s="96"/>
      <c r="K15" s="96"/>
    </row>
    <row r="16" spans="1:11" ht="42.75">
      <c r="A16" s="35" t="s">
        <v>107</v>
      </c>
      <c r="B16" s="36"/>
      <c r="C16" s="37"/>
      <c r="D16" s="92"/>
      <c r="E16" s="92"/>
      <c r="F16" s="92"/>
      <c r="G16" s="92"/>
      <c r="H16" s="92"/>
      <c r="I16" s="92"/>
      <c r="J16" s="92"/>
      <c r="K16" s="92"/>
    </row>
    <row r="17" spans="1:11" ht="26.25" customHeight="1">
      <c r="A17" s="38"/>
      <c r="B17" s="39" t="s">
        <v>108</v>
      </c>
      <c r="C17" s="243" t="s">
        <v>141</v>
      </c>
      <c r="D17" s="244">
        <v>69532</v>
      </c>
      <c r="E17" s="244">
        <v>127963</v>
      </c>
      <c r="F17" s="244">
        <v>0</v>
      </c>
      <c r="G17" s="244">
        <v>127963</v>
      </c>
      <c r="H17" s="244">
        <v>0</v>
      </c>
      <c r="I17" s="244">
        <v>127963</v>
      </c>
      <c r="J17" s="244">
        <v>0</v>
      </c>
      <c r="K17" s="244">
        <v>127963</v>
      </c>
    </row>
    <row r="18" spans="1:11" ht="42.75">
      <c r="A18" s="20" t="s">
        <v>109</v>
      </c>
      <c r="B18" s="39"/>
      <c r="C18" s="40"/>
      <c r="D18" s="50"/>
      <c r="E18" s="50"/>
      <c r="F18" s="50"/>
      <c r="G18" s="50"/>
      <c r="H18" s="50"/>
      <c r="I18" s="50"/>
      <c r="J18" s="50"/>
      <c r="K18" s="50"/>
    </row>
    <row r="19" spans="1:11" ht="24">
      <c r="A19" s="38"/>
      <c r="B19" s="39" t="s">
        <v>111</v>
      </c>
      <c r="C19" s="40" t="s">
        <v>110</v>
      </c>
      <c r="D19" s="50">
        <v>30000</v>
      </c>
      <c r="E19" s="50">
        <v>71144</v>
      </c>
      <c r="F19" s="50">
        <v>0</v>
      </c>
      <c r="G19" s="50">
        <v>71144</v>
      </c>
      <c r="H19" s="50">
        <v>0</v>
      </c>
      <c r="I19" s="50">
        <v>71144</v>
      </c>
      <c r="J19" s="50">
        <v>0</v>
      </c>
      <c r="K19" s="50">
        <v>71144</v>
      </c>
    </row>
    <row r="20" spans="1:11" ht="48">
      <c r="A20" s="38"/>
      <c r="B20" s="39" t="s">
        <v>862</v>
      </c>
      <c r="C20" s="243" t="s">
        <v>284</v>
      </c>
      <c r="D20" s="244">
        <v>0</v>
      </c>
      <c r="E20" s="244">
        <v>0</v>
      </c>
      <c r="F20" s="244">
        <v>18500</v>
      </c>
      <c r="G20" s="244">
        <v>18500</v>
      </c>
      <c r="H20" s="244">
        <v>0</v>
      </c>
      <c r="I20" s="244">
        <v>18500</v>
      </c>
      <c r="J20" s="244">
        <v>0</v>
      </c>
      <c r="K20" s="244">
        <v>18500</v>
      </c>
    </row>
    <row r="21" spans="1:11" ht="44.25" customHeight="1">
      <c r="A21" s="38"/>
      <c r="B21" s="224" t="s">
        <v>862</v>
      </c>
      <c r="C21" s="243" t="s">
        <v>17</v>
      </c>
      <c r="D21" s="244">
        <v>11783</v>
      </c>
      <c r="E21" s="244">
        <v>16484</v>
      </c>
      <c r="F21" s="244">
        <v>0</v>
      </c>
      <c r="G21" s="244">
        <v>16484</v>
      </c>
      <c r="H21" s="244">
        <v>0</v>
      </c>
      <c r="I21" s="244">
        <v>16484</v>
      </c>
      <c r="J21" s="244">
        <v>0</v>
      </c>
      <c r="K21" s="244">
        <v>16484</v>
      </c>
    </row>
    <row r="22" spans="1:11" ht="71.25" customHeight="1">
      <c r="A22" s="20" t="s">
        <v>112</v>
      </c>
      <c r="B22" s="39"/>
      <c r="C22" s="40"/>
      <c r="D22" s="50"/>
      <c r="E22" s="50"/>
      <c r="F22" s="50"/>
      <c r="G22" s="50"/>
      <c r="H22" s="50"/>
      <c r="I22" s="50"/>
      <c r="J22" s="50"/>
      <c r="K22" s="50"/>
    </row>
    <row r="23" spans="1:11" ht="29.25" customHeight="1">
      <c r="A23" s="38"/>
      <c r="B23" s="39" t="s">
        <v>114</v>
      </c>
      <c r="C23" s="40" t="s">
        <v>113</v>
      </c>
      <c r="D23" s="321">
        <v>500</v>
      </c>
      <c r="E23" s="321">
        <v>0</v>
      </c>
      <c r="F23" s="321">
        <v>0</v>
      </c>
      <c r="G23" s="321">
        <v>0</v>
      </c>
      <c r="H23" s="244">
        <v>400</v>
      </c>
      <c r="I23" s="244">
        <v>400</v>
      </c>
      <c r="J23" s="244">
        <v>0</v>
      </c>
      <c r="K23" s="244">
        <v>400</v>
      </c>
    </row>
    <row r="24" spans="1:11" ht="12.75">
      <c r="A24" s="38"/>
      <c r="B24" s="39" t="s">
        <v>116</v>
      </c>
      <c r="C24" s="243" t="s">
        <v>115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165</v>
      </c>
      <c r="K24" s="244">
        <v>145</v>
      </c>
    </row>
    <row r="25" spans="1:11" ht="71.25" customHeight="1">
      <c r="A25" s="20" t="s">
        <v>117</v>
      </c>
      <c r="B25" s="39"/>
      <c r="C25" s="243"/>
      <c r="D25" s="244"/>
      <c r="E25" s="244"/>
      <c r="F25" s="244"/>
      <c r="G25" s="244"/>
      <c r="H25" s="244"/>
      <c r="I25" s="244"/>
      <c r="J25" s="244"/>
      <c r="K25" s="244"/>
    </row>
    <row r="26" spans="1:11" ht="14.25">
      <c r="A26" s="20"/>
      <c r="B26" s="39" t="s">
        <v>118</v>
      </c>
      <c r="C26" s="243" t="s">
        <v>119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</row>
    <row r="27" spans="1:11" ht="14.25">
      <c r="A27" s="20"/>
      <c r="B27" s="39"/>
      <c r="C27" s="243"/>
      <c r="D27" s="244"/>
      <c r="E27" s="244"/>
      <c r="F27" s="244"/>
      <c r="G27" s="244"/>
      <c r="H27" s="244"/>
      <c r="I27" s="244"/>
      <c r="J27" s="244"/>
      <c r="K27" s="244"/>
    </row>
    <row r="28" spans="1:11" ht="14.25">
      <c r="A28" s="41"/>
      <c r="B28" s="42"/>
      <c r="C28" s="269" t="s">
        <v>56</v>
      </c>
      <c r="D28" s="249">
        <v>111815</v>
      </c>
      <c r="E28" s="249">
        <f aca="true" t="shared" si="0" ref="E28:K28">SUM(E16:E26)</f>
        <v>215591</v>
      </c>
      <c r="F28" s="249">
        <f t="shared" si="0"/>
        <v>18500</v>
      </c>
      <c r="G28" s="249">
        <f t="shared" si="0"/>
        <v>234091</v>
      </c>
      <c r="H28" s="249">
        <f t="shared" si="0"/>
        <v>400</v>
      </c>
      <c r="I28" s="249">
        <f t="shared" si="0"/>
        <v>234491</v>
      </c>
      <c r="J28" s="249">
        <f t="shared" si="0"/>
        <v>165</v>
      </c>
      <c r="K28" s="249">
        <f t="shared" si="0"/>
        <v>234636</v>
      </c>
    </row>
    <row r="29" spans="1:11" ht="13.5" thickBot="1">
      <c r="A29" s="93"/>
      <c r="B29" s="47"/>
      <c r="C29" s="270"/>
      <c r="D29" s="271"/>
      <c r="E29" s="271"/>
      <c r="F29" s="271"/>
      <c r="G29" s="271"/>
      <c r="H29" s="271"/>
      <c r="I29" s="271"/>
      <c r="J29" s="271"/>
      <c r="K29" s="271"/>
    </row>
    <row r="30" spans="1:11" ht="16.5" thickBot="1">
      <c r="A30" s="94" t="s">
        <v>120</v>
      </c>
      <c r="B30" s="95"/>
      <c r="C30" s="272"/>
      <c r="D30" s="273"/>
      <c r="E30" s="273"/>
      <c r="F30" s="273"/>
      <c r="G30" s="273"/>
      <c r="H30" s="273"/>
      <c r="I30" s="273"/>
      <c r="J30" s="273"/>
      <c r="K30" s="273"/>
    </row>
    <row r="31" spans="1:11" ht="30.75" customHeight="1">
      <c r="A31" s="35" t="s">
        <v>121</v>
      </c>
      <c r="B31" s="36"/>
      <c r="C31" s="274"/>
      <c r="D31" s="276"/>
      <c r="E31" s="276"/>
      <c r="F31" s="276"/>
      <c r="G31" s="276"/>
      <c r="H31" s="276"/>
      <c r="I31" s="276"/>
      <c r="J31" s="276"/>
      <c r="K31" s="276"/>
    </row>
    <row r="32" spans="1:11" ht="18.75" customHeight="1">
      <c r="A32" s="43"/>
      <c r="B32" s="81">
        <v>2200</v>
      </c>
      <c r="C32" s="243" t="s">
        <v>91</v>
      </c>
      <c r="D32" s="244">
        <v>64032</v>
      </c>
      <c r="E32" s="244">
        <v>81885</v>
      </c>
      <c r="F32" s="244">
        <v>0</v>
      </c>
      <c r="G32" s="244">
        <v>81885</v>
      </c>
      <c r="H32" s="244">
        <v>0</v>
      </c>
      <c r="I32" s="244">
        <v>81885</v>
      </c>
      <c r="J32" s="244">
        <v>0</v>
      </c>
      <c r="K32" s="244">
        <v>81885</v>
      </c>
    </row>
    <row r="33" spans="1:11" ht="32.25" customHeight="1">
      <c r="A33" s="43"/>
      <c r="B33" s="39">
        <v>2300</v>
      </c>
      <c r="C33" s="243" t="s">
        <v>135</v>
      </c>
      <c r="D33" s="275">
        <v>5500</v>
      </c>
      <c r="E33" s="275">
        <v>5692</v>
      </c>
      <c r="F33" s="275">
        <v>0</v>
      </c>
      <c r="G33" s="275">
        <v>5692</v>
      </c>
      <c r="H33" s="275">
        <v>0</v>
      </c>
      <c r="I33" s="275">
        <v>5692</v>
      </c>
      <c r="J33" s="275">
        <v>0</v>
      </c>
      <c r="K33" s="275">
        <v>5692</v>
      </c>
    </row>
    <row r="34" spans="1:11" ht="18" customHeight="1">
      <c r="A34" s="43"/>
      <c r="B34" s="39">
        <v>5000</v>
      </c>
      <c r="C34" s="243" t="s">
        <v>61</v>
      </c>
      <c r="D34" s="244">
        <v>0</v>
      </c>
      <c r="E34" s="244">
        <v>40792</v>
      </c>
      <c r="F34" s="244">
        <v>0</v>
      </c>
      <c r="G34" s="244">
        <v>40792</v>
      </c>
      <c r="H34" s="244">
        <v>0</v>
      </c>
      <c r="I34" s="244">
        <v>40792</v>
      </c>
      <c r="J34" s="244">
        <v>0</v>
      </c>
      <c r="K34" s="244">
        <v>40792</v>
      </c>
    </row>
    <row r="35" spans="1:11" ht="18" customHeight="1">
      <c r="A35" s="159"/>
      <c r="B35" s="88"/>
      <c r="C35" s="257" t="s">
        <v>595</v>
      </c>
      <c r="D35" s="245">
        <v>0</v>
      </c>
      <c r="E35" s="245">
        <v>0</v>
      </c>
      <c r="F35" s="245">
        <v>0</v>
      </c>
      <c r="G35" s="245">
        <v>0</v>
      </c>
      <c r="H35" s="245">
        <v>0</v>
      </c>
      <c r="I35" s="245">
        <v>0</v>
      </c>
      <c r="J35" s="245">
        <v>0</v>
      </c>
      <c r="K35" s="245">
        <v>0</v>
      </c>
    </row>
    <row r="36" spans="1:11" ht="21" customHeight="1" thickBot="1">
      <c r="A36" s="44"/>
      <c r="B36" s="45"/>
      <c r="C36" s="277" t="s">
        <v>57</v>
      </c>
      <c r="D36" s="271">
        <f aca="true" t="shared" si="1" ref="D36:I36">SUM(D32:D35)</f>
        <v>69532</v>
      </c>
      <c r="E36" s="271">
        <f t="shared" si="1"/>
        <v>128369</v>
      </c>
      <c r="F36" s="271">
        <f t="shared" si="1"/>
        <v>0</v>
      </c>
      <c r="G36" s="271">
        <f t="shared" si="1"/>
        <v>128369</v>
      </c>
      <c r="H36" s="271">
        <f t="shared" si="1"/>
        <v>0</v>
      </c>
      <c r="I36" s="271">
        <f t="shared" si="1"/>
        <v>128369</v>
      </c>
      <c r="J36" s="271">
        <f>SUM(J32:J35)</f>
        <v>0</v>
      </c>
      <c r="K36" s="271">
        <f>SUM(K32:K35)</f>
        <v>128369</v>
      </c>
    </row>
    <row r="37" spans="1:11" ht="45" customHeight="1">
      <c r="A37" s="46" t="s">
        <v>109</v>
      </c>
      <c r="B37" s="39"/>
      <c r="C37" s="243"/>
      <c r="D37" s="244"/>
      <c r="E37" s="244"/>
      <c r="F37" s="244"/>
      <c r="G37" s="244"/>
      <c r="H37" s="244"/>
      <c r="I37" s="244"/>
      <c r="J37" s="244"/>
      <c r="K37" s="244"/>
    </row>
    <row r="38" spans="1:11" ht="21.75" customHeight="1">
      <c r="A38" s="46"/>
      <c r="B38" s="81">
        <v>2200</v>
      </c>
      <c r="C38" s="243" t="s">
        <v>136</v>
      </c>
      <c r="D38" s="244">
        <f>SUM(D39:D52)</f>
        <v>46637</v>
      </c>
      <c r="E38" s="244">
        <f aca="true" t="shared" si="2" ref="E38:K38">SUM(E39:E53)</f>
        <v>71448</v>
      </c>
      <c r="F38" s="244">
        <f t="shared" si="2"/>
        <v>3613</v>
      </c>
      <c r="G38" s="244">
        <f t="shared" si="2"/>
        <v>75061</v>
      </c>
      <c r="H38" s="244">
        <f t="shared" si="2"/>
        <v>0</v>
      </c>
      <c r="I38" s="244">
        <f t="shared" si="2"/>
        <v>75061</v>
      </c>
      <c r="J38" s="244">
        <f t="shared" si="2"/>
        <v>3184</v>
      </c>
      <c r="K38" s="244">
        <f t="shared" si="2"/>
        <v>78245</v>
      </c>
    </row>
    <row r="39" spans="1:11" ht="30" customHeight="1">
      <c r="A39" s="46"/>
      <c r="B39" s="248">
        <v>2279</v>
      </c>
      <c r="C39" s="243" t="s">
        <v>137</v>
      </c>
      <c r="D39" s="244">
        <v>1200</v>
      </c>
      <c r="E39" s="244">
        <v>854</v>
      </c>
      <c r="F39" s="244">
        <v>0</v>
      </c>
      <c r="G39" s="244">
        <v>854</v>
      </c>
      <c r="H39" s="244">
        <v>0</v>
      </c>
      <c r="I39" s="244">
        <v>854</v>
      </c>
      <c r="J39" s="244">
        <v>0</v>
      </c>
      <c r="K39" s="244">
        <v>854</v>
      </c>
    </row>
    <row r="40" spans="1:11" ht="37.5" customHeight="1">
      <c r="A40" s="46"/>
      <c r="B40" s="248">
        <v>2279</v>
      </c>
      <c r="C40" s="243" t="s">
        <v>816</v>
      </c>
      <c r="D40" s="244">
        <v>500</v>
      </c>
      <c r="E40" s="244">
        <v>996</v>
      </c>
      <c r="F40" s="244">
        <v>0</v>
      </c>
      <c r="G40" s="244">
        <v>996</v>
      </c>
      <c r="H40" s="244">
        <v>0</v>
      </c>
      <c r="I40" s="244">
        <v>996</v>
      </c>
      <c r="J40" s="244">
        <v>0</v>
      </c>
      <c r="K40" s="244">
        <v>996</v>
      </c>
    </row>
    <row r="41" spans="1:11" ht="21" customHeight="1">
      <c r="A41" s="46"/>
      <c r="B41" s="248">
        <v>2236</v>
      </c>
      <c r="C41" s="243" t="s">
        <v>138</v>
      </c>
      <c r="D41" s="244">
        <v>40</v>
      </c>
      <c r="E41" s="244">
        <v>57</v>
      </c>
      <c r="F41" s="244">
        <v>0</v>
      </c>
      <c r="G41" s="244">
        <v>57</v>
      </c>
      <c r="H41" s="244">
        <v>0</v>
      </c>
      <c r="I41" s="244">
        <v>57</v>
      </c>
      <c r="J41" s="244">
        <v>0</v>
      </c>
      <c r="K41" s="244">
        <v>57</v>
      </c>
    </row>
    <row r="42" spans="1:11" ht="33.75" customHeight="1">
      <c r="A42" s="46"/>
      <c r="B42" s="248">
        <v>2240</v>
      </c>
      <c r="C42" s="243" t="s">
        <v>355</v>
      </c>
      <c r="D42" s="244">
        <v>0</v>
      </c>
      <c r="E42" s="244">
        <v>0</v>
      </c>
      <c r="F42" s="244">
        <v>0</v>
      </c>
      <c r="G42" s="244">
        <v>0</v>
      </c>
      <c r="H42" s="244">
        <v>0</v>
      </c>
      <c r="I42" s="244">
        <v>0</v>
      </c>
      <c r="J42" s="244">
        <v>3184</v>
      </c>
      <c r="K42" s="244">
        <v>3184</v>
      </c>
    </row>
    <row r="43" spans="1:11" ht="26.25" customHeight="1">
      <c r="A43" s="46"/>
      <c r="B43" s="248">
        <v>2279</v>
      </c>
      <c r="C43" s="243" t="s">
        <v>562</v>
      </c>
      <c r="D43" s="244">
        <v>0</v>
      </c>
      <c r="E43" s="244">
        <v>28457</v>
      </c>
      <c r="F43" s="244">
        <v>0</v>
      </c>
      <c r="G43" s="244">
        <v>28457</v>
      </c>
      <c r="H43" s="244">
        <v>0</v>
      </c>
      <c r="I43" s="244">
        <v>28457</v>
      </c>
      <c r="J43" s="244">
        <v>0</v>
      </c>
      <c r="K43" s="244">
        <v>28457</v>
      </c>
    </row>
    <row r="44" spans="1:11" ht="26.25" customHeight="1">
      <c r="A44" s="46"/>
      <c r="B44" s="248">
        <v>2279</v>
      </c>
      <c r="C44" s="243" t="s">
        <v>266</v>
      </c>
      <c r="D44" s="244">
        <v>0</v>
      </c>
      <c r="E44" s="244">
        <v>7115</v>
      </c>
      <c r="F44" s="244">
        <v>0</v>
      </c>
      <c r="G44" s="244">
        <v>7115</v>
      </c>
      <c r="H44" s="244">
        <v>0</v>
      </c>
      <c r="I44" s="244">
        <v>7115</v>
      </c>
      <c r="J44" s="244">
        <v>0</v>
      </c>
      <c r="K44" s="244">
        <v>7115</v>
      </c>
    </row>
    <row r="45" spans="1:11" ht="20.25" customHeight="1">
      <c r="A45" s="46"/>
      <c r="B45" s="248">
        <v>2226</v>
      </c>
      <c r="C45" s="243" t="s">
        <v>689</v>
      </c>
      <c r="D45" s="244">
        <v>2000</v>
      </c>
      <c r="E45" s="244">
        <v>4980</v>
      </c>
      <c r="F45" s="244">
        <v>0</v>
      </c>
      <c r="G45" s="244">
        <v>4980</v>
      </c>
      <c r="H45" s="244">
        <v>0</v>
      </c>
      <c r="I45" s="244">
        <v>4980</v>
      </c>
      <c r="J45" s="244">
        <v>0</v>
      </c>
      <c r="K45" s="244">
        <v>4980</v>
      </c>
    </row>
    <row r="46" spans="1:11" ht="23.25" customHeight="1">
      <c r="A46" s="46"/>
      <c r="B46" s="248">
        <v>2243</v>
      </c>
      <c r="C46" s="243" t="s">
        <v>227</v>
      </c>
      <c r="D46" s="244">
        <v>2500</v>
      </c>
      <c r="E46" s="244">
        <v>3557</v>
      </c>
      <c r="F46" s="244">
        <v>0</v>
      </c>
      <c r="G46" s="244">
        <v>3557</v>
      </c>
      <c r="H46" s="244">
        <v>0</v>
      </c>
      <c r="I46" s="244">
        <v>3557</v>
      </c>
      <c r="J46" s="244">
        <v>0</v>
      </c>
      <c r="K46" s="244">
        <v>3557</v>
      </c>
    </row>
    <row r="47" spans="1:11" ht="41.25" customHeight="1">
      <c r="A47" s="46"/>
      <c r="B47" s="248">
        <v>2279</v>
      </c>
      <c r="C47" s="243" t="s">
        <v>881</v>
      </c>
      <c r="D47" s="244">
        <v>14197</v>
      </c>
      <c r="E47" s="244">
        <v>19741</v>
      </c>
      <c r="F47" s="244">
        <v>0</v>
      </c>
      <c r="G47" s="244">
        <v>19741</v>
      </c>
      <c r="H47" s="244">
        <v>0</v>
      </c>
      <c r="I47" s="244">
        <v>19741</v>
      </c>
      <c r="J47" s="244">
        <v>0</v>
      </c>
      <c r="K47" s="244">
        <v>19741</v>
      </c>
    </row>
    <row r="48" spans="1:11" ht="41.25" customHeight="1">
      <c r="A48" s="46"/>
      <c r="B48" s="248">
        <v>2279</v>
      </c>
      <c r="C48" s="243" t="s">
        <v>283</v>
      </c>
      <c r="D48" s="244">
        <v>0</v>
      </c>
      <c r="E48" s="244">
        <v>0</v>
      </c>
      <c r="F48" s="244">
        <v>3613</v>
      </c>
      <c r="G48" s="244">
        <v>3613</v>
      </c>
      <c r="H48" s="244">
        <v>0</v>
      </c>
      <c r="I48" s="244">
        <v>3613</v>
      </c>
      <c r="J48" s="244">
        <v>0</v>
      </c>
      <c r="K48" s="244">
        <v>3613</v>
      </c>
    </row>
    <row r="49" spans="1:11" ht="32.25" customHeight="1">
      <c r="A49" s="46"/>
      <c r="B49" s="248">
        <v>2279</v>
      </c>
      <c r="C49" s="243" t="s">
        <v>835</v>
      </c>
      <c r="D49" s="244">
        <v>3000</v>
      </c>
      <c r="E49" s="244">
        <v>0</v>
      </c>
      <c r="F49" s="244">
        <v>0</v>
      </c>
      <c r="G49" s="244">
        <v>0</v>
      </c>
      <c r="H49" s="244">
        <v>0</v>
      </c>
      <c r="I49" s="244">
        <v>0</v>
      </c>
      <c r="J49" s="244">
        <v>0</v>
      </c>
      <c r="K49" s="244">
        <v>0</v>
      </c>
    </row>
    <row r="50" spans="1:11" ht="29.25" customHeight="1">
      <c r="A50" s="252"/>
      <c r="B50" s="253">
        <v>2279</v>
      </c>
      <c r="C50" s="243" t="s">
        <v>885</v>
      </c>
      <c r="D50" s="244">
        <v>7800</v>
      </c>
      <c r="E50" s="244">
        <v>0</v>
      </c>
      <c r="F50" s="244">
        <v>0</v>
      </c>
      <c r="G50" s="244">
        <v>0</v>
      </c>
      <c r="H50" s="244">
        <v>0</v>
      </c>
      <c r="I50" s="244">
        <v>0</v>
      </c>
      <c r="J50" s="244">
        <v>0</v>
      </c>
      <c r="K50" s="244">
        <v>0</v>
      </c>
    </row>
    <row r="51" spans="1:11" ht="33" customHeight="1">
      <c r="A51" s="252"/>
      <c r="B51" s="253">
        <v>2279</v>
      </c>
      <c r="C51" s="243" t="s">
        <v>886</v>
      </c>
      <c r="D51" s="244">
        <v>3200</v>
      </c>
      <c r="E51" s="244">
        <v>0</v>
      </c>
      <c r="F51" s="244">
        <v>0</v>
      </c>
      <c r="G51" s="244">
        <v>0</v>
      </c>
      <c r="H51" s="244">
        <v>0</v>
      </c>
      <c r="I51" s="244">
        <v>0</v>
      </c>
      <c r="J51" s="244">
        <v>0</v>
      </c>
      <c r="K51" s="244">
        <v>0</v>
      </c>
    </row>
    <row r="52" spans="1:11" ht="39.75" customHeight="1">
      <c r="A52" s="252"/>
      <c r="B52" s="253">
        <v>2279</v>
      </c>
      <c r="C52" s="243" t="s">
        <v>866</v>
      </c>
      <c r="D52" s="244">
        <v>12200</v>
      </c>
      <c r="E52" s="244">
        <v>0</v>
      </c>
      <c r="F52" s="244">
        <v>0</v>
      </c>
      <c r="G52" s="244">
        <v>0</v>
      </c>
      <c r="H52" s="244">
        <v>0</v>
      </c>
      <c r="I52" s="244">
        <v>0</v>
      </c>
      <c r="J52" s="244">
        <v>0</v>
      </c>
      <c r="K52" s="244">
        <v>0</v>
      </c>
    </row>
    <row r="53" spans="1:11" ht="34.5" customHeight="1">
      <c r="A53" s="252"/>
      <c r="B53" s="253">
        <v>2279</v>
      </c>
      <c r="C53" s="243" t="s">
        <v>228</v>
      </c>
      <c r="D53" s="244">
        <v>0</v>
      </c>
      <c r="E53" s="244">
        <v>5691</v>
      </c>
      <c r="F53" s="244">
        <v>0</v>
      </c>
      <c r="G53" s="244">
        <v>5691</v>
      </c>
      <c r="H53" s="244">
        <v>0</v>
      </c>
      <c r="I53" s="244">
        <v>5691</v>
      </c>
      <c r="J53" s="244">
        <v>0</v>
      </c>
      <c r="K53" s="244">
        <v>5691</v>
      </c>
    </row>
    <row r="54" spans="1:11" ht="21.75" customHeight="1">
      <c r="A54" s="252"/>
      <c r="B54" s="254">
        <v>5000</v>
      </c>
      <c r="C54" s="243" t="s">
        <v>61</v>
      </c>
      <c r="D54" s="244">
        <f aca="true" t="shared" si="3" ref="D54:I54">+SUM(D55:D58)</f>
        <v>2000</v>
      </c>
      <c r="E54" s="244">
        <f t="shared" si="3"/>
        <v>37009</v>
      </c>
      <c r="F54" s="244">
        <f t="shared" si="3"/>
        <v>27253</v>
      </c>
      <c r="G54" s="244">
        <f t="shared" si="3"/>
        <v>64262</v>
      </c>
      <c r="H54" s="244">
        <f t="shared" si="3"/>
        <v>0</v>
      </c>
      <c r="I54" s="244">
        <f t="shared" si="3"/>
        <v>64262</v>
      </c>
      <c r="J54" s="244">
        <f>+SUM(J55:J58)</f>
        <v>0</v>
      </c>
      <c r="K54" s="244">
        <f>+SUM(K55:K58)</f>
        <v>64262</v>
      </c>
    </row>
    <row r="55" spans="1:11" ht="27" customHeight="1">
      <c r="A55" s="252"/>
      <c r="B55" s="253">
        <v>5121</v>
      </c>
      <c r="C55" s="243" t="s">
        <v>229</v>
      </c>
      <c r="D55" s="244">
        <v>0</v>
      </c>
      <c r="E55" s="244">
        <v>16007</v>
      </c>
      <c r="F55" s="244">
        <v>0</v>
      </c>
      <c r="G55" s="244">
        <v>16007</v>
      </c>
      <c r="H55" s="244">
        <v>0</v>
      </c>
      <c r="I55" s="244">
        <v>16007</v>
      </c>
      <c r="J55" s="244">
        <v>0</v>
      </c>
      <c r="K55" s="244">
        <v>16007</v>
      </c>
    </row>
    <row r="56" spans="1:11" ht="27" customHeight="1">
      <c r="A56" s="288"/>
      <c r="B56" s="289">
        <v>5218</v>
      </c>
      <c r="C56" s="257" t="s">
        <v>230</v>
      </c>
      <c r="D56" s="245">
        <v>0</v>
      </c>
      <c r="E56" s="245">
        <v>21002</v>
      </c>
      <c r="F56" s="245">
        <v>0</v>
      </c>
      <c r="G56" s="245">
        <v>21002</v>
      </c>
      <c r="H56" s="245">
        <v>0</v>
      </c>
      <c r="I56" s="245">
        <v>21002</v>
      </c>
      <c r="J56" s="245">
        <v>0</v>
      </c>
      <c r="K56" s="245">
        <v>21002</v>
      </c>
    </row>
    <row r="57" spans="1:11" ht="45.75" customHeight="1">
      <c r="A57" s="288"/>
      <c r="B57" s="289">
        <v>5231</v>
      </c>
      <c r="C57" s="243" t="s">
        <v>285</v>
      </c>
      <c r="D57" s="245">
        <v>0</v>
      </c>
      <c r="E57" s="245">
        <v>0</v>
      </c>
      <c r="F57" s="245">
        <v>27253</v>
      </c>
      <c r="G57" s="245">
        <v>27253</v>
      </c>
      <c r="H57" s="245">
        <v>0</v>
      </c>
      <c r="I57" s="245">
        <v>27253</v>
      </c>
      <c r="J57" s="245">
        <v>0</v>
      </c>
      <c r="K57" s="245">
        <v>27253</v>
      </c>
    </row>
    <row r="58" spans="1:11" ht="27" customHeight="1">
      <c r="A58" s="288"/>
      <c r="B58" s="289">
        <v>5250</v>
      </c>
      <c r="C58" s="257" t="s">
        <v>865</v>
      </c>
      <c r="D58" s="245">
        <v>2000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</row>
    <row r="59" spans="1:11" ht="20.25" customHeight="1">
      <c r="A59" s="255"/>
      <c r="B59" s="256"/>
      <c r="C59" s="257" t="s">
        <v>595</v>
      </c>
      <c r="D59" s="245">
        <v>7627</v>
      </c>
      <c r="E59" s="245">
        <v>24159</v>
      </c>
      <c r="F59" s="245">
        <v>-12366</v>
      </c>
      <c r="G59" s="245">
        <v>11793</v>
      </c>
      <c r="H59" s="245">
        <v>0</v>
      </c>
      <c r="I59" s="245">
        <v>11793</v>
      </c>
      <c r="J59" s="245">
        <v>-3184</v>
      </c>
      <c r="K59" s="245">
        <v>8609</v>
      </c>
    </row>
    <row r="60" spans="1:11" ht="14.25">
      <c r="A60" s="258"/>
      <c r="B60" s="259"/>
      <c r="C60" s="260" t="s">
        <v>58</v>
      </c>
      <c r="D60" s="261">
        <f aca="true" t="shared" si="4" ref="D60:I60">D38+D54+D59</f>
        <v>56264</v>
      </c>
      <c r="E60" s="261">
        <f t="shared" si="4"/>
        <v>132616</v>
      </c>
      <c r="F60" s="261">
        <f t="shared" si="4"/>
        <v>18500</v>
      </c>
      <c r="G60" s="261">
        <f t="shared" si="4"/>
        <v>151116</v>
      </c>
      <c r="H60" s="261">
        <f t="shared" si="4"/>
        <v>0</v>
      </c>
      <c r="I60" s="261">
        <f t="shared" si="4"/>
        <v>151116</v>
      </c>
      <c r="J60" s="261">
        <f>J38+J54+J59</f>
        <v>0</v>
      </c>
      <c r="K60" s="261">
        <f>K38+K54+K59</f>
        <v>151116</v>
      </c>
    </row>
    <row r="61" spans="1:11" ht="48.75" customHeight="1">
      <c r="A61" s="262" t="s">
        <v>112</v>
      </c>
      <c r="B61" s="259"/>
      <c r="C61" s="263"/>
      <c r="D61" s="239"/>
      <c r="E61" s="239"/>
      <c r="F61" s="239"/>
      <c r="G61" s="239"/>
      <c r="H61" s="239"/>
      <c r="I61" s="239"/>
      <c r="J61" s="239"/>
      <c r="K61" s="239"/>
    </row>
    <row r="62" spans="1:11" ht="15">
      <c r="A62" s="262"/>
      <c r="B62" s="259">
        <v>2200</v>
      </c>
      <c r="C62" s="264" t="s">
        <v>91</v>
      </c>
      <c r="D62" s="239">
        <f aca="true" t="shared" si="5" ref="D62:I62">SUM(D63:D64)</f>
        <v>600</v>
      </c>
      <c r="E62" s="239">
        <f t="shared" si="5"/>
        <v>0</v>
      </c>
      <c r="F62" s="239">
        <f t="shared" si="5"/>
        <v>0</v>
      </c>
      <c r="G62" s="239">
        <f t="shared" si="5"/>
        <v>0</v>
      </c>
      <c r="H62" s="239">
        <f t="shared" si="5"/>
        <v>400</v>
      </c>
      <c r="I62" s="239">
        <f t="shared" si="5"/>
        <v>400</v>
      </c>
      <c r="J62" s="239">
        <f>SUM(J63:J64)</f>
        <v>0</v>
      </c>
      <c r="K62" s="239">
        <f>SUM(K63:K64)</f>
        <v>400</v>
      </c>
    </row>
    <row r="63" spans="1:11" ht="15">
      <c r="A63" s="262"/>
      <c r="B63" s="259"/>
      <c r="C63" s="265" t="s">
        <v>139</v>
      </c>
      <c r="D63" s="239">
        <v>570</v>
      </c>
      <c r="E63" s="239">
        <v>0</v>
      </c>
      <c r="F63" s="239">
        <v>0</v>
      </c>
      <c r="G63" s="239">
        <v>0</v>
      </c>
      <c r="H63" s="239">
        <v>400</v>
      </c>
      <c r="I63" s="239">
        <v>400</v>
      </c>
      <c r="J63" s="239">
        <v>0</v>
      </c>
      <c r="K63" s="239">
        <v>400</v>
      </c>
    </row>
    <row r="64" spans="1:11" ht="15">
      <c r="A64" s="262"/>
      <c r="B64" s="266">
        <v>2236</v>
      </c>
      <c r="C64" s="265" t="s">
        <v>122</v>
      </c>
      <c r="D64" s="239">
        <v>30</v>
      </c>
      <c r="E64" s="239">
        <v>0</v>
      </c>
      <c r="F64" s="239">
        <v>0</v>
      </c>
      <c r="G64" s="239">
        <v>0</v>
      </c>
      <c r="H64" s="239">
        <v>0</v>
      </c>
      <c r="I64" s="239">
        <v>0</v>
      </c>
      <c r="J64" s="239">
        <v>0</v>
      </c>
      <c r="K64" s="239">
        <v>0</v>
      </c>
    </row>
    <row r="65" spans="1:11" ht="43.5" customHeight="1">
      <c r="A65" s="262"/>
      <c r="B65" s="259">
        <v>2300</v>
      </c>
      <c r="C65" s="265" t="s">
        <v>135</v>
      </c>
      <c r="D65" s="239">
        <v>11</v>
      </c>
      <c r="E65" s="239">
        <v>0</v>
      </c>
      <c r="F65" s="239">
        <v>0</v>
      </c>
      <c r="G65" s="239">
        <v>0</v>
      </c>
      <c r="H65" s="239">
        <v>0</v>
      </c>
      <c r="I65" s="239">
        <v>0</v>
      </c>
      <c r="J65" s="239">
        <v>155</v>
      </c>
      <c r="K65" s="239">
        <v>155</v>
      </c>
    </row>
    <row r="66" spans="1:11" ht="20.25" customHeight="1">
      <c r="A66" s="262"/>
      <c r="B66" s="266">
        <v>2312</v>
      </c>
      <c r="C66" s="265" t="s">
        <v>884</v>
      </c>
      <c r="D66" s="239">
        <v>11</v>
      </c>
      <c r="E66" s="239">
        <v>0</v>
      </c>
      <c r="F66" s="239">
        <v>0</v>
      </c>
      <c r="G66" s="239">
        <v>0</v>
      </c>
      <c r="H66" s="239">
        <v>0</v>
      </c>
      <c r="I66" s="239">
        <v>0</v>
      </c>
      <c r="J66" s="239">
        <v>0</v>
      </c>
      <c r="K66" s="239">
        <v>0</v>
      </c>
    </row>
    <row r="67" spans="1:11" ht="20.25" customHeight="1">
      <c r="A67" s="262"/>
      <c r="B67" s="266">
        <v>2363</v>
      </c>
      <c r="C67" s="265" t="s">
        <v>956</v>
      </c>
      <c r="D67" s="239">
        <v>0</v>
      </c>
      <c r="E67" s="239">
        <v>0</v>
      </c>
      <c r="F67" s="239">
        <v>0</v>
      </c>
      <c r="G67" s="239">
        <v>0</v>
      </c>
      <c r="H67" s="239">
        <v>0</v>
      </c>
      <c r="I67" s="239">
        <v>0</v>
      </c>
      <c r="J67" s="239">
        <v>155</v>
      </c>
      <c r="K67" s="239">
        <v>155</v>
      </c>
    </row>
    <row r="68" spans="1:11" ht="15">
      <c r="A68" s="262"/>
      <c r="B68" s="266">
        <v>2370</v>
      </c>
      <c r="C68" s="265" t="s">
        <v>883</v>
      </c>
      <c r="D68" s="239">
        <v>0</v>
      </c>
      <c r="E68" s="239">
        <v>0</v>
      </c>
      <c r="F68" s="239">
        <v>0</v>
      </c>
      <c r="G68" s="239">
        <v>0</v>
      </c>
      <c r="H68" s="239">
        <v>0</v>
      </c>
      <c r="I68" s="239">
        <v>0</v>
      </c>
      <c r="J68" s="239">
        <v>0</v>
      </c>
      <c r="K68" s="239">
        <v>0</v>
      </c>
    </row>
    <row r="69" spans="1:11" ht="15.75" customHeight="1">
      <c r="A69" s="246"/>
      <c r="B69" s="267">
        <v>5000</v>
      </c>
      <c r="C69" s="264" t="s">
        <v>596</v>
      </c>
      <c r="D69" s="246">
        <v>0</v>
      </c>
      <c r="E69" s="246">
        <v>0</v>
      </c>
      <c r="F69" s="246">
        <v>0</v>
      </c>
      <c r="G69" s="246">
        <v>0</v>
      </c>
      <c r="H69" s="246">
        <v>0</v>
      </c>
      <c r="I69" s="246">
        <v>0</v>
      </c>
      <c r="J69" s="246">
        <v>0</v>
      </c>
      <c r="K69" s="246">
        <v>0</v>
      </c>
    </row>
    <row r="70" spans="1:11" ht="30" customHeight="1" hidden="1">
      <c r="A70" s="376"/>
      <c r="B70" s="376"/>
      <c r="C70" s="376"/>
      <c r="D70" s="268"/>
      <c r="E70" s="268"/>
      <c r="F70" s="268"/>
      <c r="G70" s="268"/>
      <c r="H70" s="268"/>
      <c r="I70" s="268"/>
      <c r="J70" s="268"/>
      <c r="K70" s="268"/>
    </row>
    <row r="71" spans="1:11" ht="14.25">
      <c r="A71" s="246"/>
      <c r="B71" s="267"/>
      <c r="C71" s="263" t="s">
        <v>58</v>
      </c>
      <c r="D71" s="296">
        <v>611</v>
      </c>
      <c r="E71" s="296">
        <v>0</v>
      </c>
      <c r="F71" s="296">
        <v>0</v>
      </c>
      <c r="G71" s="296">
        <v>0</v>
      </c>
      <c r="H71" s="296">
        <v>400</v>
      </c>
      <c r="I71" s="296">
        <v>400</v>
      </c>
      <c r="J71" s="296">
        <v>155</v>
      </c>
      <c r="K71" s="296">
        <v>555</v>
      </c>
    </row>
    <row r="72" ht="12.75">
      <c r="C72" s="27"/>
    </row>
    <row r="73" spans="1:4" ht="48.75" customHeight="1">
      <c r="A73" s="360"/>
      <c r="B73" s="360"/>
      <c r="C73" s="360"/>
      <c r="D73" s="360"/>
    </row>
    <row r="74" ht="12.75">
      <c r="C74" s="27"/>
    </row>
    <row r="75" ht="12.75">
      <c r="C75" s="27"/>
    </row>
    <row r="76" spans="1:3" ht="12.75">
      <c r="A76" s="82"/>
      <c r="C76" s="83"/>
    </row>
    <row r="77" ht="12.75">
      <c r="C77" s="83"/>
    </row>
    <row r="78" ht="12.75">
      <c r="C78" s="86"/>
    </row>
    <row r="79" ht="12.75">
      <c r="C79" s="27"/>
    </row>
    <row r="80" ht="12.75">
      <c r="C80" s="27"/>
    </row>
    <row r="81" ht="12.75">
      <c r="C81" s="86"/>
    </row>
    <row r="82" ht="12.75">
      <c r="C82" s="85"/>
    </row>
    <row r="83" ht="12.75">
      <c r="C83" s="27"/>
    </row>
    <row r="84" ht="12.75">
      <c r="C84" s="158"/>
    </row>
    <row r="85" ht="12.75">
      <c r="C85" s="85"/>
    </row>
    <row r="86" ht="12.75">
      <c r="C86" s="83"/>
    </row>
    <row r="87" spans="3:8" ht="12.75">
      <c r="C87" s="84"/>
      <c r="G87" s="87"/>
      <c r="H87" s="87"/>
    </row>
    <row r="88" ht="12.75">
      <c r="C88" s="84"/>
    </row>
    <row r="89" ht="12.75">
      <c r="C89" s="84"/>
    </row>
    <row r="90" ht="12.75">
      <c r="C90" s="84"/>
    </row>
    <row r="91" ht="12.75">
      <c r="C91" s="27"/>
    </row>
    <row r="92" ht="27.75" customHeight="1">
      <c r="C92" s="83"/>
    </row>
    <row r="93" ht="12.75">
      <c r="C93" s="84"/>
    </row>
    <row r="94" ht="12.75">
      <c r="C94" s="84"/>
    </row>
    <row r="95" ht="12.75">
      <c r="C95" s="84"/>
    </row>
    <row r="96" ht="12.75">
      <c r="C96" s="84"/>
    </row>
    <row r="97" ht="12.75">
      <c r="C97" s="27"/>
    </row>
    <row r="98" ht="12.75">
      <c r="C98" s="83"/>
    </row>
    <row r="99" ht="12.75">
      <c r="C99" s="84"/>
    </row>
    <row r="100" ht="12.75">
      <c r="C100" s="27"/>
    </row>
    <row r="101" ht="12.75">
      <c r="C101" s="85"/>
    </row>
    <row r="102" ht="12.75">
      <c r="C102" s="27"/>
    </row>
    <row r="103" ht="12.75">
      <c r="C103" s="27"/>
    </row>
    <row r="104" ht="12.75">
      <c r="C104" s="160"/>
    </row>
    <row r="105" ht="12.75">
      <c r="C105" s="160"/>
    </row>
    <row r="106" ht="12.75">
      <c r="C106" s="160"/>
    </row>
    <row r="107" ht="12.75">
      <c r="C107" s="160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  <row r="132" ht="12.75">
      <c r="C132" s="27"/>
    </row>
    <row r="133" ht="12.75">
      <c r="C133" s="27"/>
    </row>
    <row r="134" ht="12.75">
      <c r="C134" s="27"/>
    </row>
    <row r="135" ht="12.75">
      <c r="C135" s="27"/>
    </row>
    <row r="136" ht="12.75">
      <c r="C136" s="27"/>
    </row>
    <row r="137" ht="12.75">
      <c r="C137" s="27"/>
    </row>
    <row r="138" ht="12.75">
      <c r="C138" s="27"/>
    </row>
    <row r="139" ht="12.75">
      <c r="C139" s="27"/>
    </row>
    <row r="140" ht="12.75">
      <c r="C140" s="27"/>
    </row>
    <row r="141" ht="12.75">
      <c r="C141" s="27"/>
    </row>
    <row r="142" ht="12.75">
      <c r="C142" s="27"/>
    </row>
    <row r="143" ht="12.75">
      <c r="C143" s="27"/>
    </row>
    <row r="144" ht="12.75">
      <c r="C144" s="27"/>
    </row>
    <row r="145" ht="12.75">
      <c r="C145" s="27"/>
    </row>
    <row r="146" ht="12.75">
      <c r="C146" s="27"/>
    </row>
    <row r="147" ht="12.75">
      <c r="C147" s="27"/>
    </row>
    <row r="148" ht="12.75">
      <c r="C148" s="27"/>
    </row>
    <row r="149" ht="12.75">
      <c r="C149" s="27"/>
    </row>
    <row r="150" ht="12.75">
      <c r="C150" s="27"/>
    </row>
    <row r="151" ht="12.75">
      <c r="C151" s="27"/>
    </row>
    <row r="152" ht="12.75">
      <c r="C152" s="27"/>
    </row>
    <row r="153" ht="12.75">
      <c r="C153" s="27"/>
    </row>
    <row r="154" ht="12.75">
      <c r="C154" s="27"/>
    </row>
    <row r="155" ht="12.75">
      <c r="C155" s="27"/>
    </row>
    <row r="156" ht="12.75">
      <c r="C156" s="27"/>
    </row>
    <row r="157" ht="12.75">
      <c r="C157" s="27"/>
    </row>
    <row r="158" ht="12.75">
      <c r="C158" s="27"/>
    </row>
    <row r="159" ht="12.75">
      <c r="C159" s="27"/>
    </row>
    <row r="160" ht="12.75">
      <c r="C160" s="27"/>
    </row>
    <row r="161" ht="12.75">
      <c r="C161" s="27"/>
    </row>
    <row r="162" ht="12.75">
      <c r="C162" s="27"/>
    </row>
    <row r="163" ht="12.75">
      <c r="C163" s="27"/>
    </row>
    <row r="164" ht="12.75">
      <c r="C164" s="27"/>
    </row>
    <row r="165" ht="12.75">
      <c r="C165" s="27"/>
    </row>
    <row r="166" ht="12.75">
      <c r="C166" s="27"/>
    </row>
    <row r="167" ht="12.75">
      <c r="C167" s="27"/>
    </row>
    <row r="168" ht="12.75">
      <c r="C168" s="27"/>
    </row>
    <row r="169" ht="12.75">
      <c r="C169" s="27"/>
    </row>
    <row r="170" ht="12.75">
      <c r="C170" s="27"/>
    </row>
    <row r="171" ht="12.75">
      <c r="C171" s="27"/>
    </row>
    <row r="172" ht="12.75">
      <c r="C172" s="27"/>
    </row>
    <row r="173" ht="12.75">
      <c r="C173" s="27"/>
    </row>
    <row r="174" ht="12.75">
      <c r="C174" s="27"/>
    </row>
    <row r="175" ht="12.75">
      <c r="C175" s="27"/>
    </row>
    <row r="176" ht="12.75">
      <c r="C176" s="27"/>
    </row>
    <row r="177" ht="12.75">
      <c r="C177" s="27"/>
    </row>
    <row r="178" ht="12.75">
      <c r="C178" s="27"/>
    </row>
    <row r="179" ht="12.75">
      <c r="C179" s="27"/>
    </row>
    <row r="180" ht="12.75">
      <c r="C180" s="27"/>
    </row>
    <row r="181" ht="12.75">
      <c r="C181" s="27"/>
    </row>
    <row r="182" ht="12.75">
      <c r="C182" s="27"/>
    </row>
    <row r="183" ht="12.75">
      <c r="C183" s="27"/>
    </row>
    <row r="184" ht="12.75">
      <c r="C184" s="27"/>
    </row>
    <row r="185" ht="12.75">
      <c r="C185" s="27"/>
    </row>
    <row r="186" ht="12.75">
      <c r="C186" s="27"/>
    </row>
    <row r="187" ht="12.75">
      <c r="C187" s="27"/>
    </row>
    <row r="188" ht="12.75">
      <c r="C188" s="27"/>
    </row>
    <row r="189" ht="12.75">
      <c r="C189" s="27"/>
    </row>
    <row r="190" ht="12.75">
      <c r="C190" s="27"/>
    </row>
    <row r="191" ht="12.75">
      <c r="C191" s="27"/>
    </row>
    <row r="192" ht="12.75">
      <c r="C192" s="27"/>
    </row>
    <row r="193" ht="12.75">
      <c r="C193" s="27"/>
    </row>
    <row r="194" ht="12.75">
      <c r="C194" s="27"/>
    </row>
    <row r="195" ht="12.75">
      <c r="C195" s="27"/>
    </row>
    <row r="196" ht="12.75">
      <c r="C196" s="27"/>
    </row>
    <row r="197" ht="12.75">
      <c r="C197" s="27"/>
    </row>
  </sheetData>
  <sheetProtection/>
  <mergeCells count="10">
    <mergeCell ref="A3:C3"/>
    <mergeCell ref="D3:G3"/>
    <mergeCell ref="A5:D5"/>
    <mergeCell ref="E5:G5"/>
    <mergeCell ref="A6:D6"/>
    <mergeCell ref="A73:D73"/>
    <mergeCell ref="A7:C8"/>
    <mergeCell ref="A9:C9"/>
    <mergeCell ref="A15:C15"/>
    <mergeCell ref="A70:C70"/>
  </mergeCells>
  <printOptions/>
  <pageMargins left="0.87" right="0.48" top="1.3" bottom="0.88" header="0.5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6" width="6.8515625" style="60" customWidth="1"/>
    <col min="7" max="7" width="7.8515625" style="60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6" ht="5.25" customHeight="1">
      <c r="A1" s="1"/>
      <c r="C1" s="71"/>
      <c r="D1" s="58"/>
      <c r="E1" s="58"/>
      <c r="F1" s="59"/>
    </row>
    <row r="2" spans="1:6" ht="14.25" customHeight="1">
      <c r="A2" s="1"/>
      <c r="C2" s="71"/>
      <c r="D2" s="204" t="s">
        <v>678</v>
      </c>
      <c r="E2" s="58"/>
      <c r="F2" s="59"/>
    </row>
    <row r="3" spans="1:6" ht="5.25" customHeight="1">
      <c r="A3" s="1"/>
      <c r="C3" s="71"/>
      <c r="D3" s="58"/>
      <c r="E3" s="58"/>
      <c r="F3" s="59"/>
    </row>
    <row r="4" spans="1:6" ht="13.5" customHeight="1">
      <c r="A4" s="380" t="s">
        <v>453</v>
      </c>
      <c r="B4" s="380"/>
      <c r="C4" s="380"/>
      <c r="D4" s="362"/>
      <c r="E4" s="362"/>
      <c r="F4" s="362"/>
    </row>
    <row r="5" spans="1:6" ht="18.75" hidden="1">
      <c r="A5" s="5"/>
      <c r="B5" s="5"/>
      <c r="C5" s="70"/>
      <c r="D5" s="58"/>
      <c r="E5" s="58"/>
      <c r="F5" s="4"/>
    </row>
    <row r="6" spans="1:13" ht="63" customHeight="1" hidden="1">
      <c r="A6" s="363"/>
      <c r="B6" s="363"/>
      <c r="C6" s="363"/>
      <c r="D6" s="363"/>
      <c r="E6" s="364"/>
      <c r="F6" s="364"/>
      <c r="G6" s="54"/>
      <c r="H6" s="54"/>
      <c r="M6" s="55"/>
    </row>
    <row r="7" spans="1:4" ht="16.5" customHeight="1" thickBot="1">
      <c r="A7" s="7"/>
      <c r="B7" s="7"/>
      <c r="C7" s="7"/>
      <c r="D7" s="58"/>
    </row>
    <row r="8" spans="1:11" ht="76.5" customHeight="1" thickBot="1">
      <c r="A8" s="381" t="s">
        <v>735</v>
      </c>
      <c r="B8" s="382"/>
      <c r="C8" s="383"/>
      <c r="D8" s="238" t="s">
        <v>231</v>
      </c>
      <c r="E8" s="238" t="s">
        <v>268</v>
      </c>
      <c r="F8" s="238" t="s">
        <v>305</v>
      </c>
      <c r="G8" s="238" t="s">
        <v>301</v>
      </c>
      <c r="H8" s="238" t="s">
        <v>319</v>
      </c>
      <c r="I8" s="238" t="s">
        <v>309</v>
      </c>
      <c r="J8" s="337" t="s">
        <v>368</v>
      </c>
      <c r="K8" s="337" t="s">
        <v>361</v>
      </c>
    </row>
    <row r="9" spans="1:11" ht="20.25" thickBot="1">
      <c r="A9" s="384"/>
      <c r="B9" s="385"/>
      <c r="C9" s="386"/>
      <c r="D9" s="61" t="s">
        <v>828</v>
      </c>
      <c r="E9" s="61" t="s">
        <v>717</v>
      </c>
      <c r="F9" s="61" t="s">
        <v>717</v>
      </c>
      <c r="G9" s="61" t="s">
        <v>717</v>
      </c>
      <c r="H9" s="61" t="s">
        <v>717</v>
      </c>
      <c r="I9" s="61" t="s">
        <v>717</v>
      </c>
      <c r="J9" s="61" t="s">
        <v>717</v>
      </c>
      <c r="K9" s="61" t="s">
        <v>717</v>
      </c>
    </row>
    <row r="10" spans="1:11" ht="14.25">
      <c r="A10" s="9"/>
      <c r="B10" s="119" t="s">
        <v>454</v>
      </c>
      <c r="C10" s="134" t="s">
        <v>627</v>
      </c>
      <c r="D10" s="62"/>
      <c r="E10" s="62"/>
      <c r="F10" s="62"/>
      <c r="G10" s="62"/>
      <c r="H10" s="62"/>
      <c r="I10" s="62"/>
      <c r="J10" s="62"/>
      <c r="K10" s="62"/>
    </row>
    <row r="11" spans="1:11" ht="13.5">
      <c r="A11" s="9"/>
      <c r="B11" s="21"/>
      <c r="C11" s="135" t="s">
        <v>74</v>
      </c>
      <c r="D11" s="65"/>
      <c r="E11" s="65"/>
      <c r="F11" s="65"/>
      <c r="G11" s="65"/>
      <c r="H11" s="65"/>
      <c r="I11" s="65"/>
      <c r="J11" s="65"/>
      <c r="K11" s="65"/>
    </row>
    <row r="12" spans="1:11" ht="12.75">
      <c r="A12" s="9"/>
      <c r="B12" s="9">
        <v>1100</v>
      </c>
      <c r="C12" s="13" t="s">
        <v>59</v>
      </c>
      <c r="D12" s="234">
        <v>48768</v>
      </c>
      <c r="E12" s="234">
        <v>89455</v>
      </c>
      <c r="F12" s="234">
        <v>0</v>
      </c>
      <c r="G12" s="234">
        <v>89455</v>
      </c>
      <c r="H12" s="234">
        <v>0</v>
      </c>
      <c r="I12" s="234">
        <v>89455</v>
      </c>
      <c r="J12" s="234">
        <v>190</v>
      </c>
      <c r="K12" s="234">
        <v>89645</v>
      </c>
    </row>
    <row r="13" spans="1:11" ht="12.75">
      <c r="A13" s="9"/>
      <c r="B13" s="9">
        <v>1210</v>
      </c>
      <c r="C13" s="13" t="s">
        <v>60</v>
      </c>
      <c r="D13" s="234">
        <v>11821</v>
      </c>
      <c r="E13" s="234">
        <v>21101</v>
      </c>
      <c r="F13" s="234">
        <v>0</v>
      </c>
      <c r="G13" s="234">
        <v>21101</v>
      </c>
      <c r="H13" s="234">
        <v>0</v>
      </c>
      <c r="I13" s="234">
        <v>21101</v>
      </c>
      <c r="J13" s="234">
        <v>-190</v>
      </c>
      <c r="K13" s="234">
        <v>20911</v>
      </c>
    </row>
    <row r="14" spans="1:11" ht="25.5">
      <c r="A14" s="214"/>
      <c r="B14" s="214">
        <v>1220</v>
      </c>
      <c r="C14" s="213" t="s">
        <v>575</v>
      </c>
      <c r="D14" s="212">
        <f aca="true" t="shared" si="0" ref="D14:K14">SUM(D15:D18)</f>
        <v>220</v>
      </c>
      <c r="E14" s="212">
        <f t="shared" si="0"/>
        <v>965</v>
      </c>
      <c r="F14" s="212">
        <f t="shared" si="0"/>
        <v>0</v>
      </c>
      <c r="G14" s="212">
        <f t="shared" si="0"/>
        <v>965</v>
      </c>
      <c r="H14" s="212">
        <f t="shared" si="0"/>
        <v>0</v>
      </c>
      <c r="I14" s="212">
        <f t="shared" si="0"/>
        <v>965</v>
      </c>
      <c r="J14" s="212">
        <f t="shared" si="0"/>
        <v>400</v>
      </c>
      <c r="K14" s="212">
        <f t="shared" si="0"/>
        <v>1365</v>
      </c>
    </row>
    <row r="15" spans="1:11" ht="12.75">
      <c r="A15" s="214"/>
      <c r="B15" s="210">
        <v>1221</v>
      </c>
      <c r="C15" s="213" t="s">
        <v>597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</row>
    <row r="16" spans="1:11" ht="25.5">
      <c r="A16" s="214"/>
      <c r="B16" s="210">
        <v>1221</v>
      </c>
      <c r="C16" s="213" t="s">
        <v>576</v>
      </c>
      <c r="D16" s="111">
        <v>0</v>
      </c>
      <c r="E16" s="111">
        <v>395</v>
      </c>
      <c r="F16" s="111">
        <v>0</v>
      </c>
      <c r="G16" s="111">
        <v>395</v>
      </c>
      <c r="H16" s="111">
        <v>0</v>
      </c>
      <c r="I16" s="111">
        <v>395</v>
      </c>
      <c r="J16" s="111">
        <v>0</v>
      </c>
      <c r="K16" s="111">
        <v>395</v>
      </c>
    </row>
    <row r="17" spans="1:11" ht="12.75">
      <c r="A17" s="214"/>
      <c r="B17" s="210">
        <v>1228</v>
      </c>
      <c r="C17" s="213" t="s">
        <v>762</v>
      </c>
      <c r="D17" s="111">
        <v>0</v>
      </c>
      <c r="E17" s="111">
        <v>427</v>
      </c>
      <c r="F17" s="111">
        <v>0</v>
      </c>
      <c r="G17" s="111">
        <v>427</v>
      </c>
      <c r="H17" s="111">
        <v>0</v>
      </c>
      <c r="I17" s="111">
        <v>427</v>
      </c>
      <c r="J17" s="111">
        <v>0</v>
      </c>
      <c r="K17" s="111">
        <v>427</v>
      </c>
    </row>
    <row r="18" spans="1:11" ht="12.75">
      <c r="A18" s="214"/>
      <c r="B18" s="210">
        <v>1229</v>
      </c>
      <c r="C18" s="213" t="s">
        <v>952</v>
      </c>
      <c r="D18" s="212">
        <v>220</v>
      </c>
      <c r="E18" s="212">
        <v>143</v>
      </c>
      <c r="F18" s="212">
        <v>0</v>
      </c>
      <c r="G18" s="212">
        <v>143</v>
      </c>
      <c r="H18" s="212">
        <v>0</v>
      </c>
      <c r="I18" s="212">
        <v>143</v>
      </c>
      <c r="J18" s="212">
        <v>400</v>
      </c>
      <c r="K18" s="212">
        <v>543</v>
      </c>
    </row>
    <row r="19" spans="1:11" ht="12.75">
      <c r="A19" s="9"/>
      <c r="B19" s="9">
        <v>2200</v>
      </c>
      <c r="C19" s="13" t="s">
        <v>28</v>
      </c>
      <c r="D19" s="63">
        <f aca="true" t="shared" si="1" ref="D19:K19">SUM(D20:D39)</f>
        <v>25350</v>
      </c>
      <c r="E19" s="63">
        <f t="shared" si="1"/>
        <v>28954</v>
      </c>
      <c r="F19" s="63">
        <f t="shared" si="1"/>
        <v>0</v>
      </c>
      <c r="G19" s="63">
        <f t="shared" si="1"/>
        <v>28954</v>
      </c>
      <c r="H19" s="63">
        <f t="shared" si="1"/>
        <v>0</v>
      </c>
      <c r="I19" s="63">
        <f t="shared" si="1"/>
        <v>28954</v>
      </c>
      <c r="J19" s="63">
        <f t="shared" si="1"/>
        <v>-963</v>
      </c>
      <c r="K19" s="63">
        <f t="shared" si="1"/>
        <v>27991</v>
      </c>
    </row>
    <row r="20" spans="1:11" ht="12.75">
      <c r="A20" s="9"/>
      <c r="B20" s="117">
        <v>2219</v>
      </c>
      <c r="C20" s="13" t="s">
        <v>208</v>
      </c>
      <c r="D20" s="63">
        <v>1630</v>
      </c>
      <c r="E20" s="63">
        <v>2562</v>
      </c>
      <c r="F20" s="63">
        <v>0</v>
      </c>
      <c r="G20" s="63">
        <v>2562</v>
      </c>
      <c r="H20" s="63">
        <v>0</v>
      </c>
      <c r="I20" s="63">
        <v>2562</v>
      </c>
      <c r="J20" s="63">
        <v>-800</v>
      </c>
      <c r="K20" s="63">
        <v>1762</v>
      </c>
    </row>
    <row r="21" spans="1:11" ht="12.75">
      <c r="A21" s="9"/>
      <c r="B21" s="117">
        <v>2221</v>
      </c>
      <c r="C21" s="13" t="s">
        <v>209</v>
      </c>
      <c r="D21" s="63">
        <v>4740</v>
      </c>
      <c r="E21" s="63">
        <v>6403</v>
      </c>
      <c r="F21" s="63">
        <v>0</v>
      </c>
      <c r="G21" s="63">
        <v>6403</v>
      </c>
      <c r="H21" s="63">
        <v>0</v>
      </c>
      <c r="I21" s="63">
        <v>6403</v>
      </c>
      <c r="J21" s="63">
        <v>0</v>
      </c>
      <c r="K21" s="63">
        <v>6403</v>
      </c>
    </row>
    <row r="22" spans="1:11" ht="12.75">
      <c r="A22" s="9"/>
      <c r="B22" s="117">
        <v>2222</v>
      </c>
      <c r="C22" s="13" t="s">
        <v>210</v>
      </c>
      <c r="D22" s="63">
        <v>600</v>
      </c>
      <c r="E22" s="63">
        <v>996</v>
      </c>
      <c r="F22" s="63">
        <v>0</v>
      </c>
      <c r="G22" s="63">
        <v>996</v>
      </c>
      <c r="H22" s="63">
        <v>0</v>
      </c>
      <c r="I22" s="63">
        <v>996</v>
      </c>
      <c r="J22" s="63">
        <v>0</v>
      </c>
      <c r="K22" s="63">
        <v>996</v>
      </c>
    </row>
    <row r="23" spans="1:11" ht="12.75">
      <c r="A23" s="9"/>
      <c r="B23" s="117">
        <v>2223</v>
      </c>
      <c r="C23" s="13" t="s">
        <v>455</v>
      </c>
      <c r="D23" s="63">
        <v>5750</v>
      </c>
      <c r="E23" s="63">
        <v>8538</v>
      </c>
      <c r="F23" s="63">
        <v>0</v>
      </c>
      <c r="G23" s="63">
        <v>8538</v>
      </c>
      <c r="H23" s="63">
        <v>0</v>
      </c>
      <c r="I23" s="63">
        <v>8538</v>
      </c>
      <c r="J23" s="63">
        <v>-330</v>
      </c>
      <c r="K23" s="63">
        <v>8208</v>
      </c>
    </row>
    <row r="24" spans="1:11" ht="12.75">
      <c r="A24" s="9"/>
      <c r="B24" s="117">
        <v>2226</v>
      </c>
      <c r="C24" s="13" t="s">
        <v>456</v>
      </c>
      <c r="D24" s="63">
        <v>200</v>
      </c>
      <c r="E24" s="63">
        <v>285</v>
      </c>
      <c r="F24" s="63">
        <v>0</v>
      </c>
      <c r="G24" s="63">
        <v>285</v>
      </c>
      <c r="H24" s="63">
        <v>0</v>
      </c>
      <c r="I24" s="63">
        <v>285</v>
      </c>
      <c r="J24" s="63">
        <v>20</v>
      </c>
      <c r="K24" s="63">
        <v>305</v>
      </c>
    </row>
    <row r="25" spans="1:11" ht="12.75" customHeight="1">
      <c r="A25" s="9"/>
      <c r="B25" s="117">
        <v>2229</v>
      </c>
      <c r="C25" s="13" t="s">
        <v>550</v>
      </c>
      <c r="D25" s="63">
        <v>100</v>
      </c>
      <c r="E25" s="63">
        <v>100</v>
      </c>
      <c r="F25" s="63">
        <v>0</v>
      </c>
      <c r="G25" s="63">
        <v>100</v>
      </c>
      <c r="H25" s="63">
        <v>0</v>
      </c>
      <c r="I25" s="63">
        <v>100</v>
      </c>
      <c r="J25" s="63">
        <v>100</v>
      </c>
      <c r="K25" s="63">
        <v>200</v>
      </c>
    </row>
    <row r="26" spans="1:11" ht="12.75">
      <c r="A26" s="9"/>
      <c r="B26" s="117">
        <v>2233</v>
      </c>
      <c r="C26" s="13" t="s">
        <v>390</v>
      </c>
      <c r="D26" s="63">
        <v>300</v>
      </c>
      <c r="E26" s="63">
        <v>356</v>
      </c>
      <c r="F26" s="63">
        <v>0</v>
      </c>
      <c r="G26" s="63">
        <v>356</v>
      </c>
      <c r="H26" s="63">
        <v>0</v>
      </c>
      <c r="I26" s="63">
        <v>356</v>
      </c>
      <c r="J26" s="63">
        <v>0</v>
      </c>
      <c r="K26" s="63">
        <v>356</v>
      </c>
    </row>
    <row r="27" spans="1:11" ht="12.75">
      <c r="A27" s="9"/>
      <c r="B27" s="117">
        <v>2234</v>
      </c>
      <c r="C27" s="13" t="s">
        <v>420</v>
      </c>
      <c r="D27" s="63">
        <v>320</v>
      </c>
      <c r="E27" s="63">
        <v>285</v>
      </c>
      <c r="F27" s="63">
        <v>0</v>
      </c>
      <c r="G27" s="63">
        <v>285</v>
      </c>
      <c r="H27" s="63">
        <v>0</v>
      </c>
      <c r="I27" s="63">
        <v>285</v>
      </c>
      <c r="J27" s="63">
        <v>0</v>
      </c>
      <c r="K27" s="63">
        <v>285</v>
      </c>
    </row>
    <row r="28" spans="1:11" ht="12.75">
      <c r="A28" s="214"/>
      <c r="B28" s="210">
        <v>2234</v>
      </c>
      <c r="C28" s="213" t="s">
        <v>536</v>
      </c>
      <c r="D28" s="111">
        <v>240</v>
      </c>
      <c r="E28" s="111">
        <v>43</v>
      </c>
      <c r="F28" s="111">
        <v>0</v>
      </c>
      <c r="G28" s="111">
        <v>43</v>
      </c>
      <c r="H28" s="111">
        <v>0</v>
      </c>
      <c r="I28" s="111">
        <v>43</v>
      </c>
      <c r="J28" s="111">
        <v>0</v>
      </c>
      <c r="K28" s="111">
        <v>43</v>
      </c>
    </row>
    <row r="29" spans="1:11" ht="12.75">
      <c r="A29" s="214"/>
      <c r="B29" s="210">
        <v>2235</v>
      </c>
      <c r="C29" s="213" t="s">
        <v>718</v>
      </c>
      <c r="D29" s="212">
        <v>175</v>
      </c>
      <c r="E29" s="212">
        <v>0</v>
      </c>
      <c r="F29" s="212">
        <v>0</v>
      </c>
      <c r="G29" s="212">
        <v>0</v>
      </c>
      <c r="H29" s="212">
        <v>0</v>
      </c>
      <c r="I29" s="212">
        <v>0</v>
      </c>
      <c r="J29" s="212">
        <v>672</v>
      </c>
      <c r="K29" s="212">
        <v>672</v>
      </c>
    </row>
    <row r="30" spans="1:11" ht="12.75">
      <c r="A30" s="214"/>
      <c r="B30" s="210">
        <v>2239</v>
      </c>
      <c r="C30" s="213" t="s">
        <v>806</v>
      </c>
      <c r="D30" s="212">
        <v>70</v>
      </c>
      <c r="E30" s="212">
        <v>72</v>
      </c>
      <c r="F30" s="212">
        <v>0</v>
      </c>
      <c r="G30" s="212">
        <v>72</v>
      </c>
      <c r="H30" s="212">
        <v>0</v>
      </c>
      <c r="I30" s="212">
        <v>72</v>
      </c>
      <c r="J30" s="212">
        <v>0</v>
      </c>
      <c r="K30" s="212">
        <v>72</v>
      </c>
    </row>
    <row r="31" spans="1:11" ht="12.75">
      <c r="A31" s="214"/>
      <c r="B31" s="210">
        <v>2240</v>
      </c>
      <c r="C31" s="213" t="s">
        <v>870</v>
      </c>
      <c r="D31" s="212">
        <v>60</v>
      </c>
      <c r="E31" s="212">
        <v>143</v>
      </c>
      <c r="F31" s="212">
        <v>0</v>
      </c>
      <c r="G31" s="212">
        <v>143</v>
      </c>
      <c r="H31" s="212">
        <v>0</v>
      </c>
      <c r="I31" s="212">
        <v>143</v>
      </c>
      <c r="J31" s="212">
        <v>0</v>
      </c>
      <c r="K31" s="212">
        <v>143</v>
      </c>
    </row>
    <row r="32" spans="1:11" ht="12.75">
      <c r="A32" s="9"/>
      <c r="B32" s="117">
        <v>2241</v>
      </c>
      <c r="C32" s="13" t="s">
        <v>499</v>
      </c>
      <c r="D32" s="63">
        <v>4825</v>
      </c>
      <c r="E32" s="63">
        <v>712</v>
      </c>
      <c r="F32" s="63">
        <v>0</v>
      </c>
      <c r="G32" s="63">
        <v>712</v>
      </c>
      <c r="H32" s="63">
        <v>0</v>
      </c>
      <c r="I32" s="63">
        <v>712</v>
      </c>
      <c r="J32" s="63">
        <v>1420</v>
      </c>
      <c r="K32" s="63">
        <v>2132</v>
      </c>
    </row>
    <row r="33" spans="1:11" ht="15" customHeight="1">
      <c r="A33" s="9"/>
      <c r="B33" s="117">
        <v>2243</v>
      </c>
      <c r="C33" s="13" t="s">
        <v>421</v>
      </c>
      <c r="D33" s="63">
        <v>990</v>
      </c>
      <c r="E33" s="63">
        <v>996</v>
      </c>
      <c r="F33" s="63">
        <v>0</v>
      </c>
      <c r="G33" s="63">
        <v>996</v>
      </c>
      <c r="H33" s="63">
        <v>0</v>
      </c>
      <c r="I33" s="63">
        <v>996</v>
      </c>
      <c r="J33" s="63">
        <v>0</v>
      </c>
      <c r="K33" s="63">
        <v>996</v>
      </c>
    </row>
    <row r="34" spans="1:11" ht="15" customHeight="1">
      <c r="A34" s="9"/>
      <c r="B34" s="117">
        <v>2249</v>
      </c>
      <c r="C34" s="13" t="s">
        <v>457</v>
      </c>
      <c r="D34" s="63">
        <v>150</v>
      </c>
      <c r="E34" s="63">
        <v>143</v>
      </c>
      <c r="F34" s="63">
        <v>0</v>
      </c>
      <c r="G34" s="63">
        <v>143</v>
      </c>
      <c r="H34" s="63">
        <v>0</v>
      </c>
      <c r="I34" s="63">
        <v>143</v>
      </c>
      <c r="J34" s="63">
        <v>0</v>
      </c>
      <c r="K34" s="63">
        <v>143</v>
      </c>
    </row>
    <row r="35" spans="1:11" ht="15" customHeight="1">
      <c r="A35" s="9"/>
      <c r="B35" s="117">
        <v>2251</v>
      </c>
      <c r="C35" s="13" t="s">
        <v>929</v>
      </c>
      <c r="D35" s="63">
        <v>330</v>
      </c>
      <c r="E35" s="63">
        <v>356</v>
      </c>
      <c r="F35" s="63">
        <v>0</v>
      </c>
      <c r="G35" s="63">
        <v>356</v>
      </c>
      <c r="H35" s="63">
        <v>0</v>
      </c>
      <c r="I35" s="63">
        <v>356</v>
      </c>
      <c r="J35" s="63">
        <v>115</v>
      </c>
      <c r="K35" s="63">
        <v>471</v>
      </c>
    </row>
    <row r="36" spans="1:11" ht="15" customHeight="1">
      <c r="A36" s="9"/>
      <c r="B36" s="117">
        <v>2253</v>
      </c>
      <c r="C36" s="13" t="s">
        <v>458</v>
      </c>
      <c r="D36" s="63">
        <v>865</v>
      </c>
      <c r="E36" s="63">
        <v>854</v>
      </c>
      <c r="F36" s="63">
        <v>0</v>
      </c>
      <c r="G36" s="63">
        <v>854</v>
      </c>
      <c r="H36" s="63">
        <v>0</v>
      </c>
      <c r="I36" s="63">
        <v>854</v>
      </c>
      <c r="J36" s="63">
        <v>265</v>
      </c>
      <c r="K36" s="63">
        <v>1119</v>
      </c>
    </row>
    <row r="37" spans="1:11" ht="15" customHeight="1">
      <c r="A37" s="9"/>
      <c r="B37" s="117">
        <v>2269</v>
      </c>
      <c r="C37" s="13" t="s">
        <v>447</v>
      </c>
      <c r="D37" s="63">
        <v>275</v>
      </c>
      <c r="E37" s="63">
        <v>392</v>
      </c>
      <c r="F37" s="63">
        <v>0</v>
      </c>
      <c r="G37" s="63">
        <v>392</v>
      </c>
      <c r="H37" s="63">
        <v>0</v>
      </c>
      <c r="I37" s="63">
        <v>392</v>
      </c>
      <c r="J37" s="63">
        <v>75</v>
      </c>
      <c r="K37" s="63">
        <v>467</v>
      </c>
    </row>
    <row r="38" spans="1:11" ht="15" customHeight="1">
      <c r="A38" s="9"/>
      <c r="B38" s="117">
        <v>2271</v>
      </c>
      <c r="C38" s="13" t="s">
        <v>459</v>
      </c>
      <c r="D38" s="63">
        <v>2000</v>
      </c>
      <c r="E38" s="63">
        <v>712</v>
      </c>
      <c r="F38" s="63">
        <v>0</v>
      </c>
      <c r="G38" s="63">
        <v>712</v>
      </c>
      <c r="H38" s="63">
        <v>0</v>
      </c>
      <c r="I38" s="63">
        <v>712</v>
      </c>
      <c r="J38" s="63">
        <v>0</v>
      </c>
      <c r="K38" s="63">
        <v>712</v>
      </c>
    </row>
    <row r="39" spans="1:11" ht="25.5">
      <c r="A39" s="9"/>
      <c r="B39" s="117">
        <v>2279</v>
      </c>
      <c r="C39" s="13" t="s">
        <v>460</v>
      </c>
      <c r="D39" s="63">
        <v>1730</v>
      </c>
      <c r="E39" s="63">
        <v>5006</v>
      </c>
      <c r="F39" s="63">
        <v>0</v>
      </c>
      <c r="G39" s="63">
        <v>5006</v>
      </c>
      <c r="H39" s="63">
        <v>0</v>
      </c>
      <c r="I39" s="63">
        <v>5006</v>
      </c>
      <c r="J39" s="63">
        <v>-2500</v>
      </c>
      <c r="K39" s="63">
        <v>2506</v>
      </c>
    </row>
    <row r="40" spans="1:11" ht="26.25" customHeight="1">
      <c r="A40" s="9"/>
      <c r="B40" s="9">
        <v>2300</v>
      </c>
      <c r="C40" s="13" t="s">
        <v>75</v>
      </c>
      <c r="D40" s="63">
        <f aca="true" t="shared" si="2" ref="D40:K40">SUM(D41:D51)</f>
        <v>8476</v>
      </c>
      <c r="E40" s="63">
        <f t="shared" si="2"/>
        <v>6822</v>
      </c>
      <c r="F40" s="63">
        <f t="shared" si="2"/>
        <v>0</v>
      </c>
      <c r="G40" s="63">
        <f t="shared" si="2"/>
        <v>6822</v>
      </c>
      <c r="H40" s="63">
        <f t="shared" si="2"/>
        <v>0</v>
      </c>
      <c r="I40" s="63">
        <f t="shared" si="2"/>
        <v>6822</v>
      </c>
      <c r="J40" s="63">
        <f t="shared" si="2"/>
        <v>5615</v>
      </c>
      <c r="K40" s="63">
        <f t="shared" si="2"/>
        <v>12437</v>
      </c>
    </row>
    <row r="41" spans="1:11" ht="14.25" customHeight="1">
      <c r="A41" s="9"/>
      <c r="B41" s="117">
        <v>2311</v>
      </c>
      <c r="C41" s="13" t="s">
        <v>252</v>
      </c>
      <c r="D41" s="63">
        <v>625</v>
      </c>
      <c r="E41" s="63">
        <v>996</v>
      </c>
      <c r="F41" s="63">
        <v>0</v>
      </c>
      <c r="G41" s="63">
        <v>996</v>
      </c>
      <c r="H41" s="63">
        <v>0</v>
      </c>
      <c r="I41" s="63">
        <v>996</v>
      </c>
      <c r="J41" s="63">
        <v>0</v>
      </c>
      <c r="K41" s="63">
        <v>996</v>
      </c>
    </row>
    <row r="42" spans="1:11" ht="15.75" customHeight="1">
      <c r="A42" s="9"/>
      <c r="B42" s="117">
        <v>2312</v>
      </c>
      <c r="C42" s="13" t="s">
        <v>253</v>
      </c>
      <c r="D42" s="63">
        <v>3000</v>
      </c>
      <c r="E42" s="63">
        <v>285</v>
      </c>
      <c r="F42" s="63">
        <v>0</v>
      </c>
      <c r="G42" s="63">
        <v>285</v>
      </c>
      <c r="H42" s="63">
        <v>0</v>
      </c>
      <c r="I42" s="63">
        <v>285</v>
      </c>
      <c r="J42" s="63">
        <v>560</v>
      </c>
      <c r="K42" s="63">
        <v>845</v>
      </c>
    </row>
    <row r="43" spans="1:11" ht="15" customHeight="1">
      <c r="A43" s="9"/>
      <c r="B43" s="117">
        <v>2322</v>
      </c>
      <c r="C43" s="233" t="s">
        <v>254</v>
      </c>
      <c r="D43" s="234">
        <v>2590</v>
      </c>
      <c r="E43" s="234">
        <v>2850</v>
      </c>
      <c r="F43" s="234">
        <v>0</v>
      </c>
      <c r="G43" s="234">
        <v>2850</v>
      </c>
      <c r="H43" s="234">
        <v>0</v>
      </c>
      <c r="I43" s="234">
        <v>2850</v>
      </c>
      <c r="J43" s="234">
        <v>1460</v>
      </c>
      <c r="K43" s="234">
        <v>4310</v>
      </c>
    </row>
    <row r="44" spans="1:11" ht="15" customHeight="1">
      <c r="A44" s="9"/>
      <c r="B44" s="117">
        <v>2341</v>
      </c>
      <c r="C44" s="233" t="s">
        <v>439</v>
      </c>
      <c r="D44" s="234">
        <v>0</v>
      </c>
      <c r="E44" s="234">
        <v>0</v>
      </c>
      <c r="F44" s="234">
        <v>0</v>
      </c>
      <c r="G44" s="234">
        <v>0</v>
      </c>
      <c r="H44" s="234">
        <v>0</v>
      </c>
      <c r="I44" s="234">
        <v>0</v>
      </c>
      <c r="J44" s="234">
        <v>65</v>
      </c>
      <c r="K44" s="234">
        <v>65</v>
      </c>
    </row>
    <row r="45" spans="1:11" ht="15" customHeight="1">
      <c r="A45" s="9"/>
      <c r="B45" s="117">
        <v>2350</v>
      </c>
      <c r="C45" s="233" t="s">
        <v>377</v>
      </c>
      <c r="D45" s="234">
        <v>0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3030</v>
      </c>
      <c r="K45" s="234">
        <v>3030</v>
      </c>
    </row>
    <row r="46" spans="1:11" ht="15" customHeight="1">
      <c r="A46" s="9"/>
      <c r="B46" s="117">
        <v>2351</v>
      </c>
      <c r="C46" s="13" t="s">
        <v>255</v>
      </c>
      <c r="D46" s="63">
        <v>301</v>
      </c>
      <c r="E46" s="63">
        <v>712</v>
      </c>
      <c r="F46" s="63">
        <v>0</v>
      </c>
      <c r="G46" s="63">
        <v>712</v>
      </c>
      <c r="H46" s="63">
        <v>0</v>
      </c>
      <c r="I46" s="63">
        <v>712</v>
      </c>
      <c r="J46" s="63">
        <v>0</v>
      </c>
      <c r="K46" s="63">
        <v>712</v>
      </c>
    </row>
    <row r="47" spans="1:11" ht="15.75" customHeight="1">
      <c r="A47" s="9"/>
      <c r="B47" s="117">
        <v>2352</v>
      </c>
      <c r="C47" s="13" t="s">
        <v>256</v>
      </c>
      <c r="D47" s="63">
        <v>1340</v>
      </c>
      <c r="E47" s="63">
        <v>1423</v>
      </c>
      <c r="F47" s="63">
        <v>0</v>
      </c>
      <c r="G47" s="63">
        <v>1423</v>
      </c>
      <c r="H47" s="63">
        <v>0</v>
      </c>
      <c r="I47" s="63">
        <v>1423</v>
      </c>
      <c r="J47" s="63">
        <v>250</v>
      </c>
      <c r="K47" s="63">
        <v>1673</v>
      </c>
    </row>
    <row r="48" spans="1:11" ht="15.75" customHeight="1">
      <c r="A48" s="9"/>
      <c r="B48" s="117">
        <v>2353</v>
      </c>
      <c r="C48" s="13" t="s">
        <v>424</v>
      </c>
      <c r="D48" s="63">
        <v>65</v>
      </c>
      <c r="E48" s="63">
        <v>114</v>
      </c>
      <c r="F48" s="63">
        <v>0</v>
      </c>
      <c r="G48" s="63">
        <v>114</v>
      </c>
      <c r="H48" s="63">
        <v>0</v>
      </c>
      <c r="I48" s="63">
        <v>114</v>
      </c>
      <c r="J48" s="63">
        <v>50</v>
      </c>
      <c r="K48" s="63">
        <v>164</v>
      </c>
    </row>
    <row r="49" spans="1:11" ht="15.75" customHeight="1">
      <c r="A49" s="9"/>
      <c r="B49" s="117">
        <v>2361</v>
      </c>
      <c r="C49" s="13" t="s">
        <v>394</v>
      </c>
      <c r="D49" s="63">
        <v>20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100</v>
      </c>
      <c r="K49" s="63">
        <v>100</v>
      </c>
    </row>
    <row r="50" spans="1:11" ht="15.75" customHeight="1">
      <c r="A50" s="9"/>
      <c r="B50" s="117">
        <v>2363</v>
      </c>
      <c r="C50" s="13" t="s">
        <v>384</v>
      </c>
      <c r="D50" s="63">
        <v>200</v>
      </c>
      <c r="E50" s="63">
        <v>285</v>
      </c>
      <c r="F50" s="63">
        <v>0</v>
      </c>
      <c r="G50" s="63">
        <v>285</v>
      </c>
      <c r="H50" s="63">
        <v>0</v>
      </c>
      <c r="I50" s="63">
        <v>285</v>
      </c>
      <c r="J50" s="63">
        <v>100</v>
      </c>
      <c r="K50" s="63">
        <v>385</v>
      </c>
    </row>
    <row r="51" spans="1:11" ht="15.75" customHeight="1">
      <c r="A51" s="9"/>
      <c r="B51" s="117">
        <v>2390</v>
      </c>
      <c r="C51" s="13" t="s">
        <v>385</v>
      </c>
      <c r="D51" s="63">
        <v>335</v>
      </c>
      <c r="E51" s="63">
        <v>157</v>
      </c>
      <c r="F51" s="63">
        <v>0</v>
      </c>
      <c r="G51" s="63">
        <v>157</v>
      </c>
      <c r="H51" s="63">
        <v>0</v>
      </c>
      <c r="I51" s="63">
        <v>157</v>
      </c>
      <c r="J51" s="63">
        <v>0</v>
      </c>
      <c r="K51" s="63">
        <v>157</v>
      </c>
    </row>
    <row r="52" spans="1:11" ht="15.75" customHeight="1">
      <c r="A52" s="9"/>
      <c r="B52" s="9">
        <v>2400</v>
      </c>
      <c r="C52" s="13" t="s">
        <v>36</v>
      </c>
      <c r="D52" s="63">
        <v>80</v>
      </c>
      <c r="E52" s="63">
        <v>114</v>
      </c>
      <c r="F52" s="63">
        <v>0</v>
      </c>
      <c r="G52" s="63">
        <v>114</v>
      </c>
      <c r="H52" s="63">
        <v>0</v>
      </c>
      <c r="I52" s="63">
        <v>114</v>
      </c>
      <c r="J52" s="63">
        <v>0</v>
      </c>
      <c r="K52" s="63">
        <v>114</v>
      </c>
    </row>
    <row r="53" spans="1:11" ht="15.75" customHeight="1">
      <c r="A53" s="9"/>
      <c r="B53" s="9">
        <v>5000</v>
      </c>
      <c r="C53" s="13" t="s">
        <v>61</v>
      </c>
      <c r="D53" s="63">
        <f>SUM(D54:D56)</f>
        <v>1345</v>
      </c>
      <c r="E53" s="63">
        <v>143</v>
      </c>
      <c r="F53" s="63">
        <v>0</v>
      </c>
      <c r="G53" s="63">
        <v>143</v>
      </c>
      <c r="H53" s="63">
        <v>0</v>
      </c>
      <c r="I53" s="63">
        <v>143</v>
      </c>
      <c r="J53" s="63">
        <v>1410</v>
      </c>
      <c r="K53" s="63">
        <v>1553</v>
      </c>
    </row>
    <row r="54" spans="1:11" ht="15.75" customHeight="1">
      <c r="A54" s="9"/>
      <c r="B54" s="117">
        <v>5121</v>
      </c>
      <c r="C54" s="13" t="s">
        <v>395</v>
      </c>
      <c r="D54" s="63">
        <v>0</v>
      </c>
      <c r="E54" s="63">
        <v>143</v>
      </c>
      <c r="F54" s="63">
        <v>0</v>
      </c>
      <c r="G54" s="63">
        <v>143</v>
      </c>
      <c r="H54" s="63">
        <v>0</v>
      </c>
      <c r="I54" s="63">
        <v>143</v>
      </c>
      <c r="J54" s="63">
        <v>0</v>
      </c>
      <c r="K54" s="63">
        <v>143</v>
      </c>
    </row>
    <row r="55" spans="1:11" ht="15.75" customHeight="1">
      <c r="A55" s="9"/>
      <c r="B55" s="117">
        <v>5238</v>
      </c>
      <c r="C55" s="13" t="s">
        <v>801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1410</v>
      </c>
      <c r="K55" s="63">
        <v>1410</v>
      </c>
    </row>
    <row r="56" spans="1:11" ht="15.75" customHeight="1">
      <c r="A56" s="9"/>
      <c r="B56" s="117">
        <v>5239</v>
      </c>
      <c r="C56" s="13" t="s">
        <v>387</v>
      </c>
      <c r="D56" s="63">
        <v>1345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</row>
    <row r="57" spans="1:11" ht="15.75" customHeight="1">
      <c r="A57" s="9"/>
      <c r="B57" s="9"/>
      <c r="C57" s="17" t="s">
        <v>24</v>
      </c>
      <c r="D57" s="63">
        <f aca="true" t="shared" si="3" ref="D57:K57">D13+D19+D12+D40+D52+D53+D14</f>
        <v>96060</v>
      </c>
      <c r="E57" s="63">
        <f t="shared" si="3"/>
        <v>147554</v>
      </c>
      <c r="F57" s="63">
        <f t="shared" si="3"/>
        <v>0</v>
      </c>
      <c r="G57" s="63">
        <f t="shared" si="3"/>
        <v>147554</v>
      </c>
      <c r="H57" s="63">
        <f t="shared" si="3"/>
        <v>0</v>
      </c>
      <c r="I57" s="63">
        <f t="shared" si="3"/>
        <v>147554</v>
      </c>
      <c r="J57" s="63">
        <f t="shared" si="3"/>
        <v>6462</v>
      </c>
      <c r="K57" s="63">
        <f t="shared" si="3"/>
        <v>154016</v>
      </c>
    </row>
    <row r="58" spans="1:11" ht="15.75" customHeight="1">
      <c r="A58" s="116"/>
      <c r="B58" s="9"/>
      <c r="C58" s="17"/>
      <c r="D58" s="63"/>
      <c r="E58" s="63"/>
      <c r="F58" s="63"/>
      <c r="G58" s="63"/>
      <c r="H58" s="63"/>
      <c r="I58" s="63"/>
      <c r="J58" s="63"/>
      <c r="K58" s="63"/>
    </row>
    <row r="59" spans="1:11" ht="30" customHeight="1">
      <c r="A59" s="116"/>
      <c r="B59" s="9"/>
      <c r="C59" s="135" t="s">
        <v>752</v>
      </c>
      <c r="D59" s="63"/>
      <c r="E59" s="63"/>
      <c r="F59" s="63"/>
      <c r="G59" s="63"/>
      <c r="H59" s="63"/>
      <c r="I59" s="63"/>
      <c r="J59" s="63"/>
      <c r="K59" s="63"/>
    </row>
    <row r="60" spans="1:11" ht="15.75" customHeight="1">
      <c r="A60" s="116"/>
      <c r="B60" s="9">
        <v>1100</v>
      </c>
      <c r="C60" s="13" t="s">
        <v>753</v>
      </c>
      <c r="D60" s="63">
        <v>0</v>
      </c>
      <c r="E60" s="63">
        <v>22337</v>
      </c>
      <c r="F60" s="63">
        <v>0</v>
      </c>
      <c r="G60" s="63">
        <v>22337</v>
      </c>
      <c r="H60" s="63">
        <v>0</v>
      </c>
      <c r="I60" s="63">
        <v>22337</v>
      </c>
      <c r="J60" s="63">
        <v>0</v>
      </c>
      <c r="K60" s="63">
        <v>22337</v>
      </c>
    </row>
    <row r="61" spans="1:11" ht="14.25" customHeight="1">
      <c r="A61" s="116"/>
      <c r="B61" s="9">
        <v>1210</v>
      </c>
      <c r="C61" s="13" t="s">
        <v>754</v>
      </c>
      <c r="D61" s="63">
        <v>0</v>
      </c>
      <c r="E61" s="63">
        <v>5271</v>
      </c>
      <c r="F61" s="63">
        <v>0</v>
      </c>
      <c r="G61" s="63">
        <v>5271</v>
      </c>
      <c r="H61" s="63">
        <v>0</v>
      </c>
      <c r="I61" s="63">
        <v>5271</v>
      </c>
      <c r="J61" s="63">
        <v>0</v>
      </c>
      <c r="K61" s="63">
        <v>5271</v>
      </c>
    </row>
    <row r="62" spans="1:11" ht="23.25" customHeight="1">
      <c r="A62" s="116"/>
      <c r="B62" s="9">
        <v>1220</v>
      </c>
      <c r="C62" s="13" t="s">
        <v>542</v>
      </c>
      <c r="D62" s="63">
        <v>0</v>
      </c>
      <c r="E62" s="63">
        <f aca="true" t="shared" si="4" ref="E62:K62">SUM(E63:E64)</f>
        <v>285</v>
      </c>
      <c r="F62" s="63">
        <f t="shared" si="4"/>
        <v>0</v>
      </c>
      <c r="G62" s="63">
        <f t="shared" si="4"/>
        <v>285</v>
      </c>
      <c r="H62" s="63">
        <f t="shared" si="4"/>
        <v>0</v>
      </c>
      <c r="I62" s="63">
        <f t="shared" si="4"/>
        <v>285</v>
      </c>
      <c r="J62" s="63">
        <f t="shared" si="4"/>
        <v>60</v>
      </c>
      <c r="K62" s="63">
        <f t="shared" si="4"/>
        <v>345</v>
      </c>
    </row>
    <row r="63" spans="1:11" ht="15.75" customHeight="1">
      <c r="A63" s="116"/>
      <c r="B63" s="117">
        <v>1221</v>
      </c>
      <c r="C63" s="13" t="s">
        <v>597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</row>
    <row r="64" spans="1:11" ht="15" customHeight="1">
      <c r="A64" s="116"/>
      <c r="B64" s="117">
        <v>1229</v>
      </c>
      <c r="C64" s="13" t="s">
        <v>755</v>
      </c>
      <c r="D64" s="63">
        <v>0</v>
      </c>
      <c r="E64" s="63">
        <v>285</v>
      </c>
      <c r="F64" s="63">
        <v>0</v>
      </c>
      <c r="G64" s="63">
        <v>285</v>
      </c>
      <c r="H64" s="63">
        <v>0</v>
      </c>
      <c r="I64" s="63">
        <v>285</v>
      </c>
      <c r="J64" s="63">
        <v>60</v>
      </c>
      <c r="K64" s="63">
        <v>345</v>
      </c>
    </row>
    <row r="65" spans="1:11" ht="15.75" customHeight="1">
      <c r="A65" s="116"/>
      <c r="B65" s="9">
        <v>2200</v>
      </c>
      <c r="C65" s="13" t="s">
        <v>28</v>
      </c>
      <c r="D65" s="63">
        <f>SUM(D68:D69)</f>
        <v>0</v>
      </c>
      <c r="E65" s="63">
        <f aca="true" t="shared" si="5" ref="E65:K65">SUM(E66:E83)</f>
        <v>13030</v>
      </c>
      <c r="F65" s="63">
        <f t="shared" si="5"/>
        <v>0</v>
      </c>
      <c r="G65" s="63">
        <f t="shared" si="5"/>
        <v>13030</v>
      </c>
      <c r="H65" s="63">
        <f t="shared" si="5"/>
        <v>340</v>
      </c>
      <c r="I65" s="63">
        <f t="shared" si="5"/>
        <v>13370</v>
      </c>
      <c r="J65" s="63">
        <f t="shared" si="5"/>
        <v>450</v>
      </c>
      <c r="K65" s="63">
        <f t="shared" si="5"/>
        <v>13820</v>
      </c>
    </row>
    <row r="66" spans="1:11" ht="15.75" customHeight="1">
      <c r="A66" s="116"/>
      <c r="B66" s="117">
        <v>2219</v>
      </c>
      <c r="C66" s="13" t="s">
        <v>208</v>
      </c>
      <c r="D66" s="63">
        <v>0</v>
      </c>
      <c r="E66" s="63">
        <v>1352</v>
      </c>
      <c r="F66" s="63">
        <v>0</v>
      </c>
      <c r="G66" s="63">
        <v>1352</v>
      </c>
      <c r="H66" s="63">
        <v>0</v>
      </c>
      <c r="I66" s="63">
        <v>1352</v>
      </c>
      <c r="J66" s="63">
        <v>0</v>
      </c>
      <c r="K66" s="63">
        <v>1352</v>
      </c>
    </row>
    <row r="67" spans="1:11" ht="15.75" customHeight="1">
      <c r="A67" s="116"/>
      <c r="B67" s="117">
        <v>2221</v>
      </c>
      <c r="C67" s="13" t="s">
        <v>209</v>
      </c>
      <c r="D67" s="63">
        <v>0</v>
      </c>
      <c r="E67" s="63">
        <v>2135</v>
      </c>
      <c r="F67" s="63">
        <v>0</v>
      </c>
      <c r="G67" s="63">
        <v>2135</v>
      </c>
      <c r="H67" s="63">
        <v>0</v>
      </c>
      <c r="I67" s="63">
        <v>2135</v>
      </c>
      <c r="J67" s="63">
        <v>0</v>
      </c>
      <c r="K67" s="63">
        <v>2135</v>
      </c>
    </row>
    <row r="68" spans="1:11" ht="15.75" customHeight="1">
      <c r="A68" s="116"/>
      <c r="B68" s="117">
        <v>2222</v>
      </c>
      <c r="C68" s="13" t="s">
        <v>210</v>
      </c>
      <c r="D68" s="63">
        <v>0</v>
      </c>
      <c r="E68" s="63">
        <v>143</v>
      </c>
      <c r="F68" s="63">
        <v>0</v>
      </c>
      <c r="G68" s="63">
        <v>143</v>
      </c>
      <c r="H68" s="63">
        <v>0</v>
      </c>
      <c r="I68" s="63">
        <v>143</v>
      </c>
      <c r="J68" s="63">
        <v>0</v>
      </c>
      <c r="K68" s="63">
        <v>143</v>
      </c>
    </row>
    <row r="69" spans="1:11" ht="15.75" customHeight="1">
      <c r="A69" s="116"/>
      <c r="B69" s="117">
        <v>2223</v>
      </c>
      <c r="C69" s="13" t="s">
        <v>211</v>
      </c>
      <c r="D69" s="63">
        <v>0</v>
      </c>
      <c r="E69" s="63">
        <v>1992</v>
      </c>
      <c r="F69" s="63">
        <v>0</v>
      </c>
      <c r="G69" s="63">
        <v>1992</v>
      </c>
      <c r="H69" s="63">
        <v>0</v>
      </c>
      <c r="I69" s="63">
        <v>1992</v>
      </c>
      <c r="J69" s="63">
        <v>0</v>
      </c>
      <c r="K69" s="63">
        <v>1992</v>
      </c>
    </row>
    <row r="70" spans="1:11" ht="15.75" customHeight="1">
      <c r="A70" s="116"/>
      <c r="B70" s="117">
        <v>2226</v>
      </c>
      <c r="C70" s="13" t="s">
        <v>456</v>
      </c>
      <c r="D70" s="63">
        <v>0</v>
      </c>
      <c r="E70" s="63">
        <v>72</v>
      </c>
      <c r="F70" s="63">
        <v>0</v>
      </c>
      <c r="G70" s="63">
        <v>72</v>
      </c>
      <c r="H70" s="63">
        <v>350</v>
      </c>
      <c r="I70" s="63">
        <v>422</v>
      </c>
      <c r="J70" s="63">
        <v>10</v>
      </c>
      <c r="K70" s="63">
        <v>432</v>
      </c>
    </row>
    <row r="71" spans="1:11" ht="15.75" customHeight="1">
      <c r="A71" s="116"/>
      <c r="B71" s="117">
        <v>2229</v>
      </c>
      <c r="C71" s="13" t="s">
        <v>756</v>
      </c>
      <c r="D71" s="63">
        <v>0</v>
      </c>
      <c r="E71" s="63">
        <v>43</v>
      </c>
      <c r="F71" s="63">
        <v>0</v>
      </c>
      <c r="G71" s="63">
        <v>43</v>
      </c>
      <c r="H71" s="63">
        <v>0</v>
      </c>
      <c r="I71" s="63">
        <v>43</v>
      </c>
      <c r="J71" s="63">
        <v>0</v>
      </c>
      <c r="K71" s="63">
        <v>43</v>
      </c>
    </row>
    <row r="72" spans="1:11" ht="15.75" customHeight="1">
      <c r="A72" s="116"/>
      <c r="B72" s="117">
        <v>2233</v>
      </c>
      <c r="C72" s="13" t="s">
        <v>390</v>
      </c>
      <c r="D72" s="63">
        <v>0</v>
      </c>
      <c r="E72" s="63">
        <v>498</v>
      </c>
      <c r="F72" s="63">
        <v>0</v>
      </c>
      <c r="G72" s="63">
        <v>498</v>
      </c>
      <c r="H72" s="63">
        <v>-350</v>
      </c>
      <c r="I72" s="63">
        <v>148</v>
      </c>
      <c r="J72" s="63">
        <v>0</v>
      </c>
      <c r="K72" s="63">
        <v>148</v>
      </c>
    </row>
    <row r="73" spans="1:11" ht="26.25" customHeight="1">
      <c r="A73" s="116"/>
      <c r="B73" s="117">
        <v>2234</v>
      </c>
      <c r="C73" s="13" t="s">
        <v>757</v>
      </c>
      <c r="D73" s="63">
        <v>0</v>
      </c>
      <c r="E73" s="63">
        <v>200</v>
      </c>
      <c r="F73" s="63">
        <v>0</v>
      </c>
      <c r="G73" s="63">
        <v>200</v>
      </c>
      <c r="H73" s="63">
        <v>0</v>
      </c>
      <c r="I73" s="63">
        <v>200</v>
      </c>
      <c r="J73" s="63">
        <v>0</v>
      </c>
      <c r="K73" s="63">
        <v>200</v>
      </c>
    </row>
    <row r="74" spans="1:11" ht="14.25" customHeight="1">
      <c r="A74" s="116"/>
      <c r="B74" s="117">
        <v>2240</v>
      </c>
      <c r="C74" s="13" t="s">
        <v>758</v>
      </c>
      <c r="D74" s="63">
        <v>0</v>
      </c>
      <c r="E74" s="63">
        <v>2064</v>
      </c>
      <c r="F74" s="63">
        <v>0</v>
      </c>
      <c r="G74" s="63">
        <v>2064</v>
      </c>
      <c r="H74" s="63">
        <v>-2064</v>
      </c>
      <c r="I74" s="63">
        <v>0</v>
      </c>
      <c r="J74" s="63">
        <v>30</v>
      </c>
      <c r="K74" s="63">
        <v>30</v>
      </c>
    </row>
    <row r="75" spans="1:11" ht="14.25" customHeight="1">
      <c r="A75" s="116"/>
      <c r="B75" s="117">
        <v>2241</v>
      </c>
      <c r="C75" s="13" t="s">
        <v>878</v>
      </c>
      <c r="D75" s="63">
        <v>0</v>
      </c>
      <c r="E75" s="63">
        <v>712</v>
      </c>
      <c r="F75" s="63">
        <v>0</v>
      </c>
      <c r="G75" s="63">
        <v>712</v>
      </c>
      <c r="H75" s="63">
        <v>2619</v>
      </c>
      <c r="I75" s="63">
        <v>3331</v>
      </c>
      <c r="J75" s="63">
        <v>300</v>
      </c>
      <c r="K75" s="63">
        <v>3631</v>
      </c>
    </row>
    <row r="76" spans="1:11" ht="26.25" customHeight="1">
      <c r="A76" s="116"/>
      <c r="B76" s="117">
        <v>2243</v>
      </c>
      <c r="C76" s="13" t="s">
        <v>584</v>
      </c>
      <c r="D76" s="63">
        <v>0</v>
      </c>
      <c r="E76" s="63">
        <v>669</v>
      </c>
      <c r="F76" s="63">
        <v>0</v>
      </c>
      <c r="G76" s="63">
        <v>669</v>
      </c>
      <c r="H76" s="63">
        <v>15</v>
      </c>
      <c r="I76" s="63">
        <v>684</v>
      </c>
      <c r="J76" s="63">
        <v>50</v>
      </c>
      <c r="K76" s="63">
        <v>734</v>
      </c>
    </row>
    <row r="77" spans="1:11" ht="13.5" customHeight="1">
      <c r="A77" s="116"/>
      <c r="B77" s="117">
        <v>2249</v>
      </c>
      <c r="C77" s="13" t="s">
        <v>457</v>
      </c>
      <c r="D77" s="63">
        <v>0</v>
      </c>
      <c r="E77" s="63">
        <v>712</v>
      </c>
      <c r="F77" s="63">
        <v>0</v>
      </c>
      <c r="G77" s="63">
        <v>712</v>
      </c>
      <c r="H77" s="63">
        <v>-15</v>
      </c>
      <c r="I77" s="63">
        <v>697</v>
      </c>
      <c r="J77" s="63">
        <v>-90</v>
      </c>
      <c r="K77" s="63">
        <v>607</v>
      </c>
    </row>
    <row r="78" spans="1:11" ht="13.5" customHeight="1">
      <c r="A78" s="116"/>
      <c r="B78" s="117">
        <v>2251</v>
      </c>
      <c r="C78" s="13" t="s">
        <v>929</v>
      </c>
      <c r="D78" s="63">
        <v>0</v>
      </c>
      <c r="E78" s="63">
        <v>285</v>
      </c>
      <c r="F78" s="63">
        <v>0</v>
      </c>
      <c r="G78" s="63">
        <v>285</v>
      </c>
      <c r="H78" s="63">
        <v>0</v>
      </c>
      <c r="I78" s="63">
        <v>285</v>
      </c>
      <c r="J78" s="63">
        <v>0</v>
      </c>
      <c r="K78" s="63">
        <v>285</v>
      </c>
    </row>
    <row r="79" spans="1:11" ht="14.25" customHeight="1">
      <c r="A79" s="116"/>
      <c r="B79" s="117">
        <v>2253</v>
      </c>
      <c r="C79" s="13" t="s">
        <v>492</v>
      </c>
      <c r="D79" s="63">
        <v>0</v>
      </c>
      <c r="E79" s="63">
        <v>498</v>
      </c>
      <c r="F79" s="63">
        <v>0</v>
      </c>
      <c r="G79" s="63">
        <v>498</v>
      </c>
      <c r="H79" s="63">
        <v>0</v>
      </c>
      <c r="I79" s="63">
        <v>498</v>
      </c>
      <c r="J79" s="63">
        <v>0</v>
      </c>
      <c r="K79" s="63">
        <v>498</v>
      </c>
    </row>
    <row r="80" spans="1:11" ht="15.75" customHeight="1">
      <c r="A80" s="116"/>
      <c r="B80" s="117">
        <v>2269</v>
      </c>
      <c r="C80" s="13" t="s">
        <v>759</v>
      </c>
      <c r="D80" s="63">
        <v>0</v>
      </c>
      <c r="E80" s="63">
        <v>302</v>
      </c>
      <c r="F80" s="63">
        <v>0</v>
      </c>
      <c r="G80" s="63">
        <v>302</v>
      </c>
      <c r="H80" s="63">
        <v>0</v>
      </c>
      <c r="I80" s="63">
        <v>302</v>
      </c>
      <c r="J80" s="63">
        <v>0</v>
      </c>
      <c r="K80" s="63">
        <v>302</v>
      </c>
    </row>
    <row r="81" spans="1:11" ht="14.25" customHeight="1">
      <c r="A81" s="116"/>
      <c r="B81" s="117">
        <v>2271</v>
      </c>
      <c r="C81" s="13" t="s">
        <v>448</v>
      </c>
      <c r="D81" s="63">
        <v>0</v>
      </c>
      <c r="E81" s="63">
        <v>683</v>
      </c>
      <c r="F81" s="63">
        <v>0</v>
      </c>
      <c r="G81" s="63">
        <v>683</v>
      </c>
      <c r="H81" s="63">
        <v>0</v>
      </c>
      <c r="I81" s="63">
        <v>683</v>
      </c>
      <c r="J81" s="63">
        <v>150</v>
      </c>
      <c r="K81" s="63">
        <v>833</v>
      </c>
    </row>
    <row r="82" spans="1:11" ht="14.25" customHeight="1">
      <c r="A82" s="116"/>
      <c r="B82" s="117">
        <v>2279</v>
      </c>
      <c r="C82" s="13" t="s">
        <v>2</v>
      </c>
      <c r="D82" s="63">
        <v>0</v>
      </c>
      <c r="E82" s="63">
        <v>143</v>
      </c>
      <c r="F82" s="63">
        <v>0</v>
      </c>
      <c r="G82" s="63">
        <v>143</v>
      </c>
      <c r="H82" s="63">
        <v>0</v>
      </c>
      <c r="I82" s="63">
        <v>143</v>
      </c>
      <c r="J82" s="63">
        <v>0</v>
      </c>
      <c r="K82" s="63">
        <v>143</v>
      </c>
    </row>
    <row r="83" spans="1:11" ht="13.5" customHeight="1">
      <c r="A83" s="116"/>
      <c r="B83" s="117">
        <v>2279</v>
      </c>
      <c r="C83" s="13" t="s">
        <v>251</v>
      </c>
      <c r="D83" s="63">
        <v>0</v>
      </c>
      <c r="E83" s="63">
        <v>527</v>
      </c>
      <c r="F83" s="63">
        <v>0</v>
      </c>
      <c r="G83" s="63">
        <v>527</v>
      </c>
      <c r="H83" s="63">
        <v>-215</v>
      </c>
      <c r="I83" s="63">
        <v>312</v>
      </c>
      <c r="J83" s="63">
        <v>0</v>
      </c>
      <c r="K83" s="63">
        <v>312</v>
      </c>
    </row>
    <row r="84" spans="1:11" ht="27.75" customHeight="1">
      <c r="A84" s="116"/>
      <c r="B84" s="9">
        <v>2300</v>
      </c>
      <c r="C84" s="13" t="s">
        <v>930</v>
      </c>
      <c r="D84" s="63">
        <v>230</v>
      </c>
      <c r="E84" s="63">
        <f aca="true" t="shared" si="6" ref="E84:K84">SUM(E85:E95)</f>
        <v>5068</v>
      </c>
      <c r="F84" s="63">
        <f t="shared" si="6"/>
        <v>0</v>
      </c>
      <c r="G84" s="63">
        <f t="shared" si="6"/>
        <v>5068</v>
      </c>
      <c r="H84" s="63">
        <f t="shared" si="6"/>
        <v>-340</v>
      </c>
      <c r="I84" s="63">
        <f t="shared" si="6"/>
        <v>4728</v>
      </c>
      <c r="J84" s="63">
        <f t="shared" si="6"/>
        <v>330</v>
      </c>
      <c r="K84" s="63">
        <f t="shared" si="6"/>
        <v>5058</v>
      </c>
    </row>
    <row r="85" spans="1:11" ht="15.75" customHeight="1">
      <c r="A85" s="116"/>
      <c r="B85" s="117">
        <v>2311</v>
      </c>
      <c r="C85" s="13" t="s">
        <v>252</v>
      </c>
      <c r="D85" s="63">
        <v>0</v>
      </c>
      <c r="E85" s="63">
        <v>712</v>
      </c>
      <c r="F85" s="63">
        <v>0</v>
      </c>
      <c r="G85" s="63">
        <v>712</v>
      </c>
      <c r="H85" s="63">
        <v>-100</v>
      </c>
      <c r="I85" s="63">
        <v>612</v>
      </c>
      <c r="J85" s="63">
        <v>0</v>
      </c>
      <c r="K85" s="63">
        <v>612</v>
      </c>
    </row>
    <row r="86" spans="1:11" ht="15" customHeight="1">
      <c r="A86" s="116"/>
      <c r="B86" s="117">
        <v>2312</v>
      </c>
      <c r="C86" s="13" t="s">
        <v>253</v>
      </c>
      <c r="D86" s="63">
        <v>0</v>
      </c>
      <c r="E86" s="63">
        <v>512</v>
      </c>
      <c r="F86" s="63">
        <v>0</v>
      </c>
      <c r="G86" s="63">
        <v>512</v>
      </c>
      <c r="H86" s="63">
        <v>100</v>
      </c>
      <c r="I86" s="63">
        <v>612</v>
      </c>
      <c r="J86" s="63">
        <v>250</v>
      </c>
      <c r="K86" s="63">
        <v>862</v>
      </c>
    </row>
    <row r="87" spans="1:11" ht="15" customHeight="1">
      <c r="A87" s="116"/>
      <c r="B87" s="117">
        <v>2322</v>
      </c>
      <c r="C87" s="13" t="s">
        <v>254</v>
      </c>
      <c r="D87" s="63">
        <v>0</v>
      </c>
      <c r="E87" s="63">
        <v>1850</v>
      </c>
      <c r="F87" s="63">
        <v>0</v>
      </c>
      <c r="G87" s="63">
        <v>1850</v>
      </c>
      <c r="H87" s="63">
        <v>-235</v>
      </c>
      <c r="I87" s="63">
        <v>1615</v>
      </c>
      <c r="J87" s="63">
        <v>0</v>
      </c>
      <c r="K87" s="63">
        <v>1615</v>
      </c>
    </row>
    <row r="88" spans="1:11" ht="25.5" customHeight="1">
      <c r="A88" s="116"/>
      <c r="B88" s="117">
        <v>2350</v>
      </c>
      <c r="C88" s="13" t="s">
        <v>760</v>
      </c>
      <c r="D88" s="63">
        <v>0</v>
      </c>
      <c r="E88" s="63">
        <v>555</v>
      </c>
      <c r="F88" s="63">
        <v>0</v>
      </c>
      <c r="G88" s="63">
        <v>555</v>
      </c>
      <c r="H88" s="63">
        <v>-555</v>
      </c>
      <c r="I88" s="63">
        <v>0</v>
      </c>
      <c r="J88" s="63">
        <v>0</v>
      </c>
      <c r="K88" s="63">
        <v>0</v>
      </c>
    </row>
    <row r="89" spans="1:11" ht="25.5" customHeight="1">
      <c r="A89" s="116"/>
      <c r="B89" s="117">
        <v>2351</v>
      </c>
      <c r="C89" s="13" t="s">
        <v>255</v>
      </c>
      <c r="D89" s="63">
        <v>0</v>
      </c>
      <c r="E89" s="63">
        <v>0</v>
      </c>
      <c r="F89" s="63">
        <v>0</v>
      </c>
      <c r="G89" s="63">
        <v>0</v>
      </c>
      <c r="H89" s="63">
        <v>235</v>
      </c>
      <c r="I89" s="63">
        <v>235</v>
      </c>
      <c r="J89" s="63">
        <v>0</v>
      </c>
      <c r="K89" s="63">
        <v>235</v>
      </c>
    </row>
    <row r="90" spans="1:11" ht="16.5" customHeight="1">
      <c r="A90" s="116"/>
      <c r="B90" s="117">
        <v>2352</v>
      </c>
      <c r="C90" s="13" t="s">
        <v>256</v>
      </c>
      <c r="D90" s="63">
        <v>0</v>
      </c>
      <c r="E90" s="63">
        <v>356</v>
      </c>
      <c r="F90" s="63">
        <v>0</v>
      </c>
      <c r="G90" s="63">
        <v>356</v>
      </c>
      <c r="H90" s="63">
        <v>0</v>
      </c>
      <c r="I90" s="63">
        <v>356</v>
      </c>
      <c r="J90" s="63">
        <v>0</v>
      </c>
      <c r="K90" s="63">
        <v>356</v>
      </c>
    </row>
    <row r="91" spans="1:11" ht="14.25" customHeight="1">
      <c r="A91" s="116"/>
      <c r="B91" s="117">
        <v>2353</v>
      </c>
      <c r="C91" s="13" t="s">
        <v>761</v>
      </c>
      <c r="D91" s="63">
        <v>0</v>
      </c>
      <c r="E91" s="63">
        <v>214</v>
      </c>
      <c r="F91" s="63">
        <v>0</v>
      </c>
      <c r="G91" s="63">
        <v>214</v>
      </c>
      <c r="H91" s="63">
        <v>215</v>
      </c>
      <c r="I91" s="63">
        <v>429</v>
      </c>
      <c r="J91" s="63">
        <v>0</v>
      </c>
      <c r="K91" s="63">
        <v>429</v>
      </c>
    </row>
    <row r="92" spans="1:11" ht="15" customHeight="1">
      <c r="A92" s="116"/>
      <c r="B92" s="117">
        <v>2361</v>
      </c>
      <c r="C92" s="13" t="s">
        <v>394</v>
      </c>
      <c r="D92" s="63">
        <v>0</v>
      </c>
      <c r="E92" s="63">
        <v>214</v>
      </c>
      <c r="F92" s="63">
        <v>0</v>
      </c>
      <c r="G92" s="63">
        <v>214</v>
      </c>
      <c r="H92" s="63">
        <v>0</v>
      </c>
      <c r="I92" s="63">
        <v>214</v>
      </c>
      <c r="J92" s="63">
        <v>0</v>
      </c>
      <c r="K92" s="63">
        <v>214</v>
      </c>
    </row>
    <row r="93" spans="1:11" ht="15" customHeight="1">
      <c r="A93" s="116"/>
      <c r="B93" s="117">
        <v>2363</v>
      </c>
      <c r="C93" s="13" t="s">
        <v>384</v>
      </c>
      <c r="D93" s="63">
        <v>0</v>
      </c>
      <c r="E93" s="63">
        <v>512</v>
      </c>
      <c r="F93" s="63">
        <v>0</v>
      </c>
      <c r="G93" s="63">
        <v>512</v>
      </c>
      <c r="H93" s="63">
        <v>0</v>
      </c>
      <c r="I93" s="63">
        <v>512</v>
      </c>
      <c r="J93" s="63">
        <v>0</v>
      </c>
      <c r="K93" s="63">
        <v>512</v>
      </c>
    </row>
    <row r="94" spans="1:11" ht="14.25" customHeight="1">
      <c r="A94" s="116"/>
      <c r="B94" s="117">
        <v>2390</v>
      </c>
      <c r="C94" s="13" t="s">
        <v>385</v>
      </c>
      <c r="D94" s="63">
        <v>0</v>
      </c>
      <c r="E94" s="63">
        <v>143</v>
      </c>
      <c r="F94" s="63">
        <v>0</v>
      </c>
      <c r="G94" s="63">
        <v>143</v>
      </c>
      <c r="H94" s="63">
        <v>0</v>
      </c>
      <c r="I94" s="63">
        <v>143</v>
      </c>
      <c r="J94" s="63">
        <v>80</v>
      </c>
      <c r="K94" s="63">
        <v>223</v>
      </c>
    </row>
    <row r="95" spans="1:11" ht="15" customHeight="1">
      <c r="A95" s="116"/>
      <c r="B95" s="117"/>
      <c r="C95" s="13" t="s">
        <v>928</v>
      </c>
      <c r="D95" s="63">
        <v>230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</row>
    <row r="96" spans="1:11" ht="13.5" customHeight="1">
      <c r="A96" s="116"/>
      <c r="B96" s="9">
        <v>5200</v>
      </c>
      <c r="C96" s="13" t="s">
        <v>61</v>
      </c>
      <c r="D96" s="63">
        <v>0</v>
      </c>
      <c r="E96" s="63">
        <f aca="true" t="shared" si="7" ref="E96:K96">SUM(E97:E99)</f>
        <v>3701</v>
      </c>
      <c r="F96" s="63">
        <f t="shared" si="7"/>
        <v>0</v>
      </c>
      <c r="G96" s="63">
        <f t="shared" si="7"/>
        <v>3701</v>
      </c>
      <c r="H96" s="63">
        <f t="shared" si="7"/>
        <v>0</v>
      </c>
      <c r="I96" s="63">
        <f t="shared" si="7"/>
        <v>3701</v>
      </c>
      <c r="J96" s="63">
        <f t="shared" si="7"/>
        <v>-840</v>
      </c>
      <c r="K96" s="63">
        <f t="shared" si="7"/>
        <v>2861</v>
      </c>
    </row>
    <row r="97" spans="1:11" ht="14.25" customHeight="1">
      <c r="A97" s="116"/>
      <c r="B97" s="117">
        <v>5121</v>
      </c>
      <c r="C97" s="13" t="s">
        <v>741</v>
      </c>
      <c r="D97" s="63">
        <v>0</v>
      </c>
      <c r="E97" s="63">
        <v>285</v>
      </c>
      <c r="F97" s="63">
        <v>0</v>
      </c>
      <c r="G97" s="63">
        <v>285</v>
      </c>
      <c r="H97" s="63">
        <v>0</v>
      </c>
      <c r="I97" s="63">
        <v>285</v>
      </c>
      <c r="J97" s="63">
        <v>0</v>
      </c>
      <c r="K97" s="63">
        <v>285</v>
      </c>
    </row>
    <row r="98" spans="1:11" ht="13.5" customHeight="1">
      <c r="A98" s="116"/>
      <c r="B98" s="117">
        <v>5238</v>
      </c>
      <c r="C98" s="13" t="s">
        <v>434</v>
      </c>
      <c r="D98" s="63">
        <v>0</v>
      </c>
      <c r="E98" s="63">
        <v>712</v>
      </c>
      <c r="F98" s="63">
        <v>0</v>
      </c>
      <c r="G98" s="63">
        <v>712</v>
      </c>
      <c r="H98" s="63">
        <v>0</v>
      </c>
      <c r="I98" s="63">
        <v>712</v>
      </c>
      <c r="J98" s="63">
        <v>1720</v>
      </c>
      <c r="K98" s="63">
        <v>2432</v>
      </c>
    </row>
    <row r="99" spans="1:11" ht="14.25" customHeight="1">
      <c r="A99" s="116"/>
      <c r="B99" s="117">
        <v>5239</v>
      </c>
      <c r="C99" s="13" t="s">
        <v>387</v>
      </c>
      <c r="D99" s="63">
        <v>0</v>
      </c>
      <c r="E99" s="63">
        <v>2704</v>
      </c>
      <c r="F99" s="63">
        <v>0</v>
      </c>
      <c r="G99" s="63">
        <v>2704</v>
      </c>
      <c r="H99" s="63">
        <v>0</v>
      </c>
      <c r="I99" s="63">
        <v>2704</v>
      </c>
      <c r="J99" s="63">
        <v>-2560</v>
      </c>
      <c r="K99" s="63">
        <v>144</v>
      </c>
    </row>
    <row r="100" spans="1:11" ht="15.75" customHeight="1">
      <c r="A100" s="116"/>
      <c r="B100" s="285"/>
      <c r="C100" s="17" t="s">
        <v>53</v>
      </c>
      <c r="D100" s="63">
        <f>D65+D84</f>
        <v>230</v>
      </c>
      <c r="E100" s="63">
        <f aca="true" t="shared" si="8" ref="E100:K100">E65+E84+E96+E62+E61+E60</f>
        <v>49692</v>
      </c>
      <c r="F100" s="63">
        <f t="shared" si="8"/>
        <v>0</v>
      </c>
      <c r="G100" s="63">
        <f t="shared" si="8"/>
        <v>49692</v>
      </c>
      <c r="H100" s="63">
        <f t="shared" si="8"/>
        <v>0</v>
      </c>
      <c r="I100" s="63">
        <f t="shared" si="8"/>
        <v>49692</v>
      </c>
      <c r="J100" s="63">
        <f t="shared" si="8"/>
        <v>0</v>
      </c>
      <c r="K100" s="63">
        <f t="shared" si="8"/>
        <v>49692</v>
      </c>
    </row>
    <row r="101" spans="1:11" ht="25.5" customHeight="1">
      <c r="A101" s="116"/>
      <c r="B101" s="9"/>
      <c r="C101" s="17"/>
      <c r="D101" s="63"/>
      <c r="E101" s="63"/>
      <c r="F101" s="63"/>
      <c r="G101" s="63"/>
      <c r="H101" s="63"/>
      <c r="I101" s="63"/>
      <c r="J101" s="63"/>
      <c r="K101" s="63"/>
    </row>
    <row r="102" spans="1:11" ht="13.5">
      <c r="A102" s="31"/>
      <c r="B102" s="21"/>
      <c r="C102" s="140" t="s">
        <v>51</v>
      </c>
      <c r="D102" s="63"/>
      <c r="E102" s="63"/>
      <c r="F102" s="63"/>
      <c r="G102" s="63"/>
      <c r="H102" s="63"/>
      <c r="I102" s="63"/>
      <c r="J102" s="63"/>
      <c r="K102" s="63"/>
    </row>
    <row r="103" spans="1:11" ht="12.75">
      <c r="A103" s="31"/>
      <c r="B103" s="9">
        <v>6200</v>
      </c>
      <c r="C103" s="10" t="s">
        <v>463</v>
      </c>
      <c r="D103" s="63">
        <f aca="true" t="shared" si="9" ref="D103:K103">SUM(D104:D114)</f>
        <v>70343</v>
      </c>
      <c r="E103" s="63">
        <f t="shared" si="9"/>
        <v>96972</v>
      </c>
      <c r="F103" s="63">
        <f t="shared" si="9"/>
        <v>0</v>
      </c>
      <c r="G103" s="63">
        <f t="shared" si="9"/>
        <v>96972</v>
      </c>
      <c r="H103" s="63">
        <f t="shared" si="9"/>
        <v>0</v>
      </c>
      <c r="I103" s="63">
        <f t="shared" si="9"/>
        <v>96972</v>
      </c>
      <c r="J103" s="63">
        <f t="shared" si="9"/>
        <v>-7500</v>
      </c>
      <c r="K103" s="63">
        <f t="shared" si="9"/>
        <v>89472</v>
      </c>
    </row>
    <row r="104" spans="1:11" ht="25.5">
      <c r="A104" s="31"/>
      <c r="B104" s="117">
        <v>6259</v>
      </c>
      <c r="C104" s="10" t="s">
        <v>927</v>
      </c>
      <c r="D104" s="63">
        <v>10324</v>
      </c>
      <c r="E104" s="63">
        <v>14513</v>
      </c>
      <c r="F104" s="63">
        <v>0</v>
      </c>
      <c r="G104" s="63">
        <v>14513</v>
      </c>
      <c r="H104" s="63">
        <v>0</v>
      </c>
      <c r="I104" s="63">
        <v>14513</v>
      </c>
      <c r="J104" s="63">
        <v>-566</v>
      </c>
      <c r="K104" s="63">
        <v>13947</v>
      </c>
    </row>
    <row r="105" spans="1:11" ht="12.75">
      <c r="A105" s="31"/>
      <c r="B105" s="117">
        <v>6259</v>
      </c>
      <c r="C105" s="10" t="s">
        <v>464</v>
      </c>
      <c r="D105" s="63">
        <v>270</v>
      </c>
      <c r="E105" s="63">
        <v>640</v>
      </c>
      <c r="F105" s="63">
        <v>0</v>
      </c>
      <c r="G105" s="63">
        <v>640</v>
      </c>
      <c r="H105" s="63">
        <v>0</v>
      </c>
      <c r="I105" s="63">
        <v>640</v>
      </c>
      <c r="J105" s="63">
        <v>566</v>
      </c>
      <c r="K105" s="63">
        <v>1206</v>
      </c>
    </row>
    <row r="106" spans="1:11" ht="12.75">
      <c r="A106" s="31"/>
      <c r="B106" s="117">
        <v>6259</v>
      </c>
      <c r="C106" s="10" t="s">
        <v>925</v>
      </c>
      <c r="D106" s="63">
        <v>4500</v>
      </c>
      <c r="E106" s="63">
        <v>8538</v>
      </c>
      <c r="F106" s="63">
        <v>0</v>
      </c>
      <c r="G106" s="63">
        <v>8538</v>
      </c>
      <c r="H106" s="63">
        <v>0</v>
      </c>
      <c r="I106" s="63">
        <v>8538</v>
      </c>
      <c r="J106" s="63">
        <v>0</v>
      </c>
      <c r="K106" s="63">
        <v>8538</v>
      </c>
    </row>
    <row r="107" spans="1:11" ht="12.75">
      <c r="A107" s="31"/>
      <c r="B107" s="117">
        <v>6251</v>
      </c>
      <c r="C107" s="10" t="s">
        <v>926</v>
      </c>
      <c r="D107" s="63">
        <v>0</v>
      </c>
      <c r="E107" s="63">
        <v>427</v>
      </c>
      <c r="F107" s="63">
        <v>0</v>
      </c>
      <c r="G107" s="63">
        <v>427</v>
      </c>
      <c r="H107" s="63">
        <v>0</v>
      </c>
      <c r="I107" s="63">
        <v>427</v>
      </c>
      <c r="J107" s="63">
        <v>0</v>
      </c>
      <c r="K107" s="63">
        <v>427</v>
      </c>
    </row>
    <row r="108" spans="1:11" ht="12.75">
      <c r="A108" s="31"/>
      <c r="B108" s="117">
        <v>6252</v>
      </c>
      <c r="C108" s="10" t="s">
        <v>465</v>
      </c>
      <c r="D108" s="63">
        <v>2500</v>
      </c>
      <c r="E108" s="63">
        <v>4270</v>
      </c>
      <c r="F108" s="63">
        <v>0</v>
      </c>
      <c r="G108" s="63">
        <v>4270</v>
      </c>
      <c r="H108" s="63">
        <v>0</v>
      </c>
      <c r="I108" s="63">
        <v>4270</v>
      </c>
      <c r="J108" s="63">
        <v>0</v>
      </c>
      <c r="K108" s="63">
        <v>4270</v>
      </c>
    </row>
    <row r="109" spans="1:11" ht="12.75">
      <c r="A109" s="31"/>
      <c r="B109" s="117">
        <v>6253</v>
      </c>
      <c r="C109" s="10" t="s">
        <v>466</v>
      </c>
      <c r="D109" s="63">
        <v>800</v>
      </c>
      <c r="E109" s="63">
        <v>1139</v>
      </c>
      <c r="F109" s="63">
        <v>0</v>
      </c>
      <c r="G109" s="63">
        <v>1139</v>
      </c>
      <c r="H109" s="63">
        <v>0</v>
      </c>
      <c r="I109" s="63">
        <v>1139</v>
      </c>
      <c r="J109" s="63">
        <v>0</v>
      </c>
      <c r="K109" s="63">
        <v>1139</v>
      </c>
    </row>
    <row r="110" spans="1:11" ht="12.75">
      <c r="A110" s="31"/>
      <c r="B110" s="117">
        <v>6254</v>
      </c>
      <c r="C110" s="10" t="s">
        <v>467</v>
      </c>
      <c r="D110" s="63">
        <v>1400</v>
      </c>
      <c r="E110" s="63">
        <v>4838</v>
      </c>
      <c r="F110" s="63">
        <v>0</v>
      </c>
      <c r="G110" s="63">
        <v>4838</v>
      </c>
      <c r="H110" s="63">
        <v>0</v>
      </c>
      <c r="I110" s="63">
        <v>4838</v>
      </c>
      <c r="J110" s="63">
        <v>-1100</v>
      </c>
      <c r="K110" s="63">
        <v>3738</v>
      </c>
    </row>
    <row r="111" spans="1:11" ht="12.75">
      <c r="A111" s="31"/>
      <c r="B111" s="117">
        <v>6255</v>
      </c>
      <c r="C111" s="10" t="s">
        <v>468</v>
      </c>
      <c r="D111" s="63">
        <v>9470</v>
      </c>
      <c r="E111" s="63">
        <v>15652</v>
      </c>
      <c r="F111" s="63">
        <v>0</v>
      </c>
      <c r="G111" s="63">
        <v>15652</v>
      </c>
      <c r="H111" s="63">
        <v>0</v>
      </c>
      <c r="I111" s="63">
        <v>15652</v>
      </c>
      <c r="J111" s="63">
        <v>0</v>
      </c>
      <c r="K111" s="63">
        <v>15652</v>
      </c>
    </row>
    <row r="112" spans="1:11" ht="12.75">
      <c r="A112" s="31"/>
      <c r="B112" s="117">
        <v>6270</v>
      </c>
      <c r="C112" s="10" t="s">
        <v>469</v>
      </c>
      <c r="D112" s="63">
        <v>9000</v>
      </c>
      <c r="E112" s="63">
        <v>9960</v>
      </c>
      <c r="F112" s="63">
        <v>0</v>
      </c>
      <c r="G112" s="63">
        <v>9960</v>
      </c>
      <c r="H112" s="63">
        <v>0</v>
      </c>
      <c r="I112" s="63">
        <v>9960</v>
      </c>
      <c r="J112" s="63">
        <v>0</v>
      </c>
      <c r="K112" s="63">
        <v>9960</v>
      </c>
    </row>
    <row r="113" spans="1:11" ht="12.75">
      <c r="A113" s="31"/>
      <c r="B113" s="117">
        <v>6260</v>
      </c>
      <c r="C113" s="10" t="s">
        <v>694</v>
      </c>
      <c r="D113" s="63">
        <v>31179</v>
      </c>
      <c r="E113" s="63">
        <v>35572</v>
      </c>
      <c r="F113" s="63">
        <v>0</v>
      </c>
      <c r="G113" s="63">
        <v>35572</v>
      </c>
      <c r="H113" s="63">
        <v>0</v>
      </c>
      <c r="I113" s="63">
        <v>35572</v>
      </c>
      <c r="J113" s="63">
        <v>-6400</v>
      </c>
      <c r="K113" s="63">
        <v>29172</v>
      </c>
    </row>
    <row r="114" spans="1:11" ht="12.75">
      <c r="A114" s="31"/>
      <c r="B114" s="117">
        <v>6292</v>
      </c>
      <c r="C114" s="10" t="s">
        <v>515</v>
      </c>
      <c r="D114" s="63">
        <v>900</v>
      </c>
      <c r="E114" s="63">
        <v>1423</v>
      </c>
      <c r="F114" s="63">
        <v>0</v>
      </c>
      <c r="G114" s="63">
        <v>1423</v>
      </c>
      <c r="H114" s="63">
        <v>0</v>
      </c>
      <c r="I114" s="63">
        <v>1423</v>
      </c>
      <c r="J114" s="63">
        <v>0</v>
      </c>
      <c r="K114" s="63">
        <v>1423</v>
      </c>
    </row>
    <row r="115" spans="1:11" ht="12.75">
      <c r="A115" s="31"/>
      <c r="B115" s="9">
        <v>6300</v>
      </c>
      <c r="C115" s="10" t="s">
        <v>470</v>
      </c>
      <c r="D115" s="63">
        <f aca="true" t="shared" si="10" ref="D115:K115">SUM(D116:D120)</f>
        <v>52780</v>
      </c>
      <c r="E115" s="63">
        <f t="shared" si="10"/>
        <v>97468</v>
      </c>
      <c r="F115" s="63">
        <f t="shared" si="10"/>
        <v>0</v>
      </c>
      <c r="G115" s="63">
        <f t="shared" si="10"/>
        <v>97468</v>
      </c>
      <c r="H115" s="63">
        <f t="shared" si="10"/>
        <v>0</v>
      </c>
      <c r="I115" s="63">
        <f t="shared" si="10"/>
        <v>97468</v>
      </c>
      <c r="J115" s="63">
        <f t="shared" si="10"/>
        <v>-13501</v>
      </c>
      <c r="K115" s="63">
        <f t="shared" si="10"/>
        <v>83967</v>
      </c>
    </row>
    <row r="116" spans="1:11" ht="12.75">
      <c r="A116" s="31"/>
      <c r="B116" s="117">
        <v>6322</v>
      </c>
      <c r="C116" s="10" t="s">
        <v>471</v>
      </c>
      <c r="D116" s="63">
        <v>19500</v>
      </c>
      <c r="E116" s="63">
        <v>36284</v>
      </c>
      <c r="F116" s="63">
        <v>0</v>
      </c>
      <c r="G116" s="63">
        <v>36284</v>
      </c>
      <c r="H116" s="63">
        <v>0</v>
      </c>
      <c r="I116" s="63">
        <v>36284</v>
      </c>
      <c r="J116" s="63">
        <v>4135</v>
      </c>
      <c r="K116" s="63">
        <v>40419</v>
      </c>
    </row>
    <row r="117" spans="1:11" ht="12.75">
      <c r="A117" s="31"/>
      <c r="B117" s="117">
        <v>6325</v>
      </c>
      <c r="C117" s="10" t="s">
        <v>928</v>
      </c>
      <c r="D117" s="63">
        <v>280</v>
      </c>
      <c r="E117" s="63">
        <v>3557</v>
      </c>
      <c r="F117" s="63">
        <v>0</v>
      </c>
      <c r="G117" s="63">
        <v>3557</v>
      </c>
      <c r="H117" s="63">
        <v>0</v>
      </c>
      <c r="I117" s="63">
        <v>3557</v>
      </c>
      <c r="J117" s="63">
        <v>0</v>
      </c>
      <c r="K117" s="63">
        <v>3557</v>
      </c>
    </row>
    <row r="118" spans="1:11" ht="12.75">
      <c r="A118" s="31"/>
      <c r="B118" s="117">
        <v>6330</v>
      </c>
      <c r="C118" s="10" t="s">
        <v>472</v>
      </c>
      <c r="D118" s="63">
        <v>11200</v>
      </c>
      <c r="E118" s="63">
        <v>14229</v>
      </c>
      <c r="F118" s="63">
        <v>0</v>
      </c>
      <c r="G118" s="63">
        <v>14229</v>
      </c>
      <c r="H118" s="63">
        <v>0</v>
      </c>
      <c r="I118" s="63">
        <v>14229</v>
      </c>
      <c r="J118" s="63">
        <v>1485</v>
      </c>
      <c r="K118" s="63">
        <v>15714</v>
      </c>
    </row>
    <row r="119" spans="1:11" ht="12.75">
      <c r="A119" s="31"/>
      <c r="B119" s="117">
        <v>6350</v>
      </c>
      <c r="C119" s="10" t="s">
        <v>694</v>
      </c>
      <c r="D119" s="63">
        <v>500</v>
      </c>
      <c r="E119" s="63">
        <v>712</v>
      </c>
      <c r="F119" s="63">
        <v>0</v>
      </c>
      <c r="G119" s="63">
        <v>712</v>
      </c>
      <c r="H119" s="63">
        <v>0</v>
      </c>
      <c r="I119" s="63">
        <v>712</v>
      </c>
      <c r="J119" s="63">
        <v>0</v>
      </c>
      <c r="K119" s="63">
        <v>712</v>
      </c>
    </row>
    <row r="120" spans="1:11" ht="12.75">
      <c r="A120" s="31"/>
      <c r="B120" s="117">
        <v>6360</v>
      </c>
      <c r="C120" s="10" t="s">
        <v>750</v>
      </c>
      <c r="D120" s="63">
        <v>21300</v>
      </c>
      <c r="E120" s="63">
        <v>42686</v>
      </c>
      <c r="F120" s="63">
        <v>0</v>
      </c>
      <c r="G120" s="63">
        <v>42686</v>
      </c>
      <c r="H120" s="63">
        <v>0</v>
      </c>
      <c r="I120" s="63">
        <v>42686</v>
      </c>
      <c r="J120" s="63">
        <v>-19121</v>
      </c>
      <c r="K120" s="63">
        <v>23565</v>
      </c>
    </row>
    <row r="121" spans="1:11" ht="12.75">
      <c r="A121" s="31"/>
      <c r="B121" s="21"/>
      <c r="C121" s="32" t="s">
        <v>24</v>
      </c>
      <c r="D121" s="63">
        <f aca="true" t="shared" si="11" ref="D121:K121">D103+D115</f>
        <v>123123</v>
      </c>
      <c r="E121" s="63">
        <f t="shared" si="11"/>
        <v>194440</v>
      </c>
      <c r="F121" s="63">
        <f t="shared" si="11"/>
        <v>0</v>
      </c>
      <c r="G121" s="63">
        <f t="shared" si="11"/>
        <v>194440</v>
      </c>
      <c r="H121" s="63">
        <f t="shared" si="11"/>
        <v>0</v>
      </c>
      <c r="I121" s="63">
        <f t="shared" si="11"/>
        <v>194440</v>
      </c>
      <c r="J121" s="63">
        <f t="shared" si="11"/>
        <v>-21001</v>
      </c>
      <c r="K121" s="63">
        <f t="shared" si="11"/>
        <v>173439</v>
      </c>
    </row>
    <row r="122" spans="1:11" ht="12.75">
      <c r="A122" s="31"/>
      <c r="B122" s="21"/>
      <c r="C122" s="32"/>
      <c r="D122" s="63"/>
      <c r="E122" s="63"/>
      <c r="F122" s="63"/>
      <c r="G122" s="63"/>
      <c r="H122" s="63"/>
      <c r="I122" s="63"/>
      <c r="J122" s="63"/>
      <c r="K122" s="63"/>
    </row>
    <row r="123" spans="1:11" ht="13.5">
      <c r="A123" s="31"/>
      <c r="B123" s="21"/>
      <c r="C123" s="140" t="s">
        <v>50</v>
      </c>
      <c r="D123" s="63"/>
      <c r="E123" s="63"/>
      <c r="F123" s="63"/>
      <c r="G123" s="63"/>
      <c r="H123" s="63"/>
      <c r="I123" s="63"/>
      <c r="J123" s="63"/>
      <c r="K123" s="63"/>
    </row>
    <row r="124" spans="1:11" ht="12.75">
      <c r="A124" s="31"/>
      <c r="B124" s="9">
        <v>1100</v>
      </c>
      <c r="C124" s="10" t="s">
        <v>59</v>
      </c>
      <c r="D124" s="63">
        <v>14700</v>
      </c>
      <c r="E124" s="63">
        <v>15687</v>
      </c>
      <c r="F124" s="63">
        <v>0</v>
      </c>
      <c r="G124" s="63">
        <v>15687</v>
      </c>
      <c r="H124" s="63">
        <v>0</v>
      </c>
      <c r="I124" s="63">
        <v>15687</v>
      </c>
      <c r="J124" s="63">
        <v>102</v>
      </c>
      <c r="K124" s="63">
        <v>15789</v>
      </c>
    </row>
    <row r="125" spans="1:11" ht="12.75">
      <c r="A125" s="31"/>
      <c r="B125" s="9">
        <v>1210</v>
      </c>
      <c r="C125" s="10" t="s">
        <v>60</v>
      </c>
      <c r="D125" s="63">
        <v>3342</v>
      </c>
      <c r="E125" s="63">
        <v>3701</v>
      </c>
      <c r="F125" s="63">
        <v>0</v>
      </c>
      <c r="G125" s="63">
        <v>3701</v>
      </c>
      <c r="H125" s="63">
        <v>0</v>
      </c>
      <c r="I125" s="63">
        <v>3701</v>
      </c>
      <c r="J125" s="63">
        <v>0</v>
      </c>
      <c r="K125" s="63">
        <v>3701</v>
      </c>
    </row>
    <row r="126" spans="1:11" ht="25.5">
      <c r="A126" s="31"/>
      <c r="B126" s="9">
        <v>1220</v>
      </c>
      <c r="C126" s="10" t="s">
        <v>532</v>
      </c>
      <c r="D126" s="63">
        <v>300</v>
      </c>
      <c r="E126" s="63">
        <v>285</v>
      </c>
      <c r="F126" s="63">
        <v>0</v>
      </c>
      <c r="G126" s="63">
        <v>285</v>
      </c>
      <c r="H126" s="63">
        <v>0</v>
      </c>
      <c r="I126" s="63">
        <v>285</v>
      </c>
      <c r="J126" s="63">
        <v>270</v>
      </c>
      <c r="K126" s="63">
        <v>555</v>
      </c>
    </row>
    <row r="127" spans="1:11" ht="12.75">
      <c r="A127" s="31"/>
      <c r="B127" s="117">
        <v>1221</v>
      </c>
      <c r="C127" s="10" t="s">
        <v>751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</row>
    <row r="128" spans="1:11" ht="12.75">
      <c r="A128" s="31"/>
      <c r="B128" s="117">
        <v>1229</v>
      </c>
      <c r="C128" s="10" t="s">
        <v>938</v>
      </c>
      <c r="D128" s="63">
        <v>300</v>
      </c>
      <c r="E128" s="63">
        <v>285</v>
      </c>
      <c r="F128" s="63">
        <v>0</v>
      </c>
      <c r="G128" s="63">
        <v>285</v>
      </c>
      <c r="H128" s="63">
        <v>0</v>
      </c>
      <c r="I128" s="63">
        <v>285</v>
      </c>
      <c r="J128" s="63">
        <v>270</v>
      </c>
      <c r="K128" s="63">
        <v>555</v>
      </c>
    </row>
    <row r="129" spans="1:11" ht="38.25">
      <c r="A129" s="31"/>
      <c r="B129" s="9">
        <v>2300</v>
      </c>
      <c r="C129" s="10" t="s">
        <v>473</v>
      </c>
      <c r="D129" s="63">
        <v>1200</v>
      </c>
      <c r="E129" s="63">
        <v>1423</v>
      </c>
      <c r="F129" s="63">
        <v>0</v>
      </c>
      <c r="G129" s="63">
        <v>1423</v>
      </c>
      <c r="H129" s="63">
        <v>0</v>
      </c>
      <c r="I129" s="63">
        <v>1423</v>
      </c>
      <c r="J129" s="63">
        <v>550</v>
      </c>
      <c r="K129" s="63">
        <v>1973</v>
      </c>
    </row>
    <row r="130" spans="1:11" ht="12.75">
      <c r="A130" s="31"/>
      <c r="B130" s="117">
        <v>2322</v>
      </c>
      <c r="C130" s="10" t="s">
        <v>254</v>
      </c>
      <c r="D130" s="63">
        <v>1200</v>
      </c>
      <c r="E130" s="63">
        <v>1423</v>
      </c>
      <c r="F130" s="63">
        <v>0</v>
      </c>
      <c r="G130" s="63">
        <v>1423</v>
      </c>
      <c r="H130" s="63">
        <v>0</v>
      </c>
      <c r="I130" s="63">
        <v>1423</v>
      </c>
      <c r="J130" s="63">
        <v>550</v>
      </c>
      <c r="K130" s="63">
        <v>1973</v>
      </c>
    </row>
    <row r="131" spans="1:11" ht="12.75">
      <c r="A131" s="31"/>
      <c r="B131" s="9">
        <v>6300</v>
      </c>
      <c r="C131" s="10" t="s">
        <v>244</v>
      </c>
      <c r="D131" s="63">
        <v>0</v>
      </c>
      <c r="E131" s="63">
        <v>0</v>
      </c>
      <c r="F131" s="63">
        <v>0</v>
      </c>
      <c r="G131" s="63">
        <v>0</v>
      </c>
      <c r="H131" s="63">
        <v>0</v>
      </c>
      <c r="I131" s="63">
        <v>0</v>
      </c>
      <c r="J131" s="63">
        <v>871</v>
      </c>
      <c r="K131" s="63">
        <v>871</v>
      </c>
    </row>
    <row r="132" spans="1:11" ht="12.75">
      <c r="A132" s="31"/>
      <c r="B132" s="9"/>
      <c r="C132" s="32" t="s">
        <v>70</v>
      </c>
      <c r="D132" s="63">
        <f aca="true" t="shared" si="12" ref="D132:I132">D124+D125+D129+D126</f>
        <v>19542</v>
      </c>
      <c r="E132" s="63">
        <f t="shared" si="12"/>
        <v>21096</v>
      </c>
      <c r="F132" s="63">
        <f t="shared" si="12"/>
        <v>0</v>
      </c>
      <c r="G132" s="63">
        <f t="shared" si="12"/>
        <v>21096</v>
      </c>
      <c r="H132" s="63">
        <f t="shared" si="12"/>
        <v>0</v>
      </c>
      <c r="I132" s="63">
        <f t="shared" si="12"/>
        <v>21096</v>
      </c>
      <c r="J132" s="63">
        <f>J124+J125+J129+J126+J131</f>
        <v>1793</v>
      </c>
      <c r="K132" s="63">
        <f>K124+K125+K129+K126+K131</f>
        <v>22889</v>
      </c>
    </row>
    <row r="133" spans="1:11" ht="12.75">
      <c r="A133" s="31"/>
      <c r="B133" s="9"/>
      <c r="C133" s="10"/>
      <c r="D133" s="63"/>
      <c r="E133" s="63"/>
      <c r="F133" s="63"/>
      <c r="G133" s="63"/>
      <c r="H133" s="63"/>
      <c r="I133" s="63"/>
      <c r="J133" s="63"/>
      <c r="K133" s="63"/>
    </row>
    <row r="134" spans="1:11" ht="13.5">
      <c r="A134" s="8"/>
      <c r="B134" s="9"/>
      <c r="C134" s="135" t="s">
        <v>63</v>
      </c>
      <c r="D134" s="63"/>
      <c r="E134" s="63"/>
      <c r="F134" s="63"/>
      <c r="G134" s="63"/>
      <c r="H134" s="63"/>
      <c r="I134" s="63"/>
      <c r="J134" s="63"/>
      <c r="K134" s="63"/>
    </row>
    <row r="135" spans="1:11" ht="12.75">
      <c r="A135" s="8"/>
      <c r="B135" s="9">
        <v>1100</v>
      </c>
      <c r="C135" s="10" t="s">
        <v>59</v>
      </c>
      <c r="D135" s="63">
        <v>10744</v>
      </c>
      <c r="E135" s="63">
        <v>16155</v>
      </c>
      <c r="F135" s="63">
        <v>0</v>
      </c>
      <c r="G135" s="63">
        <v>16155</v>
      </c>
      <c r="H135" s="63">
        <v>0</v>
      </c>
      <c r="I135" s="63">
        <v>16155</v>
      </c>
      <c r="J135" s="63">
        <v>0</v>
      </c>
      <c r="K135" s="63">
        <v>16155</v>
      </c>
    </row>
    <row r="136" spans="1:11" ht="12.75">
      <c r="A136" s="8"/>
      <c r="B136" s="9">
        <v>1210</v>
      </c>
      <c r="C136" s="10" t="s">
        <v>60</v>
      </c>
      <c r="D136" s="63">
        <v>2588</v>
      </c>
      <c r="E136" s="63">
        <v>3812</v>
      </c>
      <c r="F136" s="63">
        <v>0</v>
      </c>
      <c r="G136" s="63">
        <v>3812</v>
      </c>
      <c r="H136" s="63">
        <v>0</v>
      </c>
      <c r="I136" s="63">
        <v>3812</v>
      </c>
      <c r="J136" s="63">
        <v>0</v>
      </c>
      <c r="K136" s="63">
        <v>3812</v>
      </c>
    </row>
    <row r="137" spans="1:11" ht="25.5">
      <c r="A137" s="209"/>
      <c r="B137" s="214">
        <v>1220</v>
      </c>
      <c r="C137" s="211" t="s">
        <v>538</v>
      </c>
      <c r="D137" s="212">
        <f aca="true" t="shared" si="13" ref="D137:K137">SUM(D138:D140)</f>
        <v>228</v>
      </c>
      <c r="E137" s="212">
        <f t="shared" si="13"/>
        <v>371</v>
      </c>
      <c r="F137" s="212">
        <f t="shared" si="13"/>
        <v>0</v>
      </c>
      <c r="G137" s="212">
        <f t="shared" si="13"/>
        <v>371</v>
      </c>
      <c r="H137" s="212">
        <f t="shared" si="13"/>
        <v>0</v>
      </c>
      <c r="I137" s="212">
        <f t="shared" si="13"/>
        <v>371</v>
      </c>
      <c r="J137" s="212">
        <f t="shared" si="13"/>
        <v>0</v>
      </c>
      <c r="K137" s="212">
        <f t="shared" si="13"/>
        <v>371</v>
      </c>
    </row>
    <row r="138" spans="1:11" ht="12.75">
      <c r="A138" s="209"/>
      <c r="B138" s="210">
        <v>1221</v>
      </c>
      <c r="C138" s="211" t="s">
        <v>564</v>
      </c>
      <c r="D138" s="311">
        <v>78</v>
      </c>
      <c r="E138" s="311">
        <v>0</v>
      </c>
      <c r="F138" s="311">
        <v>0</v>
      </c>
      <c r="G138" s="311">
        <v>0</v>
      </c>
      <c r="H138" s="311">
        <v>90</v>
      </c>
      <c r="I138" s="311">
        <v>90</v>
      </c>
      <c r="J138" s="311">
        <v>0</v>
      </c>
      <c r="K138" s="311">
        <v>90</v>
      </c>
    </row>
    <row r="139" spans="1:11" ht="12.75">
      <c r="A139" s="209"/>
      <c r="B139" s="210">
        <v>1228</v>
      </c>
      <c r="C139" s="211" t="s">
        <v>739</v>
      </c>
      <c r="D139" s="339">
        <v>0</v>
      </c>
      <c r="E139" s="339">
        <v>285</v>
      </c>
      <c r="F139" s="339">
        <v>0</v>
      </c>
      <c r="G139" s="339">
        <v>285</v>
      </c>
      <c r="H139" s="339">
        <v>-90</v>
      </c>
      <c r="I139" s="339">
        <v>195</v>
      </c>
      <c r="J139" s="339">
        <v>0</v>
      </c>
      <c r="K139" s="339">
        <v>195</v>
      </c>
    </row>
    <row r="140" spans="1:11" ht="24" customHeight="1">
      <c r="A140" s="209"/>
      <c r="B140" s="210">
        <v>1228</v>
      </c>
      <c r="C140" s="211" t="s">
        <v>936</v>
      </c>
      <c r="D140" s="339">
        <v>150</v>
      </c>
      <c r="E140" s="339">
        <v>86</v>
      </c>
      <c r="F140" s="339">
        <v>0</v>
      </c>
      <c r="G140" s="339">
        <v>86</v>
      </c>
      <c r="H140" s="339">
        <v>0</v>
      </c>
      <c r="I140" s="339">
        <v>86</v>
      </c>
      <c r="J140" s="339">
        <v>0</v>
      </c>
      <c r="K140" s="339">
        <v>86</v>
      </c>
    </row>
    <row r="141" spans="1:11" ht="12.75">
      <c r="A141" s="8"/>
      <c r="B141" s="9">
        <v>2200</v>
      </c>
      <c r="C141" s="10" t="s">
        <v>28</v>
      </c>
      <c r="D141" s="67">
        <f>SUM(D142:D152)</f>
        <v>1282</v>
      </c>
      <c r="E141" s="67">
        <f>SUM(E142:E152)</f>
        <v>2152</v>
      </c>
      <c r="F141" s="67">
        <v>0</v>
      </c>
      <c r="G141" s="67">
        <v>2152</v>
      </c>
      <c r="H141" s="67">
        <f>SUM(H142:H152)</f>
        <v>-130</v>
      </c>
      <c r="I141" s="67">
        <f>SUM(I142:I152)</f>
        <v>2022</v>
      </c>
      <c r="J141" s="67">
        <f>SUM(J142:J152)</f>
        <v>220</v>
      </c>
      <c r="K141" s="67">
        <f>SUM(K142:K152)</f>
        <v>2242</v>
      </c>
    </row>
    <row r="142" spans="1:11" ht="12.75">
      <c r="A142" s="8"/>
      <c r="B142" s="117">
        <v>2219</v>
      </c>
      <c r="C142" s="10" t="s">
        <v>208</v>
      </c>
      <c r="D142" s="63">
        <v>200</v>
      </c>
      <c r="E142" s="63">
        <v>427</v>
      </c>
      <c r="F142" s="63">
        <v>0</v>
      </c>
      <c r="G142" s="63">
        <v>427</v>
      </c>
      <c r="H142" s="63">
        <v>0</v>
      </c>
      <c r="I142" s="63">
        <v>427</v>
      </c>
      <c r="J142" s="63">
        <v>0</v>
      </c>
      <c r="K142" s="63">
        <v>427</v>
      </c>
    </row>
    <row r="143" spans="1:11" ht="12.75">
      <c r="A143" s="8"/>
      <c r="B143" s="117">
        <v>2235</v>
      </c>
      <c r="C143" s="10" t="s">
        <v>246</v>
      </c>
      <c r="D143" s="63">
        <v>272</v>
      </c>
      <c r="E143" s="63">
        <v>570</v>
      </c>
      <c r="F143" s="63">
        <v>0</v>
      </c>
      <c r="G143" s="63">
        <v>570</v>
      </c>
      <c r="H143" s="63">
        <v>-130</v>
      </c>
      <c r="I143" s="63">
        <v>440</v>
      </c>
      <c r="J143" s="63">
        <v>0</v>
      </c>
      <c r="K143" s="63">
        <v>440</v>
      </c>
    </row>
    <row r="144" spans="1:11" ht="12.75">
      <c r="A144" s="209"/>
      <c r="B144" s="210">
        <v>2234</v>
      </c>
      <c r="C144" s="211" t="s">
        <v>536</v>
      </c>
      <c r="D144" s="111">
        <v>17</v>
      </c>
      <c r="E144" s="111">
        <v>0</v>
      </c>
      <c r="F144" s="111">
        <v>0</v>
      </c>
      <c r="G144" s="111">
        <v>0</v>
      </c>
      <c r="H144" s="111">
        <v>0</v>
      </c>
      <c r="I144" s="111">
        <v>0</v>
      </c>
      <c r="J144" s="111">
        <v>0</v>
      </c>
      <c r="K144" s="111">
        <v>0</v>
      </c>
    </row>
    <row r="145" spans="1:11" ht="12.75">
      <c r="A145" s="209"/>
      <c r="B145" s="210">
        <v>2239</v>
      </c>
      <c r="C145" s="211" t="s">
        <v>490</v>
      </c>
      <c r="D145" s="212">
        <v>100</v>
      </c>
      <c r="E145" s="212">
        <v>143</v>
      </c>
      <c r="F145" s="212">
        <v>0</v>
      </c>
      <c r="G145" s="212">
        <v>143</v>
      </c>
      <c r="H145" s="212">
        <v>0</v>
      </c>
      <c r="I145" s="212">
        <v>143</v>
      </c>
      <c r="J145" s="212">
        <v>0</v>
      </c>
      <c r="K145" s="212">
        <v>143</v>
      </c>
    </row>
    <row r="146" spans="1:11" ht="12" customHeight="1">
      <c r="A146" s="209"/>
      <c r="B146" s="210">
        <v>2242</v>
      </c>
      <c r="C146" s="211" t="s">
        <v>873</v>
      </c>
      <c r="D146" s="212">
        <v>300</v>
      </c>
      <c r="E146" s="212">
        <v>427</v>
      </c>
      <c r="F146" s="212">
        <v>0</v>
      </c>
      <c r="G146" s="212">
        <v>427</v>
      </c>
      <c r="H146" s="212">
        <v>-100</v>
      </c>
      <c r="I146" s="212">
        <v>327</v>
      </c>
      <c r="J146" s="212">
        <v>220</v>
      </c>
      <c r="K146" s="212">
        <v>547</v>
      </c>
    </row>
    <row r="147" spans="1:11" ht="12" customHeight="1">
      <c r="A147" s="209"/>
      <c r="B147" s="210">
        <v>2243</v>
      </c>
      <c r="C147" s="211" t="s">
        <v>874</v>
      </c>
      <c r="D147" s="212">
        <v>20</v>
      </c>
      <c r="E147" s="212">
        <v>29</v>
      </c>
      <c r="F147" s="212">
        <v>0</v>
      </c>
      <c r="G147" s="212">
        <v>29</v>
      </c>
      <c r="H147" s="212">
        <v>33</v>
      </c>
      <c r="I147" s="212">
        <v>62</v>
      </c>
      <c r="J147" s="212">
        <v>0</v>
      </c>
      <c r="K147" s="212">
        <v>62</v>
      </c>
    </row>
    <row r="148" spans="1:11" ht="12" customHeight="1">
      <c r="A148" s="8"/>
      <c r="B148" s="117">
        <v>2245</v>
      </c>
      <c r="C148" s="10" t="s">
        <v>461</v>
      </c>
      <c r="D148" s="63">
        <v>72</v>
      </c>
      <c r="E148" s="63">
        <v>128</v>
      </c>
      <c r="F148" s="63">
        <v>0</v>
      </c>
      <c r="G148" s="63">
        <v>128</v>
      </c>
      <c r="H148" s="63">
        <v>-33</v>
      </c>
      <c r="I148" s="63">
        <v>95</v>
      </c>
      <c r="J148" s="63">
        <v>0</v>
      </c>
      <c r="K148" s="63">
        <v>95</v>
      </c>
    </row>
    <row r="149" spans="1:11" ht="12" customHeight="1">
      <c r="A149" s="8"/>
      <c r="B149" s="117">
        <v>2249</v>
      </c>
      <c r="C149" s="10" t="s">
        <v>567</v>
      </c>
      <c r="D149" s="63">
        <v>10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</row>
    <row r="150" spans="1:11" ht="12" customHeight="1">
      <c r="A150" s="8"/>
      <c r="B150" s="117">
        <v>2253</v>
      </c>
      <c r="C150" s="10" t="s">
        <v>894</v>
      </c>
      <c r="D150" s="63">
        <v>185</v>
      </c>
      <c r="E150" s="63">
        <v>285</v>
      </c>
      <c r="F150" s="63">
        <v>0</v>
      </c>
      <c r="G150" s="63">
        <v>285</v>
      </c>
      <c r="H150" s="63">
        <v>0</v>
      </c>
      <c r="I150" s="63">
        <v>285</v>
      </c>
      <c r="J150" s="63">
        <v>0</v>
      </c>
      <c r="K150" s="63">
        <v>285</v>
      </c>
    </row>
    <row r="151" spans="1:11" ht="12" customHeight="1">
      <c r="A151" s="8"/>
      <c r="B151" s="117">
        <v>2260</v>
      </c>
      <c r="C151" s="10" t="s">
        <v>875</v>
      </c>
      <c r="D151" s="63">
        <v>15</v>
      </c>
      <c r="E151" s="63">
        <v>0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</row>
    <row r="152" spans="1:11" ht="12" customHeight="1">
      <c r="A152" s="8"/>
      <c r="B152" s="117">
        <v>2279</v>
      </c>
      <c r="C152" s="10" t="s">
        <v>410</v>
      </c>
      <c r="D152" s="63">
        <v>91</v>
      </c>
      <c r="E152" s="63">
        <v>143</v>
      </c>
      <c r="F152" s="63">
        <v>0</v>
      </c>
      <c r="G152" s="63">
        <v>143</v>
      </c>
      <c r="H152" s="63">
        <v>100</v>
      </c>
      <c r="I152" s="63">
        <v>243</v>
      </c>
      <c r="J152" s="63">
        <v>0</v>
      </c>
      <c r="K152" s="63">
        <v>243</v>
      </c>
    </row>
    <row r="153" spans="1:11" ht="12" customHeight="1">
      <c r="A153" s="8"/>
      <c r="B153" s="9">
        <v>2300</v>
      </c>
      <c r="C153" s="10" t="s">
        <v>81</v>
      </c>
      <c r="D153" s="63">
        <f aca="true" t="shared" si="14" ref="D153:K153">SUM(D154:D158)</f>
        <v>2100</v>
      </c>
      <c r="E153" s="63">
        <f t="shared" si="14"/>
        <v>2846</v>
      </c>
      <c r="F153" s="63">
        <f t="shared" si="14"/>
        <v>0</v>
      </c>
      <c r="G153" s="63">
        <f t="shared" si="14"/>
        <v>2846</v>
      </c>
      <c r="H153" s="63">
        <f t="shared" si="14"/>
        <v>130</v>
      </c>
      <c r="I153" s="63">
        <f t="shared" si="14"/>
        <v>2976</v>
      </c>
      <c r="J153" s="63">
        <f t="shared" si="14"/>
        <v>-220</v>
      </c>
      <c r="K153" s="63">
        <f t="shared" si="14"/>
        <v>2756</v>
      </c>
    </row>
    <row r="154" spans="1:11" ht="12" customHeight="1">
      <c r="A154" s="8"/>
      <c r="B154" s="117">
        <v>2311</v>
      </c>
      <c r="C154" s="10" t="s">
        <v>252</v>
      </c>
      <c r="D154" s="63">
        <v>400</v>
      </c>
      <c r="E154" s="63">
        <v>427</v>
      </c>
      <c r="F154" s="63">
        <v>0</v>
      </c>
      <c r="G154" s="63">
        <v>427</v>
      </c>
      <c r="H154" s="63">
        <v>0</v>
      </c>
      <c r="I154" s="63">
        <v>427</v>
      </c>
      <c r="J154" s="63">
        <v>0</v>
      </c>
      <c r="K154" s="63">
        <v>427</v>
      </c>
    </row>
    <row r="155" spans="1:11" ht="12" customHeight="1">
      <c r="A155" s="8"/>
      <c r="B155" s="117">
        <v>2312</v>
      </c>
      <c r="C155" s="10" t="s">
        <v>253</v>
      </c>
      <c r="D155" s="63">
        <v>200</v>
      </c>
      <c r="E155" s="63">
        <v>285</v>
      </c>
      <c r="F155" s="63">
        <v>0</v>
      </c>
      <c r="G155" s="63">
        <v>285</v>
      </c>
      <c r="H155" s="63">
        <v>0</v>
      </c>
      <c r="I155" s="63">
        <v>285</v>
      </c>
      <c r="J155" s="63">
        <v>-245</v>
      </c>
      <c r="K155" s="63">
        <v>40</v>
      </c>
    </row>
    <row r="156" spans="1:11" ht="12" customHeight="1">
      <c r="A156" s="8"/>
      <c r="B156" s="117">
        <v>2353</v>
      </c>
      <c r="C156" s="10" t="s">
        <v>372</v>
      </c>
      <c r="D156" s="63">
        <v>0</v>
      </c>
      <c r="E156" s="6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25</v>
      </c>
      <c r="K156" s="63">
        <v>25</v>
      </c>
    </row>
    <row r="157" spans="1:11" ht="12" customHeight="1">
      <c r="A157" s="8"/>
      <c r="B157" s="117">
        <v>2354</v>
      </c>
      <c r="C157" s="10" t="s">
        <v>411</v>
      </c>
      <c r="D157" s="63">
        <v>0</v>
      </c>
      <c r="E157" s="63">
        <v>0</v>
      </c>
      <c r="F157" s="63">
        <v>0</v>
      </c>
      <c r="G157" s="63">
        <v>0</v>
      </c>
      <c r="H157" s="63">
        <v>130</v>
      </c>
      <c r="I157" s="63">
        <v>130</v>
      </c>
      <c r="J157" s="63">
        <v>0</v>
      </c>
      <c r="K157" s="63">
        <v>130</v>
      </c>
    </row>
    <row r="158" spans="1:11" ht="14.25" customHeight="1">
      <c r="A158" s="8"/>
      <c r="B158" s="117">
        <v>2322</v>
      </c>
      <c r="C158" s="10" t="s">
        <v>254</v>
      </c>
      <c r="D158" s="63">
        <v>1500</v>
      </c>
      <c r="E158" s="63">
        <v>2134</v>
      </c>
      <c r="F158" s="63">
        <v>0</v>
      </c>
      <c r="G158" s="63">
        <v>2134</v>
      </c>
      <c r="H158" s="63">
        <v>0</v>
      </c>
      <c r="I158" s="63">
        <v>2134</v>
      </c>
      <c r="J158" s="63">
        <v>0</v>
      </c>
      <c r="K158" s="63">
        <v>2134</v>
      </c>
    </row>
    <row r="159" spans="1:11" ht="12.75" customHeight="1">
      <c r="A159" s="14"/>
      <c r="B159" s="15"/>
      <c r="C159" s="34" t="s">
        <v>24</v>
      </c>
      <c r="D159" s="64">
        <f aca="true" t="shared" si="15" ref="D159:K159">D135+D136+D141+D153+D137</f>
        <v>16942</v>
      </c>
      <c r="E159" s="64">
        <f t="shared" si="15"/>
        <v>25336</v>
      </c>
      <c r="F159" s="64">
        <f t="shared" si="15"/>
        <v>0</v>
      </c>
      <c r="G159" s="64">
        <f t="shared" si="15"/>
        <v>25336</v>
      </c>
      <c r="H159" s="64">
        <f t="shared" si="15"/>
        <v>0</v>
      </c>
      <c r="I159" s="64">
        <f t="shared" si="15"/>
        <v>25336</v>
      </c>
      <c r="J159" s="64">
        <f t="shared" si="15"/>
        <v>0</v>
      </c>
      <c r="K159" s="64">
        <f t="shared" si="15"/>
        <v>25336</v>
      </c>
    </row>
    <row r="160" spans="1:11" ht="12.75" customHeight="1">
      <c r="A160" s="123"/>
      <c r="B160" s="15"/>
      <c r="C160" s="124"/>
      <c r="D160" s="122"/>
      <c r="E160" s="122"/>
      <c r="F160" s="122"/>
      <c r="G160" s="122"/>
      <c r="H160" s="122"/>
      <c r="I160" s="122"/>
      <c r="J160" s="122"/>
      <c r="K160" s="122"/>
    </row>
    <row r="161" spans="1:11" ht="13.5">
      <c r="A161" s="123"/>
      <c r="B161" s="118"/>
      <c r="C161" s="320" t="s">
        <v>807</v>
      </c>
      <c r="D161" s="122"/>
      <c r="E161" s="122"/>
      <c r="F161" s="122"/>
      <c r="G161" s="122"/>
      <c r="H161" s="122"/>
      <c r="I161" s="122"/>
      <c r="J161" s="122"/>
      <c r="K161" s="122"/>
    </row>
    <row r="162" spans="1:11" ht="12.75">
      <c r="A162" s="123"/>
      <c r="B162" s="15">
        <v>1100</v>
      </c>
      <c r="C162" s="49" t="s">
        <v>59</v>
      </c>
      <c r="D162" s="122">
        <v>6366</v>
      </c>
      <c r="E162" s="122">
        <v>6427</v>
      </c>
      <c r="F162" s="122">
        <v>0</v>
      </c>
      <c r="G162" s="122">
        <v>6427</v>
      </c>
      <c r="H162" s="240">
        <v>6545</v>
      </c>
      <c r="I162" s="240">
        <v>12972</v>
      </c>
      <c r="J162" s="240">
        <v>4769</v>
      </c>
      <c r="K162" s="240">
        <v>17741</v>
      </c>
    </row>
    <row r="163" spans="1:11" ht="12.75">
      <c r="A163" s="123"/>
      <c r="B163" s="15">
        <v>1200</v>
      </c>
      <c r="C163" s="49" t="s">
        <v>60</v>
      </c>
      <c r="D163" s="122">
        <v>1534</v>
      </c>
      <c r="E163" s="122">
        <v>1516</v>
      </c>
      <c r="F163" s="122">
        <v>0</v>
      </c>
      <c r="G163" s="122">
        <v>1516</v>
      </c>
      <c r="H163" s="240">
        <v>1543</v>
      </c>
      <c r="I163" s="240">
        <v>3059</v>
      </c>
      <c r="J163" s="240">
        <v>1020</v>
      </c>
      <c r="K163" s="240">
        <v>4079</v>
      </c>
    </row>
    <row r="164" spans="1:11" ht="12.75">
      <c r="A164" s="123"/>
      <c r="B164" s="15">
        <v>2233</v>
      </c>
      <c r="C164" s="49" t="s">
        <v>808</v>
      </c>
      <c r="D164" s="122">
        <v>1500</v>
      </c>
      <c r="E164" s="122">
        <v>3557</v>
      </c>
      <c r="F164" s="122">
        <v>0</v>
      </c>
      <c r="G164" s="122">
        <v>3557</v>
      </c>
      <c r="H164" s="240">
        <v>0</v>
      </c>
      <c r="I164" s="240">
        <v>3557</v>
      </c>
      <c r="J164" s="240">
        <v>1957</v>
      </c>
      <c r="K164" s="240">
        <v>5514</v>
      </c>
    </row>
    <row r="165" spans="1:11" ht="12.75">
      <c r="A165" s="123"/>
      <c r="B165" s="118"/>
      <c r="C165" s="124" t="s">
        <v>70</v>
      </c>
      <c r="D165" s="222">
        <f aca="true" t="shared" si="16" ref="D165:K165">SUM(D162:D164)</f>
        <v>9400</v>
      </c>
      <c r="E165" s="222">
        <f t="shared" si="16"/>
        <v>11500</v>
      </c>
      <c r="F165" s="222">
        <f t="shared" si="16"/>
        <v>0</v>
      </c>
      <c r="G165" s="222">
        <f t="shared" si="16"/>
        <v>11500</v>
      </c>
      <c r="H165" s="240">
        <f t="shared" si="16"/>
        <v>8088</v>
      </c>
      <c r="I165" s="240">
        <f t="shared" si="16"/>
        <v>19588</v>
      </c>
      <c r="J165" s="240">
        <f t="shared" si="16"/>
        <v>7746</v>
      </c>
      <c r="K165" s="240">
        <f t="shared" si="16"/>
        <v>27334</v>
      </c>
    </row>
    <row r="166" spans="1:11" ht="12.75">
      <c r="A166" s="123"/>
      <c r="B166" s="118"/>
      <c r="C166" s="124"/>
      <c r="D166" s="222"/>
      <c r="E166" s="222"/>
      <c r="F166" s="222"/>
      <c r="G166" s="222"/>
      <c r="H166" s="222"/>
      <c r="I166" s="222"/>
      <c r="J166" s="222"/>
      <c r="K166" s="222"/>
    </row>
    <row r="167" spans="1:11" ht="27">
      <c r="A167" s="123"/>
      <c r="B167" s="118"/>
      <c r="C167" s="143" t="s">
        <v>324</v>
      </c>
      <c r="D167" s="222"/>
      <c r="E167" s="222"/>
      <c r="F167" s="222"/>
      <c r="G167" s="222"/>
      <c r="H167" s="222"/>
      <c r="I167" s="222"/>
      <c r="J167" s="222"/>
      <c r="K167" s="222"/>
    </row>
    <row r="168" spans="1:11" ht="12.75">
      <c r="A168" s="123"/>
      <c r="B168" s="15">
        <v>1100</v>
      </c>
      <c r="C168" s="49" t="s">
        <v>59</v>
      </c>
      <c r="D168" s="222">
        <v>0</v>
      </c>
      <c r="E168" s="222">
        <v>0</v>
      </c>
      <c r="F168" s="222">
        <v>0</v>
      </c>
      <c r="G168" s="222">
        <v>0</v>
      </c>
      <c r="H168" s="222">
        <v>2791</v>
      </c>
      <c r="I168" s="222">
        <v>2791</v>
      </c>
      <c r="J168" s="222">
        <v>0</v>
      </c>
      <c r="K168" s="222">
        <v>2791</v>
      </c>
    </row>
    <row r="169" spans="1:11" ht="12.75">
      <c r="A169" s="123"/>
      <c r="B169" s="15">
        <v>1200</v>
      </c>
      <c r="C169" s="49" t="s">
        <v>60</v>
      </c>
      <c r="D169" s="222">
        <v>0</v>
      </c>
      <c r="E169" s="222">
        <v>0</v>
      </c>
      <c r="F169" s="222">
        <v>0</v>
      </c>
      <c r="G169" s="222">
        <v>0</v>
      </c>
      <c r="H169" s="222">
        <v>658</v>
      </c>
      <c r="I169" s="222">
        <v>658</v>
      </c>
      <c r="J169" s="222">
        <v>0</v>
      </c>
      <c r="K169" s="222">
        <v>658</v>
      </c>
    </row>
    <row r="170" spans="1:11" ht="12.75">
      <c r="A170" s="123"/>
      <c r="B170" s="118"/>
      <c r="C170" s="124" t="s">
        <v>70</v>
      </c>
      <c r="D170" s="222">
        <v>0</v>
      </c>
      <c r="E170" s="222">
        <v>0</v>
      </c>
      <c r="F170" s="222">
        <v>0</v>
      </c>
      <c r="G170" s="222">
        <v>0</v>
      </c>
      <c r="H170" s="222">
        <f>SUM(H168:H169)</f>
        <v>3449</v>
      </c>
      <c r="I170" s="222">
        <f>SUM(I168:I169)</f>
        <v>3449</v>
      </c>
      <c r="J170" s="222">
        <f>SUM(J168:J169)</f>
        <v>0</v>
      </c>
      <c r="K170" s="222">
        <f>SUM(K168:K169)</f>
        <v>3449</v>
      </c>
    </row>
    <row r="171" spans="1:11" ht="12.75">
      <c r="A171" s="123"/>
      <c r="B171" s="118"/>
      <c r="C171" s="124"/>
      <c r="D171" s="122"/>
      <c r="E171" s="122"/>
      <c r="F171" s="122"/>
      <c r="G171" s="122"/>
      <c r="H171" s="122"/>
      <c r="I171" s="122"/>
      <c r="J171" s="122"/>
      <c r="K171" s="122"/>
    </row>
    <row r="172" spans="1:11" ht="27">
      <c r="A172" s="123"/>
      <c r="B172" s="118"/>
      <c r="C172" s="143" t="s">
        <v>954</v>
      </c>
      <c r="D172" s="122"/>
      <c r="E172" s="122"/>
      <c r="F172" s="122"/>
      <c r="G172" s="122"/>
      <c r="H172" s="122"/>
      <c r="I172" s="122"/>
      <c r="J172" s="122"/>
      <c r="K172" s="122"/>
    </row>
    <row r="173" spans="1:11" ht="12.75">
      <c r="A173" s="123"/>
      <c r="B173" s="15">
        <v>1100</v>
      </c>
      <c r="C173" s="49" t="s">
        <v>59</v>
      </c>
      <c r="D173" s="122">
        <v>1080</v>
      </c>
      <c r="E173" s="122">
        <v>1409</v>
      </c>
      <c r="F173" s="122">
        <v>0</v>
      </c>
      <c r="G173" s="122">
        <v>1409</v>
      </c>
      <c r="H173" s="122">
        <v>0</v>
      </c>
      <c r="I173" s="122">
        <v>1409</v>
      </c>
      <c r="J173" s="122">
        <v>209</v>
      </c>
      <c r="K173" s="122">
        <v>1618</v>
      </c>
    </row>
    <row r="174" spans="1:11" ht="12.75">
      <c r="A174" s="123"/>
      <c r="B174" s="15">
        <v>1200</v>
      </c>
      <c r="C174" s="49" t="s">
        <v>955</v>
      </c>
      <c r="D174" s="122">
        <v>65</v>
      </c>
      <c r="E174" s="122">
        <v>0</v>
      </c>
      <c r="F174" s="122">
        <v>0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</row>
    <row r="175" spans="1:11" ht="12.75">
      <c r="A175" s="123"/>
      <c r="B175" s="15">
        <v>2200</v>
      </c>
      <c r="C175" s="49" t="s">
        <v>91</v>
      </c>
      <c r="D175" s="122">
        <v>0</v>
      </c>
      <c r="E175" s="122">
        <v>0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</row>
    <row r="176" spans="1:11" ht="12.75">
      <c r="A176" s="123"/>
      <c r="B176" s="118">
        <v>2236</v>
      </c>
      <c r="C176" s="49" t="s">
        <v>525</v>
      </c>
      <c r="D176" s="122">
        <v>0</v>
      </c>
      <c r="E176" s="122">
        <v>0</v>
      </c>
      <c r="F176" s="122">
        <v>0</v>
      </c>
      <c r="G176" s="122">
        <v>0</v>
      </c>
      <c r="H176" s="122">
        <v>0</v>
      </c>
      <c r="I176" s="122">
        <v>0</v>
      </c>
      <c r="J176" s="122">
        <v>0</v>
      </c>
      <c r="K176" s="122">
        <v>0</v>
      </c>
    </row>
    <row r="177" spans="1:11" ht="12.75">
      <c r="A177" s="123"/>
      <c r="B177" s="15">
        <v>6000</v>
      </c>
      <c r="C177" s="49" t="s">
        <v>895</v>
      </c>
      <c r="D177" s="122">
        <v>9535</v>
      </c>
      <c r="E177" s="122">
        <v>12521</v>
      </c>
      <c r="F177" s="122">
        <v>0</v>
      </c>
      <c r="G177" s="122">
        <v>12521</v>
      </c>
      <c r="H177" s="122">
        <v>0</v>
      </c>
      <c r="I177" s="122">
        <v>12521</v>
      </c>
      <c r="J177" s="122">
        <v>-209</v>
      </c>
      <c r="K177" s="122">
        <v>12312</v>
      </c>
    </row>
    <row r="178" spans="1:11" ht="12.75">
      <c r="A178" s="123"/>
      <c r="B178" s="118"/>
      <c r="C178" s="124" t="s">
        <v>70</v>
      </c>
      <c r="D178" s="122">
        <f aca="true" t="shared" si="17" ref="D178:K178">D173+D174+D175+D177</f>
        <v>10680</v>
      </c>
      <c r="E178" s="122">
        <f t="shared" si="17"/>
        <v>13930</v>
      </c>
      <c r="F178" s="122">
        <f t="shared" si="17"/>
        <v>0</v>
      </c>
      <c r="G178" s="122">
        <f t="shared" si="17"/>
        <v>13930</v>
      </c>
      <c r="H178" s="122">
        <f t="shared" si="17"/>
        <v>0</v>
      </c>
      <c r="I178" s="122">
        <f t="shared" si="17"/>
        <v>13930</v>
      </c>
      <c r="J178" s="122">
        <f t="shared" si="17"/>
        <v>0</v>
      </c>
      <c r="K178" s="122">
        <f t="shared" si="17"/>
        <v>13930</v>
      </c>
    </row>
    <row r="179" spans="1:11" ht="13.5" thickBot="1">
      <c r="A179" s="377" t="s">
        <v>53</v>
      </c>
      <c r="B179" s="378"/>
      <c r="C179" s="379"/>
      <c r="D179" s="121">
        <f>D57+D132+D121+D159+D178+D100+D165</f>
        <v>275977</v>
      </c>
      <c r="E179" s="121">
        <f>E57+E132+E121+E159+E178+E100+E165</f>
        <v>463548</v>
      </c>
      <c r="F179" s="121">
        <f>F57+F132+F121+F159+F178+F100+F165</f>
        <v>0</v>
      </c>
      <c r="G179" s="121">
        <f>G57+G132+G121+G159+G178+G100+G165</f>
        <v>463548</v>
      </c>
      <c r="H179" s="121">
        <f>H57+H132+H121+H159+H178+H100+H165+H170</f>
        <v>11537</v>
      </c>
      <c r="I179" s="121">
        <f>I57+I132+I121+I159+I178+I100+I165+I170</f>
        <v>475085</v>
      </c>
      <c r="J179" s="121">
        <f>J57+J132+J121+J159+J178+J100+J165+J170</f>
        <v>-5000</v>
      </c>
      <c r="K179" s="121">
        <f>K57+K132+K121+K159+K178+K100+K165+K170</f>
        <v>470085</v>
      </c>
    </row>
    <row r="180" spans="1:11" ht="15.75">
      <c r="A180" s="53"/>
      <c r="C180" s="25"/>
      <c r="E180"/>
      <c r="F180"/>
      <c r="G180"/>
      <c r="H180"/>
      <c r="I180"/>
      <c r="J180"/>
      <c r="K180"/>
    </row>
    <row r="181" spans="1:11" ht="15.75">
      <c r="A181" s="26"/>
      <c r="B181" s="26"/>
      <c r="D181" s="26"/>
      <c r="E181"/>
      <c r="F181"/>
      <c r="G181"/>
      <c r="H181"/>
      <c r="I181"/>
      <c r="J181"/>
      <c r="K181"/>
    </row>
    <row r="182" spans="5:11" ht="12.75">
      <c r="E182"/>
      <c r="F182"/>
      <c r="G182"/>
      <c r="H182"/>
      <c r="I182"/>
      <c r="J182"/>
      <c r="K182"/>
    </row>
    <row r="183" spans="3:11" ht="14.25" customHeight="1">
      <c r="C183" s="69"/>
      <c r="E183"/>
      <c r="F183"/>
      <c r="G183"/>
      <c r="H183"/>
      <c r="I183"/>
      <c r="J183"/>
      <c r="K183"/>
    </row>
    <row r="195" ht="45.75" customHeight="1"/>
    <row r="198" spans="5:13" s="2" customFormat="1" ht="15.75" customHeight="1">
      <c r="E198" s="60"/>
      <c r="F198" s="60"/>
      <c r="G198" s="60"/>
      <c r="H198" s="60"/>
      <c r="I198" s="60"/>
      <c r="J198" s="60"/>
      <c r="K198" s="60"/>
      <c r="L198"/>
      <c r="M198"/>
    </row>
  </sheetData>
  <sheetProtection/>
  <mergeCells count="7">
    <mergeCell ref="A179:C179"/>
    <mergeCell ref="A4:C4"/>
    <mergeCell ref="D4:F4"/>
    <mergeCell ref="A6:D6"/>
    <mergeCell ref="E6:F6"/>
    <mergeCell ref="A8:C8"/>
    <mergeCell ref="A9:C9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1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7.28125" style="60" customWidth="1"/>
    <col min="6" max="6" width="6.8515625" style="60" customWidth="1"/>
    <col min="7" max="7" width="7.8515625" style="60" customWidth="1"/>
    <col min="8" max="8" width="9.00390625" style="60" hidden="1" customWidth="1"/>
    <col min="9" max="9" width="7.7109375" style="60" customWidth="1"/>
    <col min="10" max="10" width="8.8515625" style="60" customWidth="1"/>
    <col min="11" max="11" width="9.421875" style="60" customWidth="1"/>
    <col min="12" max="12" width="9.140625" style="60" customWidth="1"/>
  </cols>
  <sheetData>
    <row r="1" spans="1:6" ht="12.75">
      <c r="A1" s="1"/>
      <c r="C1" s="71"/>
      <c r="D1" s="204" t="s">
        <v>677</v>
      </c>
      <c r="E1" s="58"/>
      <c r="F1" s="59"/>
    </row>
    <row r="2" spans="2:6" ht="15.75">
      <c r="B2" s="1"/>
      <c r="C2" s="54"/>
      <c r="D2" s="362"/>
      <c r="E2" s="362"/>
      <c r="F2" s="362"/>
    </row>
    <row r="3" spans="1:6" ht="18.75">
      <c r="A3" s="5"/>
      <c r="B3" s="5"/>
      <c r="C3" s="70"/>
      <c r="D3" s="58"/>
      <c r="E3" s="58"/>
      <c r="F3" s="4"/>
    </row>
    <row r="4" spans="1:14" ht="17.25" customHeight="1">
      <c r="A4" s="363" t="s">
        <v>453</v>
      </c>
      <c r="B4" s="363"/>
      <c r="C4" s="363"/>
      <c r="D4" s="363"/>
      <c r="E4" s="364"/>
      <c r="F4" s="364"/>
      <c r="G4" s="54"/>
      <c r="H4" s="54"/>
      <c r="I4" s="54"/>
      <c r="N4" s="55"/>
    </row>
    <row r="5" spans="1:4" ht="16.5" customHeight="1" thickBot="1">
      <c r="A5" s="7"/>
      <c r="B5" s="7"/>
      <c r="C5" s="7"/>
      <c r="D5" s="58"/>
    </row>
    <row r="6" spans="1:12" ht="76.5" customHeight="1" thickBot="1">
      <c r="A6" s="381" t="s">
        <v>573</v>
      </c>
      <c r="B6" s="382"/>
      <c r="C6" s="383"/>
      <c r="D6" s="238" t="s">
        <v>231</v>
      </c>
      <c r="E6" s="238" t="s">
        <v>268</v>
      </c>
      <c r="F6" s="238" t="s">
        <v>303</v>
      </c>
      <c r="G6" s="238" t="s">
        <v>301</v>
      </c>
      <c r="H6"/>
      <c r="I6" s="238" t="s">
        <v>310</v>
      </c>
      <c r="J6" s="238" t="s">
        <v>309</v>
      </c>
      <c r="K6" s="337" t="s">
        <v>360</v>
      </c>
      <c r="L6" s="337" t="s">
        <v>361</v>
      </c>
    </row>
    <row r="7" spans="1:12" ht="20.25" thickBot="1">
      <c r="A7" s="388"/>
      <c r="B7" s="385"/>
      <c r="C7" s="386"/>
      <c r="D7" s="61" t="s">
        <v>828</v>
      </c>
      <c r="E7" s="61" t="s">
        <v>717</v>
      </c>
      <c r="F7" s="61" t="s">
        <v>717</v>
      </c>
      <c r="G7" s="61" t="s">
        <v>717</v>
      </c>
      <c r="H7"/>
      <c r="I7" s="61" t="s">
        <v>717</v>
      </c>
      <c r="J7" s="61" t="s">
        <v>717</v>
      </c>
      <c r="K7" s="61" t="s">
        <v>717</v>
      </c>
      <c r="L7" s="61" t="s">
        <v>717</v>
      </c>
    </row>
    <row r="8" spans="1:12" ht="15" thickBot="1">
      <c r="A8" s="11"/>
      <c r="B8" s="12" t="s">
        <v>474</v>
      </c>
      <c r="C8" s="133" t="s">
        <v>32</v>
      </c>
      <c r="D8" s="72"/>
      <c r="E8" s="72"/>
      <c r="F8" s="72"/>
      <c r="G8" s="72"/>
      <c r="H8"/>
      <c r="I8" s="72"/>
      <c r="J8" s="72"/>
      <c r="K8" s="72"/>
      <c r="L8" s="72"/>
    </row>
    <row r="9" spans="1:12" ht="12.75">
      <c r="A9" s="8"/>
      <c r="B9" s="21" t="s">
        <v>33</v>
      </c>
      <c r="C9" s="33" t="s">
        <v>34</v>
      </c>
      <c r="D9" s="65"/>
      <c r="E9" s="65"/>
      <c r="F9" s="65"/>
      <c r="G9" s="65"/>
      <c r="H9"/>
      <c r="I9" s="65"/>
      <c r="J9" s="65"/>
      <c r="K9" s="65"/>
      <c r="L9" s="65"/>
    </row>
    <row r="10" spans="1:12" ht="12.75">
      <c r="A10" s="8"/>
      <c r="B10" s="9"/>
      <c r="C10" s="13"/>
      <c r="D10" s="65"/>
      <c r="E10" s="65"/>
      <c r="F10" s="65"/>
      <c r="G10" s="65"/>
      <c r="H10"/>
      <c r="I10" s="65"/>
      <c r="J10" s="65"/>
      <c r="K10" s="65"/>
      <c r="L10" s="65"/>
    </row>
    <row r="11" spans="1:12" ht="13.5">
      <c r="A11" s="8"/>
      <c r="B11" s="9"/>
      <c r="C11" s="135" t="s">
        <v>25</v>
      </c>
      <c r="D11" s="65"/>
      <c r="E11" s="65"/>
      <c r="F11" s="65"/>
      <c r="G11" s="65"/>
      <c r="H11"/>
      <c r="I11" s="65"/>
      <c r="J11" s="65"/>
      <c r="K11" s="65"/>
      <c r="L11" s="65"/>
    </row>
    <row r="12" spans="1:12" ht="12.75">
      <c r="A12" s="8"/>
      <c r="B12" s="9"/>
      <c r="C12" s="13" t="s">
        <v>35</v>
      </c>
      <c r="D12" s="65"/>
      <c r="E12" s="65"/>
      <c r="F12" s="65"/>
      <c r="G12" s="65"/>
      <c r="H12"/>
      <c r="I12" s="65"/>
      <c r="J12" s="65"/>
      <c r="K12" s="65"/>
      <c r="L12" s="65"/>
    </row>
    <row r="13" spans="1:12" ht="12.75">
      <c r="A13" s="8"/>
      <c r="B13" s="9">
        <v>1100</v>
      </c>
      <c r="C13" s="233" t="s">
        <v>59</v>
      </c>
      <c r="D13" s="251">
        <v>164535</v>
      </c>
      <c r="E13" s="251">
        <v>274956</v>
      </c>
      <c r="F13" s="251">
        <v>0</v>
      </c>
      <c r="G13" s="251">
        <v>274956</v>
      </c>
      <c r="H13"/>
      <c r="I13" s="251">
        <v>0</v>
      </c>
      <c r="J13" s="251">
        <v>274956</v>
      </c>
      <c r="K13" s="251">
        <v>1380</v>
      </c>
      <c r="L13" s="251">
        <v>276336</v>
      </c>
    </row>
    <row r="14" spans="1:12" ht="12.75">
      <c r="A14" s="8"/>
      <c r="B14" s="9">
        <v>1210</v>
      </c>
      <c r="C14" s="233" t="s">
        <v>60</v>
      </c>
      <c r="D14" s="234">
        <v>39787</v>
      </c>
      <c r="E14" s="234">
        <v>64862</v>
      </c>
      <c r="F14" s="234">
        <v>0</v>
      </c>
      <c r="G14" s="234">
        <v>64862</v>
      </c>
      <c r="H14"/>
      <c r="I14" s="234">
        <v>0</v>
      </c>
      <c r="J14" s="234">
        <v>64862</v>
      </c>
      <c r="K14" s="234">
        <v>-1135</v>
      </c>
      <c r="L14" s="234">
        <v>63727</v>
      </c>
    </row>
    <row r="15" spans="1:12" ht="25.5">
      <c r="A15" s="209"/>
      <c r="B15" s="214">
        <v>1220</v>
      </c>
      <c r="C15" s="213" t="s">
        <v>532</v>
      </c>
      <c r="D15" s="212">
        <f>SUM(D16:D18)</f>
        <v>250</v>
      </c>
      <c r="E15" s="212">
        <f>SUM(E16:E18)</f>
        <v>526</v>
      </c>
      <c r="F15" s="212">
        <f>SUM(F16:F18)</f>
        <v>0</v>
      </c>
      <c r="G15" s="212">
        <f>SUM(G16:G18)</f>
        <v>526</v>
      </c>
      <c r="H15"/>
      <c r="I15" s="212">
        <f>SUM(I16:I18)</f>
        <v>0</v>
      </c>
      <c r="J15" s="212">
        <f>SUM(J16:J18)</f>
        <v>526</v>
      </c>
      <c r="K15" s="212">
        <f>SUM(K16:K18)</f>
        <v>0</v>
      </c>
      <c r="L15" s="212">
        <f>SUM(L16:L18)</f>
        <v>526</v>
      </c>
    </row>
    <row r="16" spans="1:12" ht="25.5">
      <c r="A16" s="209"/>
      <c r="B16" s="210">
        <v>1221</v>
      </c>
      <c r="C16" s="213" t="s">
        <v>763</v>
      </c>
      <c r="D16" s="333">
        <v>0</v>
      </c>
      <c r="E16" s="92">
        <v>0</v>
      </c>
      <c r="F16" s="92">
        <v>0</v>
      </c>
      <c r="G16" s="92">
        <v>0</v>
      </c>
      <c r="H16"/>
      <c r="I16" s="92">
        <v>0</v>
      </c>
      <c r="J16" s="92">
        <v>0</v>
      </c>
      <c r="K16" s="92">
        <v>0</v>
      </c>
      <c r="L16" s="92">
        <v>0</v>
      </c>
    </row>
    <row r="17" spans="1:12" ht="25.5">
      <c r="A17" s="209"/>
      <c r="B17" s="210">
        <v>1228</v>
      </c>
      <c r="C17" s="213" t="s">
        <v>936</v>
      </c>
      <c r="D17" s="287">
        <v>0</v>
      </c>
      <c r="E17" s="287">
        <v>170</v>
      </c>
      <c r="F17" s="287">
        <v>0</v>
      </c>
      <c r="G17" s="287">
        <v>170</v>
      </c>
      <c r="H17"/>
      <c r="I17" s="287">
        <v>0</v>
      </c>
      <c r="J17" s="287">
        <v>170</v>
      </c>
      <c r="K17" s="287">
        <v>0</v>
      </c>
      <c r="L17" s="287">
        <v>170</v>
      </c>
    </row>
    <row r="18" spans="1:12" ht="12.75">
      <c r="A18" s="209"/>
      <c r="B18" s="210">
        <v>1229</v>
      </c>
      <c r="C18" s="213" t="s">
        <v>952</v>
      </c>
      <c r="D18" s="319">
        <v>250</v>
      </c>
      <c r="E18" s="319">
        <v>356</v>
      </c>
      <c r="F18" s="319">
        <v>0</v>
      </c>
      <c r="G18" s="319">
        <v>356</v>
      </c>
      <c r="H18"/>
      <c r="I18" s="319">
        <v>0</v>
      </c>
      <c r="J18" s="319">
        <v>356</v>
      </c>
      <c r="K18" s="319">
        <v>0</v>
      </c>
      <c r="L18" s="319">
        <v>356</v>
      </c>
    </row>
    <row r="19" spans="1:12" ht="12.75">
      <c r="A19" s="8"/>
      <c r="B19" s="9">
        <v>2200</v>
      </c>
      <c r="C19" s="13" t="s">
        <v>28</v>
      </c>
      <c r="D19" s="63">
        <f>SUM(D20:D40)</f>
        <v>19774</v>
      </c>
      <c r="E19" s="63">
        <f>SUM(E20:E40)</f>
        <v>44613</v>
      </c>
      <c r="F19" s="63">
        <f>SUM(F20:F40)</f>
        <v>0</v>
      </c>
      <c r="G19" s="63">
        <f>SUM(G20:G40)</f>
        <v>44613</v>
      </c>
      <c r="H19"/>
      <c r="I19" s="63">
        <f>SUM(I20:I40)</f>
        <v>0</v>
      </c>
      <c r="J19" s="63">
        <f>SUM(J20:J40)</f>
        <v>44613</v>
      </c>
      <c r="K19" s="63">
        <f>SUM(K20:K40)</f>
        <v>-1423</v>
      </c>
      <c r="L19" s="63">
        <f>SUM(L20:L40)</f>
        <v>43190</v>
      </c>
    </row>
    <row r="20" spans="1:12" ht="12.75">
      <c r="A20" s="8"/>
      <c r="B20" s="117">
        <v>2219</v>
      </c>
      <c r="C20" s="13" t="s">
        <v>208</v>
      </c>
      <c r="D20" s="63">
        <v>910</v>
      </c>
      <c r="E20" s="63">
        <v>1138</v>
      </c>
      <c r="F20" s="63">
        <v>0</v>
      </c>
      <c r="G20" s="63">
        <v>1138</v>
      </c>
      <c r="H20"/>
      <c r="I20" s="63">
        <v>0</v>
      </c>
      <c r="J20" s="63">
        <v>1138</v>
      </c>
      <c r="K20" s="63">
        <v>145</v>
      </c>
      <c r="L20" s="63">
        <v>1283</v>
      </c>
    </row>
    <row r="21" spans="1:12" ht="12.75">
      <c r="A21" s="8"/>
      <c r="B21" s="117">
        <v>2221</v>
      </c>
      <c r="C21" s="13" t="s">
        <v>209</v>
      </c>
      <c r="D21" s="63">
        <v>9500</v>
      </c>
      <c r="E21" s="63">
        <v>13517</v>
      </c>
      <c r="F21" s="63">
        <v>0</v>
      </c>
      <c r="G21" s="63">
        <v>13517</v>
      </c>
      <c r="H21"/>
      <c r="I21" s="63">
        <v>0</v>
      </c>
      <c r="J21" s="63">
        <v>13517</v>
      </c>
      <c r="K21" s="63">
        <v>-4000</v>
      </c>
      <c r="L21" s="63">
        <v>9517</v>
      </c>
    </row>
    <row r="22" spans="1:12" ht="12.75">
      <c r="A22" s="8"/>
      <c r="B22" s="117">
        <v>2222</v>
      </c>
      <c r="C22" s="13" t="s">
        <v>210</v>
      </c>
      <c r="D22" s="63">
        <v>1200</v>
      </c>
      <c r="E22" s="63">
        <v>1281</v>
      </c>
      <c r="F22" s="63">
        <v>0</v>
      </c>
      <c r="G22" s="63">
        <v>1281</v>
      </c>
      <c r="H22"/>
      <c r="I22" s="63">
        <v>0</v>
      </c>
      <c r="J22" s="63">
        <v>1281</v>
      </c>
      <c r="K22" s="63">
        <v>470</v>
      </c>
      <c r="L22" s="63">
        <v>1751</v>
      </c>
    </row>
    <row r="23" spans="1:12" ht="12.75">
      <c r="A23" s="8"/>
      <c r="B23" s="117">
        <v>2223</v>
      </c>
      <c r="C23" s="13" t="s">
        <v>475</v>
      </c>
      <c r="D23" s="63">
        <v>2543</v>
      </c>
      <c r="E23" s="63">
        <v>3558</v>
      </c>
      <c r="F23" s="63">
        <v>0</v>
      </c>
      <c r="G23" s="63">
        <v>3558</v>
      </c>
      <c r="H23"/>
      <c r="I23" s="63">
        <v>0</v>
      </c>
      <c r="J23" s="63">
        <v>3558</v>
      </c>
      <c r="K23" s="63">
        <v>0</v>
      </c>
      <c r="L23" s="63">
        <v>3558</v>
      </c>
    </row>
    <row r="24" spans="1:12" ht="25.5">
      <c r="A24" s="8"/>
      <c r="B24" s="117">
        <v>2226</v>
      </c>
      <c r="C24" s="13" t="s">
        <v>526</v>
      </c>
      <c r="D24" s="63">
        <v>250</v>
      </c>
      <c r="E24" s="63">
        <v>356</v>
      </c>
      <c r="F24" s="63">
        <v>0</v>
      </c>
      <c r="G24" s="63">
        <v>356</v>
      </c>
      <c r="H24"/>
      <c r="I24" s="63">
        <v>0</v>
      </c>
      <c r="J24" s="63">
        <v>356</v>
      </c>
      <c r="K24" s="63">
        <v>0</v>
      </c>
      <c r="L24" s="63">
        <v>356</v>
      </c>
    </row>
    <row r="25" spans="1:12" ht="12.75">
      <c r="A25" s="8"/>
      <c r="B25" s="117">
        <v>2231</v>
      </c>
      <c r="C25" s="13" t="s">
        <v>5</v>
      </c>
      <c r="D25" s="63">
        <v>500</v>
      </c>
      <c r="E25" s="63">
        <v>712</v>
      </c>
      <c r="F25" s="63">
        <v>0</v>
      </c>
      <c r="G25" s="63">
        <v>712</v>
      </c>
      <c r="H25"/>
      <c r="I25" s="63">
        <v>0</v>
      </c>
      <c r="J25" s="63">
        <v>712</v>
      </c>
      <c r="K25" s="63">
        <v>1350</v>
      </c>
      <c r="L25" s="63">
        <v>2062</v>
      </c>
    </row>
    <row r="26" spans="1:12" ht="12.75">
      <c r="A26" s="8"/>
      <c r="B26" s="117">
        <v>2232</v>
      </c>
      <c r="C26" s="13" t="s">
        <v>568</v>
      </c>
      <c r="D26" s="64">
        <v>10</v>
      </c>
      <c r="E26" s="64">
        <v>0</v>
      </c>
      <c r="F26" s="64">
        <v>0</v>
      </c>
      <c r="G26" s="64">
        <v>0</v>
      </c>
      <c r="H26"/>
      <c r="I26" s="64">
        <v>0</v>
      </c>
      <c r="J26" s="64">
        <v>0</v>
      </c>
      <c r="K26" s="64">
        <v>0</v>
      </c>
      <c r="L26" s="64">
        <v>0</v>
      </c>
    </row>
    <row r="27" spans="1:12" ht="12.75">
      <c r="A27" s="209"/>
      <c r="B27" s="210">
        <v>2234</v>
      </c>
      <c r="C27" s="213" t="s">
        <v>536</v>
      </c>
      <c r="D27" s="324">
        <v>220</v>
      </c>
      <c r="E27" s="324">
        <v>0</v>
      </c>
      <c r="F27" s="324">
        <v>0</v>
      </c>
      <c r="G27" s="324">
        <v>0</v>
      </c>
      <c r="H27"/>
      <c r="I27" s="324">
        <v>0</v>
      </c>
      <c r="J27" s="324">
        <v>0</v>
      </c>
      <c r="K27" s="324">
        <v>0</v>
      </c>
      <c r="L27" s="324">
        <v>0</v>
      </c>
    </row>
    <row r="28" spans="1:12" ht="12.75">
      <c r="A28" s="8"/>
      <c r="B28" s="117">
        <v>2234</v>
      </c>
      <c r="C28" s="13" t="s">
        <v>476</v>
      </c>
      <c r="D28" s="67">
        <v>230</v>
      </c>
      <c r="E28" s="67">
        <v>640</v>
      </c>
      <c r="F28" s="67">
        <v>0</v>
      </c>
      <c r="G28" s="67">
        <v>640</v>
      </c>
      <c r="H28"/>
      <c r="I28" s="67">
        <v>0</v>
      </c>
      <c r="J28" s="67">
        <v>640</v>
      </c>
      <c r="K28" s="67">
        <v>0</v>
      </c>
      <c r="L28" s="67">
        <v>640</v>
      </c>
    </row>
    <row r="29" spans="1:12" ht="12.75">
      <c r="A29" s="8"/>
      <c r="B29" s="117">
        <v>2235</v>
      </c>
      <c r="C29" s="13" t="s">
        <v>569</v>
      </c>
      <c r="D29" s="67">
        <v>360</v>
      </c>
      <c r="E29" s="67">
        <v>143</v>
      </c>
      <c r="F29" s="67">
        <v>0</v>
      </c>
      <c r="G29" s="67">
        <v>143</v>
      </c>
      <c r="H29"/>
      <c r="I29" s="67">
        <v>0</v>
      </c>
      <c r="J29" s="67">
        <v>143</v>
      </c>
      <c r="K29" s="67">
        <v>102</v>
      </c>
      <c r="L29" s="67">
        <v>245</v>
      </c>
    </row>
    <row r="30" spans="1:12" ht="12.75">
      <c r="A30" s="8"/>
      <c r="B30" s="117">
        <v>2239</v>
      </c>
      <c r="C30" s="13" t="s">
        <v>806</v>
      </c>
      <c r="D30" s="67">
        <v>0</v>
      </c>
      <c r="E30" s="67">
        <v>0</v>
      </c>
      <c r="F30" s="67">
        <v>0</v>
      </c>
      <c r="G30" s="67">
        <v>0</v>
      </c>
      <c r="H30"/>
      <c r="I30" s="67">
        <v>210</v>
      </c>
      <c r="J30" s="67">
        <v>210</v>
      </c>
      <c r="K30" s="67">
        <v>0</v>
      </c>
      <c r="L30" s="67">
        <v>210</v>
      </c>
    </row>
    <row r="31" spans="1:12" ht="12.75">
      <c r="A31" s="8"/>
      <c r="B31" s="117">
        <v>2240</v>
      </c>
      <c r="C31" s="13" t="s">
        <v>548</v>
      </c>
      <c r="D31" s="63">
        <v>335</v>
      </c>
      <c r="E31" s="63">
        <v>285</v>
      </c>
      <c r="F31" s="63">
        <v>0</v>
      </c>
      <c r="G31" s="63">
        <v>285</v>
      </c>
      <c r="H31"/>
      <c r="I31" s="63">
        <v>0</v>
      </c>
      <c r="J31" s="63">
        <v>285</v>
      </c>
      <c r="K31" s="63">
        <v>0</v>
      </c>
      <c r="L31" s="63">
        <v>285</v>
      </c>
    </row>
    <row r="32" spans="1:12" ht="12.75">
      <c r="A32" s="8"/>
      <c r="B32" s="117">
        <v>2241</v>
      </c>
      <c r="C32" s="13" t="s">
        <v>547</v>
      </c>
      <c r="D32" s="63">
        <v>0</v>
      </c>
      <c r="E32" s="63">
        <v>18500</v>
      </c>
      <c r="F32" s="63">
        <v>0</v>
      </c>
      <c r="G32" s="63">
        <v>18500</v>
      </c>
      <c r="H32"/>
      <c r="I32" s="63">
        <v>-920</v>
      </c>
      <c r="J32" s="63">
        <v>17580</v>
      </c>
      <c r="K32" s="63">
        <v>-1640</v>
      </c>
      <c r="L32" s="63">
        <v>15940</v>
      </c>
    </row>
    <row r="33" spans="1:12" ht="25.5">
      <c r="A33" s="8"/>
      <c r="B33" s="117">
        <v>2243</v>
      </c>
      <c r="C33" s="13" t="s">
        <v>584</v>
      </c>
      <c r="D33" s="63">
        <v>200</v>
      </c>
      <c r="E33" s="63">
        <v>427</v>
      </c>
      <c r="F33" s="63">
        <v>0</v>
      </c>
      <c r="G33" s="63">
        <v>427</v>
      </c>
      <c r="H33"/>
      <c r="I33" s="63">
        <v>100</v>
      </c>
      <c r="J33" s="63">
        <v>527</v>
      </c>
      <c r="K33" s="63">
        <v>0</v>
      </c>
      <c r="L33" s="63">
        <v>527</v>
      </c>
    </row>
    <row r="34" spans="1:12" ht="12.75">
      <c r="A34" s="8"/>
      <c r="B34" s="117">
        <v>2245</v>
      </c>
      <c r="C34" s="13" t="s">
        <v>461</v>
      </c>
      <c r="D34" s="63">
        <v>0</v>
      </c>
      <c r="E34" s="63">
        <v>0</v>
      </c>
      <c r="F34" s="63">
        <v>0</v>
      </c>
      <c r="G34" s="63">
        <v>0</v>
      </c>
      <c r="H34"/>
      <c r="I34" s="63">
        <v>0</v>
      </c>
      <c r="J34" s="63">
        <v>0</v>
      </c>
      <c r="K34" s="63">
        <v>90</v>
      </c>
      <c r="L34" s="63">
        <v>90</v>
      </c>
    </row>
    <row r="35" spans="1:12" ht="12.75">
      <c r="A35" s="8"/>
      <c r="B35" s="117">
        <v>2247</v>
      </c>
      <c r="C35" s="13" t="s">
        <v>477</v>
      </c>
      <c r="D35" s="63">
        <v>141</v>
      </c>
      <c r="E35" s="63">
        <v>213</v>
      </c>
      <c r="F35" s="63">
        <v>0</v>
      </c>
      <c r="G35" s="63">
        <v>213</v>
      </c>
      <c r="H35"/>
      <c r="I35" s="63">
        <v>0</v>
      </c>
      <c r="J35" s="63">
        <v>213</v>
      </c>
      <c r="K35" s="63">
        <v>0</v>
      </c>
      <c r="L35" s="63">
        <v>213</v>
      </c>
    </row>
    <row r="36" spans="1:12" ht="23.25" customHeight="1">
      <c r="A36" s="8"/>
      <c r="B36" s="117">
        <v>2249</v>
      </c>
      <c r="C36" s="13" t="s">
        <v>6</v>
      </c>
      <c r="D36" s="63">
        <v>2225</v>
      </c>
      <c r="E36" s="63">
        <v>2135</v>
      </c>
      <c r="F36" s="63">
        <v>0</v>
      </c>
      <c r="G36" s="63">
        <v>2135</v>
      </c>
      <c r="H36"/>
      <c r="I36" s="63">
        <v>600</v>
      </c>
      <c r="J36" s="63">
        <v>2735</v>
      </c>
      <c r="K36" s="63">
        <v>1900</v>
      </c>
      <c r="L36" s="63">
        <v>4635</v>
      </c>
    </row>
    <row r="37" spans="1:12" ht="25.5">
      <c r="A37" s="8"/>
      <c r="B37" s="117">
        <v>2253</v>
      </c>
      <c r="C37" s="13" t="s">
        <v>479</v>
      </c>
      <c r="D37" s="63">
        <v>600</v>
      </c>
      <c r="E37" s="63">
        <v>996</v>
      </c>
      <c r="F37" s="63">
        <v>0</v>
      </c>
      <c r="G37" s="63">
        <v>996</v>
      </c>
      <c r="H37"/>
      <c r="I37" s="63">
        <v>0</v>
      </c>
      <c r="J37" s="63">
        <v>996</v>
      </c>
      <c r="K37" s="63">
        <v>0</v>
      </c>
      <c r="L37" s="63">
        <v>996</v>
      </c>
    </row>
    <row r="38" spans="1:12" ht="12.75">
      <c r="A38" s="8"/>
      <c r="B38" s="117">
        <v>2264</v>
      </c>
      <c r="C38" s="13" t="s">
        <v>480</v>
      </c>
      <c r="D38" s="63">
        <v>50</v>
      </c>
      <c r="E38" s="63">
        <v>0</v>
      </c>
      <c r="F38" s="63">
        <v>0</v>
      </c>
      <c r="G38" s="63">
        <v>0</v>
      </c>
      <c r="H38"/>
      <c r="I38" s="63">
        <v>0</v>
      </c>
      <c r="J38" s="63">
        <v>0</v>
      </c>
      <c r="K38" s="63">
        <v>0</v>
      </c>
      <c r="L38" s="63">
        <v>0</v>
      </c>
    </row>
    <row r="39" spans="1:12" ht="12.75">
      <c r="A39" s="8"/>
      <c r="B39" s="117">
        <v>2269</v>
      </c>
      <c r="C39" s="13" t="s">
        <v>919</v>
      </c>
      <c r="D39" s="63">
        <v>200</v>
      </c>
      <c r="E39" s="63">
        <v>285</v>
      </c>
      <c r="F39" s="63">
        <v>0</v>
      </c>
      <c r="G39" s="63">
        <v>285</v>
      </c>
      <c r="H39"/>
      <c r="I39" s="63">
        <v>0</v>
      </c>
      <c r="J39" s="63">
        <v>285</v>
      </c>
      <c r="K39" s="63">
        <v>160</v>
      </c>
      <c r="L39" s="63">
        <v>445</v>
      </c>
    </row>
    <row r="40" spans="1:12" ht="12.75">
      <c r="A40" s="8"/>
      <c r="B40" s="117">
        <v>2279</v>
      </c>
      <c r="C40" s="13" t="s">
        <v>410</v>
      </c>
      <c r="D40" s="63">
        <v>300</v>
      </c>
      <c r="E40" s="63">
        <v>427</v>
      </c>
      <c r="F40" s="63">
        <v>0</v>
      </c>
      <c r="G40" s="63">
        <v>427</v>
      </c>
      <c r="H40"/>
      <c r="I40" s="63">
        <v>10</v>
      </c>
      <c r="J40" s="63">
        <v>437</v>
      </c>
      <c r="K40" s="63">
        <v>0</v>
      </c>
      <c r="L40" s="63">
        <v>437</v>
      </c>
    </row>
    <row r="41" spans="1:12" ht="24" customHeight="1">
      <c r="A41" s="8"/>
      <c r="B41" s="9">
        <v>2300</v>
      </c>
      <c r="C41" s="13" t="s">
        <v>76</v>
      </c>
      <c r="D41" s="63">
        <f>SUM(D42:D54)</f>
        <v>41530</v>
      </c>
      <c r="E41" s="63">
        <f>SUM(E42:E54)</f>
        <v>60383</v>
      </c>
      <c r="F41" s="63">
        <f>SUM(F42:F54)</f>
        <v>0</v>
      </c>
      <c r="G41" s="63">
        <f>SUM(G42:G54)</f>
        <v>60383</v>
      </c>
      <c r="H41"/>
      <c r="I41" s="63">
        <f>SUM(I42:I54)</f>
        <v>0</v>
      </c>
      <c r="J41" s="63">
        <f>SUM(J42:J54)</f>
        <v>60383</v>
      </c>
      <c r="K41" s="63">
        <f>SUM(K42:K54)</f>
        <v>-2394</v>
      </c>
      <c r="L41" s="63">
        <f>SUM(L42:L54)</f>
        <v>57989</v>
      </c>
    </row>
    <row r="42" spans="1:12" ht="14.25" customHeight="1">
      <c r="A42" s="8"/>
      <c r="B42" s="117">
        <v>2311</v>
      </c>
      <c r="C42" s="13" t="s">
        <v>252</v>
      </c>
      <c r="D42" s="63">
        <v>282</v>
      </c>
      <c r="E42" s="63">
        <v>854</v>
      </c>
      <c r="F42" s="63">
        <v>0</v>
      </c>
      <c r="G42" s="63">
        <v>854</v>
      </c>
      <c r="H42"/>
      <c r="I42" s="63">
        <v>0</v>
      </c>
      <c r="J42" s="63">
        <v>854</v>
      </c>
      <c r="K42" s="63">
        <v>0</v>
      </c>
      <c r="L42" s="63">
        <v>854</v>
      </c>
    </row>
    <row r="43" spans="1:12" ht="15" customHeight="1">
      <c r="A43" s="8"/>
      <c r="B43" s="117">
        <v>2312</v>
      </c>
      <c r="C43" s="233" t="s">
        <v>253</v>
      </c>
      <c r="D43" s="234">
        <v>1859</v>
      </c>
      <c r="E43" s="234">
        <v>3557</v>
      </c>
      <c r="F43" s="234">
        <v>0</v>
      </c>
      <c r="G43" s="234">
        <v>3557</v>
      </c>
      <c r="H43"/>
      <c r="I43" s="234">
        <v>0</v>
      </c>
      <c r="J43" s="234">
        <v>3557</v>
      </c>
      <c r="K43" s="234">
        <v>-785</v>
      </c>
      <c r="L43" s="234">
        <v>2772</v>
      </c>
    </row>
    <row r="44" spans="1:12" ht="14.25" customHeight="1">
      <c r="A44" s="8"/>
      <c r="B44" s="117">
        <v>2322</v>
      </c>
      <c r="C44" s="233" t="s">
        <v>254</v>
      </c>
      <c r="D44" s="234">
        <v>1745</v>
      </c>
      <c r="E44" s="234">
        <v>2775</v>
      </c>
      <c r="F44" s="234">
        <v>0</v>
      </c>
      <c r="G44" s="234">
        <v>2775</v>
      </c>
      <c r="H44"/>
      <c r="I44" s="234">
        <v>0</v>
      </c>
      <c r="J44" s="234">
        <v>2775</v>
      </c>
      <c r="K44" s="234">
        <v>-700</v>
      </c>
      <c r="L44" s="234">
        <v>2075</v>
      </c>
    </row>
    <row r="45" spans="1:12" ht="15" customHeight="1">
      <c r="A45" s="8"/>
      <c r="B45" s="117">
        <v>2341</v>
      </c>
      <c r="C45" s="233" t="s">
        <v>481</v>
      </c>
      <c r="D45" s="234">
        <v>100</v>
      </c>
      <c r="E45" s="234">
        <v>285</v>
      </c>
      <c r="F45" s="234">
        <v>0</v>
      </c>
      <c r="G45" s="234">
        <v>285</v>
      </c>
      <c r="H45"/>
      <c r="I45" s="234">
        <v>0</v>
      </c>
      <c r="J45" s="234">
        <v>285</v>
      </c>
      <c r="K45" s="234">
        <v>0</v>
      </c>
      <c r="L45" s="234">
        <v>285</v>
      </c>
    </row>
    <row r="46" spans="1:12" ht="13.5" customHeight="1">
      <c r="A46" s="8"/>
      <c r="B46" s="117">
        <v>2351</v>
      </c>
      <c r="C46" s="233" t="s">
        <v>255</v>
      </c>
      <c r="D46" s="234">
        <v>500</v>
      </c>
      <c r="E46" s="234">
        <v>712</v>
      </c>
      <c r="F46" s="234">
        <v>0</v>
      </c>
      <c r="G46" s="234">
        <v>712</v>
      </c>
      <c r="H46"/>
      <c r="I46" s="234">
        <v>0</v>
      </c>
      <c r="J46" s="234">
        <v>712</v>
      </c>
      <c r="K46" s="234">
        <v>0</v>
      </c>
      <c r="L46" s="234">
        <v>712</v>
      </c>
    </row>
    <row r="47" spans="1:12" ht="13.5" customHeight="1">
      <c r="A47" s="8"/>
      <c r="B47" s="117">
        <v>2352</v>
      </c>
      <c r="C47" s="233" t="s">
        <v>482</v>
      </c>
      <c r="D47" s="234">
        <v>3065</v>
      </c>
      <c r="E47" s="234">
        <v>4269</v>
      </c>
      <c r="F47" s="234">
        <v>0</v>
      </c>
      <c r="G47" s="234">
        <v>4269</v>
      </c>
      <c r="H47"/>
      <c r="I47" s="234">
        <v>0</v>
      </c>
      <c r="J47" s="234">
        <v>4269</v>
      </c>
      <c r="K47" s="234">
        <v>-700</v>
      </c>
      <c r="L47" s="234">
        <v>3569</v>
      </c>
    </row>
    <row r="48" spans="1:12" ht="14.25" customHeight="1">
      <c r="A48" s="8"/>
      <c r="B48" s="117">
        <v>2353</v>
      </c>
      <c r="C48" s="233" t="s">
        <v>483</v>
      </c>
      <c r="D48" s="234">
        <v>1150</v>
      </c>
      <c r="E48" s="234">
        <v>1708</v>
      </c>
      <c r="F48" s="234">
        <v>0</v>
      </c>
      <c r="G48" s="234">
        <v>1708</v>
      </c>
      <c r="H48"/>
      <c r="I48" s="234">
        <v>0</v>
      </c>
      <c r="J48" s="234">
        <v>1708</v>
      </c>
      <c r="K48" s="234">
        <v>-1100</v>
      </c>
      <c r="L48" s="234">
        <v>608</v>
      </c>
    </row>
    <row r="49" spans="1:12" ht="12.75" customHeight="1">
      <c r="A49" s="8"/>
      <c r="B49" s="117">
        <v>2359</v>
      </c>
      <c r="C49" s="233" t="s">
        <v>484</v>
      </c>
      <c r="D49" s="234">
        <v>560</v>
      </c>
      <c r="E49" s="234">
        <v>570</v>
      </c>
      <c r="F49" s="234">
        <v>0</v>
      </c>
      <c r="G49" s="234">
        <v>570</v>
      </c>
      <c r="H49"/>
      <c r="I49" s="234">
        <v>0</v>
      </c>
      <c r="J49" s="234">
        <v>570</v>
      </c>
      <c r="K49" s="234">
        <v>70</v>
      </c>
      <c r="L49" s="234">
        <v>640</v>
      </c>
    </row>
    <row r="50" spans="1:12" ht="13.5" customHeight="1">
      <c r="A50" s="8"/>
      <c r="B50" s="117">
        <v>2361</v>
      </c>
      <c r="C50" s="233" t="s">
        <v>394</v>
      </c>
      <c r="D50" s="234">
        <v>435</v>
      </c>
      <c r="E50" s="234">
        <v>498</v>
      </c>
      <c r="F50" s="234">
        <v>0</v>
      </c>
      <c r="G50" s="234">
        <v>498</v>
      </c>
      <c r="H50"/>
      <c r="I50" s="234">
        <v>0</v>
      </c>
      <c r="J50" s="234">
        <v>498</v>
      </c>
      <c r="K50" s="234">
        <v>2485</v>
      </c>
      <c r="L50" s="234">
        <v>2983</v>
      </c>
    </row>
    <row r="51" spans="1:12" ht="14.25" customHeight="1">
      <c r="A51" s="8"/>
      <c r="B51" s="117">
        <v>2362</v>
      </c>
      <c r="C51" s="233" t="s">
        <v>485</v>
      </c>
      <c r="D51" s="234">
        <v>50</v>
      </c>
      <c r="E51" s="234">
        <v>214</v>
      </c>
      <c r="F51" s="234">
        <v>0</v>
      </c>
      <c r="G51" s="234">
        <v>214</v>
      </c>
      <c r="H51"/>
      <c r="I51" s="234">
        <v>0</v>
      </c>
      <c r="J51" s="234">
        <v>214</v>
      </c>
      <c r="K51" s="234">
        <v>190</v>
      </c>
      <c r="L51" s="234">
        <v>404</v>
      </c>
    </row>
    <row r="52" spans="1:12" ht="13.5" customHeight="1">
      <c r="A52" s="8"/>
      <c r="B52" s="117">
        <v>2363</v>
      </c>
      <c r="C52" s="233" t="s">
        <v>384</v>
      </c>
      <c r="D52" s="234">
        <v>29484</v>
      </c>
      <c r="E52" s="234">
        <v>41952</v>
      </c>
      <c r="F52" s="234">
        <v>0</v>
      </c>
      <c r="G52" s="234">
        <v>41952</v>
      </c>
      <c r="H52"/>
      <c r="I52" s="234">
        <v>0</v>
      </c>
      <c r="J52" s="234">
        <v>41952</v>
      </c>
      <c r="K52" s="234">
        <v>-5549</v>
      </c>
      <c r="L52" s="234">
        <v>36403</v>
      </c>
    </row>
    <row r="53" spans="1:12" ht="13.5" customHeight="1">
      <c r="A53" s="8"/>
      <c r="B53" s="117">
        <v>2370</v>
      </c>
      <c r="C53" s="233" t="s">
        <v>486</v>
      </c>
      <c r="D53" s="234">
        <v>1800</v>
      </c>
      <c r="E53" s="234">
        <v>2135</v>
      </c>
      <c r="F53" s="234">
        <v>0</v>
      </c>
      <c r="G53" s="234">
        <v>2135</v>
      </c>
      <c r="H53"/>
      <c r="I53" s="234">
        <v>0</v>
      </c>
      <c r="J53" s="234">
        <v>2135</v>
      </c>
      <c r="K53" s="234">
        <v>3710</v>
      </c>
      <c r="L53" s="234">
        <v>5845</v>
      </c>
    </row>
    <row r="54" spans="1:12" ht="14.25" customHeight="1">
      <c r="A54" s="8"/>
      <c r="B54" s="117">
        <v>2390</v>
      </c>
      <c r="C54" s="233" t="s">
        <v>385</v>
      </c>
      <c r="D54" s="234">
        <v>500</v>
      </c>
      <c r="E54" s="234">
        <v>854</v>
      </c>
      <c r="F54" s="234">
        <v>0</v>
      </c>
      <c r="G54" s="234">
        <v>854</v>
      </c>
      <c r="H54"/>
      <c r="I54" s="234">
        <v>0</v>
      </c>
      <c r="J54" s="234">
        <v>854</v>
      </c>
      <c r="K54" s="234">
        <v>-15</v>
      </c>
      <c r="L54" s="234">
        <v>839</v>
      </c>
    </row>
    <row r="55" spans="1:12" ht="12.75">
      <c r="A55" s="8"/>
      <c r="B55" s="9">
        <v>2400</v>
      </c>
      <c r="C55" s="233" t="s">
        <v>36</v>
      </c>
      <c r="D55" s="234">
        <v>210</v>
      </c>
      <c r="E55" s="234">
        <v>427</v>
      </c>
      <c r="F55" s="234">
        <v>0</v>
      </c>
      <c r="G55" s="234">
        <v>427</v>
      </c>
      <c r="H55"/>
      <c r="I55" s="234">
        <v>0</v>
      </c>
      <c r="J55" s="234">
        <v>427</v>
      </c>
      <c r="K55" s="234">
        <v>-250</v>
      </c>
      <c r="L55" s="234">
        <v>177</v>
      </c>
    </row>
    <row r="56" spans="1:12" ht="12.75">
      <c r="A56" s="8"/>
      <c r="B56" s="9">
        <v>5000</v>
      </c>
      <c r="C56" s="233" t="s">
        <v>61</v>
      </c>
      <c r="D56" s="234">
        <f>SUM(D57:D59)</f>
        <v>1535</v>
      </c>
      <c r="E56" s="234">
        <f>SUM(E57:E59)</f>
        <v>2988</v>
      </c>
      <c r="F56" s="234">
        <f>SUM(F57:F59)</f>
        <v>0</v>
      </c>
      <c r="G56" s="234">
        <f>SUM(G57:G59)</f>
        <v>2988</v>
      </c>
      <c r="H56"/>
      <c r="I56" s="234">
        <f>SUM(I57:I59)</f>
        <v>0</v>
      </c>
      <c r="J56" s="234">
        <f>SUM(J57:J59)</f>
        <v>2988</v>
      </c>
      <c r="K56" s="234">
        <f>SUM(K57:K59)</f>
        <v>3822</v>
      </c>
      <c r="L56" s="234">
        <f>SUM(L57:L59)</f>
        <v>6810</v>
      </c>
    </row>
    <row r="57" spans="1:12" ht="12.75">
      <c r="A57" s="8"/>
      <c r="B57" s="117">
        <v>5238</v>
      </c>
      <c r="C57" s="233" t="s">
        <v>898</v>
      </c>
      <c r="D57" s="234">
        <v>400</v>
      </c>
      <c r="E57" s="234">
        <v>2988</v>
      </c>
      <c r="F57" s="234">
        <v>0</v>
      </c>
      <c r="G57" s="234">
        <v>2988</v>
      </c>
      <c r="H57"/>
      <c r="I57" s="234">
        <v>-1660</v>
      </c>
      <c r="J57" s="234">
        <v>1328</v>
      </c>
      <c r="K57" s="234">
        <v>1590</v>
      </c>
      <c r="L57" s="234">
        <v>2918</v>
      </c>
    </row>
    <row r="58" spans="1:12" ht="12.75">
      <c r="A58" s="8"/>
      <c r="B58" s="117">
        <v>5121</v>
      </c>
      <c r="C58" s="233" t="s">
        <v>741</v>
      </c>
      <c r="D58" s="234">
        <v>0</v>
      </c>
      <c r="E58" s="234">
        <v>0</v>
      </c>
      <c r="F58" s="234">
        <v>0</v>
      </c>
      <c r="G58" s="234">
        <v>0</v>
      </c>
      <c r="H58"/>
      <c r="I58" s="234">
        <v>0</v>
      </c>
      <c r="J58" s="234">
        <v>0</v>
      </c>
      <c r="K58" s="234">
        <v>312</v>
      </c>
      <c r="L58" s="234">
        <v>312</v>
      </c>
    </row>
    <row r="59" spans="1:12" ht="12.75">
      <c r="A59" s="8"/>
      <c r="B59" s="117">
        <v>5239</v>
      </c>
      <c r="C59" s="233" t="s">
        <v>387</v>
      </c>
      <c r="D59" s="234">
        <v>1135</v>
      </c>
      <c r="E59" s="234">
        <v>0</v>
      </c>
      <c r="F59" s="234">
        <v>0</v>
      </c>
      <c r="G59" s="234">
        <v>0</v>
      </c>
      <c r="H59"/>
      <c r="I59" s="234">
        <v>1660</v>
      </c>
      <c r="J59" s="234">
        <v>1660</v>
      </c>
      <c r="K59" s="234">
        <v>1920</v>
      </c>
      <c r="L59" s="234">
        <v>3580</v>
      </c>
    </row>
    <row r="60" spans="1:12" s="126" customFormat="1" ht="14.25">
      <c r="A60" s="8"/>
      <c r="B60" s="9"/>
      <c r="C60" s="17" t="s">
        <v>24</v>
      </c>
      <c r="D60" s="63">
        <f>D13+D14+D19+D41+D55+D56+D15</f>
        <v>267621</v>
      </c>
      <c r="E60" s="63">
        <f>E13+E14+E19+E41+E55+E56+E15</f>
        <v>448755</v>
      </c>
      <c r="F60" s="63">
        <f>F13+F14+F19+F41+F55+F56+F15</f>
        <v>0</v>
      </c>
      <c r="G60" s="63">
        <f>G13+G14+G19+G41+G55+G56+G15</f>
        <v>448755</v>
      </c>
      <c r="I60" s="63">
        <f>I13+I14+I19+I41+I55+I56+I15</f>
        <v>0</v>
      </c>
      <c r="J60" s="63">
        <f>J13+J14+J19+J41+J55+J56+J15</f>
        <v>448755</v>
      </c>
      <c r="K60" s="63">
        <f>K13+K14+K19+K41+K55+K56+K15</f>
        <v>0</v>
      </c>
      <c r="L60" s="63">
        <f>L13+L14+L19+L41+L55+L56+L15</f>
        <v>448755</v>
      </c>
    </row>
    <row r="61" spans="1:12" s="126" customFormat="1" ht="14.25">
      <c r="A61" s="8"/>
      <c r="B61" s="9"/>
      <c r="C61" s="13" t="s">
        <v>37</v>
      </c>
      <c r="D61" s="63">
        <f>D62+D63+D65</f>
        <v>33315</v>
      </c>
      <c r="E61" s="63">
        <f>E62+E63+E65</f>
        <v>35631</v>
      </c>
      <c r="F61" s="63">
        <f>F62+F63+F65+F64</f>
        <v>1701</v>
      </c>
      <c r="G61" s="63">
        <f>G62+G63+G65+G64</f>
        <v>37332</v>
      </c>
      <c r="I61" s="63">
        <f>I62+I63+I65+I64</f>
        <v>19048</v>
      </c>
      <c r="J61" s="63">
        <f>J62+J63+J65+J64</f>
        <v>56380</v>
      </c>
      <c r="K61" s="63">
        <f>K62+K63+K65+K64</f>
        <v>0</v>
      </c>
      <c r="L61" s="63">
        <f>L62+L63+L65+L64</f>
        <v>56380</v>
      </c>
    </row>
    <row r="62" spans="1:12" ht="12.75">
      <c r="A62" s="8"/>
      <c r="B62" s="9"/>
      <c r="C62" s="13" t="s">
        <v>68</v>
      </c>
      <c r="D62" s="63">
        <v>26257</v>
      </c>
      <c r="E62" s="63">
        <v>28830</v>
      </c>
      <c r="F62" s="63">
        <v>0</v>
      </c>
      <c r="G62" s="63">
        <v>28830</v>
      </c>
      <c r="H62"/>
      <c r="I62" s="63">
        <v>15412</v>
      </c>
      <c r="J62" s="63">
        <v>44242</v>
      </c>
      <c r="K62" s="63">
        <v>0</v>
      </c>
      <c r="L62" s="63">
        <v>44242</v>
      </c>
    </row>
    <row r="63" spans="1:12" ht="12.75">
      <c r="A63" s="8"/>
      <c r="B63" s="9"/>
      <c r="C63" s="13" t="s">
        <v>65</v>
      </c>
      <c r="D63" s="63">
        <v>6325</v>
      </c>
      <c r="E63" s="63">
        <v>6801</v>
      </c>
      <c r="F63" s="63">
        <v>0</v>
      </c>
      <c r="G63" s="63">
        <v>6801</v>
      </c>
      <c r="H63"/>
      <c r="I63" s="63">
        <v>3636</v>
      </c>
      <c r="J63" s="63">
        <v>10437</v>
      </c>
      <c r="K63" s="63">
        <v>0</v>
      </c>
      <c r="L63" s="63">
        <v>10437</v>
      </c>
    </row>
    <row r="64" spans="1:12" ht="12.75">
      <c r="A64" s="8"/>
      <c r="B64" s="9"/>
      <c r="C64" s="233" t="s">
        <v>273</v>
      </c>
      <c r="D64" s="234">
        <v>0</v>
      </c>
      <c r="E64" s="234">
        <v>0</v>
      </c>
      <c r="F64" s="234">
        <v>450</v>
      </c>
      <c r="G64" s="234">
        <v>450</v>
      </c>
      <c r="H64"/>
      <c r="I64" s="234">
        <v>0</v>
      </c>
      <c r="J64" s="234">
        <v>450</v>
      </c>
      <c r="K64" s="234">
        <v>0</v>
      </c>
      <c r="L64" s="234">
        <v>450</v>
      </c>
    </row>
    <row r="65" spans="1:12" ht="12.75">
      <c r="A65" s="8"/>
      <c r="B65" s="9"/>
      <c r="C65" s="233" t="s">
        <v>839</v>
      </c>
      <c r="D65" s="234">
        <v>733</v>
      </c>
      <c r="E65" s="234">
        <v>0</v>
      </c>
      <c r="F65" s="234">
        <v>1251</v>
      </c>
      <c r="G65" s="234">
        <v>1251</v>
      </c>
      <c r="H65"/>
      <c r="I65" s="234">
        <v>0</v>
      </c>
      <c r="J65" s="234">
        <v>1251</v>
      </c>
      <c r="K65" s="234">
        <v>0</v>
      </c>
      <c r="L65" s="234">
        <v>1251</v>
      </c>
    </row>
    <row r="66" spans="1:12" ht="12.75">
      <c r="A66" s="8"/>
      <c r="B66" s="9"/>
      <c r="C66" s="17" t="s">
        <v>24</v>
      </c>
      <c r="D66" s="63">
        <f>D60+D61</f>
        <v>300936</v>
      </c>
      <c r="E66" s="63">
        <f>E60+E61</f>
        <v>484386</v>
      </c>
      <c r="F66" s="63">
        <f>F60+F61</f>
        <v>1701</v>
      </c>
      <c r="G66" s="63">
        <f>G60+G61</f>
        <v>486087</v>
      </c>
      <c r="H66"/>
      <c r="I66" s="63">
        <f>I60+I61</f>
        <v>19048</v>
      </c>
      <c r="J66" s="63">
        <f>J60+J61</f>
        <v>505135</v>
      </c>
      <c r="K66" s="63">
        <f>K60+K61</f>
        <v>0</v>
      </c>
      <c r="L66" s="63">
        <f>L60+L61</f>
        <v>505135</v>
      </c>
    </row>
    <row r="67" spans="1:12" ht="12.75">
      <c r="A67" s="8"/>
      <c r="B67" s="9"/>
      <c r="C67" s="13"/>
      <c r="D67" s="63"/>
      <c r="E67" s="63"/>
      <c r="F67" s="63"/>
      <c r="G67" s="63"/>
      <c r="H67"/>
      <c r="I67" s="63"/>
      <c r="J67" s="63"/>
      <c r="K67" s="63"/>
      <c r="L67" s="63"/>
    </row>
    <row r="68" spans="1:12" ht="25.5">
      <c r="A68" s="8"/>
      <c r="B68" s="21" t="s">
        <v>38</v>
      </c>
      <c r="C68" s="22" t="s">
        <v>39</v>
      </c>
      <c r="D68" s="63"/>
      <c r="E68" s="63"/>
      <c r="F68" s="63"/>
      <c r="G68" s="63"/>
      <c r="H68"/>
      <c r="I68" s="63"/>
      <c r="J68" s="63"/>
      <c r="K68" s="63"/>
      <c r="L68" s="63"/>
    </row>
    <row r="69" spans="1:12" ht="12.75">
      <c r="A69" s="8"/>
      <c r="B69" s="9"/>
      <c r="C69" s="13"/>
      <c r="D69" s="63"/>
      <c r="E69" s="63"/>
      <c r="F69" s="63"/>
      <c r="G69" s="63"/>
      <c r="H69"/>
      <c r="I69" s="63"/>
      <c r="J69" s="63"/>
      <c r="K69" s="63"/>
      <c r="L69" s="63"/>
    </row>
    <row r="70" spans="1:12" ht="13.5">
      <c r="A70" s="8"/>
      <c r="B70" s="9"/>
      <c r="C70" s="135" t="s">
        <v>40</v>
      </c>
      <c r="D70" s="63"/>
      <c r="E70" s="63"/>
      <c r="F70" s="63"/>
      <c r="G70" s="63"/>
      <c r="H70"/>
      <c r="I70" s="63"/>
      <c r="J70" s="63"/>
      <c r="K70" s="63"/>
      <c r="L70" s="63"/>
    </row>
    <row r="71" spans="1:12" ht="12.75">
      <c r="A71" s="8"/>
      <c r="B71" s="9"/>
      <c r="C71" s="13" t="s">
        <v>35</v>
      </c>
      <c r="D71" s="63"/>
      <c r="E71" s="63"/>
      <c r="F71" s="63"/>
      <c r="G71" s="63"/>
      <c r="H71"/>
      <c r="I71" s="63"/>
      <c r="J71" s="63"/>
      <c r="K71" s="63"/>
      <c r="L71" s="63"/>
    </row>
    <row r="72" spans="1:12" ht="12.75">
      <c r="A72" s="8"/>
      <c r="B72" s="9">
        <v>1100</v>
      </c>
      <c r="C72" s="13" t="s">
        <v>59</v>
      </c>
      <c r="D72" s="234">
        <v>84879</v>
      </c>
      <c r="E72" s="234">
        <v>158020</v>
      </c>
      <c r="F72" s="234">
        <v>0</v>
      </c>
      <c r="G72" s="234">
        <v>158020</v>
      </c>
      <c r="H72"/>
      <c r="I72" s="234">
        <v>1432</v>
      </c>
      <c r="J72" s="234">
        <v>159452</v>
      </c>
      <c r="K72" s="234">
        <v>6883</v>
      </c>
      <c r="L72" s="234">
        <v>166335</v>
      </c>
    </row>
    <row r="73" spans="1:12" ht="12.75">
      <c r="A73" s="8"/>
      <c r="B73" s="9">
        <v>1210</v>
      </c>
      <c r="C73" s="13" t="s">
        <v>60</v>
      </c>
      <c r="D73" s="234">
        <v>19537</v>
      </c>
      <c r="E73" s="234">
        <v>37280</v>
      </c>
      <c r="F73" s="234">
        <v>0</v>
      </c>
      <c r="G73" s="234">
        <v>37280</v>
      </c>
      <c r="H73"/>
      <c r="I73" s="234">
        <v>338</v>
      </c>
      <c r="J73" s="234">
        <v>37618</v>
      </c>
      <c r="K73" s="234">
        <v>809</v>
      </c>
      <c r="L73" s="234">
        <v>38427</v>
      </c>
    </row>
    <row r="74" spans="1:12" ht="25.5">
      <c r="A74" s="209"/>
      <c r="B74" s="214">
        <v>1220</v>
      </c>
      <c r="C74" s="213" t="s">
        <v>563</v>
      </c>
      <c r="D74" s="212">
        <f>SUM(D75:D78)</f>
        <v>503</v>
      </c>
      <c r="E74" s="212">
        <f>SUM(E75:E78)</f>
        <v>1566</v>
      </c>
      <c r="F74" s="212">
        <f>SUM(F75:F78)</f>
        <v>0</v>
      </c>
      <c r="G74" s="212">
        <f>SUM(G75:G78)</f>
        <v>1566</v>
      </c>
      <c r="H74"/>
      <c r="I74" s="212">
        <f>SUM(I75:I78)</f>
        <v>380</v>
      </c>
      <c r="J74" s="212">
        <f>SUM(J75:J78)</f>
        <v>1946</v>
      </c>
      <c r="K74" s="212">
        <f>SUM(K75:K78)</f>
        <v>725</v>
      </c>
      <c r="L74" s="212">
        <f>SUM(L75:L78)</f>
        <v>2671</v>
      </c>
    </row>
    <row r="75" spans="1:12" ht="25.5">
      <c r="A75" s="209"/>
      <c r="B75" s="210">
        <v>1221</v>
      </c>
      <c r="C75" s="213" t="s">
        <v>763</v>
      </c>
      <c r="D75" s="334">
        <v>84</v>
      </c>
      <c r="E75" s="92">
        <v>0</v>
      </c>
      <c r="F75" s="92">
        <v>0</v>
      </c>
      <c r="G75" s="92">
        <v>0</v>
      </c>
      <c r="H75"/>
      <c r="I75" s="92">
        <v>0</v>
      </c>
      <c r="J75" s="92">
        <v>0</v>
      </c>
      <c r="K75" s="92">
        <v>0</v>
      </c>
      <c r="L75" s="92">
        <v>0</v>
      </c>
    </row>
    <row r="76" spans="1:12" ht="12.75">
      <c r="A76" s="209"/>
      <c r="B76" s="210">
        <v>1221</v>
      </c>
      <c r="C76" s="213" t="s">
        <v>497</v>
      </c>
      <c r="D76" s="335">
        <v>0</v>
      </c>
      <c r="E76" s="212">
        <v>427</v>
      </c>
      <c r="F76" s="212">
        <v>0</v>
      </c>
      <c r="G76" s="212">
        <v>427</v>
      </c>
      <c r="H76"/>
      <c r="I76" s="212">
        <v>0</v>
      </c>
      <c r="J76" s="212">
        <v>427</v>
      </c>
      <c r="K76" s="212">
        <v>-280</v>
      </c>
      <c r="L76" s="212">
        <v>147</v>
      </c>
    </row>
    <row r="77" spans="1:12" ht="25.5">
      <c r="A77" s="209"/>
      <c r="B77" s="210">
        <v>1228</v>
      </c>
      <c r="C77" s="213" t="s">
        <v>320</v>
      </c>
      <c r="D77" s="334">
        <v>300</v>
      </c>
      <c r="E77" s="287">
        <v>427</v>
      </c>
      <c r="F77" s="287">
        <v>0</v>
      </c>
      <c r="G77" s="287">
        <v>427</v>
      </c>
      <c r="H77"/>
      <c r="I77" s="287">
        <v>380</v>
      </c>
      <c r="J77" s="287">
        <v>807</v>
      </c>
      <c r="K77" s="287">
        <v>735</v>
      </c>
      <c r="L77" s="287">
        <v>1542</v>
      </c>
    </row>
    <row r="78" spans="1:12" ht="12.75">
      <c r="A78" s="209"/>
      <c r="B78" s="210">
        <v>1229</v>
      </c>
      <c r="C78" s="213" t="s">
        <v>805</v>
      </c>
      <c r="D78" s="334">
        <v>119</v>
      </c>
      <c r="E78" s="287">
        <v>712</v>
      </c>
      <c r="F78" s="287">
        <v>0</v>
      </c>
      <c r="G78" s="287">
        <v>712</v>
      </c>
      <c r="H78"/>
      <c r="I78" s="287">
        <v>0</v>
      </c>
      <c r="J78" s="287">
        <v>712</v>
      </c>
      <c r="K78" s="287">
        <v>270</v>
      </c>
      <c r="L78" s="287">
        <v>982</v>
      </c>
    </row>
    <row r="79" spans="1:12" ht="12.75">
      <c r="A79" s="8"/>
      <c r="B79" s="9">
        <v>2100</v>
      </c>
      <c r="C79" s="13" t="s">
        <v>30</v>
      </c>
      <c r="D79" s="63">
        <f>SUM(D80:D81)</f>
        <v>5</v>
      </c>
      <c r="E79" s="67">
        <f>SUM(E80:E81)</f>
        <v>712</v>
      </c>
      <c r="F79" s="67">
        <f>SUM(F80:F81)</f>
        <v>0</v>
      </c>
      <c r="G79" s="67">
        <f>SUM(G80:G81)</f>
        <v>712</v>
      </c>
      <c r="H79"/>
      <c r="I79" s="67">
        <f>SUM(I80:I81)</f>
        <v>-380</v>
      </c>
      <c r="J79" s="67">
        <f>SUM(J80:J81)</f>
        <v>332</v>
      </c>
      <c r="K79" s="67">
        <f>SUM(K80:K81)</f>
        <v>-303</v>
      </c>
      <c r="L79" s="67">
        <f>SUM(L80:L81)</f>
        <v>29</v>
      </c>
    </row>
    <row r="80" spans="1:12" ht="25.5">
      <c r="A80" s="8"/>
      <c r="B80" s="117">
        <v>2112</v>
      </c>
      <c r="C80" s="13" t="s">
        <v>487</v>
      </c>
      <c r="D80" s="63">
        <v>5</v>
      </c>
      <c r="E80" s="63">
        <v>285</v>
      </c>
      <c r="F80" s="63">
        <v>0</v>
      </c>
      <c r="G80" s="63">
        <v>285</v>
      </c>
      <c r="H80"/>
      <c r="I80" s="63">
        <v>0</v>
      </c>
      <c r="J80" s="63">
        <v>285</v>
      </c>
      <c r="K80" s="63">
        <v>-256</v>
      </c>
      <c r="L80" s="63">
        <v>29</v>
      </c>
    </row>
    <row r="81" spans="1:12" ht="13.5" customHeight="1">
      <c r="A81" s="8"/>
      <c r="B81" s="117">
        <v>2111</v>
      </c>
      <c r="C81" s="13" t="s">
        <v>488</v>
      </c>
      <c r="D81" s="63">
        <v>0</v>
      </c>
      <c r="E81" s="63">
        <v>427</v>
      </c>
      <c r="F81" s="63">
        <v>0</v>
      </c>
      <c r="G81" s="63">
        <v>427</v>
      </c>
      <c r="H81"/>
      <c r="I81" s="63">
        <v>-380</v>
      </c>
      <c r="J81" s="63">
        <v>47</v>
      </c>
      <c r="K81" s="63">
        <v>-47</v>
      </c>
      <c r="L81" s="63">
        <v>0</v>
      </c>
    </row>
    <row r="82" spans="1:12" ht="13.5" customHeight="1">
      <c r="A82" s="8"/>
      <c r="B82" s="9">
        <v>2200</v>
      </c>
      <c r="C82" s="13" t="s">
        <v>28</v>
      </c>
      <c r="D82" s="63">
        <f>SUM(D83:D106)</f>
        <v>43726</v>
      </c>
      <c r="E82" s="63">
        <f>SUM(E83:E106)</f>
        <v>59483</v>
      </c>
      <c r="F82" s="63">
        <f>SUM(F83:F106)</f>
        <v>0</v>
      </c>
      <c r="G82" s="63">
        <f>SUM(G83:G106)</f>
        <v>59483</v>
      </c>
      <c r="H82"/>
      <c r="I82" s="63">
        <f>SUM(I83:I106)</f>
        <v>1482</v>
      </c>
      <c r="J82" s="63">
        <f>SUM(J83:J106)</f>
        <v>60965</v>
      </c>
      <c r="K82" s="63">
        <f>SUM(K83:K106)</f>
        <v>-10296</v>
      </c>
      <c r="L82" s="63">
        <f>SUM(L83:L106)</f>
        <v>50669</v>
      </c>
    </row>
    <row r="83" spans="1:12" ht="13.5" customHeight="1">
      <c r="A83" s="8"/>
      <c r="B83" s="117">
        <v>2213</v>
      </c>
      <c r="C83" s="13" t="s">
        <v>207</v>
      </c>
      <c r="D83" s="234">
        <v>1160</v>
      </c>
      <c r="E83" s="234">
        <v>0</v>
      </c>
      <c r="F83" s="234">
        <v>0</v>
      </c>
      <c r="G83" s="234">
        <v>0</v>
      </c>
      <c r="H83"/>
      <c r="I83" s="234">
        <v>0</v>
      </c>
      <c r="J83" s="234">
        <v>0</v>
      </c>
      <c r="K83" s="234">
        <v>635</v>
      </c>
      <c r="L83" s="234">
        <v>635</v>
      </c>
    </row>
    <row r="84" spans="1:12" ht="13.5" customHeight="1">
      <c r="A84" s="8"/>
      <c r="B84" s="117">
        <v>2219</v>
      </c>
      <c r="C84" s="13" t="s">
        <v>208</v>
      </c>
      <c r="D84" s="63">
        <v>4000</v>
      </c>
      <c r="E84" s="63">
        <v>5692</v>
      </c>
      <c r="F84" s="63">
        <v>0</v>
      </c>
      <c r="G84" s="63">
        <v>5692</v>
      </c>
      <c r="H84"/>
      <c r="I84" s="63">
        <v>581</v>
      </c>
      <c r="J84" s="63">
        <v>6273</v>
      </c>
      <c r="K84" s="63">
        <v>-600</v>
      </c>
      <c r="L84" s="63">
        <v>5673</v>
      </c>
    </row>
    <row r="85" spans="1:12" ht="12.75">
      <c r="A85" s="8"/>
      <c r="B85" s="117">
        <v>2221</v>
      </c>
      <c r="C85" s="13" t="s">
        <v>209</v>
      </c>
      <c r="D85" s="63">
        <v>18705</v>
      </c>
      <c r="E85" s="63">
        <v>24190</v>
      </c>
      <c r="F85" s="63">
        <v>0</v>
      </c>
      <c r="G85" s="63">
        <v>24190</v>
      </c>
      <c r="H85"/>
      <c r="I85" s="63">
        <v>0</v>
      </c>
      <c r="J85" s="63">
        <v>24190</v>
      </c>
      <c r="K85" s="63">
        <v>-1885</v>
      </c>
      <c r="L85" s="63">
        <v>22305</v>
      </c>
    </row>
    <row r="86" spans="1:12" ht="12.75">
      <c r="A86" s="8"/>
      <c r="B86" s="117">
        <v>2222</v>
      </c>
      <c r="C86" s="13" t="s">
        <v>210</v>
      </c>
      <c r="D86" s="63">
        <v>1490</v>
      </c>
      <c r="E86" s="63">
        <v>2135</v>
      </c>
      <c r="F86" s="63">
        <v>0</v>
      </c>
      <c r="G86" s="63">
        <v>2135</v>
      </c>
      <c r="H86"/>
      <c r="I86" s="63">
        <v>0</v>
      </c>
      <c r="J86" s="63">
        <v>2135</v>
      </c>
      <c r="K86" s="63">
        <v>0</v>
      </c>
      <c r="L86" s="63">
        <v>2135</v>
      </c>
    </row>
    <row r="87" spans="1:12" ht="12.75">
      <c r="A87" s="8"/>
      <c r="B87" s="117">
        <v>2223</v>
      </c>
      <c r="C87" s="13" t="s">
        <v>211</v>
      </c>
      <c r="D87" s="63">
        <v>6695</v>
      </c>
      <c r="E87" s="63">
        <v>11383</v>
      </c>
      <c r="F87" s="63">
        <v>0</v>
      </c>
      <c r="G87" s="63">
        <v>11383</v>
      </c>
      <c r="H87"/>
      <c r="I87" s="63">
        <v>0</v>
      </c>
      <c r="J87" s="63">
        <v>11383</v>
      </c>
      <c r="K87" s="63">
        <v>-3923</v>
      </c>
      <c r="L87" s="63">
        <v>7460</v>
      </c>
    </row>
    <row r="88" spans="1:12" ht="12.75">
      <c r="A88" s="8"/>
      <c r="B88" s="117">
        <v>2226</v>
      </c>
      <c r="C88" s="13" t="s">
        <v>456</v>
      </c>
      <c r="D88" s="63">
        <v>930</v>
      </c>
      <c r="E88" s="63">
        <v>1423</v>
      </c>
      <c r="F88" s="63">
        <v>0</v>
      </c>
      <c r="G88" s="63">
        <v>1423</v>
      </c>
      <c r="H88"/>
      <c r="I88" s="63">
        <v>0</v>
      </c>
      <c r="J88" s="63">
        <v>1423</v>
      </c>
      <c r="K88" s="63">
        <v>920</v>
      </c>
      <c r="L88" s="63">
        <v>2343</v>
      </c>
    </row>
    <row r="89" spans="1:12" ht="12.75">
      <c r="A89" s="8"/>
      <c r="B89" s="117">
        <v>2229</v>
      </c>
      <c r="C89" s="13" t="s">
        <v>489</v>
      </c>
      <c r="D89" s="63">
        <v>0</v>
      </c>
      <c r="E89" s="63">
        <v>143</v>
      </c>
      <c r="F89" s="63">
        <v>0</v>
      </c>
      <c r="G89" s="63">
        <v>143</v>
      </c>
      <c r="H89"/>
      <c r="I89" s="63">
        <v>0</v>
      </c>
      <c r="J89" s="63">
        <v>143</v>
      </c>
      <c r="K89" s="63">
        <v>-143</v>
      </c>
      <c r="L89" s="63">
        <v>0</v>
      </c>
    </row>
    <row r="90" spans="1:12" ht="12.75">
      <c r="A90" s="8"/>
      <c r="B90" s="117">
        <v>2231</v>
      </c>
      <c r="C90" s="13" t="s">
        <v>764</v>
      </c>
      <c r="D90" s="234">
        <v>2340</v>
      </c>
      <c r="E90" s="234">
        <v>3273</v>
      </c>
      <c r="F90" s="234">
        <v>0</v>
      </c>
      <c r="G90" s="234">
        <v>3273</v>
      </c>
      <c r="H90"/>
      <c r="I90" s="234">
        <v>470</v>
      </c>
      <c r="J90" s="234">
        <v>3743</v>
      </c>
      <c r="K90" s="234">
        <v>-975</v>
      </c>
      <c r="L90" s="234">
        <v>2768</v>
      </c>
    </row>
    <row r="91" spans="1:12" ht="12.75">
      <c r="A91" s="8"/>
      <c r="B91" s="117">
        <v>2233</v>
      </c>
      <c r="C91" s="13" t="s">
        <v>390</v>
      </c>
      <c r="D91" s="63">
        <v>100</v>
      </c>
      <c r="E91" s="63">
        <v>285</v>
      </c>
      <c r="F91" s="63">
        <v>0</v>
      </c>
      <c r="G91" s="63">
        <v>285</v>
      </c>
      <c r="H91"/>
      <c r="I91" s="63">
        <v>0</v>
      </c>
      <c r="J91" s="63">
        <v>285</v>
      </c>
      <c r="K91" s="63">
        <v>-285</v>
      </c>
      <c r="L91" s="63">
        <v>0</v>
      </c>
    </row>
    <row r="92" spans="1:12" ht="12.75">
      <c r="A92" s="209"/>
      <c r="B92" s="210">
        <v>2234</v>
      </c>
      <c r="C92" s="213" t="s">
        <v>536</v>
      </c>
      <c r="D92" s="111">
        <v>1500</v>
      </c>
      <c r="E92" s="111">
        <v>427</v>
      </c>
      <c r="F92" s="111">
        <v>0</v>
      </c>
      <c r="G92" s="111">
        <v>427</v>
      </c>
      <c r="H92"/>
      <c r="I92" s="111">
        <v>0</v>
      </c>
      <c r="J92" s="111">
        <v>427</v>
      </c>
      <c r="K92" s="111">
        <v>0</v>
      </c>
      <c r="L92" s="111">
        <v>427</v>
      </c>
    </row>
    <row r="93" spans="1:12" ht="12.75">
      <c r="A93" s="8"/>
      <c r="B93" s="117">
        <v>2234</v>
      </c>
      <c r="C93" s="13" t="s">
        <v>685</v>
      </c>
      <c r="D93" s="63">
        <v>800</v>
      </c>
      <c r="E93" s="63">
        <v>2846</v>
      </c>
      <c r="F93" s="63">
        <v>0</v>
      </c>
      <c r="G93" s="63">
        <v>2846</v>
      </c>
      <c r="H93"/>
      <c r="I93" s="63">
        <v>0</v>
      </c>
      <c r="J93" s="63">
        <v>2846</v>
      </c>
      <c r="K93" s="63">
        <v>-1072</v>
      </c>
      <c r="L93" s="63">
        <v>1774</v>
      </c>
    </row>
    <row r="94" spans="1:12" ht="12.75">
      <c r="A94" s="8"/>
      <c r="B94" s="117">
        <v>2235</v>
      </c>
      <c r="C94" s="13" t="s">
        <v>718</v>
      </c>
      <c r="D94" s="63">
        <v>275</v>
      </c>
      <c r="E94" s="63">
        <v>427</v>
      </c>
      <c r="F94" s="63">
        <v>0</v>
      </c>
      <c r="G94" s="63">
        <v>427</v>
      </c>
      <c r="H94"/>
      <c r="I94" s="63">
        <v>431</v>
      </c>
      <c r="J94" s="63">
        <v>858</v>
      </c>
      <c r="K94" s="63">
        <v>-250</v>
      </c>
      <c r="L94" s="63">
        <v>608</v>
      </c>
    </row>
    <row r="95" spans="1:12" ht="12.75">
      <c r="A95" s="8"/>
      <c r="B95" s="117">
        <v>2239</v>
      </c>
      <c r="C95" s="13" t="s">
        <v>490</v>
      </c>
      <c r="D95" s="63">
        <v>159</v>
      </c>
      <c r="E95" s="63">
        <v>712</v>
      </c>
      <c r="F95" s="63">
        <v>0</v>
      </c>
      <c r="G95" s="63">
        <v>712</v>
      </c>
      <c r="H95"/>
      <c r="I95" s="63">
        <v>0</v>
      </c>
      <c r="J95" s="63">
        <v>712</v>
      </c>
      <c r="K95" s="63">
        <v>0</v>
      </c>
      <c r="L95" s="63">
        <v>712</v>
      </c>
    </row>
    <row r="96" spans="1:12" ht="12.75">
      <c r="A96" s="8"/>
      <c r="B96" s="117">
        <v>2240</v>
      </c>
      <c r="C96" s="13" t="s">
        <v>381</v>
      </c>
      <c r="D96" s="63">
        <v>0</v>
      </c>
      <c r="E96" s="63">
        <v>0</v>
      </c>
      <c r="F96" s="63">
        <v>0</v>
      </c>
      <c r="G96" s="63">
        <v>0</v>
      </c>
      <c r="H96"/>
      <c r="I96" s="63">
        <v>0</v>
      </c>
      <c r="J96" s="63">
        <v>0</v>
      </c>
      <c r="K96" s="63">
        <v>250</v>
      </c>
      <c r="L96" s="63">
        <v>250</v>
      </c>
    </row>
    <row r="97" spans="1:12" ht="12.75">
      <c r="A97" s="8"/>
      <c r="B97" s="117">
        <v>2241</v>
      </c>
      <c r="C97" s="13" t="s">
        <v>699</v>
      </c>
      <c r="D97" s="63">
        <v>504</v>
      </c>
      <c r="E97" s="63">
        <v>0</v>
      </c>
      <c r="F97" s="63">
        <v>0</v>
      </c>
      <c r="G97" s="63">
        <v>0</v>
      </c>
      <c r="H97"/>
      <c r="I97" s="63">
        <v>0</v>
      </c>
      <c r="J97" s="63">
        <v>0</v>
      </c>
      <c r="K97" s="63">
        <v>0</v>
      </c>
      <c r="L97" s="63">
        <v>0</v>
      </c>
    </row>
    <row r="98" spans="1:12" ht="12.75">
      <c r="A98" s="8"/>
      <c r="B98" s="117">
        <v>2243</v>
      </c>
      <c r="C98" s="13" t="s">
        <v>491</v>
      </c>
      <c r="D98" s="63">
        <v>300</v>
      </c>
      <c r="E98" s="63">
        <v>2704</v>
      </c>
      <c r="F98" s="63">
        <v>0</v>
      </c>
      <c r="G98" s="63">
        <v>2704</v>
      </c>
      <c r="H98"/>
      <c r="I98" s="63">
        <v>-365</v>
      </c>
      <c r="J98" s="63">
        <v>2339</v>
      </c>
      <c r="K98" s="63">
        <v>-1900</v>
      </c>
      <c r="L98" s="63">
        <v>439</v>
      </c>
    </row>
    <row r="99" spans="1:12" ht="12.75">
      <c r="A99" s="8"/>
      <c r="B99" s="117">
        <v>2245</v>
      </c>
      <c r="C99" s="13" t="s">
        <v>461</v>
      </c>
      <c r="D99" s="63">
        <v>0</v>
      </c>
      <c r="E99" s="63">
        <v>0</v>
      </c>
      <c r="F99" s="63">
        <v>0</v>
      </c>
      <c r="G99" s="63">
        <v>0</v>
      </c>
      <c r="H99"/>
      <c r="I99" s="63">
        <v>365</v>
      </c>
      <c r="J99" s="63">
        <v>365</v>
      </c>
      <c r="K99" s="63">
        <v>-365</v>
      </c>
      <c r="L99" s="63">
        <v>0</v>
      </c>
    </row>
    <row r="100" spans="1:12" ht="12.75">
      <c r="A100" s="8"/>
      <c r="B100" s="117">
        <v>2247</v>
      </c>
      <c r="C100" s="13" t="s">
        <v>477</v>
      </c>
      <c r="D100" s="63">
        <v>200</v>
      </c>
      <c r="E100" s="63">
        <v>285</v>
      </c>
      <c r="F100" s="63">
        <v>0</v>
      </c>
      <c r="G100" s="63">
        <v>285</v>
      </c>
      <c r="H100"/>
      <c r="I100" s="63">
        <v>0</v>
      </c>
      <c r="J100" s="63">
        <v>285</v>
      </c>
      <c r="K100" s="63">
        <v>0</v>
      </c>
      <c r="L100" s="63">
        <v>285</v>
      </c>
    </row>
    <row r="101" spans="1:12" ht="12.75">
      <c r="A101" s="8"/>
      <c r="B101" s="117">
        <v>2250</v>
      </c>
      <c r="C101" s="13" t="s">
        <v>321</v>
      </c>
      <c r="D101" s="63">
        <v>0</v>
      </c>
      <c r="E101" s="63">
        <v>0</v>
      </c>
      <c r="F101" s="63">
        <v>0</v>
      </c>
      <c r="G101" s="63">
        <v>0</v>
      </c>
      <c r="H101"/>
      <c r="I101" s="63">
        <v>50</v>
      </c>
      <c r="J101" s="63">
        <v>50</v>
      </c>
      <c r="K101" s="63">
        <v>0</v>
      </c>
      <c r="L101" s="63">
        <v>50</v>
      </c>
    </row>
    <row r="102" spans="1:12" ht="12.75">
      <c r="A102" s="8"/>
      <c r="B102" s="117">
        <v>2253</v>
      </c>
      <c r="C102" s="13" t="s">
        <v>492</v>
      </c>
      <c r="D102" s="63">
        <v>2495</v>
      </c>
      <c r="E102" s="63">
        <v>0</v>
      </c>
      <c r="F102" s="63">
        <v>0</v>
      </c>
      <c r="G102" s="63">
        <v>0</v>
      </c>
      <c r="H102"/>
      <c r="I102" s="63">
        <v>0</v>
      </c>
      <c r="J102" s="63">
        <v>0</v>
      </c>
      <c r="K102" s="63">
        <v>0</v>
      </c>
      <c r="L102" s="63">
        <v>0</v>
      </c>
    </row>
    <row r="103" spans="1:12" ht="12.75">
      <c r="A103" s="8"/>
      <c r="B103" s="117">
        <v>2264</v>
      </c>
      <c r="C103" s="13" t="s">
        <v>493</v>
      </c>
      <c r="D103" s="63">
        <v>150</v>
      </c>
      <c r="E103" s="63">
        <v>0</v>
      </c>
      <c r="F103" s="63">
        <v>0</v>
      </c>
      <c r="G103" s="63">
        <v>0</v>
      </c>
      <c r="H103"/>
      <c r="I103" s="63">
        <v>0</v>
      </c>
      <c r="J103" s="63">
        <v>0</v>
      </c>
      <c r="K103" s="63">
        <v>0</v>
      </c>
      <c r="L103" s="63">
        <v>0</v>
      </c>
    </row>
    <row r="104" spans="1:12" ht="12.75">
      <c r="A104" s="8"/>
      <c r="B104" s="117">
        <v>2269</v>
      </c>
      <c r="C104" s="13" t="s">
        <v>447</v>
      </c>
      <c r="D104" s="63">
        <v>500</v>
      </c>
      <c r="E104" s="63">
        <v>712</v>
      </c>
      <c r="F104" s="63">
        <v>0</v>
      </c>
      <c r="G104" s="63">
        <v>712</v>
      </c>
      <c r="H104"/>
      <c r="I104" s="63">
        <v>0</v>
      </c>
      <c r="J104" s="63">
        <v>712</v>
      </c>
      <c r="K104" s="63">
        <v>70</v>
      </c>
      <c r="L104" s="63">
        <v>782</v>
      </c>
    </row>
    <row r="105" spans="1:12" ht="12.75">
      <c r="A105" s="8"/>
      <c r="B105" s="117">
        <v>2275</v>
      </c>
      <c r="C105" s="13" t="s">
        <v>494</v>
      </c>
      <c r="D105" s="63">
        <v>423</v>
      </c>
      <c r="E105" s="63">
        <v>1423</v>
      </c>
      <c r="F105" s="63">
        <v>0</v>
      </c>
      <c r="G105" s="63">
        <v>1423</v>
      </c>
      <c r="H105"/>
      <c r="I105" s="63">
        <v>-50</v>
      </c>
      <c r="J105" s="63">
        <v>1373</v>
      </c>
      <c r="K105" s="63">
        <v>-1373</v>
      </c>
      <c r="L105" s="63">
        <v>0</v>
      </c>
    </row>
    <row r="106" spans="1:12" ht="12.75">
      <c r="A106" s="8"/>
      <c r="B106" s="117">
        <v>2279</v>
      </c>
      <c r="C106" s="13" t="s">
        <v>410</v>
      </c>
      <c r="D106" s="63">
        <v>1000</v>
      </c>
      <c r="E106" s="63">
        <v>1423</v>
      </c>
      <c r="F106" s="63">
        <v>0</v>
      </c>
      <c r="G106" s="63">
        <v>1423</v>
      </c>
      <c r="H106"/>
      <c r="I106" s="63">
        <v>0</v>
      </c>
      <c r="J106" s="63">
        <v>1423</v>
      </c>
      <c r="K106" s="63">
        <v>600</v>
      </c>
      <c r="L106" s="63">
        <v>2023</v>
      </c>
    </row>
    <row r="107" spans="1:12" ht="25.5">
      <c r="A107" s="8"/>
      <c r="B107" s="9">
        <v>2300</v>
      </c>
      <c r="C107" s="13" t="s">
        <v>76</v>
      </c>
      <c r="D107" s="63">
        <f>SUM(D108:D119)</f>
        <v>17125</v>
      </c>
      <c r="E107" s="63">
        <f>SUM(E108:E119)</f>
        <v>28840</v>
      </c>
      <c r="F107" s="63">
        <f>SUM(F108:F119)</f>
        <v>0</v>
      </c>
      <c r="G107" s="63">
        <f>SUM(G108:G119)</f>
        <v>28840</v>
      </c>
      <c r="H107"/>
      <c r="I107" s="63">
        <f>SUM(I108:I119)</f>
        <v>0</v>
      </c>
      <c r="J107" s="63">
        <f>SUM(J108:J119)</f>
        <v>28840</v>
      </c>
      <c r="K107" s="63">
        <f>SUM(K108:K119)</f>
        <v>2990</v>
      </c>
      <c r="L107" s="63">
        <f>SUM(L108:L119)</f>
        <v>31830</v>
      </c>
    </row>
    <row r="108" spans="1:12" ht="12.75">
      <c r="A108" s="8"/>
      <c r="B108" s="117">
        <v>2311</v>
      </c>
      <c r="C108" s="13" t="s">
        <v>252</v>
      </c>
      <c r="D108" s="63">
        <v>1350</v>
      </c>
      <c r="E108" s="63">
        <v>2846</v>
      </c>
      <c r="F108" s="63">
        <v>0</v>
      </c>
      <c r="G108" s="63">
        <v>2846</v>
      </c>
      <c r="H108"/>
      <c r="I108" s="63">
        <v>0</v>
      </c>
      <c r="J108" s="63">
        <v>2846</v>
      </c>
      <c r="K108" s="63">
        <v>-300</v>
      </c>
      <c r="L108" s="63">
        <v>2546</v>
      </c>
    </row>
    <row r="109" spans="1:12" ht="15.75" customHeight="1">
      <c r="A109" s="8"/>
      <c r="B109" s="117">
        <v>2312</v>
      </c>
      <c r="C109" s="13" t="s">
        <v>253</v>
      </c>
      <c r="D109" s="63">
        <v>3401</v>
      </c>
      <c r="E109" s="63">
        <v>4646</v>
      </c>
      <c r="F109" s="63">
        <v>0</v>
      </c>
      <c r="G109" s="63">
        <v>4646</v>
      </c>
      <c r="H109"/>
      <c r="I109" s="63">
        <v>0</v>
      </c>
      <c r="J109" s="63">
        <v>4646</v>
      </c>
      <c r="K109" s="63">
        <v>300</v>
      </c>
      <c r="L109" s="63">
        <v>4946</v>
      </c>
    </row>
    <row r="110" spans="1:12" ht="14.25" customHeight="1">
      <c r="A110" s="8"/>
      <c r="B110" s="117">
        <v>2322</v>
      </c>
      <c r="C110" s="13" t="s">
        <v>254</v>
      </c>
      <c r="D110" s="234">
        <v>2284</v>
      </c>
      <c r="E110" s="234">
        <v>4553</v>
      </c>
      <c r="F110" s="234">
        <v>0</v>
      </c>
      <c r="G110" s="234">
        <v>4553</v>
      </c>
      <c r="H110"/>
      <c r="I110" s="234">
        <v>0</v>
      </c>
      <c r="J110" s="234">
        <v>4553</v>
      </c>
      <c r="K110" s="234">
        <v>2320</v>
      </c>
      <c r="L110" s="234">
        <v>6873</v>
      </c>
    </row>
    <row r="111" spans="1:12" ht="14.25" customHeight="1">
      <c r="A111" s="8"/>
      <c r="B111" s="117">
        <v>2341</v>
      </c>
      <c r="C111" s="13" t="s">
        <v>439</v>
      </c>
      <c r="D111" s="63">
        <v>90</v>
      </c>
      <c r="E111" s="63">
        <v>285</v>
      </c>
      <c r="F111" s="63">
        <v>0</v>
      </c>
      <c r="G111" s="63">
        <v>285</v>
      </c>
      <c r="H111"/>
      <c r="I111" s="63">
        <v>0</v>
      </c>
      <c r="J111" s="63">
        <v>285</v>
      </c>
      <c r="K111" s="63">
        <v>0</v>
      </c>
      <c r="L111" s="63">
        <v>285</v>
      </c>
    </row>
    <row r="112" spans="1:12" ht="13.5" customHeight="1">
      <c r="A112" s="8"/>
      <c r="B112" s="117">
        <v>2350</v>
      </c>
      <c r="C112" s="13" t="s">
        <v>495</v>
      </c>
      <c r="D112" s="63">
        <v>325</v>
      </c>
      <c r="E112" s="63">
        <v>1140</v>
      </c>
      <c r="F112" s="63">
        <v>0</v>
      </c>
      <c r="G112" s="63">
        <v>1140</v>
      </c>
      <c r="H112"/>
      <c r="I112" s="63">
        <v>0</v>
      </c>
      <c r="J112" s="63">
        <v>1140</v>
      </c>
      <c r="K112" s="63">
        <v>-800</v>
      </c>
      <c r="L112" s="63">
        <v>340</v>
      </c>
    </row>
    <row r="113" spans="1:12" ht="13.5" customHeight="1">
      <c r="A113" s="8"/>
      <c r="B113" s="117">
        <v>2351</v>
      </c>
      <c r="C113" s="13" t="s">
        <v>255</v>
      </c>
      <c r="D113" s="63">
        <v>800</v>
      </c>
      <c r="E113" s="63">
        <v>2135</v>
      </c>
      <c r="F113" s="63">
        <v>0</v>
      </c>
      <c r="G113" s="63">
        <v>2135</v>
      </c>
      <c r="H113"/>
      <c r="I113" s="63">
        <v>0</v>
      </c>
      <c r="J113" s="63">
        <v>2135</v>
      </c>
      <c r="K113" s="63">
        <v>0</v>
      </c>
      <c r="L113" s="63">
        <v>2135</v>
      </c>
    </row>
    <row r="114" spans="1:12" ht="14.25" customHeight="1">
      <c r="A114" s="8"/>
      <c r="B114" s="117">
        <v>2352</v>
      </c>
      <c r="C114" s="13" t="s">
        <v>256</v>
      </c>
      <c r="D114" s="63">
        <v>5495</v>
      </c>
      <c r="E114" s="63">
        <v>6403</v>
      </c>
      <c r="F114" s="63">
        <v>0</v>
      </c>
      <c r="G114" s="63">
        <v>6403</v>
      </c>
      <c r="H114"/>
      <c r="I114" s="63">
        <v>0</v>
      </c>
      <c r="J114" s="63">
        <v>6403</v>
      </c>
      <c r="K114" s="63">
        <v>2345</v>
      </c>
      <c r="L114" s="63">
        <v>8748</v>
      </c>
    </row>
    <row r="115" spans="1:12" ht="12.75" customHeight="1">
      <c r="A115" s="8"/>
      <c r="B115" s="117">
        <v>2353</v>
      </c>
      <c r="C115" s="13" t="s">
        <v>496</v>
      </c>
      <c r="D115" s="63">
        <v>1200</v>
      </c>
      <c r="E115" s="63">
        <v>1708</v>
      </c>
      <c r="F115" s="63">
        <v>0</v>
      </c>
      <c r="G115" s="63">
        <v>1708</v>
      </c>
      <c r="H115"/>
      <c r="I115" s="63">
        <v>0</v>
      </c>
      <c r="J115" s="63">
        <v>1708</v>
      </c>
      <c r="K115" s="63">
        <v>-625</v>
      </c>
      <c r="L115" s="63">
        <v>1083</v>
      </c>
    </row>
    <row r="116" spans="1:12" ht="13.5" customHeight="1">
      <c r="A116" s="8"/>
      <c r="B116" s="117">
        <v>2361</v>
      </c>
      <c r="C116" s="13" t="s">
        <v>394</v>
      </c>
      <c r="D116" s="63">
        <v>100</v>
      </c>
      <c r="E116" s="63">
        <v>712</v>
      </c>
      <c r="F116" s="63">
        <v>0</v>
      </c>
      <c r="G116" s="63">
        <v>712</v>
      </c>
      <c r="H116"/>
      <c r="I116" s="63">
        <v>0</v>
      </c>
      <c r="J116" s="63">
        <v>712</v>
      </c>
      <c r="K116" s="63">
        <v>-300</v>
      </c>
      <c r="L116" s="63">
        <v>412</v>
      </c>
    </row>
    <row r="117" spans="1:12" ht="13.5" customHeight="1">
      <c r="A117" s="8"/>
      <c r="B117" s="117">
        <v>2363</v>
      </c>
      <c r="C117" s="13" t="s">
        <v>384</v>
      </c>
      <c r="D117" s="63">
        <v>450</v>
      </c>
      <c r="E117" s="63">
        <v>854</v>
      </c>
      <c r="F117" s="63">
        <v>0</v>
      </c>
      <c r="G117" s="63">
        <v>854</v>
      </c>
      <c r="H117"/>
      <c r="I117" s="63">
        <v>0</v>
      </c>
      <c r="J117" s="63">
        <v>854</v>
      </c>
      <c r="K117" s="63">
        <v>0</v>
      </c>
      <c r="L117" s="63">
        <v>854</v>
      </c>
    </row>
    <row r="118" spans="1:12" ht="13.5" customHeight="1">
      <c r="A118" s="8"/>
      <c r="B118" s="117">
        <v>2370</v>
      </c>
      <c r="C118" s="13" t="s">
        <v>486</v>
      </c>
      <c r="D118" s="63">
        <v>600</v>
      </c>
      <c r="E118" s="63">
        <v>2846</v>
      </c>
      <c r="F118" s="63">
        <v>0</v>
      </c>
      <c r="G118" s="63">
        <v>2846</v>
      </c>
      <c r="H118"/>
      <c r="I118" s="63">
        <v>0</v>
      </c>
      <c r="J118" s="63">
        <v>2846</v>
      </c>
      <c r="K118" s="63">
        <v>-350</v>
      </c>
      <c r="L118" s="63">
        <v>2496</v>
      </c>
    </row>
    <row r="119" spans="1:12" ht="13.5" customHeight="1">
      <c r="A119" s="8"/>
      <c r="B119" s="117">
        <v>2390</v>
      </c>
      <c r="C119" s="13" t="s">
        <v>385</v>
      </c>
      <c r="D119" s="63">
        <v>1030</v>
      </c>
      <c r="E119" s="63">
        <v>712</v>
      </c>
      <c r="F119" s="63">
        <v>0</v>
      </c>
      <c r="G119" s="63">
        <v>712</v>
      </c>
      <c r="H119"/>
      <c r="I119" s="63">
        <v>0</v>
      </c>
      <c r="J119" s="63">
        <v>712</v>
      </c>
      <c r="K119" s="63">
        <v>400</v>
      </c>
      <c r="L119" s="63">
        <v>1112</v>
      </c>
    </row>
    <row r="120" spans="1:12" ht="13.5" customHeight="1">
      <c r="A120" s="8"/>
      <c r="B120" s="9">
        <v>2400</v>
      </c>
      <c r="C120" s="13" t="s">
        <v>36</v>
      </c>
      <c r="D120" s="212">
        <v>2500</v>
      </c>
      <c r="E120" s="212">
        <v>5692</v>
      </c>
      <c r="F120" s="212">
        <v>0</v>
      </c>
      <c r="G120" s="212">
        <v>5692</v>
      </c>
      <c r="H120"/>
      <c r="I120" s="212">
        <v>0</v>
      </c>
      <c r="J120" s="212">
        <v>5692</v>
      </c>
      <c r="K120" s="212">
        <v>560</v>
      </c>
      <c r="L120" s="212">
        <v>6252</v>
      </c>
    </row>
    <row r="121" spans="1:12" ht="12.75">
      <c r="A121" s="8"/>
      <c r="B121" s="9">
        <v>5000</v>
      </c>
      <c r="C121" s="13" t="s">
        <v>61</v>
      </c>
      <c r="D121" s="63">
        <f>SUM(D122:D123)</f>
        <v>4680</v>
      </c>
      <c r="E121" s="63">
        <f>SUM(E122:E123)</f>
        <v>12665</v>
      </c>
      <c r="F121" s="63">
        <f>SUM(F122:F123)</f>
        <v>0</v>
      </c>
      <c r="G121" s="63">
        <f>SUM(G122:G123)</f>
        <v>12665</v>
      </c>
      <c r="H121"/>
      <c r="I121" s="63">
        <f>SUM(I122:I123)</f>
        <v>0</v>
      </c>
      <c r="J121" s="63">
        <f>SUM(J122:J123)</f>
        <v>12665</v>
      </c>
      <c r="K121" s="63">
        <f>SUM(K122:K123)</f>
        <v>-615</v>
      </c>
      <c r="L121" s="63">
        <f>SUM(L122:L123)</f>
        <v>12050</v>
      </c>
    </row>
    <row r="122" spans="1:12" ht="12.75">
      <c r="A122" s="8"/>
      <c r="B122" s="117">
        <v>5238</v>
      </c>
      <c r="C122" s="13" t="s">
        <v>428</v>
      </c>
      <c r="D122" s="63">
        <v>3475</v>
      </c>
      <c r="E122" s="63">
        <v>9960</v>
      </c>
      <c r="F122" s="63">
        <v>0</v>
      </c>
      <c r="G122" s="63">
        <v>9960</v>
      </c>
      <c r="H122"/>
      <c r="I122" s="63">
        <v>0</v>
      </c>
      <c r="J122" s="63">
        <v>9960</v>
      </c>
      <c r="K122" s="63">
        <v>-615</v>
      </c>
      <c r="L122" s="63">
        <v>9345</v>
      </c>
    </row>
    <row r="123" spans="1:12" ht="12.75">
      <c r="A123" s="8"/>
      <c r="B123" s="117">
        <v>5239</v>
      </c>
      <c r="C123" s="13" t="s">
        <v>387</v>
      </c>
      <c r="D123" s="63">
        <v>1205</v>
      </c>
      <c r="E123" s="63">
        <v>2705</v>
      </c>
      <c r="F123" s="63">
        <v>0</v>
      </c>
      <c r="G123" s="63">
        <v>2705</v>
      </c>
      <c r="H123"/>
      <c r="I123" s="63">
        <v>0</v>
      </c>
      <c r="J123" s="63">
        <v>2705</v>
      </c>
      <c r="K123" s="63">
        <v>0</v>
      </c>
      <c r="L123" s="63">
        <v>2705</v>
      </c>
    </row>
    <row r="124" spans="1:12" ht="12.75">
      <c r="A124" s="8"/>
      <c r="B124" s="9"/>
      <c r="C124" s="242" t="s">
        <v>24</v>
      </c>
      <c r="D124" s="234">
        <f>D72+D73+D79+D82+D107+D120+D121+D74</f>
        <v>172955</v>
      </c>
      <c r="E124" s="234">
        <f>E72+E73+E79+E82+E107+E120+E121+E74</f>
        <v>304258</v>
      </c>
      <c r="F124" s="234">
        <f>F72+F73+F79+F82+F107+F120+F121+F74</f>
        <v>0</v>
      </c>
      <c r="G124" s="234">
        <f>G72+G73+G79+G82+G107+G120+G121+G74</f>
        <v>304258</v>
      </c>
      <c r="H124"/>
      <c r="I124" s="234">
        <f>I72+I73+I79+I82+I107+I120+I121+I74</f>
        <v>3252</v>
      </c>
      <c r="J124" s="234">
        <f>J72+J73+J79+J82+J107+J120+J121+J74</f>
        <v>307510</v>
      </c>
      <c r="K124" s="234">
        <f>K72+K73+K79+K82+K107+K120+K121+K74</f>
        <v>753</v>
      </c>
      <c r="L124" s="234">
        <f>L72+L73+L79+L82+L107+L120+L121+L74</f>
        <v>308263</v>
      </c>
    </row>
    <row r="125" spans="1:12" ht="25.5">
      <c r="A125" s="8"/>
      <c r="B125" s="9"/>
      <c r="C125" s="233" t="s">
        <v>691</v>
      </c>
      <c r="D125" s="234">
        <f>D126+D127+D129</f>
        <v>232925</v>
      </c>
      <c r="E125" s="234">
        <f>E126+E127+E129</f>
        <v>205503</v>
      </c>
      <c r="F125" s="234">
        <f>F126+F127+F129+F128</f>
        <v>5123</v>
      </c>
      <c r="G125" s="234">
        <f>G126+G127+G129+G128</f>
        <v>210626</v>
      </c>
      <c r="H125"/>
      <c r="I125" s="234">
        <f>I126+I127+I129+I128</f>
        <v>107991</v>
      </c>
      <c r="J125" s="234">
        <f>J126+J127+J129+J128</f>
        <v>318617</v>
      </c>
      <c r="K125" s="234">
        <f>K126+K127+K129+K128</f>
        <v>368</v>
      </c>
      <c r="L125" s="234">
        <f>L126+L127+L129+L128</f>
        <v>318985</v>
      </c>
    </row>
    <row r="126" spans="1:12" ht="12.75">
      <c r="A126" s="8"/>
      <c r="B126" s="9"/>
      <c r="C126" s="233" t="s">
        <v>69</v>
      </c>
      <c r="D126" s="234">
        <v>186538</v>
      </c>
      <c r="E126" s="234">
        <v>166269</v>
      </c>
      <c r="F126" s="234">
        <v>0</v>
      </c>
      <c r="G126" s="234">
        <v>166269</v>
      </c>
      <c r="H126"/>
      <c r="I126" s="234">
        <v>87378</v>
      </c>
      <c r="J126" s="234">
        <v>253647</v>
      </c>
      <c r="K126" s="234">
        <v>959</v>
      </c>
      <c r="L126" s="234">
        <v>254606</v>
      </c>
    </row>
    <row r="127" spans="1:12" ht="12.75">
      <c r="A127" s="8"/>
      <c r="B127" s="9"/>
      <c r="C127" s="233" t="s">
        <v>65</v>
      </c>
      <c r="D127" s="234">
        <v>44172</v>
      </c>
      <c r="E127" s="234">
        <v>39234</v>
      </c>
      <c r="F127" s="234">
        <v>0</v>
      </c>
      <c r="G127" s="234">
        <v>39234</v>
      </c>
      <c r="H127"/>
      <c r="I127" s="234">
        <v>20613</v>
      </c>
      <c r="J127" s="234">
        <v>59847</v>
      </c>
      <c r="K127" s="234">
        <v>-591</v>
      </c>
      <c r="L127" s="234">
        <v>59256</v>
      </c>
    </row>
    <row r="128" spans="1:12" ht="12.75">
      <c r="A128" s="8"/>
      <c r="B128" s="9"/>
      <c r="C128" s="233" t="s">
        <v>839</v>
      </c>
      <c r="D128" s="234">
        <v>0</v>
      </c>
      <c r="E128" s="234">
        <v>0</v>
      </c>
      <c r="F128" s="234">
        <v>2123</v>
      </c>
      <c r="G128" s="234">
        <v>2123</v>
      </c>
      <c r="H128"/>
      <c r="I128" s="234">
        <v>0</v>
      </c>
      <c r="J128" s="234">
        <v>2123</v>
      </c>
      <c r="K128" s="234">
        <v>0</v>
      </c>
      <c r="L128" s="234">
        <v>2123</v>
      </c>
    </row>
    <row r="129" spans="1:12" ht="12.75">
      <c r="A129" s="8"/>
      <c r="B129" s="9"/>
      <c r="C129" s="233" t="s">
        <v>273</v>
      </c>
      <c r="D129" s="234">
        <v>2215</v>
      </c>
      <c r="E129" s="234">
        <v>0</v>
      </c>
      <c r="F129" s="234">
        <v>3000</v>
      </c>
      <c r="G129" s="234">
        <v>3000</v>
      </c>
      <c r="H129"/>
      <c r="I129" s="234">
        <v>0</v>
      </c>
      <c r="J129" s="234">
        <v>3000</v>
      </c>
      <c r="K129" s="234">
        <v>0</v>
      </c>
      <c r="L129" s="234">
        <v>3000</v>
      </c>
    </row>
    <row r="130" spans="1:12" ht="27.75" customHeight="1">
      <c r="A130" s="8"/>
      <c r="B130" s="9">
        <v>2100</v>
      </c>
      <c r="C130" s="233" t="s">
        <v>380</v>
      </c>
      <c r="D130" s="234">
        <v>0</v>
      </c>
      <c r="E130" s="234">
        <v>0</v>
      </c>
      <c r="F130" s="234">
        <v>0</v>
      </c>
      <c r="G130" s="234">
        <v>0</v>
      </c>
      <c r="H130"/>
      <c r="I130" s="234">
        <v>0</v>
      </c>
      <c r="J130" s="234">
        <v>0</v>
      </c>
      <c r="K130" s="234">
        <v>2260</v>
      </c>
      <c r="L130" s="234">
        <v>2260</v>
      </c>
    </row>
    <row r="131" spans="1:12" ht="12.75">
      <c r="A131" s="8"/>
      <c r="B131" s="9">
        <v>1100</v>
      </c>
      <c r="C131" s="233" t="s">
        <v>59</v>
      </c>
      <c r="D131" s="234">
        <v>294</v>
      </c>
      <c r="E131" s="234">
        <v>0</v>
      </c>
      <c r="F131" s="234">
        <v>0</v>
      </c>
      <c r="G131" s="234">
        <v>0</v>
      </c>
      <c r="H131"/>
      <c r="I131" s="234">
        <v>0</v>
      </c>
      <c r="J131" s="234">
        <v>0</v>
      </c>
      <c r="K131" s="234">
        <v>0</v>
      </c>
      <c r="L131" s="234">
        <v>0</v>
      </c>
    </row>
    <row r="132" spans="1:12" ht="12.75">
      <c r="A132" s="8"/>
      <c r="B132" s="9">
        <v>1200</v>
      </c>
      <c r="C132" s="233" t="s">
        <v>60</v>
      </c>
      <c r="D132" s="234">
        <v>66</v>
      </c>
      <c r="E132" s="234">
        <v>0</v>
      </c>
      <c r="F132" s="234">
        <v>0</v>
      </c>
      <c r="G132" s="234">
        <v>0</v>
      </c>
      <c r="H132"/>
      <c r="I132" s="234">
        <v>0</v>
      </c>
      <c r="J132" s="234">
        <v>0</v>
      </c>
      <c r="K132" s="234">
        <v>0</v>
      </c>
      <c r="L132" s="234">
        <v>0</v>
      </c>
    </row>
    <row r="133" spans="1:12" ht="12.75">
      <c r="A133" s="8"/>
      <c r="B133" s="9">
        <v>2100</v>
      </c>
      <c r="C133" s="233" t="s">
        <v>103</v>
      </c>
      <c r="D133" s="234">
        <v>9433</v>
      </c>
      <c r="E133" s="234">
        <v>0</v>
      </c>
      <c r="F133" s="234">
        <v>0</v>
      </c>
      <c r="G133" s="234">
        <v>0</v>
      </c>
      <c r="H133"/>
      <c r="I133" s="234">
        <v>0</v>
      </c>
      <c r="J133" s="234">
        <v>0</v>
      </c>
      <c r="K133" s="234">
        <v>0</v>
      </c>
      <c r="L133" s="234">
        <v>0</v>
      </c>
    </row>
    <row r="134" spans="1:12" ht="12.75">
      <c r="A134" s="8"/>
      <c r="B134" s="9">
        <v>2200</v>
      </c>
      <c r="C134" s="233" t="s">
        <v>103</v>
      </c>
      <c r="D134" s="234">
        <v>70</v>
      </c>
      <c r="E134" s="234">
        <v>0</v>
      </c>
      <c r="F134" s="234">
        <v>0</v>
      </c>
      <c r="G134" s="234">
        <v>0</v>
      </c>
      <c r="H134"/>
      <c r="I134" s="234">
        <v>0</v>
      </c>
      <c r="J134" s="234">
        <v>0</v>
      </c>
      <c r="K134" s="234">
        <v>0</v>
      </c>
      <c r="L134" s="234">
        <v>0</v>
      </c>
    </row>
    <row r="135" spans="1:12" ht="25.5">
      <c r="A135" s="8"/>
      <c r="B135" s="9">
        <v>2300</v>
      </c>
      <c r="C135" s="233" t="s">
        <v>76</v>
      </c>
      <c r="D135" s="234">
        <v>119</v>
      </c>
      <c r="E135" s="234">
        <v>0</v>
      </c>
      <c r="F135" s="234">
        <v>0</v>
      </c>
      <c r="G135" s="234">
        <v>0</v>
      </c>
      <c r="H135"/>
      <c r="I135" s="234">
        <v>0</v>
      </c>
      <c r="J135" s="234">
        <v>0</v>
      </c>
      <c r="K135" s="234">
        <v>0</v>
      </c>
      <c r="L135" s="234">
        <v>0</v>
      </c>
    </row>
    <row r="136" spans="1:12" ht="12.75">
      <c r="A136" s="8"/>
      <c r="B136" s="9"/>
      <c r="C136" s="233" t="s">
        <v>899</v>
      </c>
      <c r="D136" s="234">
        <f>SUM(D131:D135)</f>
        <v>9982</v>
      </c>
      <c r="E136" s="234">
        <v>0</v>
      </c>
      <c r="F136" s="234">
        <v>0</v>
      </c>
      <c r="G136" s="234">
        <v>0</v>
      </c>
      <c r="H136"/>
      <c r="I136" s="234">
        <v>0</v>
      </c>
      <c r="J136" s="234">
        <v>0</v>
      </c>
      <c r="K136" s="234">
        <v>0</v>
      </c>
      <c r="L136" s="234">
        <v>0</v>
      </c>
    </row>
    <row r="137" spans="1:12" ht="12.75">
      <c r="A137" s="8"/>
      <c r="B137" s="9"/>
      <c r="C137" s="17" t="s">
        <v>24</v>
      </c>
      <c r="D137" s="63">
        <f>D124+D125+D136</f>
        <v>415862</v>
      </c>
      <c r="E137" s="63">
        <f>E124+E125+E136</f>
        <v>509761</v>
      </c>
      <c r="F137" s="63">
        <f>F124+F125+F136</f>
        <v>5123</v>
      </c>
      <c r="G137" s="63">
        <f>G124+G125+G136</f>
        <v>514884</v>
      </c>
      <c r="H137"/>
      <c r="I137" s="63">
        <f>I124+I125+I136</f>
        <v>111243</v>
      </c>
      <c r="J137" s="63">
        <f>J124+J125+J136</f>
        <v>626127</v>
      </c>
      <c r="K137" s="63">
        <f>K124+K125+K136+K130</f>
        <v>3381</v>
      </c>
      <c r="L137" s="63">
        <f>L124+L125+L136+L130</f>
        <v>629508</v>
      </c>
    </row>
    <row r="138" spans="1:12" ht="12.75">
      <c r="A138" s="8"/>
      <c r="B138" s="9"/>
      <c r="C138" s="13"/>
      <c r="D138" s="63"/>
      <c r="E138" s="63"/>
      <c r="F138" s="63"/>
      <c r="G138" s="63"/>
      <c r="H138"/>
      <c r="I138" s="63"/>
      <c r="J138" s="63"/>
      <c r="K138" s="63"/>
      <c r="L138" s="63"/>
    </row>
    <row r="139" spans="1:12" ht="13.5">
      <c r="A139" s="8"/>
      <c r="B139" s="9"/>
      <c r="C139" s="135" t="s">
        <v>41</v>
      </c>
      <c r="D139" s="63"/>
      <c r="E139" s="63"/>
      <c r="F139" s="63"/>
      <c r="G139" s="63"/>
      <c r="H139"/>
      <c r="I139" s="63"/>
      <c r="J139" s="63"/>
      <c r="K139" s="63"/>
      <c r="L139" s="63"/>
    </row>
    <row r="140" spans="1:12" ht="12.75">
      <c r="A140" s="8"/>
      <c r="B140" s="9"/>
      <c r="C140" s="13" t="s">
        <v>35</v>
      </c>
      <c r="D140" s="63"/>
      <c r="E140" s="63"/>
      <c r="F140" s="63"/>
      <c r="G140" s="63"/>
      <c r="H140"/>
      <c r="I140" s="63"/>
      <c r="J140" s="63"/>
      <c r="K140" s="63"/>
      <c r="L140" s="63"/>
    </row>
    <row r="141" spans="1:12" ht="12.75">
      <c r="A141" s="8"/>
      <c r="B141" s="9">
        <v>1100</v>
      </c>
      <c r="C141" s="13" t="s">
        <v>59</v>
      </c>
      <c r="D141" s="212">
        <v>136839</v>
      </c>
      <c r="E141" s="212">
        <v>248390</v>
      </c>
      <c r="F141" s="212">
        <v>0</v>
      </c>
      <c r="G141" s="212">
        <v>248390</v>
      </c>
      <c r="H141"/>
      <c r="I141" s="212">
        <v>1347</v>
      </c>
      <c r="J141" s="212">
        <v>249737</v>
      </c>
      <c r="K141" s="212">
        <v>-274</v>
      </c>
      <c r="L141" s="212">
        <v>249463</v>
      </c>
    </row>
    <row r="142" spans="1:12" ht="12.75">
      <c r="A142" s="8"/>
      <c r="B142" s="9">
        <v>1210</v>
      </c>
      <c r="C142" s="13" t="s">
        <v>60</v>
      </c>
      <c r="D142" s="212">
        <v>33476</v>
      </c>
      <c r="E142" s="212">
        <v>58595</v>
      </c>
      <c r="F142" s="212">
        <v>0</v>
      </c>
      <c r="G142" s="212">
        <v>58595</v>
      </c>
      <c r="H142"/>
      <c r="I142" s="212">
        <v>318</v>
      </c>
      <c r="J142" s="212">
        <v>58913</v>
      </c>
      <c r="K142" s="212">
        <v>-2296</v>
      </c>
      <c r="L142" s="212">
        <v>56617</v>
      </c>
    </row>
    <row r="143" spans="1:12" ht="25.5">
      <c r="A143" s="209"/>
      <c r="B143" s="214">
        <v>1220</v>
      </c>
      <c r="C143" s="213" t="s">
        <v>532</v>
      </c>
      <c r="D143" s="212">
        <f>SUM(D144:D148)</f>
        <v>1191</v>
      </c>
      <c r="E143" s="212">
        <f>SUM(E144:E148)</f>
        <v>1495</v>
      </c>
      <c r="F143" s="212">
        <f>SUM(F144:F148)</f>
        <v>0</v>
      </c>
      <c r="G143" s="212">
        <f>SUM(G144:G148)</f>
        <v>1495</v>
      </c>
      <c r="H143"/>
      <c r="I143" s="212">
        <f>SUM(I144:I148)</f>
        <v>0</v>
      </c>
      <c r="J143" s="212">
        <f>SUM(J144:J148)</f>
        <v>1495</v>
      </c>
      <c r="K143" s="212">
        <f>SUM(K144:K148)</f>
        <v>-69</v>
      </c>
      <c r="L143" s="212">
        <f>SUM(L144:L148)</f>
        <v>1426</v>
      </c>
    </row>
    <row r="144" spans="1:12" ht="25.5">
      <c r="A144" s="209"/>
      <c r="B144" s="210">
        <v>1221</v>
      </c>
      <c r="C144" s="213" t="s">
        <v>766</v>
      </c>
      <c r="D144" s="318">
        <v>170</v>
      </c>
      <c r="E144" s="318">
        <v>0</v>
      </c>
      <c r="F144" s="318">
        <v>0</v>
      </c>
      <c r="G144" s="318">
        <v>0</v>
      </c>
      <c r="H144"/>
      <c r="I144" s="318">
        <v>0</v>
      </c>
      <c r="J144" s="318">
        <v>0</v>
      </c>
      <c r="K144" s="318">
        <v>0</v>
      </c>
      <c r="L144" s="318">
        <v>0</v>
      </c>
    </row>
    <row r="145" spans="1:12" ht="12.75">
      <c r="A145" s="209"/>
      <c r="B145" s="210">
        <v>1221</v>
      </c>
      <c r="C145" s="213" t="s">
        <v>363</v>
      </c>
      <c r="D145" s="318">
        <v>0</v>
      </c>
      <c r="E145" s="318">
        <v>0</v>
      </c>
      <c r="F145" s="318">
        <v>0</v>
      </c>
      <c r="G145" s="318">
        <v>0</v>
      </c>
      <c r="H145"/>
      <c r="I145" s="318">
        <v>0</v>
      </c>
      <c r="J145" s="318">
        <v>0</v>
      </c>
      <c r="K145" s="318">
        <v>237</v>
      </c>
      <c r="L145" s="318">
        <v>237</v>
      </c>
    </row>
    <row r="146" spans="1:12" ht="12.75">
      <c r="A146" s="209"/>
      <c r="B146" s="210">
        <v>1228</v>
      </c>
      <c r="C146" s="213" t="s">
        <v>762</v>
      </c>
      <c r="D146" s="318">
        <v>0</v>
      </c>
      <c r="E146" s="318">
        <v>783</v>
      </c>
      <c r="F146" s="318">
        <v>0</v>
      </c>
      <c r="G146" s="318">
        <v>783</v>
      </c>
      <c r="H146"/>
      <c r="I146" s="318">
        <v>0</v>
      </c>
      <c r="J146" s="318">
        <v>783</v>
      </c>
      <c r="K146" s="318">
        <v>-571</v>
      </c>
      <c r="L146" s="318">
        <v>212</v>
      </c>
    </row>
    <row r="147" spans="1:12" ht="25.5">
      <c r="A147" s="209"/>
      <c r="B147" s="210">
        <v>1228</v>
      </c>
      <c r="C147" s="213" t="s">
        <v>936</v>
      </c>
      <c r="D147" s="318">
        <v>800</v>
      </c>
      <c r="E147" s="318">
        <v>427</v>
      </c>
      <c r="F147" s="318">
        <v>0</v>
      </c>
      <c r="G147" s="318">
        <v>427</v>
      </c>
      <c r="H147"/>
      <c r="I147" s="318">
        <v>0</v>
      </c>
      <c r="J147" s="318">
        <v>427</v>
      </c>
      <c r="K147" s="318">
        <v>0</v>
      </c>
      <c r="L147" s="318">
        <v>427</v>
      </c>
    </row>
    <row r="148" spans="1:12" ht="12.75">
      <c r="A148" s="209"/>
      <c r="B148" s="210">
        <v>1229</v>
      </c>
      <c r="C148" s="213" t="s">
        <v>545</v>
      </c>
      <c r="D148" s="212">
        <v>221</v>
      </c>
      <c r="E148" s="212">
        <v>285</v>
      </c>
      <c r="F148" s="212">
        <v>0</v>
      </c>
      <c r="G148" s="212">
        <v>285</v>
      </c>
      <c r="H148"/>
      <c r="I148" s="212">
        <v>0</v>
      </c>
      <c r="J148" s="212">
        <v>285</v>
      </c>
      <c r="K148" s="212">
        <v>265</v>
      </c>
      <c r="L148" s="212">
        <v>550</v>
      </c>
    </row>
    <row r="149" spans="1:12" ht="12.75">
      <c r="A149" s="8"/>
      <c r="B149" s="9">
        <v>2100</v>
      </c>
      <c r="C149" s="13" t="s">
        <v>30</v>
      </c>
      <c r="D149" s="63">
        <f>SUM(D150:D152)</f>
        <v>328</v>
      </c>
      <c r="E149" s="212">
        <f>SUM(E150:E152)</f>
        <v>0</v>
      </c>
      <c r="F149" s="212">
        <f>SUM(F150:F152)</f>
        <v>0</v>
      </c>
      <c r="G149" s="212">
        <f>SUM(G150:G152)</f>
        <v>0</v>
      </c>
      <c r="H149"/>
      <c r="I149" s="212">
        <f>SUM(I150:I152)</f>
        <v>0</v>
      </c>
      <c r="J149" s="212">
        <f>SUM(J150:J152)</f>
        <v>0</v>
      </c>
      <c r="K149" s="212">
        <f>SUM(K150:K152)</f>
        <v>674</v>
      </c>
      <c r="L149" s="212">
        <f>SUM(L150:L152)</f>
        <v>674</v>
      </c>
    </row>
    <row r="150" spans="1:12" ht="12.75">
      <c r="A150" s="8"/>
      <c r="B150" s="117">
        <v>2112</v>
      </c>
      <c r="C150" s="13" t="s">
        <v>941</v>
      </c>
      <c r="D150" s="63">
        <v>60</v>
      </c>
      <c r="E150" s="212">
        <v>0</v>
      </c>
      <c r="F150" s="212">
        <v>0</v>
      </c>
      <c r="G150" s="212">
        <v>0</v>
      </c>
      <c r="H150"/>
      <c r="I150" s="212">
        <v>0</v>
      </c>
      <c r="J150" s="212">
        <v>0</v>
      </c>
      <c r="K150" s="212">
        <v>74</v>
      </c>
      <c r="L150" s="212">
        <v>74</v>
      </c>
    </row>
    <row r="151" spans="1:12" ht="12.75">
      <c r="A151" s="8"/>
      <c r="B151" s="117">
        <v>2121</v>
      </c>
      <c r="C151" s="13" t="s">
        <v>942</v>
      </c>
      <c r="D151" s="63">
        <v>68</v>
      </c>
      <c r="E151" s="212">
        <v>0</v>
      </c>
      <c r="F151" s="212">
        <v>0</v>
      </c>
      <c r="G151" s="212">
        <v>0</v>
      </c>
      <c r="H151"/>
      <c r="I151" s="212">
        <v>0</v>
      </c>
      <c r="J151" s="212">
        <v>0</v>
      </c>
      <c r="K151" s="212">
        <v>0</v>
      </c>
      <c r="L151" s="212">
        <v>0</v>
      </c>
    </row>
    <row r="152" spans="1:12" ht="12.75">
      <c r="A152" s="8"/>
      <c r="B152" s="117">
        <v>2122</v>
      </c>
      <c r="C152" s="13" t="s">
        <v>7</v>
      </c>
      <c r="D152" s="63">
        <v>200</v>
      </c>
      <c r="E152" s="212">
        <v>0</v>
      </c>
      <c r="F152" s="212">
        <v>0</v>
      </c>
      <c r="G152" s="212">
        <v>0</v>
      </c>
      <c r="H152"/>
      <c r="I152" s="212">
        <v>0</v>
      </c>
      <c r="J152" s="212">
        <v>0</v>
      </c>
      <c r="K152" s="212">
        <v>600</v>
      </c>
      <c r="L152" s="212">
        <v>600</v>
      </c>
    </row>
    <row r="153" spans="1:12" ht="12.75">
      <c r="A153" s="8"/>
      <c r="B153" s="9">
        <v>2200</v>
      </c>
      <c r="C153" s="13" t="s">
        <v>28</v>
      </c>
      <c r="D153" s="63">
        <f>SUM(D154:D170)</f>
        <v>46852</v>
      </c>
      <c r="E153" s="63">
        <f>SUM(E154:E170)</f>
        <v>72450</v>
      </c>
      <c r="F153" s="63">
        <f>SUM(F154:F170)</f>
        <v>0</v>
      </c>
      <c r="G153" s="63">
        <f>SUM(G154:G170)</f>
        <v>72450</v>
      </c>
      <c r="H153"/>
      <c r="I153" s="63">
        <f>SUM(I154:I170)</f>
        <v>3457</v>
      </c>
      <c r="J153" s="63">
        <f>SUM(J154:J170)</f>
        <v>75907</v>
      </c>
      <c r="K153" s="63">
        <f>SUM(K154:K170)</f>
        <v>556</v>
      </c>
      <c r="L153" s="63">
        <f>SUM(L154:L170)</f>
        <v>76463</v>
      </c>
    </row>
    <row r="154" spans="1:12" ht="12.75">
      <c r="A154" s="8"/>
      <c r="B154" s="117">
        <v>2213</v>
      </c>
      <c r="C154" s="13" t="s">
        <v>207</v>
      </c>
      <c r="D154" s="63">
        <v>1068</v>
      </c>
      <c r="E154" s="63">
        <v>1864</v>
      </c>
      <c r="F154" s="63">
        <v>0</v>
      </c>
      <c r="G154" s="63">
        <v>1864</v>
      </c>
      <c r="H154"/>
      <c r="I154" s="63">
        <v>0</v>
      </c>
      <c r="J154" s="63">
        <v>1864</v>
      </c>
      <c r="K154" s="63">
        <v>85</v>
      </c>
      <c r="L154" s="63">
        <v>1949</v>
      </c>
    </row>
    <row r="155" spans="1:12" ht="12.75">
      <c r="A155" s="8"/>
      <c r="B155" s="117">
        <v>2219</v>
      </c>
      <c r="C155" s="13" t="s">
        <v>208</v>
      </c>
      <c r="D155" s="63">
        <v>865</v>
      </c>
      <c r="E155" s="63">
        <v>1281</v>
      </c>
      <c r="F155" s="63">
        <v>0</v>
      </c>
      <c r="G155" s="63">
        <v>1281</v>
      </c>
      <c r="H155"/>
      <c r="I155" s="63">
        <v>0</v>
      </c>
      <c r="J155" s="63">
        <v>1281</v>
      </c>
      <c r="K155" s="63">
        <v>500</v>
      </c>
      <c r="L155" s="63">
        <v>1781</v>
      </c>
    </row>
    <row r="156" spans="1:12" ht="12.75">
      <c r="A156" s="8"/>
      <c r="B156" s="117">
        <v>2221</v>
      </c>
      <c r="C156" s="13" t="s">
        <v>209</v>
      </c>
      <c r="D156" s="63">
        <v>19835</v>
      </c>
      <c r="E156" s="63">
        <v>28885</v>
      </c>
      <c r="F156" s="63">
        <v>0</v>
      </c>
      <c r="G156" s="63">
        <v>28885</v>
      </c>
      <c r="H156"/>
      <c r="I156" s="63">
        <v>0</v>
      </c>
      <c r="J156" s="63">
        <v>28885</v>
      </c>
      <c r="K156" s="63">
        <v>-2330</v>
      </c>
      <c r="L156" s="63">
        <v>26555</v>
      </c>
    </row>
    <row r="157" spans="1:12" ht="15.75" customHeight="1">
      <c r="A157" s="8"/>
      <c r="B157" s="117">
        <v>2222</v>
      </c>
      <c r="C157" s="13" t="s">
        <v>210</v>
      </c>
      <c r="D157" s="63">
        <v>1465</v>
      </c>
      <c r="E157" s="63">
        <v>2597</v>
      </c>
      <c r="F157" s="63">
        <v>0</v>
      </c>
      <c r="G157" s="63">
        <v>2597</v>
      </c>
      <c r="H157"/>
      <c r="I157" s="63">
        <v>0</v>
      </c>
      <c r="J157" s="63">
        <v>2597</v>
      </c>
      <c r="K157" s="63">
        <v>50</v>
      </c>
      <c r="L157" s="63">
        <v>2647</v>
      </c>
    </row>
    <row r="158" spans="1:12" ht="12.75">
      <c r="A158" s="8"/>
      <c r="B158" s="117">
        <v>2223</v>
      </c>
      <c r="C158" s="13" t="s">
        <v>211</v>
      </c>
      <c r="D158" s="63">
        <v>11970</v>
      </c>
      <c r="E158" s="63">
        <v>15510</v>
      </c>
      <c r="F158" s="63">
        <v>0</v>
      </c>
      <c r="G158" s="63">
        <v>15510</v>
      </c>
      <c r="H158"/>
      <c r="I158" s="63">
        <v>0</v>
      </c>
      <c r="J158" s="63">
        <v>15510</v>
      </c>
      <c r="K158" s="63">
        <v>820</v>
      </c>
      <c r="L158" s="63">
        <v>16330</v>
      </c>
    </row>
    <row r="159" spans="1:12" ht="12.75">
      <c r="A159" s="8"/>
      <c r="B159" s="117">
        <v>2226</v>
      </c>
      <c r="C159" s="13" t="s">
        <v>498</v>
      </c>
      <c r="D159" s="63">
        <v>840</v>
      </c>
      <c r="E159" s="63">
        <v>1352</v>
      </c>
      <c r="F159" s="63">
        <v>0</v>
      </c>
      <c r="G159" s="63">
        <v>1352</v>
      </c>
      <c r="H159"/>
      <c r="I159" s="63">
        <v>0</v>
      </c>
      <c r="J159" s="63">
        <v>1352</v>
      </c>
      <c r="K159" s="63">
        <v>0</v>
      </c>
      <c r="L159" s="63">
        <v>1352</v>
      </c>
    </row>
    <row r="160" spans="1:12" ht="12.75">
      <c r="A160" s="209"/>
      <c r="B160" s="210">
        <v>2234</v>
      </c>
      <c r="C160" s="213" t="s">
        <v>536</v>
      </c>
      <c r="D160" s="122">
        <v>750</v>
      </c>
      <c r="E160" s="122">
        <v>0</v>
      </c>
      <c r="F160" s="122">
        <v>0</v>
      </c>
      <c r="G160" s="122">
        <v>0</v>
      </c>
      <c r="H160"/>
      <c r="I160" s="122">
        <v>0</v>
      </c>
      <c r="J160" s="122">
        <v>0</v>
      </c>
      <c r="K160" s="122">
        <v>0</v>
      </c>
      <c r="L160" s="122">
        <v>0</v>
      </c>
    </row>
    <row r="161" spans="1:12" ht="12.75">
      <c r="A161" s="8"/>
      <c r="B161" s="117">
        <v>2234</v>
      </c>
      <c r="C161" s="13" t="s">
        <v>427</v>
      </c>
      <c r="D161" s="63">
        <v>905</v>
      </c>
      <c r="E161" s="63">
        <v>2348</v>
      </c>
      <c r="F161" s="63">
        <v>0</v>
      </c>
      <c r="G161" s="63">
        <v>2348</v>
      </c>
      <c r="H161"/>
      <c r="I161" s="63">
        <v>0</v>
      </c>
      <c r="J161" s="63">
        <v>2348</v>
      </c>
      <c r="K161" s="63">
        <v>-650</v>
      </c>
      <c r="L161" s="63">
        <v>1698</v>
      </c>
    </row>
    <row r="162" spans="1:12" ht="12.75">
      <c r="A162" s="8"/>
      <c r="B162" s="117">
        <v>2235</v>
      </c>
      <c r="C162" s="13" t="s">
        <v>718</v>
      </c>
      <c r="D162" s="63">
        <v>801</v>
      </c>
      <c r="E162" s="63">
        <v>1395</v>
      </c>
      <c r="F162" s="63">
        <v>0</v>
      </c>
      <c r="G162" s="63">
        <v>1395</v>
      </c>
      <c r="H162"/>
      <c r="I162" s="63">
        <v>380</v>
      </c>
      <c r="J162" s="63">
        <v>1775</v>
      </c>
      <c r="K162" s="63">
        <v>140</v>
      </c>
      <c r="L162" s="63">
        <v>1915</v>
      </c>
    </row>
    <row r="163" spans="1:15" ht="12.75">
      <c r="A163" s="8"/>
      <c r="B163" s="117">
        <v>2239</v>
      </c>
      <c r="C163" s="13" t="s">
        <v>490</v>
      </c>
      <c r="D163" s="63">
        <v>125</v>
      </c>
      <c r="E163" s="63">
        <v>214</v>
      </c>
      <c r="F163" s="63">
        <v>0</v>
      </c>
      <c r="G163" s="63">
        <v>214</v>
      </c>
      <c r="H163"/>
      <c r="I163" s="234">
        <v>1872</v>
      </c>
      <c r="J163" s="234">
        <v>2086</v>
      </c>
      <c r="K163" s="234">
        <v>-500</v>
      </c>
      <c r="L163" s="234">
        <v>1586</v>
      </c>
      <c r="M163" s="299"/>
      <c r="N163" s="299"/>
      <c r="O163" s="299"/>
    </row>
    <row r="164" spans="1:15" ht="12.75">
      <c r="A164" s="8"/>
      <c r="B164" s="117">
        <v>2241</v>
      </c>
      <c r="C164" s="13" t="s">
        <v>499</v>
      </c>
      <c r="D164" s="63">
        <v>1956</v>
      </c>
      <c r="E164" s="63">
        <v>6261</v>
      </c>
      <c r="F164" s="63">
        <v>0</v>
      </c>
      <c r="G164" s="63">
        <v>6261</v>
      </c>
      <c r="H164"/>
      <c r="I164" s="234">
        <v>0</v>
      </c>
      <c r="J164" s="234">
        <v>6261</v>
      </c>
      <c r="K164" s="234">
        <v>2621</v>
      </c>
      <c r="L164" s="234">
        <v>8882</v>
      </c>
      <c r="M164" s="299"/>
      <c r="N164" s="299"/>
      <c r="O164" s="299"/>
    </row>
    <row r="165" spans="1:15" ht="12.75">
      <c r="A165" s="8"/>
      <c r="B165" s="117">
        <v>2243</v>
      </c>
      <c r="C165" s="13" t="s">
        <v>500</v>
      </c>
      <c r="D165" s="63">
        <v>870</v>
      </c>
      <c r="E165" s="63">
        <v>1551</v>
      </c>
      <c r="F165" s="63">
        <v>0</v>
      </c>
      <c r="G165" s="63">
        <v>1551</v>
      </c>
      <c r="H165"/>
      <c r="I165" s="234">
        <v>100</v>
      </c>
      <c r="J165" s="234">
        <v>1651</v>
      </c>
      <c r="K165" s="234">
        <v>-400</v>
      </c>
      <c r="L165" s="234">
        <v>1251</v>
      </c>
      <c r="M165" s="299"/>
      <c r="N165" s="299"/>
      <c r="O165" s="299"/>
    </row>
    <row r="166" spans="1:15" ht="12.75">
      <c r="A166" s="8"/>
      <c r="B166" s="117">
        <v>2247</v>
      </c>
      <c r="C166" s="13" t="s">
        <v>477</v>
      </c>
      <c r="D166" s="63">
        <v>340</v>
      </c>
      <c r="E166" s="63">
        <v>569</v>
      </c>
      <c r="F166" s="63">
        <v>0</v>
      </c>
      <c r="G166" s="63">
        <v>569</v>
      </c>
      <c r="H166"/>
      <c r="I166" s="234">
        <v>0</v>
      </c>
      <c r="J166" s="234">
        <v>569</v>
      </c>
      <c r="K166" s="234">
        <v>130</v>
      </c>
      <c r="L166" s="234">
        <v>699</v>
      </c>
      <c r="M166" s="299"/>
      <c r="N166" s="299"/>
      <c r="O166" s="299"/>
    </row>
    <row r="167" spans="1:15" ht="12.75">
      <c r="A167" s="8"/>
      <c r="B167" s="117">
        <v>2253</v>
      </c>
      <c r="C167" s="13" t="s">
        <v>501</v>
      </c>
      <c r="D167" s="63">
        <v>125</v>
      </c>
      <c r="E167" s="63">
        <v>655</v>
      </c>
      <c r="F167" s="63">
        <v>0</v>
      </c>
      <c r="G167" s="63">
        <v>655</v>
      </c>
      <c r="H167"/>
      <c r="I167" s="234">
        <v>0</v>
      </c>
      <c r="J167" s="234">
        <v>655</v>
      </c>
      <c r="K167" s="234">
        <v>-100</v>
      </c>
      <c r="L167" s="234">
        <v>555</v>
      </c>
      <c r="M167" s="299"/>
      <c r="N167" s="299"/>
      <c r="O167" s="299"/>
    </row>
    <row r="168" spans="1:15" ht="12.75">
      <c r="A168" s="8"/>
      <c r="B168" s="117">
        <v>2264</v>
      </c>
      <c r="C168" s="13" t="s">
        <v>502</v>
      </c>
      <c r="D168" s="63">
        <v>102</v>
      </c>
      <c r="E168" s="63">
        <v>143</v>
      </c>
      <c r="F168" s="63">
        <v>0</v>
      </c>
      <c r="G168" s="63">
        <v>143</v>
      </c>
      <c r="H168"/>
      <c r="I168" s="234">
        <v>551</v>
      </c>
      <c r="J168" s="234">
        <v>694</v>
      </c>
      <c r="K168" s="234">
        <v>400</v>
      </c>
      <c r="L168" s="234">
        <v>1094</v>
      </c>
      <c r="M168" s="299"/>
      <c r="N168" s="299"/>
      <c r="O168" s="299"/>
    </row>
    <row r="169" spans="1:15" ht="12.75">
      <c r="A169" s="8"/>
      <c r="B169" s="117">
        <v>2269</v>
      </c>
      <c r="C169" s="13" t="s">
        <v>447</v>
      </c>
      <c r="D169" s="63">
        <v>360</v>
      </c>
      <c r="E169" s="63">
        <v>569</v>
      </c>
      <c r="F169" s="63">
        <v>0</v>
      </c>
      <c r="G169" s="63">
        <v>569</v>
      </c>
      <c r="H169"/>
      <c r="I169" s="234">
        <v>0</v>
      </c>
      <c r="J169" s="234">
        <v>569</v>
      </c>
      <c r="K169" s="234">
        <v>250</v>
      </c>
      <c r="L169" s="234">
        <v>819</v>
      </c>
      <c r="M169" s="299"/>
      <c r="N169" s="299"/>
      <c r="O169" s="299"/>
    </row>
    <row r="170" spans="1:15" ht="12.75">
      <c r="A170" s="8"/>
      <c r="B170" s="117">
        <v>2279</v>
      </c>
      <c r="C170" s="13" t="s">
        <v>410</v>
      </c>
      <c r="D170" s="212">
        <v>4475</v>
      </c>
      <c r="E170" s="212">
        <v>7256</v>
      </c>
      <c r="F170" s="212">
        <v>0</v>
      </c>
      <c r="G170" s="212">
        <v>7256</v>
      </c>
      <c r="H170"/>
      <c r="I170" s="234">
        <v>554</v>
      </c>
      <c r="J170" s="234">
        <v>7810</v>
      </c>
      <c r="K170" s="234">
        <v>-460</v>
      </c>
      <c r="L170" s="234">
        <v>7350</v>
      </c>
      <c r="M170" s="299"/>
      <c r="N170" s="299"/>
      <c r="O170" s="299"/>
    </row>
    <row r="171" spans="1:15" ht="25.5">
      <c r="A171" s="8"/>
      <c r="B171" s="9">
        <v>2300</v>
      </c>
      <c r="C171" s="13" t="s">
        <v>77</v>
      </c>
      <c r="D171" s="63">
        <f>SUM(D172:D185)</f>
        <v>21708</v>
      </c>
      <c r="E171" s="63">
        <f>SUM(E172:E185)</f>
        <v>32838</v>
      </c>
      <c r="F171" s="63">
        <f>SUM(F172:F185)</f>
        <v>0</v>
      </c>
      <c r="G171" s="63">
        <f>SUM(G172:G185)</f>
        <v>32838</v>
      </c>
      <c r="H171"/>
      <c r="I171" s="234">
        <f>SUM(I172:I185)</f>
        <v>1951</v>
      </c>
      <c r="J171" s="234">
        <f>SUM(J172:J185)</f>
        <v>34789</v>
      </c>
      <c r="K171" s="234">
        <f>SUM(K172:K185)</f>
        <v>2690</v>
      </c>
      <c r="L171" s="234">
        <f>SUM(L172:L185)</f>
        <v>37479</v>
      </c>
      <c r="M171" s="299"/>
      <c r="N171" s="299"/>
      <c r="O171" s="299"/>
    </row>
    <row r="172" spans="1:15" ht="12.75">
      <c r="A172" s="8"/>
      <c r="B172" s="117">
        <v>2311</v>
      </c>
      <c r="C172" s="13" t="s">
        <v>252</v>
      </c>
      <c r="D172" s="63">
        <v>3003</v>
      </c>
      <c r="E172" s="63">
        <v>2704</v>
      </c>
      <c r="F172" s="63">
        <v>0</v>
      </c>
      <c r="G172" s="63">
        <v>2704</v>
      </c>
      <c r="H172"/>
      <c r="I172" s="234">
        <v>0</v>
      </c>
      <c r="J172" s="234">
        <v>2704</v>
      </c>
      <c r="K172" s="234">
        <v>2180</v>
      </c>
      <c r="L172" s="234">
        <v>4884</v>
      </c>
      <c r="M172" s="299"/>
      <c r="N172" s="299"/>
      <c r="O172" s="299"/>
    </row>
    <row r="173" spans="1:15" ht="12.75">
      <c r="A173" s="8"/>
      <c r="B173" s="117">
        <v>2312</v>
      </c>
      <c r="C173" s="13" t="s">
        <v>253</v>
      </c>
      <c r="D173" s="234">
        <v>5396</v>
      </c>
      <c r="E173" s="234">
        <v>5258</v>
      </c>
      <c r="F173" s="234">
        <v>0</v>
      </c>
      <c r="G173" s="234">
        <v>5258</v>
      </c>
      <c r="H173"/>
      <c r="I173" s="234">
        <v>390</v>
      </c>
      <c r="J173" s="234">
        <v>5648</v>
      </c>
      <c r="K173" s="234">
        <v>-800</v>
      </c>
      <c r="L173" s="234">
        <v>4848</v>
      </c>
      <c r="M173" s="299"/>
      <c r="N173" s="299"/>
      <c r="O173" s="299"/>
    </row>
    <row r="174" spans="1:12" ht="12.75">
      <c r="A174" s="8"/>
      <c r="B174" s="117">
        <v>2322</v>
      </c>
      <c r="C174" s="13" t="s">
        <v>254</v>
      </c>
      <c r="D174" s="63">
        <v>1984</v>
      </c>
      <c r="E174" s="63">
        <v>3130</v>
      </c>
      <c r="F174" s="63">
        <v>0</v>
      </c>
      <c r="G174" s="63">
        <v>3130</v>
      </c>
      <c r="H174"/>
      <c r="I174" s="63">
        <v>0</v>
      </c>
      <c r="J174" s="63">
        <v>3130</v>
      </c>
      <c r="K174" s="63">
        <v>1638</v>
      </c>
      <c r="L174" s="63">
        <v>4768</v>
      </c>
    </row>
    <row r="175" spans="1:12" ht="12.75">
      <c r="A175" s="8"/>
      <c r="B175" s="117">
        <v>2341</v>
      </c>
      <c r="C175" s="13" t="s">
        <v>439</v>
      </c>
      <c r="D175" s="63">
        <v>435</v>
      </c>
      <c r="E175" s="63">
        <v>669</v>
      </c>
      <c r="F175" s="63">
        <v>0</v>
      </c>
      <c r="G175" s="63">
        <v>669</v>
      </c>
      <c r="H175"/>
      <c r="I175" s="63">
        <v>0</v>
      </c>
      <c r="J175" s="63">
        <v>669</v>
      </c>
      <c r="K175" s="63">
        <v>-295</v>
      </c>
      <c r="L175" s="63">
        <v>374</v>
      </c>
    </row>
    <row r="176" spans="1:12" ht="15" customHeight="1">
      <c r="A176" s="8"/>
      <c r="B176" s="117">
        <v>2351</v>
      </c>
      <c r="C176" s="13" t="s">
        <v>255</v>
      </c>
      <c r="D176" s="63">
        <v>1185</v>
      </c>
      <c r="E176" s="63">
        <v>2135</v>
      </c>
      <c r="F176" s="63">
        <v>0</v>
      </c>
      <c r="G176" s="63">
        <v>2135</v>
      </c>
      <c r="H176"/>
      <c r="I176" s="63">
        <v>0</v>
      </c>
      <c r="J176" s="63">
        <v>2135</v>
      </c>
      <c r="K176" s="63">
        <v>-730</v>
      </c>
      <c r="L176" s="63">
        <v>1405</v>
      </c>
    </row>
    <row r="177" spans="1:12" ht="15.75" customHeight="1">
      <c r="A177" s="8"/>
      <c r="B177" s="117">
        <v>2352</v>
      </c>
      <c r="C177" s="13" t="s">
        <v>256</v>
      </c>
      <c r="D177" s="63">
        <v>4720</v>
      </c>
      <c r="E177" s="63">
        <v>5123</v>
      </c>
      <c r="F177" s="63">
        <v>0</v>
      </c>
      <c r="G177" s="63">
        <v>5123</v>
      </c>
      <c r="H177"/>
      <c r="I177" s="63">
        <v>0</v>
      </c>
      <c r="J177" s="63">
        <v>5123</v>
      </c>
      <c r="K177" s="63">
        <v>1024</v>
      </c>
      <c r="L177" s="63">
        <v>6147</v>
      </c>
    </row>
    <row r="178" spans="1:12" ht="15" customHeight="1">
      <c r="A178" s="8"/>
      <c r="B178" s="117">
        <v>2353</v>
      </c>
      <c r="C178" s="13" t="s">
        <v>503</v>
      </c>
      <c r="D178" s="63">
        <v>275</v>
      </c>
      <c r="E178" s="63">
        <v>498</v>
      </c>
      <c r="F178" s="63">
        <v>0</v>
      </c>
      <c r="G178" s="63">
        <v>498</v>
      </c>
      <c r="H178"/>
      <c r="I178" s="63">
        <v>0</v>
      </c>
      <c r="J178" s="63">
        <v>498</v>
      </c>
      <c r="K178" s="63">
        <v>-354</v>
      </c>
      <c r="L178" s="63">
        <v>144</v>
      </c>
    </row>
    <row r="179" spans="1:12" ht="15.75" customHeight="1">
      <c r="A179" s="8"/>
      <c r="B179" s="117">
        <v>2354</v>
      </c>
      <c r="C179" s="13" t="s">
        <v>411</v>
      </c>
      <c r="D179" s="63">
        <v>140</v>
      </c>
      <c r="E179" s="63">
        <v>626</v>
      </c>
      <c r="F179" s="63">
        <v>0</v>
      </c>
      <c r="G179" s="63">
        <v>626</v>
      </c>
      <c r="H179"/>
      <c r="I179" s="63">
        <v>0</v>
      </c>
      <c r="J179" s="63">
        <v>626</v>
      </c>
      <c r="K179" s="63">
        <v>-550</v>
      </c>
      <c r="L179" s="63">
        <v>76</v>
      </c>
    </row>
    <row r="180" spans="1:12" ht="15.75" customHeight="1">
      <c r="A180" s="8"/>
      <c r="B180" s="117">
        <v>2359</v>
      </c>
      <c r="C180" s="13" t="s">
        <v>484</v>
      </c>
      <c r="D180" s="63">
        <v>0</v>
      </c>
      <c r="E180" s="63">
        <v>0</v>
      </c>
      <c r="F180" s="63">
        <v>0</v>
      </c>
      <c r="G180" s="63">
        <v>0</v>
      </c>
      <c r="H180"/>
      <c r="I180" s="63">
        <v>0</v>
      </c>
      <c r="J180" s="63">
        <v>0</v>
      </c>
      <c r="K180" s="63">
        <v>160</v>
      </c>
      <c r="L180" s="63">
        <v>160</v>
      </c>
    </row>
    <row r="181" spans="1:12" ht="15" customHeight="1">
      <c r="A181" s="8"/>
      <c r="B181" s="117">
        <v>2361</v>
      </c>
      <c r="C181" s="13" t="s">
        <v>394</v>
      </c>
      <c r="D181" s="63">
        <v>2410</v>
      </c>
      <c r="E181" s="63">
        <v>4454</v>
      </c>
      <c r="F181" s="63">
        <v>0</v>
      </c>
      <c r="G181" s="63">
        <v>4454</v>
      </c>
      <c r="H181"/>
      <c r="I181" s="63">
        <v>0</v>
      </c>
      <c r="J181" s="63">
        <v>4454</v>
      </c>
      <c r="K181" s="63">
        <v>0</v>
      </c>
      <c r="L181" s="63">
        <v>4454</v>
      </c>
    </row>
    <row r="182" spans="1:12" ht="15" customHeight="1">
      <c r="A182" s="8"/>
      <c r="B182" s="117">
        <v>2362</v>
      </c>
      <c r="C182" s="13" t="s">
        <v>485</v>
      </c>
      <c r="D182" s="63">
        <v>15</v>
      </c>
      <c r="E182" s="63">
        <v>43</v>
      </c>
      <c r="F182" s="63">
        <v>0</v>
      </c>
      <c r="G182" s="63">
        <v>43</v>
      </c>
      <c r="H182"/>
      <c r="I182" s="63">
        <v>1561</v>
      </c>
      <c r="J182" s="63">
        <v>1604</v>
      </c>
      <c r="K182" s="63">
        <v>810</v>
      </c>
      <c r="L182" s="63">
        <v>2414</v>
      </c>
    </row>
    <row r="183" spans="1:12" ht="14.25" customHeight="1">
      <c r="A183" s="8"/>
      <c r="B183" s="117">
        <v>2363</v>
      </c>
      <c r="C183" s="13" t="s">
        <v>384</v>
      </c>
      <c r="D183" s="63">
        <v>160</v>
      </c>
      <c r="E183" s="63">
        <v>143</v>
      </c>
      <c r="F183" s="63">
        <v>0</v>
      </c>
      <c r="G183" s="63">
        <v>143</v>
      </c>
      <c r="H183"/>
      <c r="I183" s="63">
        <v>0</v>
      </c>
      <c r="J183" s="63">
        <v>143</v>
      </c>
      <c r="K183" s="63">
        <v>250</v>
      </c>
      <c r="L183" s="63">
        <v>393</v>
      </c>
    </row>
    <row r="184" spans="1:12" ht="14.25" customHeight="1">
      <c r="A184" s="8"/>
      <c r="B184" s="117">
        <v>2370</v>
      </c>
      <c r="C184" s="13" t="s">
        <v>486</v>
      </c>
      <c r="D184" s="212">
        <v>1885</v>
      </c>
      <c r="E184" s="212">
        <v>7926</v>
      </c>
      <c r="F184" s="212">
        <v>0</v>
      </c>
      <c r="G184" s="212">
        <v>7926</v>
      </c>
      <c r="H184"/>
      <c r="I184" s="212">
        <v>0</v>
      </c>
      <c r="J184" s="212">
        <v>7926</v>
      </c>
      <c r="K184" s="212">
        <v>-839</v>
      </c>
      <c r="L184" s="212">
        <v>7087</v>
      </c>
    </row>
    <row r="185" spans="1:12" ht="15" customHeight="1">
      <c r="A185" s="8"/>
      <c r="B185" s="117">
        <v>2390</v>
      </c>
      <c r="C185" s="13" t="s">
        <v>385</v>
      </c>
      <c r="D185" s="63">
        <v>100</v>
      </c>
      <c r="E185" s="63">
        <v>129</v>
      </c>
      <c r="F185" s="63">
        <v>0</v>
      </c>
      <c r="G185" s="63">
        <v>129</v>
      </c>
      <c r="H185"/>
      <c r="I185" s="63">
        <v>0</v>
      </c>
      <c r="J185" s="63">
        <v>129</v>
      </c>
      <c r="K185" s="63">
        <v>196</v>
      </c>
      <c r="L185" s="63">
        <v>325</v>
      </c>
    </row>
    <row r="186" spans="1:12" ht="14.25" customHeight="1">
      <c r="A186" s="8"/>
      <c r="B186" s="9">
        <v>2400</v>
      </c>
      <c r="C186" s="13" t="s">
        <v>36</v>
      </c>
      <c r="D186" s="63">
        <v>3450</v>
      </c>
      <c r="E186" s="63">
        <v>569</v>
      </c>
      <c r="F186" s="63">
        <v>0</v>
      </c>
      <c r="G186" s="63">
        <v>569</v>
      </c>
      <c r="H186"/>
      <c r="I186" s="63">
        <v>0</v>
      </c>
      <c r="J186" s="63">
        <v>569</v>
      </c>
      <c r="K186" s="63">
        <v>0</v>
      </c>
      <c r="L186" s="63">
        <v>569</v>
      </c>
    </row>
    <row r="187" spans="1:12" ht="14.25" customHeight="1">
      <c r="A187" s="8"/>
      <c r="B187" s="9">
        <v>2500</v>
      </c>
      <c r="C187" s="13" t="s">
        <v>71</v>
      </c>
      <c r="D187" s="63">
        <v>0</v>
      </c>
      <c r="E187" s="63">
        <v>72</v>
      </c>
      <c r="F187" s="63">
        <v>0</v>
      </c>
      <c r="G187" s="63">
        <v>72</v>
      </c>
      <c r="H187"/>
      <c r="I187" s="63">
        <v>0</v>
      </c>
      <c r="J187" s="63">
        <v>72</v>
      </c>
      <c r="K187" s="63">
        <v>0</v>
      </c>
      <c r="L187" s="63">
        <v>72</v>
      </c>
    </row>
    <row r="188" spans="1:12" ht="14.25" customHeight="1">
      <c r="A188" s="8"/>
      <c r="B188" s="9">
        <v>5000</v>
      </c>
      <c r="C188" s="13" t="s">
        <v>61</v>
      </c>
      <c r="D188" s="234">
        <f>SUM(D189:D192)</f>
        <v>4723</v>
      </c>
      <c r="E188" s="234">
        <f>SUM(E189:E192)</f>
        <v>5763</v>
      </c>
      <c r="F188" s="234">
        <f>SUM(F189:F192)</f>
        <v>0</v>
      </c>
      <c r="G188" s="234">
        <f>SUM(G189:G192)</f>
        <v>5763</v>
      </c>
      <c r="H188"/>
      <c r="I188" s="234">
        <f>SUM(I189:I192)</f>
        <v>1100</v>
      </c>
      <c r="J188" s="234">
        <f>SUM(J189:J192)</f>
        <v>6863</v>
      </c>
      <c r="K188" s="234">
        <f>SUM(K189:K192)</f>
        <v>-1581</v>
      </c>
      <c r="L188" s="234">
        <f>SUM(L189:L192)</f>
        <v>5282</v>
      </c>
    </row>
    <row r="189" spans="1:12" ht="14.25" customHeight="1">
      <c r="A189" s="8"/>
      <c r="B189" s="117">
        <v>5218</v>
      </c>
      <c r="C189" s="13" t="s">
        <v>572</v>
      </c>
      <c r="D189" s="234">
        <v>1248</v>
      </c>
      <c r="E189" s="234">
        <v>0</v>
      </c>
      <c r="F189" s="234">
        <v>0</v>
      </c>
      <c r="G189" s="234">
        <v>0</v>
      </c>
      <c r="H189"/>
      <c r="I189" s="234">
        <v>0</v>
      </c>
      <c r="J189" s="234">
        <v>0</v>
      </c>
      <c r="K189" s="234">
        <v>0</v>
      </c>
      <c r="L189" s="234">
        <v>0</v>
      </c>
    </row>
    <row r="190" spans="1:12" ht="14.25" customHeight="1">
      <c r="A190" s="8"/>
      <c r="B190" s="117">
        <v>5231</v>
      </c>
      <c r="C190" s="13" t="s">
        <v>378</v>
      </c>
      <c r="D190" s="234">
        <v>0</v>
      </c>
      <c r="E190" s="234">
        <v>0</v>
      </c>
      <c r="F190" s="234">
        <v>0</v>
      </c>
      <c r="G190" s="234">
        <v>0</v>
      </c>
      <c r="H190"/>
      <c r="I190" s="234">
        <v>0</v>
      </c>
      <c r="J190" s="234">
        <v>0</v>
      </c>
      <c r="K190" s="234">
        <v>2573</v>
      </c>
      <c r="L190" s="234">
        <v>2573</v>
      </c>
    </row>
    <row r="191" spans="1:12" ht="14.25" customHeight="1">
      <c r="A191" s="8"/>
      <c r="B191" s="117">
        <v>5238</v>
      </c>
      <c r="C191" s="13" t="s">
        <v>428</v>
      </c>
      <c r="D191" s="212">
        <v>550</v>
      </c>
      <c r="E191" s="212">
        <v>925</v>
      </c>
      <c r="F191" s="212">
        <v>0</v>
      </c>
      <c r="G191" s="212">
        <v>925</v>
      </c>
      <c r="H191"/>
      <c r="I191" s="212">
        <v>0</v>
      </c>
      <c r="J191" s="212">
        <v>925</v>
      </c>
      <c r="K191" s="212">
        <v>0</v>
      </c>
      <c r="L191" s="212">
        <v>925</v>
      </c>
    </row>
    <row r="192" spans="1:12" ht="13.5" customHeight="1">
      <c r="A192" s="8"/>
      <c r="B192" s="117">
        <v>5239</v>
      </c>
      <c r="C192" s="13" t="s">
        <v>387</v>
      </c>
      <c r="D192" s="212">
        <v>2925</v>
      </c>
      <c r="E192" s="212">
        <v>4838</v>
      </c>
      <c r="F192" s="212">
        <v>0</v>
      </c>
      <c r="G192" s="212">
        <v>4838</v>
      </c>
      <c r="H192"/>
      <c r="I192" s="212">
        <v>1100</v>
      </c>
      <c r="J192" s="212">
        <v>5938</v>
      </c>
      <c r="K192" s="212">
        <v>-4154</v>
      </c>
      <c r="L192" s="212">
        <v>1784</v>
      </c>
    </row>
    <row r="193" spans="1:12" ht="12.75">
      <c r="A193" s="8"/>
      <c r="B193" s="9"/>
      <c r="C193" s="17" t="s">
        <v>24</v>
      </c>
      <c r="D193" s="234">
        <f>D141+D142+D149+D153+D171+D186+D187+D188+D143</f>
        <v>248567</v>
      </c>
      <c r="E193" s="234">
        <f>E141+E142+E149+E153+E171+E186+E187+E188+E143</f>
        <v>420172</v>
      </c>
      <c r="F193" s="234">
        <f>F141+F142+F149+F153+F171+F186+F187+F188+F143</f>
        <v>0</v>
      </c>
      <c r="G193" s="234">
        <f>G141+G142+G149+G153+G171+G186+G187+G188+G143</f>
        <v>420172</v>
      </c>
      <c r="H193"/>
      <c r="I193" s="234">
        <f>I141+I142+I149+I153+I171+I186+I187+I188+I143</f>
        <v>8173</v>
      </c>
      <c r="J193" s="234">
        <f>J141+J142+J149+J153+J171+J186+J187+J188+J143</f>
        <v>428345</v>
      </c>
      <c r="K193" s="234">
        <f>K141+K142+K149+K153+K171+K186+K187+K188+K143</f>
        <v>-300</v>
      </c>
      <c r="L193" s="234">
        <f>L141+L142+L149+L153+L171+L186+L187+L188+L143</f>
        <v>428045</v>
      </c>
    </row>
    <row r="194" spans="1:12" ht="25.5">
      <c r="A194" s="8"/>
      <c r="B194" s="9"/>
      <c r="C194" s="13" t="s">
        <v>104</v>
      </c>
      <c r="D194" s="234">
        <f>D195+D198+D196</f>
        <v>150944</v>
      </c>
      <c r="E194" s="234">
        <f>E195+E198+E196</f>
        <v>150646</v>
      </c>
      <c r="F194" s="234">
        <f>F195+F198+F196+F197</f>
        <v>4556</v>
      </c>
      <c r="G194" s="234">
        <f>G195+G198+G196+G197</f>
        <v>155202</v>
      </c>
      <c r="H194"/>
      <c r="I194" s="234">
        <f>I195+I198+I196+I197</f>
        <v>78602</v>
      </c>
      <c r="J194" s="234">
        <f>J195+J198+J196+J197</f>
        <v>233804</v>
      </c>
      <c r="K194" s="234">
        <f>K195+K198+K196+K197</f>
        <v>0</v>
      </c>
      <c r="L194" s="234">
        <f>L195+L198+L196+L197</f>
        <v>233804</v>
      </c>
    </row>
    <row r="195" spans="1:12" ht="12.75">
      <c r="A195" s="8"/>
      <c r="B195" s="9"/>
      <c r="C195" s="13" t="s">
        <v>69</v>
      </c>
      <c r="D195" s="234">
        <v>120173</v>
      </c>
      <c r="E195" s="234">
        <v>121892</v>
      </c>
      <c r="F195" s="234">
        <v>0</v>
      </c>
      <c r="G195" s="234">
        <v>121892</v>
      </c>
      <c r="H195"/>
      <c r="I195" s="234">
        <v>63599</v>
      </c>
      <c r="J195" s="234">
        <v>185491</v>
      </c>
      <c r="K195" s="234">
        <v>175</v>
      </c>
      <c r="L195" s="234">
        <v>185666</v>
      </c>
    </row>
    <row r="196" spans="1:12" ht="12.75">
      <c r="A196" s="8"/>
      <c r="B196" s="9"/>
      <c r="C196" s="13" t="s">
        <v>65</v>
      </c>
      <c r="D196" s="234">
        <v>28907</v>
      </c>
      <c r="E196" s="234">
        <v>28754</v>
      </c>
      <c r="F196" s="234">
        <v>0</v>
      </c>
      <c r="G196" s="234">
        <v>28754</v>
      </c>
      <c r="H196"/>
      <c r="I196" s="234">
        <v>15003</v>
      </c>
      <c r="J196" s="234">
        <v>43757</v>
      </c>
      <c r="K196" s="234">
        <v>-175</v>
      </c>
      <c r="L196" s="234">
        <v>43582</v>
      </c>
    </row>
    <row r="197" spans="1:12" ht="12.75">
      <c r="A197" s="8"/>
      <c r="B197" s="9"/>
      <c r="C197" s="233" t="s">
        <v>274</v>
      </c>
      <c r="D197" s="234">
        <v>0</v>
      </c>
      <c r="E197" s="234">
        <v>0</v>
      </c>
      <c r="F197" s="234">
        <v>501</v>
      </c>
      <c r="G197" s="234">
        <v>501</v>
      </c>
      <c r="H197"/>
      <c r="I197" s="234">
        <v>0</v>
      </c>
      <c r="J197" s="234">
        <v>501</v>
      </c>
      <c r="K197" s="234">
        <v>0</v>
      </c>
      <c r="L197" s="234">
        <v>501</v>
      </c>
    </row>
    <row r="198" spans="1:12" ht="12.75">
      <c r="A198" s="8"/>
      <c r="B198" s="9"/>
      <c r="C198" s="233" t="s">
        <v>275</v>
      </c>
      <c r="D198" s="234">
        <v>1864</v>
      </c>
      <c r="E198" s="234">
        <v>0</v>
      </c>
      <c r="F198" s="234">
        <v>4055</v>
      </c>
      <c r="G198" s="234">
        <v>4055</v>
      </c>
      <c r="H198"/>
      <c r="I198" s="234">
        <v>0</v>
      </c>
      <c r="J198" s="234">
        <v>4055</v>
      </c>
      <c r="K198" s="234">
        <v>0</v>
      </c>
      <c r="L198" s="234">
        <v>4055</v>
      </c>
    </row>
    <row r="199" spans="1:12" ht="25.5">
      <c r="A199" s="8"/>
      <c r="B199" s="9">
        <v>2100</v>
      </c>
      <c r="C199" s="233" t="s">
        <v>380</v>
      </c>
      <c r="D199" s="234">
        <v>0</v>
      </c>
      <c r="E199" s="234">
        <v>0</v>
      </c>
      <c r="F199" s="234">
        <v>0</v>
      </c>
      <c r="G199" s="234">
        <v>0</v>
      </c>
      <c r="H199"/>
      <c r="I199" s="234">
        <v>2000</v>
      </c>
      <c r="J199" s="234">
        <v>2000</v>
      </c>
      <c r="K199" s="234">
        <v>0</v>
      </c>
      <c r="L199" s="234">
        <v>2000</v>
      </c>
    </row>
    <row r="200" spans="1:12" ht="12.75">
      <c r="A200" s="8"/>
      <c r="B200" s="9">
        <v>2100</v>
      </c>
      <c r="C200" s="13" t="s">
        <v>103</v>
      </c>
      <c r="D200" s="63">
        <v>4060</v>
      </c>
      <c r="E200" s="63">
        <v>0</v>
      </c>
      <c r="F200" s="63">
        <v>0</v>
      </c>
      <c r="G200" s="63">
        <v>0</v>
      </c>
      <c r="H200"/>
      <c r="I200" s="63">
        <v>0</v>
      </c>
      <c r="J200" s="63">
        <v>0</v>
      </c>
      <c r="K200" s="63">
        <v>0</v>
      </c>
      <c r="L200" s="63">
        <v>0</v>
      </c>
    </row>
    <row r="201" spans="1:12" ht="12.75">
      <c r="A201" s="8"/>
      <c r="B201" s="9">
        <v>2200</v>
      </c>
      <c r="C201" s="13" t="s">
        <v>900</v>
      </c>
      <c r="D201" s="63">
        <v>1505</v>
      </c>
      <c r="E201" s="63">
        <v>0</v>
      </c>
      <c r="F201" s="63">
        <v>0</v>
      </c>
      <c r="G201" s="63">
        <v>0</v>
      </c>
      <c r="H201"/>
      <c r="I201" s="63">
        <v>0</v>
      </c>
      <c r="J201" s="63">
        <v>0</v>
      </c>
      <c r="K201" s="63">
        <v>0</v>
      </c>
      <c r="L201" s="63">
        <v>0</v>
      </c>
    </row>
    <row r="202" spans="1:12" ht="12.75">
      <c r="A202" s="8"/>
      <c r="B202" s="9">
        <v>2300</v>
      </c>
      <c r="C202" s="13" t="s">
        <v>901</v>
      </c>
      <c r="D202" s="63">
        <v>180</v>
      </c>
      <c r="E202" s="63">
        <v>0</v>
      </c>
      <c r="F202" s="63">
        <v>0</v>
      </c>
      <c r="G202" s="63">
        <v>0</v>
      </c>
      <c r="H202"/>
      <c r="I202" s="63">
        <v>0</v>
      </c>
      <c r="J202" s="63">
        <v>0</v>
      </c>
      <c r="K202" s="63">
        <v>0</v>
      </c>
      <c r="L202" s="63">
        <v>0</v>
      </c>
    </row>
    <row r="203" spans="1:12" ht="12.75">
      <c r="A203" s="8"/>
      <c r="B203" s="9"/>
      <c r="C203" s="13" t="s">
        <v>899</v>
      </c>
      <c r="D203" s="63">
        <f>SUM(D200:D202)</f>
        <v>5745</v>
      </c>
      <c r="E203" s="63">
        <f>SUM(E200:E202)</f>
        <v>0</v>
      </c>
      <c r="F203" s="63">
        <f>SUM(F200:F202)</f>
        <v>0</v>
      </c>
      <c r="G203" s="63">
        <f>SUM(G200:G202)</f>
        <v>0</v>
      </c>
      <c r="H203"/>
      <c r="I203" s="63">
        <f>SUM(I200:I202)</f>
        <v>0</v>
      </c>
      <c r="J203" s="63">
        <f>SUM(J200:J202)</f>
        <v>0</v>
      </c>
      <c r="K203" s="63">
        <f>SUM(K200:K202)</f>
        <v>0</v>
      </c>
      <c r="L203" s="63">
        <f>SUM(L200:L202)</f>
        <v>0</v>
      </c>
    </row>
    <row r="204" spans="1:12" ht="12.75">
      <c r="A204" s="8"/>
      <c r="B204" s="9"/>
      <c r="C204" s="17" t="s">
        <v>24</v>
      </c>
      <c r="D204" s="63">
        <f>D193+D194+D203</f>
        <v>405256</v>
      </c>
      <c r="E204" s="63">
        <f>E193+E194+E203</f>
        <v>570818</v>
      </c>
      <c r="F204" s="63">
        <f>F193+F194+F203</f>
        <v>4556</v>
      </c>
      <c r="G204" s="63">
        <f>G193+G194+G203</f>
        <v>575374</v>
      </c>
      <c r="H204"/>
      <c r="I204" s="63">
        <f>I193+I194+I203</f>
        <v>86775</v>
      </c>
      <c r="J204" s="63">
        <f>J193+J194+J203</f>
        <v>662149</v>
      </c>
      <c r="K204" s="63">
        <f>K193+K194+K203</f>
        <v>-300</v>
      </c>
      <c r="L204" s="63">
        <f>L193+L194+L203+L199</f>
        <v>663849</v>
      </c>
    </row>
    <row r="205" spans="1:12" ht="12.75">
      <c r="A205" s="8"/>
      <c r="B205" s="9"/>
      <c r="C205" s="30"/>
      <c r="D205" s="63"/>
      <c r="E205" s="63"/>
      <c r="F205" s="63"/>
      <c r="G205" s="63"/>
      <c r="H205"/>
      <c r="I205" s="63"/>
      <c r="J205" s="63"/>
      <c r="K205" s="63"/>
      <c r="L205" s="63"/>
    </row>
    <row r="206" spans="1:12" ht="27">
      <c r="A206" s="8"/>
      <c r="B206" s="9"/>
      <c r="C206" s="135" t="s">
        <v>42</v>
      </c>
      <c r="D206" s="63"/>
      <c r="E206" s="63"/>
      <c r="F206" s="63"/>
      <c r="G206" s="63"/>
      <c r="H206"/>
      <c r="I206" s="63"/>
      <c r="J206" s="63"/>
      <c r="K206" s="63"/>
      <c r="L206" s="63"/>
    </row>
    <row r="207" spans="1:12" ht="12.75">
      <c r="A207" s="8"/>
      <c r="B207" s="9">
        <v>1100</v>
      </c>
      <c r="C207" s="13" t="s">
        <v>59</v>
      </c>
      <c r="D207" s="63">
        <v>29000</v>
      </c>
      <c r="E207" s="63">
        <v>46689</v>
      </c>
      <c r="F207" s="63">
        <v>0</v>
      </c>
      <c r="G207" s="63">
        <v>46689</v>
      </c>
      <c r="H207"/>
      <c r="I207" s="63">
        <v>0</v>
      </c>
      <c r="J207" s="63">
        <v>46689</v>
      </c>
      <c r="K207" s="63">
        <v>0</v>
      </c>
      <c r="L207" s="63">
        <v>46689</v>
      </c>
    </row>
    <row r="208" spans="1:12" ht="12.75">
      <c r="A208" s="8"/>
      <c r="B208" s="9">
        <v>1210</v>
      </c>
      <c r="C208" s="13" t="s">
        <v>60</v>
      </c>
      <c r="D208" s="63">
        <v>6986</v>
      </c>
      <c r="E208" s="63">
        <v>11014</v>
      </c>
      <c r="F208" s="63">
        <v>0</v>
      </c>
      <c r="G208" s="63">
        <v>11014</v>
      </c>
      <c r="H208"/>
      <c r="I208" s="63">
        <v>0</v>
      </c>
      <c r="J208" s="63">
        <v>11014</v>
      </c>
      <c r="K208" s="63">
        <v>0</v>
      </c>
      <c r="L208" s="63">
        <v>11014</v>
      </c>
    </row>
    <row r="209" spans="1:12" ht="25.5">
      <c r="A209" s="209"/>
      <c r="B209" s="214">
        <v>1220</v>
      </c>
      <c r="C209" s="213" t="s">
        <v>538</v>
      </c>
      <c r="D209" s="212">
        <f>SUM(D210:D211)</f>
        <v>0</v>
      </c>
      <c r="E209" s="212">
        <f>SUM(E210:E211)</f>
        <v>171</v>
      </c>
      <c r="F209" s="212">
        <f>SUM(F210:F211)</f>
        <v>0</v>
      </c>
      <c r="G209" s="212">
        <f>SUM(G210:G211)</f>
        <v>171</v>
      </c>
      <c r="H209"/>
      <c r="I209" s="212">
        <f>SUM(I210:I211)</f>
        <v>0</v>
      </c>
      <c r="J209" s="212">
        <f>SUM(J210:J211)</f>
        <v>171</v>
      </c>
      <c r="K209" s="212">
        <f>SUM(K210:K211)</f>
        <v>0</v>
      </c>
      <c r="L209" s="212">
        <f>SUM(L210:L211)</f>
        <v>171</v>
      </c>
    </row>
    <row r="210" spans="1:12" ht="12.75">
      <c r="A210" s="209"/>
      <c r="B210" s="210">
        <v>1221</v>
      </c>
      <c r="C210" s="213" t="s">
        <v>597</v>
      </c>
      <c r="D210" s="111">
        <v>0</v>
      </c>
      <c r="E210" s="111">
        <v>0</v>
      </c>
      <c r="F210" s="111">
        <v>0</v>
      </c>
      <c r="G210" s="111">
        <v>0</v>
      </c>
      <c r="H210"/>
      <c r="I210" s="111">
        <v>0</v>
      </c>
      <c r="J210" s="111">
        <v>0</v>
      </c>
      <c r="K210" s="111">
        <v>0</v>
      </c>
      <c r="L210" s="111">
        <v>0</v>
      </c>
    </row>
    <row r="211" spans="1:12" ht="25.5">
      <c r="A211" s="209"/>
      <c r="B211" s="210">
        <v>1228</v>
      </c>
      <c r="C211" s="213" t="s">
        <v>943</v>
      </c>
      <c r="D211" s="111">
        <v>0</v>
      </c>
      <c r="E211" s="111">
        <v>171</v>
      </c>
      <c r="F211" s="111">
        <v>0</v>
      </c>
      <c r="G211" s="111">
        <v>171</v>
      </c>
      <c r="H211"/>
      <c r="I211" s="111">
        <v>0</v>
      </c>
      <c r="J211" s="111">
        <v>171</v>
      </c>
      <c r="K211" s="111">
        <v>0</v>
      </c>
      <c r="L211" s="111">
        <v>171</v>
      </c>
    </row>
    <row r="212" spans="1:12" ht="21" customHeight="1">
      <c r="A212" s="8"/>
      <c r="B212" s="9">
        <v>2200</v>
      </c>
      <c r="C212" s="13" t="s">
        <v>28</v>
      </c>
      <c r="D212" s="63">
        <f>SUM(D213:D222)</f>
        <v>7905</v>
      </c>
      <c r="E212" s="63">
        <f>SUM(E213:E222)</f>
        <v>12882</v>
      </c>
      <c r="F212" s="63">
        <f>SUM(F213:F222)</f>
        <v>0</v>
      </c>
      <c r="G212" s="63">
        <f>SUM(G213:G222)</f>
        <v>12882</v>
      </c>
      <c r="H212"/>
      <c r="I212" s="63">
        <f>SUM(I213:I222)</f>
        <v>-2200</v>
      </c>
      <c r="J212" s="63">
        <f>SUM(J213:J222)</f>
        <v>10682</v>
      </c>
      <c r="K212" s="63">
        <f>SUM(K213:K222)</f>
        <v>-1000</v>
      </c>
      <c r="L212" s="63">
        <f>SUM(L213:L222)</f>
        <v>9682</v>
      </c>
    </row>
    <row r="213" spans="1:12" ht="12.75">
      <c r="A213" s="209"/>
      <c r="B213" s="210">
        <v>2234</v>
      </c>
      <c r="C213" s="213" t="s">
        <v>536</v>
      </c>
      <c r="D213" s="111">
        <v>120</v>
      </c>
      <c r="E213" s="111">
        <v>0</v>
      </c>
      <c r="F213" s="111">
        <v>0</v>
      </c>
      <c r="G213" s="111">
        <v>0</v>
      </c>
      <c r="H213"/>
      <c r="I213" s="111">
        <v>0</v>
      </c>
      <c r="J213" s="111">
        <v>0</v>
      </c>
      <c r="K213" s="111">
        <v>0</v>
      </c>
      <c r="L213" s="111">
        <v>0</v>
      </c>
    </row>
    <row r="214" spans="1:12" ht="12.75">
      <c r="A214" s="209"/>
      <c r="B214" s="210">
        <v>2239</v>
      </c>
      <c r="C214" s="213" t="s">
        <v>490</v>
      </c>
      <c r="D214" s="111">
        <v>110</v>
      </c>
      <c r="E214" s="111">
        <v>0</v>
      </c>
      <c r="F214" s="111">
        <v>0</v>
      </c>
      <c r="G214" s="111">
        <v>0</v>
      </c>
      <c r="H214"/>
      <c r="I214" s="111">
        <v>225</v>
      </c>
      <c r="J214" s="111">
        <v>225</v>
      </c>
      <c r="K214" s="111">
        <v>1</v>
      </c>
      <c r="L214" s="111">
        <v>226</v>
      </c>
    </row>
    <row r="215" spans="1:12" ht="12.75">
      <c r="A215" s="8"/>
      <c r="B215" s="117">
        <v>2242</v>
      </c>
      <c r="C215" s="13" t="s">
        <v>504</v>
      </c>
      <c r="D215" s="122">
        <v>5005</v>
      </c>
      <c r="E215" s="122">
        <v>8538</v>
      </c>
      <c r="F215" s="122">
        <v>0</v>
      </c>
      <c r="G215" s="122">
        <v>8538</v>
      </c>
      <c r="H215"/>
      <c r="I215" s="122">
        <v>-2200</v>
      </c>
      <c r="J215" s="122">
        <v>6338</v>
      </c>
      <c r="K215" s="122">
        <v>-1001</v>
      </c>
      <c r="L215" s="122">
        <v>5337</v>
      </c>
    </row>
    <row r="216" spans="1:12" ht="15.75" customHeight="1">
      <c r="A216" s="8"/>
      <c r="B216" s="117">
        <v>2243</v>
      </c>
      <c r="C216" s="13" t="s">
        <v>505</v>
      </c>
      <c r="D216" s="63">
        <v>100</v>
      </c>
      <c r="E216" s="63">
        <v>143</v>
      </c>
      <c r="F216" s="63">
        <v>0</v>
      </c>
      <c r="G216" s="63">
        <v>143</v>
      </c>
      <c r="H216"/>
      <c r="I216" s="63">
        <v>0</v>
      </c>
      <c r="J216" s="63">
        <v>143</v>
      </c>
      <c r="K216" s="63">
        <v>0</v>
      </c>
      <c r="L216" s="63">
        <v>143</v>
      </c>
    </row>
    <row r="217" spans="1:12" ht="12.75">
      <c r="A217" s="8"/>
      <c r="B217" s="117">
        <v>2247</v>
      </c>
      <c r="C217" s="13" t="s">
        <v>506</v>
      </c>
      <c r="D217" s="63">
        <v>1720</v>
      </c>
      <c r="E217" s="63">
        <v>2562</v>
      </c>
      <c r="F217" s="63">
        <v>0</v>
      </c>
      <c r="G217" s="63">
        <v>2562</v>
      </c>
      <c r="H217"/>
      <c r="I217" s="63">
        <v>0</v>
      </c>
      <c r="J217" s="63">
        <v>2562</v>
      </c>
      <c r="K217" s="63">
        <v>0</v>
      </c>
      <c r="L217" s="63">
        <v>2562</v>
      </c>
    </row>
    <row r="218" spans="1:12" ht="12.75">
      <c r="A218" s="8"/>
      <c r="B218" s="117">
        <v>2247</v>
      </c>
      <c r="C218" s="13" t="s">
        <v>477</v>
      </c>
      <c r="D218" s="63">
        <v>50</v>
      </c>
      <c r="E218" s="63">
        <v>0</v>
      </c>
      <c r="F218" s="63">
        <v>0</v>
      </c>
      <c r="G218" s="63">
        <v>0</v>
      </c>
      <c r="H218"/>
      <c r="I218" s="63">
        <v>0</v>
      </c>
      <c r="J218" s="63">
        <v>0</v>
      </c>
      <c r="K218" s="63">
        <v>0</v>
      </c>
      <c r="L218" s="63">
        <v>0</v>
      </c>
    </row>
    <row r="219" spans="1:12" ht="25.5">
      <c r="A219" s="8"/>
      <c r="B219" s="117">
        <v>2249</v>
      </c>
      <c r="C219" s="13" t="s">
        <v>8</v>
      </c>
      <c r="D219" s="63">
        <v>0</v>
      </c>
      <c r="E219" s="63">
        <v>72</v>
      </c>
      <c r="F219" s="63">
        <v>0</v>
      </c>
      <c r="G219" s="63">
        <v>72</v>
      </c>
      <c r="H219"/>
      <c r="I219" s="63">
        <v>0</v>
      </c>
      <c r="J219" s="63">
        <v>72</v>
      </c>
      <c r="K219" s="63">
        <v>0</v>
      </c>
      <c r="L219" s="63">
        <v>72</v>
      </c>
    </row>
    <row r="220" spans="1:12" ht="12.75">
      <c r="A220" s="8"/>
      <c r="B220" s="117">
        <v>2260</v>
      </c>
      <c r="C220" s="13" t="s">
        <v>875</v>
      </c>
      <c r="D220" s="63">
        <v>70</v>
      </c>
      <c r="E220" s="63">
        <v>143</v>
      </c>
      <c r="F220" s="63">
        <v>0</v>
      </c>
      <c r="G220" s="63">
        <v>143</v>
      </c>
      <c r="H220"/>
      <c r="I220" s="63">
        <v>0</v>
      </c>
      <c r="J220" s="63">
        <v>143</v>
      </c>
      <c r="K220" s="63">
        <v>0</v>
      </c>
      <c r="L220" s="63">
        <v>143</v>
      </c>
    </row>
    <row r="221" spans="1:12" ht="12.75">
      <c r="A221" s="8"/>
      <c r="B221" s="117">
        <v>2275</v>
      </c>
      <c r="C221" s="13" t="s">
        <v>494</v>
      </c>
      <c r="D221" s="63">
        <v>0</v>
      </c>
      <c r="E221" s="63">
        <v>285</v>
      </c>
      <c r="F221" s="63">
        <v>0</v>
      </c>
      <c r="G221" s="63">
        <v>285</v>
      </c>
      <c r="H221"/>
      <c r="I221" s="63">
        <v>-225</v>
      </c>
      <c r="J221" s="63">
        <v>60</v>
      </c>
      <c r="K221" s="63">
        <v>0</v>
      </c>
      <c r="L221" s="63">
        <v>60</v>
      </c>
    </row>
    <row r="222" spans="1:12" ht="12.75">
      <c r="A222" s="8"/>
      <c r="B222" s="117">
        <v>2279</v>
      </c>
      <c r="C222" s="13" t="s">
        <v>410</v>
      </c>
      <c r="D222" s="63">
        <v>730</v>
      </c>
      <c r="E222" s="63">
        <v>1139</v>
      </c>
      <c r="F222" s="63">
        <v>0</v>
      </c>
      <c r="G222" s="63">
        <v>1139</v>
      </c>
      <c r="H222"/>
      <c r="I222" s="63">
        <v>0</v>
      </c>
      <c r="J222" s="63">
        <v>1139</v>
      </c>
      <c r="K222" s="63">
        <v>0</v>
      </c>
      <c r="L222" s="63">
        <v>1139</v>
      </c>
    </row>
    <row r="223" spans="1:12" ht="25.5">
      <c r="A223" s="8"/>
      <c r="B223" s="9">
        <v>2300</v>
      </c>
      <c r="C223" s="13" t="s">
        <v>82</v>
      </c>
      <c r="D223" s="63">
        <f>+SUM(D224:D229)</f>
        <v>27770</v>
      </c>
      <c r="E223" s="63">
        <f>+SUM(E224:E229)</f>
        <v>40697</v>
      </c>
      <c r="F223" s="63">
        <f>+SUM(F224:F229)</f>
        <v>0</v>
      </c>
      <c r="G223" s="63">
        <f>+SUM(G224:G229)</f>
        <v>40697</v>
      </c>
      <c r="H223"/>
      <c r="I223" s="63">
        <f>+SUM(I224:I229)</f>
        <v>2200</v>
      </c>
      <c r="J223" s="63">
        <f>+SUM(J224:J229)</f>
        <v>42897</v>
      </c>
      <c r="K223" s="63">
        <f>+SUM(K224:K229)</f>
        <v>1300</v>
      </c>
      <c r="L223" s="63">
        <f>+SUM(L224:L229)</f>
        <v>44197</v>
      </c>
    </row>
    <row r="224" spans="1:12" ht="12.75">
      <c r="A224" s="8"/>
      <c r="B224" s="117">
        <v>2312</v>
      </c>
      <c r="C224" s="13" t="s">
        <v>253</v>
      </c>
      <c r="D224" s="63">
        <v>0</v>
      </c>
      <c r="E224" s="63">
        <v>285</v>
      </c>
      <c r="F224" s="63">
        <v>0</v>
      </c>
      <c r="G224" s="63">
        <v>285</v>
      </c>
      <c r="H224"/>
      <c r="I224" s="63">
        <v>0</v>
      </c>
      <c r="J224" s="63">
        <v>285</v>
      </c>
      <c r="K224" s="63">
        <v>0</v>
      </c>
      <c r="L224" s="63">
        <v>285</v>
      </c>
    </row>
    <row r="225" spans="1:12" ht="12.75">
      <c r="A225" s="8"/>
      <c r="B225" s="117">
        <v>2322</v>
      </c>
      <c r="C225" s="13" t="s">
        <v>254</v>
      </c>
      <c r="D225" s="63">
        <v>23735</v>
      </c>
      <c r="E225" s="63">
        <v>35572</v>
      </c>
      <c r="F225" s="63">
        <v>0</v>
      </c>
      <c r="G225" s="63">
        <v>35572</v>
      </c>
      <c r="H225"/>
      <c r="I225" s="63">
        <v>0</v>
      </c>
      <c r="J225" s="63">
        <v>35572</v>
      </c>
      <c r="K225" s="63">
        <v>0</v>
      </c>
      <c r="L225" s="63">
        <v>35572</v>
      </c>
    </row>
    <row r="226" spans="1:12" ht="12.75">
      <c r="A226" s="8"/>
      <c r="B226" s="117">
        <v>2350</v>
      </c>
      <c r="C226" s="13" t="s">
        <v>507</v>
      </c>
      <c r="D226" s="63">
        <v>200</v>
      </c>
      <c r="E226" s="63">
        <v>143</v>
      </c>
      <c r="F226" s="63">
        <v>0</v>
      </c>
      <c r="G226" s="63">
        <v>143</v>
      </c>
      <c r="H226"/>
      <c r="I226" s="63">
        <v>0</v>
      </c>
      <c r="J226" s="63">
        <v>143</v>
      </c>
      <c r="K226" s="63">
        <v>0</v>
      </c>
      <c r="L226" s="63">
        <v>143</v>
      </c>
    </row>
    <row r="227" spans="1:12" ht="12.75">
      <c r="A227" s="8"/>
      <c r="B227" s="117">
        <v>2351</v>
      </c>
      <c r="C227" s="13" t="s">
        <v>255</v>
      </c>
      <c r="D227" s="63">
        <v>150</v>
      </c>
      <c r="E227" s="63">
        <v>214</v>
      </c>
      <c r="F227" s="63">
        <v>0</v>
      </c>
      <c r="G227" s="63">
        <v>214</v>
      </c>
      <c r="H227"/>
      <c r="I227" s="63">
        <v>0</v>
      </c>
      <c r="J227" s="63">
        <v>214</v>
      </c>
      <c r="K227" s="63">
        <v>-60</v>
      </c>
      <c r="L227" s="63">
        <v>154</v>
      </c>
    </row>
    <row r="228" spans="1:12" ht="12.75">
      <c r="A228" s="8"/>
      <c r="B228" s="117">
        <v>2352</v>
      </c>
      <c r="C228" s="13" t="s">
        <v>256</v>
      </c>
      <c r="D228" s="63">
        <v>150</v>
      </c>
      <c r="E228" s="63">
        <v>214</v>
      </c>
      <c r="F228" s="63">
        <v>0</v>
      </c>
      <c r="G228" s="63">
        <v>214</v>
      </c>
      <c r="H228"/>
      <c r="I228" s="63">
        <v>0</v>
      </c>
      <c r="J228" s="63">
        <v>214</v>
      </c>
      <c r="K228" s="63">
        <v>0</v>
      </c>
      <c r="L228" s="63">
        <v>214</v>
      </c>
    </row>
    <row r="229" spans="1:12" ht="12.75">
      <c r="A229" s="8"/>
      <c r="B229" s="117">
        <v>2354</v>
      </c>
      <c r="C229" s="13" t="s">
        <v>411</v>
      </c>
      <c r="D229" s="63">
        <v>3535</v>
      </c>
      <c r="E229" s="63">
        <v>4269</v>
      </c>
      <c r="F229" s="63">
        <v>0</v>
      </c>
      <c r="G229" s="63">
        <v>4269</v>
      </c>
      <c r="H229"/>
      <c r="I229" s="63">
        <v>2200</v>
      </c>
      <c r="J229" s="63">
        <v>6469</v>
      </c>
      <c r="K229" s="63">
        <v>1360</v>
      </c>
      <c r="L229" s="63">
        <v>7829</v>
      </c>
    </row>
    <row r="230" spans="1:12" ht="12.75">
      <c r="A230" s="8"/>
      <c r="B230" s="9">
        <v>2500</v>
      </c>
      <c r="C230" s="13" t="s">
        <v>72</v>
      </c>
      <c r="D230" s="63">
        <v>0</v>
      </c>
      <c r="E230" s="63">
        <v>1423</v>
      </c>
      <c r="F230" s="63">
        <v>0</v>
      </c>
      <c r="G230" s="63">
        <v>1423</v>
      </c>
      <c r="H230"/>
      <c r="I230" s="63">
        <v>0</v>
      </c>
      <c r="J230" s="63">
        <v>1423</v>
      </c>
      <c r="K230" s="63">
        <v>-1288</v>
      </c>
      <c r="L230" s="63">
        <v>135</v>
      </c>
    </row>
    <row r="231" spans="1:12" ht="12.75">
      <c r="A231" s="8"/>
      <c r="B231" s="9">
        <v>5000</v>
      </c>
      <c r="C231" s="13" t="s">
        <v>599</v>
      </c>
      <c r="D231" s="63">
        <v>0</v>
      </c>
      <c r="E231" s="63">
        <v>712</v>
      </c>
      <c r="F231" s="63">
        <v>0</v>
      </c>
      <c r="G231" s="63">
        <v>712</v>
      </c>
      <c r="H231"/>
      <c r="I231" s="63">
        <v>0</v>
      </c>
      <c r="J231" s="63">
        <v>712</v>
      </c>
      <c r="K231" s="63">
        <v>-712</v>
      </c>
      <c r="L231" s="63">
        <v>0</v>
      </c>
    </row>
    <row r="232" spans="1:12" ht="12.75">
      <c r="A232" s="8"/>
      <c r="B232" s="117">
        <v>5239</v>
      </c>
      <c r="C232" s="13" t="s">
        <v>387</v>
      </c>
      <c r="D232" s="63">
        <v>0</v>
      </c>
      <c r="E232" s="63">
        <v>712</v>
      </c>
      <c r="F232" s="63">
        <v>0</v>
      </c>
      <c r="G232" s="63">
        <v>712</v>
      </c>
      <c r="H232"/>
      <c r="I232" s="63">
        <v>0</v>
      </c>
      <c r="J232" s="63">
        <v>712</v>
      </c>
      <c r="K232" s="63">
        <v>-712</v>
      </c>
      <c r="L232" s="63">
        <v>0</v>
      </c>
    </row>
    <row r="233" spans="1:12" ht="12.75">
      <c r="A233" s="8"/>
      <c r="B233" s="9">
        <v>6000</v>
      </c>
      <c r="C233" s="13" t="s">
        <v>583</v>
      </c>
      <c r="D233" s="63">
        <v>6765</v>
      </c>
      <c r="E233" s="63">
        <v>11383</v>
      </c>
      <c r="F233" s="63">
        <v>0</v>
      </c>
      <c r="G233" s="63">
        <v>11383</v>
      </c>
      <c r="H233"/>
      <c r="I233" s="63">
        <v>0</v>
      </c>
      <c r="J233" s="63">
        <v>11383</v>
      </c>
      <c r="K233" s="63">
        <v>0</v>
      </c>
      <c r="L233" s="63">
        <v>11383</v>
      </c>
    </row>
    <row r="234" spans="1:12" ht="12.75">
      <c r="A234" s="8"/>
      <c r="B234" s="117">
        <v>6292</v>
      </c>
      <c r="C234" s="13" t="s">
        <v>515</v>
      </c>
      <c r="D234" s="63">
        <v>6765</v>
      </c>
      <c r="E234" s="63">
        <v>11383</v>
      </c>
      <c r="F234" s="63">
        <v>0</v>
      </c>
      <c r="G234" s="63">
        <v>11383</v>
      </c>
      <c r="H234"/>
      <c r="I234" s="63">
        <v>0</v>
      </c>
      <c r="J234" s="63">
        <v>11383</v>
      </c>
      <c r="K234" s="63">
        <v>0</v>
      </c>
      <c r="L234" s="63">
        <v>11383</v>
      </c>
    </row>
    <row r="235" spans="1:12" ht="12.75">
      <c r="A235" s="8"/>
      <c r="B235" s="9"/>
      <c r="C235" s="17" t="s">
        <v>24</v>
      </c>
      <c r="D235" s="63">
        <f>D207+D208+D212+D223+D230+D233+D209+D231</f>
        <v>78426</v>
      </c>
      <c r="E235" s="63">
        <f>E207+E208+E212+E223+E230+E233+E209+E231</f>
        <v>124971</v>
      </c>
      <c r="F235" s="63">
        <f>F207+F208+F212+F223+F230+F233+F209+F231</f>
        <v>0</v>
      </c>
      <c r="G235" s="63">
        <f>G207+G208+G212+G223+G230+G233+G209+G231</f>
        <v>124971</v>
      </c>
      <c r="H235"/>
      <c r="I235" s="63">
        <f>I207+I208+I212+I223+I230+I233+I209+I231</f>
        <v>0</v>
      </c>
      <c r="J235" s="63">
        <f>J207+J208+J212+J223+J230+J233+J209+J231</f>
        <v>124971</v>
      </c>
      <c r="K235" s="63">
        <f>K207+K208+K212+K223+K230+K233+K209+K231</f>
        <v>-1700</v>
      </c>
      <c r="L235" s="63">
        <f>L207+L208+L212+L223+L230+L233+L209+L231</f>
        <v>123271</v>
      </c>
    </row>
    <row r="236" spans="1:12" ht="12.75">
      <c r="A236" s="8"/>
      <c r="B236" s="9"/>
      <c r="C236" s="13"/>
      <c r="D236" s="63"/>
      <c r="E236" s="63"/>
      <c r="F236" s="63"/>
      <c r="G236" s="63"/>
      <c r="H236"/>
      <c r="I236" s="63"/>
      <c r="J236" s="63"/>
      <c r="K236" s="63"/>
      <c r="L236" s="63"/>
    </row>
    <row r="237" spans="1:12" ht="13.5">
      <c r="A237" s="8"/>
      <c r="B237" s="21" t="s">
        <v>43</v>
      </c>
      <c r="C237" s="141" t="s">
        <v>44</v>
      </c>
      <c r="D237" s="63"/>
      <c r="E237" s="63"/>
      <c r="F237" s="63"/>
      <c r="G237" s="63"/>
      <c r="H237"/>
      <c r="I237" s="63"/>
      <c r="J237" s="63"/>
      <c r="K237" s="63"/>
      <c r="L237" s="63"/>
    </row>
    <row r="238" spans="1:12" ht="12.75">
      <c r="A238" s="8"/>
      <c r="B238" s="9"/>
      <c r="C238" s="13" t="s">
        <v>35</v>
      </c>
      <c r="D238" s="63"/>
      <c r="E238" s="63"/>
      <c r="F238" s="63"/>
      <c r="G238" s="63"/>
      <c r="H238"/>
      <c r="I238" s="63"/>
      <c r="J238" s="63"/>
      <c r="K238" s="63"/>
      <c r="L238" s="63"/>
    </row>
    <row r="239" spans="1:12" ht="13.5" thickBot="1">
      <c r="A239" s="8"/>
      <c r="B239" s="9">
        <v>1100</v>
      </c>
      <c r="C239" s="13" t="s">
        <v>59</v>
      </c>
      <c r="D239" s="234">
        <v>54740</v>
      </c>
      <c r="E239" s="251">
        <v>82300</v>
      </c>
      <c r="F239" s="251">
        <v>0</v>
      </c>
      <c r="G239" s="251">
        <v>82300</v>
      </c>
      <c r="H239"/>
      <c r="I239" s="251">
        <v>0</v>
      </c>
      <c r="J239" s="251">
        <v>82300</v>
      </c>
      <c r="K239" s="251">
        <v>0</v>
      </c>
      <c r="L239" s="251">
        <v>82300</v>
      </c>
    </row>
    <row r="240" spans="1:12" ht="12.75">
      <c r="A240" s="8"/>
      <c r="B240" s="9">
        <v>1210</v>
      </c>
      <c r="C240" s="13" t="s">
        <v>60</v>
      </c>
      <c r="D240" s="234">
        <v>13186</v>
      </c>
      <c r="E240" s="332">
        <v>19415</v>
      </c>
      <c r="F240" s="332">
        <v>0</v>
      </c>
      <c r="G240" s="332">
        <v>19415</v>
      </c>
      <c r="H240"/>
      <c r="I240" s="332">
        <v>0</v>
      </c>
      <c r="J240" s="332">
        <v>19415</v>
      </c>
      <c r="K240" s="332">
        <v>0</v>
      </c>
      <c r="L240" s="332">
        <v>19415</v>
      </c>
    </row>
    <row r="241" spans="1:12" ht="25.5">
      <c r="A241" s="209"/>
      <c r="B241" s="214">
        <v>1220</v>
      </c>
      <c r="C241" s="213" t="s">
        <v>532</v>
      </c>
      <c r="D241" s="212">
        <f>SUM(D242:D245)</f>
        <v>1200</v>
      </c>
      <c r="E241" s="212">
        <f>SUM(E242:E245)</f>
        <v>1708</v>
      </c>
      <c r="F241" s="212">
        <f>SUM(F242:F245)</f>
        <v>0</v>
      </c>
      <c r="G241" s="212">
        <f>SUM(G242:G245)</f>
        <v>1708</v>
      </c>
      <c r="H241"/>
      <c r="I241" s="212">
        <f>SUM(I242:I245)</f>
        <v>0</v>
      </c>
      <c r="J241" s="212">
        <f>SUM(J242:J245)</f>
        <v>1708</v>
      </c>
      <c r="K241" s="212">
        <f>SUM(K242:K245)</f>
        <v>0</v>
      </c>
      <c r="L241" s="212">
        <f>SUM(L242:L245)</f>
        <v>1708</v>
      </c>
    </row>
    <row r="242" spans="1:12" ht="25.5">
      <c r="A242" s="209"/>
      <c r="B242" s="210">
        <v>1221</v>
      </c>
      <c r="C242" s="213" t="s">
        <v>765</v>
      </c>
      <c r="D242" s="287">
        <v>0</v>
      </c>
      <c r="E242" s="287">
        <v>0</v>
      </c>
      <c r="F242" s="287">
        <v>0</v>
      </c>
      <c r="G242" s="287">
        <v>0</v>
      </c>
      <c r="H242"/>
      <c r="I242" s="287">
        <v>0</v>
      </c>
      <c r="J242" s="287">
        <v>0</v>
      </c>
      <c r="K242" s="287">
        <v>0</v>
      </c>
      <c r="L242" s="287">
        <v>0</v>
      </c>
    </row>
    <row r="243" spans="1:12" ht="12.75">
      <c r="A243" s="209"/>
      <c r="B243" s="210">
        <v>1221</v>
      </c>
      <c r="C243" s="213" t="s">
        <v>497</v>
      </c>
      <c r="D243" s="287">
        <v>0</v>
      </c>
      <c r="E243" s="287">
        <v>0</v>
      </c>
      <c r="F243" s="287">
        <v>0</v>
      </c>
      <c r="G243" s="287">
        <v>0</v>
      </c>
      <c r="H243"/>
      <c r="I243" s="287">
        <v>0</v>
      </c>
      <c r="J243" s="287">
        <v>0</v>
      </c>
      <c r="K243" s="287">
        <v>0</v>
      </c>
      <c r="L243" s="287">
        <v>0</v>
      </c>
    </row>
    <row r="244" spans="1:12" ht="26.25" thickBot="1">
      <c r="A244" s="209"/>
      <c r="B244" s="210">
        <v>1228</v>
      </c>
      <c r="C244" s="213" t="s">
        <v>936</v>
      </c>
      <c r="D244" s="287">
        <v>200</v>
      </c>
      <c r="E244" s="322">
        <v>285</v>
      </c>
      <c r="F244" s="322">
        <v>0</v>
      </c>
      <c r="G244" s="322">
        <v>285</v>
      </c>
      <c r="H244"/>
      <c r="I244" s="322">
        <v>0</v>
      </c>
      <c r="J244" s="322">
        <v>285</v>
      </c>
      <c r="K244" s="322">
        <v>0</v>
      </c>
      <c r="L244" s="322">
        <v>285</v>
      </c>
    </row>
    <row r="245" spans="1:12" ht="12.75">
      <c r="A245" s="209"/>
      <c r="B245" s="210">
        <v>1229</v>
      </c>
      <c r="C245" s="213" t="s">
        <v>953</v>
      </c>
      <c r="D245" s="319">
        <v>1000</v>
      </c>
      <c r="E245" s="319">
        <v>1423</v>
      </c>
      <c r="F245" s="319">
        <v>0</v>
      </c>
      <c r="G245" s="319">
        <v>1423</v>
      </c>
      <c r="H245"/>
      <c r="I245" s="319">
        <v>0</v>
      </c>
      <c r="J245" s="319">
        <v>1423</v>
      </c>
      <c r="K245" s="319">
        <v>0</v>
      </c>
      <c r="L245" s="319">
        <v>1423</v>
      </c>
    </row>
    <row r="246" spans="1:12" ht="12.75">
      <c r="A246" s="8"/>
      <c r="B246" s="9">
        <v>2100</v>
      </c>
      <c r="C246" s="13" t="s">
        <v>30</v>
      </c>
      <c r="D246" s="63">
        <f>SUM(D247:D248)</f>
        <v>400</v>
      </c>
      <c r="E246" s="63">
        <f>SUM(E247:E248)</f>
        <v>1210</v>
      </c>
      <c r="F246" s="63">
        <f>SUM(F247:F248)</f>
        <v>0</v>
      </c>
      <c r="G246" s="63">
        <f>SUM(G247:G248)</f>
        <v>1210</v>
      </c>
      <c r="H246"/>
      <c r="I246" s="63">
        <f>SUM(I247:I248)</f>
        <v>0</v>
      </c>
      <c r="J246" s="63">
        <f>SUM(J247:J248)</f>
        <v>1210</v>
      </c>
      <c r="K246" s="63">
        <f>SUM(K247:K249)</f>
        <v>105</v>
      </c>
      <c r="L246" s="63">
        <f>SUM(L247:L249)</f>
        <v>1315</v>
      </c>
    </row>
    <row r="247" spans="1:12" ht="12.75">
      <c r="A247" s="8"/>
      <c r="B247" s="117">
        <v>2111</v>
      </c>
      <c r="C247" s="13" t="s">
        <v>508</v>
      </c>
      <c r="D247" s="63">
        <v>150</v>
      </c>
      <c r="E247" s="63">
        <v>498</v>
      </c>
      <c r="F247" s="63">
        <v>0</v>
      </c>
      <c r="G247" s="63">
        <v>498</v>
      </c>
      <c r="H247"/>
      <c r="I247" s="63">
        <v>0</v>
      </c>
      <c r="J247" s="63">
        <v>498</v>
      </c>
      <c r="K247" s="63">
        <v>15</v>
      </c>
      <c r="L247" s="63">
        <v>513</v>
      </c>
    </row>
    <row r="248" spans="1:12" ht="25.5">
      <c r="A248" s="8"/>
      <c r="B248" s="117">
        <v>2112</v>
      </c>
      <c r="C248" s="13" t="s">
        <v>509</v>
      </c>
      <c r="D248" s="63">
        <v>250</v>
      </c>
      <c r="E248" s="63">
        <v>712</v>
      </c>
      <c r="F248" s="63">
        <v>0</v>
      </c>
      <c r="G248" s="63">
        <v>712</v>
      </c>
      <c r="H248"/>
      <c r="I248" s="63">
        <v>0</v>
      </c>
      <c r="J248" s="63">
        <v>712</v>
      </c>
      <c r="K248" s="63">
        <v>0</v>
      </c>
      <c r="L248" s="63">
        <v>712</v>
      </c>
    </row>
    <row r="249" spans="1:12" ht="12.75">
      <c r="A249" s="8"/>
      <c r="B249" s="117">
        <v>2120</v>
      </c>
      <c r="C249" s="13" t="s">
        <v>375</v>
      </c>
      <c r="D249" s="63">
        <v>0</v>
      </c>
      <c r="E249" s="63">
        <v>0</v>
      </c>
      <c r="F249" s="63">
        <v>0</v>
      </c>
      <c r="G249" s="63">
        <v>0</v>
      </c>
      <c r="H249"/>
      <c r="I249" s="63">
        <v>0</v>
      </c>
      <c r="J249" s="63">
        <v>0</v>
      </c>
      <c r="K249" s="63">
        <v>90</v>
      </c>
      <c r="L249" s="63">
        <v>90</v>
      </c>
    </row>
    <row r="250" spans="1:12" ht="12.75">
      <c r="A250" s="8"/>
      <c r="B250" s="9">
        <v>2200</v>
      </c>
      <c r="C250" s="13" t="s">
        <v>28</v>
      </c>
      <c r="D250" s="63">
        <f>SUM(D251:D269)</f>
        <v>15325</v>
      </c>
      <c r="E250" s="63">
        <f>SUM(E251:E269)</f>
        <v>23303</v>
      </c>
      <c r="F250" s="63">
        <f>SUM(F251:F269)</f>
        <v>0</v>
      </c>
      <c r="G250" s="63">
        <f>SUM(G251:G269)</f>
        <v>23303</v>
      </c>
      <c r="H250"/>
      <c r="I250" s="63">
        <f>SUM(I251:I269)</f>
        <v>0</v>
      </c>
      <c r="J250" s="63">
        <f>SUM(J251:J269)</f>
        <v>23303</v>
      </c>
      <c r="K250" s="63">
        <f>SUM(K251:K269)</f>
        <v>480</v>
      </c>
      <c r="L250" s="63">
        <f>SUM(L251:L269)</f>
        <v>23783</v>
      </c>
    </row>
    <row r="251" spans="1:12" ht="12.75">
      <c r="A251" s="8"/>
      <c r="B251" s="117">
        <v>2219</v>
      </c>
      <c r="C251" s="13" t="s">
        <v>208</v>
      </c>
      <c r="D251" s="63">
        <v>2000</v>
      </c>
      <c r="E251" s="63">
        <v>2846</v>
      </c>
      <c r="F251" s="63">
        <v>0</v>
      </c>
      <c r="G251" s="63">
        <v>2846</v>
      </c>
      <c r="H251"/>
      <c r="I251" s="63">
        <v>0</v>
      </c>
      <c r="J251" s="63">
        <v>2846</v>
      </c>
      <c r="K251" s="63">
        <v>0</v>
      </c>
      <c r="L251" s="63">
        <v>2846</v>
      </c>
    </row>
    <row r="252" spans="1:12" ht="12.75">
      <c r="A252" s="8"/>
      <c r="B252" s="117">
        <v>2221</v>
      </c>
      <c r="C252" s="13" t="s">
        <v>209</v>
      </c>
      <c r="D252" s="63">
        <v>4600</v>
      </c>
      <c r="E252" s="63">
        <v>4269</v>
      </c>
      <c r="F252" s="63">
        <v>0</v>
      </c>
      <c r="G252" s="63">
        <v>4269</v>
      </c>
      <c r="H252"/>
      <c r="I252" s="63">
        <v>0</v>
      </c>
      <c r="J252" s="63">
        <v>4269</v>
      </c>
      <c r="K252" s="63">
        <v>0</v>
      </c>
      <c r="L252" s="63">
        <v>4269</v>
      </c>
    </row>
    <row r="253" spans="1:12" ht="13.5" customHeight="1">
      <c r="A253" s="8"/>
      <c r="B253" s="117">
        <v>2222</v>
      </c>
      <c r="C253" s="13" t="s">
        <v>210</v>
      </c>
      <c r="D253" s="63">
        <v>250</v>
      </c>
      <c r="E253" s="63">
        <v>392</v>
      </c>
      <c r="F253" s="63">
        <v>0</v>
      </c>
      <c r="G253" s="63">
        <v>392</v>
      </c>
      <c r="H253"/>
      <c r="I253" s="63">
        <v>0</v>
      </c>
      <c r="J253" s="63">
        <v>392</v>
      </c>
      <c r="K253" s="63">
        <v>0</v>
      </c>
      <c r="L253" s="63">
        <v>392</v>
      </c>
    </row>
    <row r="254" spans="1:12" ht="14.25" customHeight="1">
      <c r="A254" s="8"/>
      <c r="B254" s="117">
        <v>2223</v>
      </c>
      <c r="C254" s="13" t="s">
        <v>211</v>
      </c>
      <c r="D254" s="63">
        <v>2300</v>
      </c>
      <c r="E254" s="63">
        <v>3457</v>
      </c>
      <c r="F254" s="63">
        <v>0</v>
      </c>
      <c r="G254" s="63">
        <v>3457</v>
      </c>
      <c r="H254"/>
      <c r="I254" s="63">
        <v>0</v>
      </c>
      <c r="J254" s="63">
        <v>3457</v>
      </c>
      <c r="K254" s="63">
        <v>0</v>
      </c>
      <c r="L254" s="63">
        <v>3457</v>
      </c>
    </row>
    <row r="255" spans="1:12" ht="13.5" customHeight="1">
      <c r="A255" s="8"/>
      <c r="B255" s="117">
        <v>2226</v>
      </c>
      <c r="C255" s="13" t="s">
        <v>498</v>
      </c>
      <c r="D255" s="63">
        <v>320</v>
      </c>
      <c r="E255" s="63">
        <v>456</v>
      </c>
      <c r="F255" s="63">
        <v>0</v>
      </c>
      <c r="G255" s="63">
        <v>456</v>
      </c>
      <c r="H255"/>
      <c r="I255" s="63">
        <v>0</v>
      </c>
      <c r="J255" s="63">
        <v>456</v>
      </c>
      <c r="K255" s="63">
        <v>0</v>
      </c>
      <c r="L255" s="63">
        <v>456</v>
      </c>
    </row>
    <row r="256" spans="1:12" ht="15" customHeight="1">
      <c r="A256" s="8"/>
      <c r="B256" s="117">
        <v>2231</v>
      </c>
      <c r="C256" s="13" t="s">
        <v>11</v>
      </c>
      <c r="D256" s="63">
        <v>450</v>
      </c>
      <c r="E256" s="63">
        <v>854</v>
      </c>
      <c r="F256" s="63">
        <v>0</v>
      </c>
      <c r="G256" s="63">
        <v>854</v>
      </c>
      <c r="H256"/>
      <c r="I256" s="63">
        <v>0</v>
      </c>
      <c r="J256" s="63">
        <v>854</v>
      </c>
      <c r="K256" s="63">
        <v>0</v>
      </c>
      <c r="L256" s="63">
        <v>854</v>
      </c>
    </row>
    <row r="257" spans="1:12" ht="12.75">
      <c r="A257" s="8"/>
      <c r="B257" s="117">
        <v>2233</v>
      </c>
      <c r="C257" s="13" t="s">
        <v>390</v>
      </c>
      <c r="D257" s="63">
        <v>250</v>
      </c>
      <c r="E257" s="63">
        <v>740</v>
      </c>
      <c r="F257" s="63">
        <v>0</v>
      </c>
      <c r="G257" s="63">
        <v>740</v>
      </c>
      <c r="H257"/>
      <c r="I257" s="63">
        <v>0</v>
      </c>
      <c r="J257" s="63">
        <v>740</v>
      </c>
      <c r="K257" s="63">
        <v>0</v>
      </c>
      <c r="L257" s="63">
        <v>740</v>
      </c>
    </row>
    <row r="258" spans="1:12" ht="12.75">
      <c r="A258" s="209"/>
      <c r="B258" s="210">
        <v>2234</v>
      </c>
      <c r="C258" s="213" t="s">
        <v>536</v>
      </c>
      <c r="D258" s="122">
        <v>510</v>
      </c>
      <c r="E258" s="122">
        <v>285</v>
      </c>
      <c r="F258" s="122">
        <v>0</v>
      </c>
      <c r="G258" s="122">
        <v>285</v>
      </c>
      <c r="H258"/>
      <c r="I258" s="122">
        <v>0</v>
      </c>
      <c r="J258" s="122">
        <v>285</v>
      </c>
      <c r="K258" s="122">
        <v>0</v>
      </c>
      <c r="L258" s="122">
        <v>285</v>
      </c>
    </row>
    <row r="259" spans="1:12" ht="12.75">
      <c r="A259" s="8"/>
      <c r="B259" s="117">
        <v>2234</v>
      </c>
      <c r="C259" s="13" t="s">
        <v>685</v>
      </c>
      <c r="D259" s="63">
        <v>290</v>
      </c>
      <c r="E259" s="63">
        <v>854</v>
      </c>
      <c r="F259" s="63">
        <v>0</v>
      </c>
      <c r="G259" s="63">
        <v>854</v>
      </c>
      <c r="H259"/>
      <c r="I259" s="63">
        <v>0</v>
      </c>
      <c r="J259" s="63">
        <v>854</v>
      </c>
      <c r="K259" s="63">
        <v>0</v>
      </c>
      <c r="L259" s="63">
        <v>854</v>
      </c>
    </row>
    <row r="260" spans="1:12" ht="12.75">
      <c r="A260" s="8"/>
      <c r="B260" s="117">
        <v>2235</v>
      </c>
      <c r="C260" s="13" t="s">
        <v>718</v>
      </c>
      <c r="D260" s="63">
        <v>450</v>
      </c>
      <c r="E260" s="63">
        <v>640</v>
      </c>
      <c r="F260" s="63">
        <v>0</v>
      </c>
      <c r="G260" s="63">
        <v>640</v>
      </c>
      <c r="H260"/>
      <c r="I260" s="63">
        <v>0</v>
      </c>
      <c r="J260" s="63">
        <v>640</v>
      </c>
      <c r="K260" s="63">
        <v>0</v>
      </c>
      <c r="L260" s="63">
        <v>640</v>
      </c>
    </row>
    <row r="261" spans="1:12" ht="12.75">
      <c r="A261" s="8"/>
      <c r="B261" s="117">
        <v>2239</v>
      </c>
      <c r="C261" s="13" t="s">
        <v>510</v>
      </c>
      <c r="D261" s="63">
        <v>200</v>
      </c>
      <c r="E261" s="63">
        <v>498</v>
      </c>
      <c r="F261" s="63">
        <v>0</v>
      </c>
      <c r="G261" s="63">
        <v>498</v>
      </c>
      <c r="H261"/>
      <c r="I261" s="63">
        <v>0</v>
      </c>
      <c r="J261" s="63">
        <v>498</v>
      </c>
      <c r="K261" s="63">
        <v>145</v>
      </c>
      <c r="L261" s="63">
        <v>643</v>
      </c>
    </row>
    <row r="262" spans="1:12" ht="12.75">
      <c r="A262" s="8"/>
      <c r="B262" s="117">
        <v>2241</v>
      </c>
      <c r="C262" s="13" t="s">
        <v>376</v>
      </c>
      <c r="D262" s="63">
        <v>0</v>
      </c>
      <c r="E262" s="63">
        <v>0</v>
      </c>
      <c r="F262" s="63">
        <v>0</v>
      </c>
      <c r="G262" s="63">
        <v>0</v>
      </c>
      <c r="H262"/>
      <c r="I262" s="63">
        <v>0</v>
      </c>
      <c r="J262" s="63">
        <v>0</v>
      </c>
      <c r="K262" s="63">
        <v>30</v>
      </c>
      <c r="L262" s="63">
        <v>30</v>
      </c>
    </row>
    <row r="263" spans="1:12" ht="12.75">
      <c r="A263" s="8"/>
      <c r="B263" s="117">
        <v>2243</v>
      </c>
      <c r="C263" s="13" t="s">
        <v>391</v>
      </c>
      <c r="D263" s="63">
        <v>1980</v>
      </c>
      <c r="E263" s="63">
        <v>3122</v>
      </c>
      <c r="F263" s="63">
        <v>0</v>
      </c>
      <c r="G263" s="63">
        <v>3122</v>
      </c>
      <c r="H263"/>
      <c r="I263" s="63">
        <v>0</v>
      </c>
      <c r="J263" s="63">
        <v>3122</v>
      </c>
      <c r="K263" s="63">
        <v>-420</v>
      </c>
      <c r="L263" s="63">
        <v>2702</v>
      </c>
    </row>
    <row r="264" spans="1:12" ht="12.75">
      <c r="A264" s="8"/>
      <c r="B264" s="117">
        <v>2245</v>
      </c>
      <c r="C264" s="13" t="s">
        <v>461</v>
      </c>
      <c r="D264" s="63">
        <v>0</v>
      </c>
      <c r="E264" s="63">
        <v>0</v>
      </c>
      <c r="F264" s="63">
        <v>0</v>
      </c>
      <c r="G264" s="63">
        <v>0</v>
      </c>
      <c r="H264"/>
      <c r="I264" s="63">
        <v>0</v>
      </c>
      <c r="J264" s="63">
        <v>0</v>
      </c>
      <c r="K264" s="63">
        <v>280</v>
      </c>
      <c r="L264" s="63">
        <v>280</v>
      </c>
    </row>
    <row r="265" spans="1:12" ht="12.75">
      <c r="A265" s="8"/>
      <c r="B265" s="117">
        <v>2253</v>
      </c>
      <c r="C265" s="13" t="s">
        <v>511</v>
      </c>
      <c r="D265" s="63">
        <v>605</v>
      </c>
      <c r="E265" s="63">
        <v>769</v>
      </c>
      <c r="F265" s="63">
        <v>0</v>
      </c>
      <c r="G265" s="63">
        <v>769</v>
      </c>
      <c r="H265"/>
      <c r="I265" s="63">
        <v>0</v>
      </c>
      <c r="J265" s="63">
        <v>769</v>
      </c>
      <c r="K265" s="63">
        <v>120</v>
      </c>
      <c r="L265" s="63">
        <v>889</v>
      </c>
    </row>
    <row r="266" spans="1:12" ht="12.75">
      <c r="A266" s="8"/>
      <c r="B266" s="117">
        <v>2261</v>
      </c>
      <c r="C266" s="13" t="s">
        <v>512</v>
      </c>
      <c r="D266" s="63">
        <v>450</v>
      </c>
      <c r="E266" s="63">
        <v>676</v>
      </c>
      <c r="F266" s="63">
        <v>0</v>
      </c>
      <c r="G266" s="63">
        <v>676</v>
      </c>
      <c r="H266"/>
      <c r="I266" s="63">
        <v>0</v>
      </c>
      <c r="J266" s="63">
        <v>676</v>
      </c>
      <c r="K266" s="63">
        <v>0</v>
      </c>
      <c r="L266" s="63">
        <v>676</v>
      </c>
    </row>
    <row r="267" spans="1:12" ht="12.75">
      <c r="A267" s="8"/>
      <c r="B267" s="117">
        <v>2264</v>
      </c>
      <c r="C267" s="13" t="s">
        <v>493</v>
      </c>
      <c r="D267" s="63">
        <v>150</v>
      </c>
      <c r="E267" s="63">
        <v>427</v>
      </c>
      <c r="F267" s="63">
        <v>0</v>
      </c>
      <c r="G267" s="63">
        <v>427</v>
      </c>
      <c r="H267"/>
      <c r="I267" s="63">
        <v>0</v>
      </c>
      <c r="J267" s="63">
        <v>427</v>
      </c>
      <c r="K267" s="63">
        <v>0</v>
      </c>
      <c r="L267" s="63">
        <v>427</v>
      </c>
    </row>
    <row r="268" spans="1:12" ht="12.75">
      <c r="A268" s="8"/>
      <c r="B268" s="117">
        <v>2275</v>
      </c>
      <c r="C268" s="13" t="s">
        <v>494</v>
      </c>
      <c r="D268" s="63">
        <v>20</v>
      </c>
      <c r="E268" s="63">
        <v>0</v>
      </c>
      <c r="F268" s="63">
        <v>0</v>
      </c>
      <c r="G268" s="63">
        <v>0</v>
      </c>
      <c r="H268"/>
      <c r="I268" s="63">
        <v>0</v>
      </c>
      <c r="J268" s="63">
        <v>0</v>
      </c>
      <c r="K268" s="63">
        <v>0</v>
      </c>
      <c r="L268" s="63">
        <v>0</v>
      </c>
    </row>
    <row r="269" spans="1:12" ht="12.75">
      <c r="A269" s="8"/>
      <c r="B269" s="117">
        <v>2279</v>
      </c>
      <c r="C269" s="13" t="s">
        <v>410</v>
      </c>
      <c r="D269" s="63">
        <v>500</v>
      </c>
      <c r="E269" s="63">
        <v>3018</v>
      </c>
      <c r="F269" s="63">
        <v>0</v>
      </c>
      <c r="G269" s="63">
        <v>3018</v>
      </c>
      <c r="H269"/>
      <c r="I269" s="63">
        <v>0</v>
      </c>
      <c r="J269" s="63">
        <v>3018</v>
      </c>
      <c r="K269" s="63">
        <v>325</v>
      </c>
      <c r="L269" s="63">
        <v>3343</v>
      </c>
    </row>
    <row r="270" spans="1:12" ht="25.5">
      <c r="A270" s="8"/>
      <c r="B270" s="9">
        <v>2300</v>
      </c>
      <c r="C270" s="13" t="s">
        <v>75</v>
      </c>
      <c r="D270" s="63">
        <f>SUM(D271:D281)</f>
        <v>10220</v>
      </c>
      <c r="E270" s="63">
        <f>SUM(E271:E281)</f>
        <v>17133</v>
      </c>
      <c r="F270" s="63">
        <f>SUM(F271:F281)</f>
        <v>0</v>
      </c>
      <c r="G270" s="63">
        <f>SUM(G271:G281)</f>
        <v>17133</v>
      </c>
      <c r="H270"/>
      <c r="I270" s="63">
        <f>SUM(I271:I281)</f>
        <v>0</v>
      </c>
      <c r="J270" s="63">
        <f>SUM(J271:J281)</f>
        <v>17133</v>
      </c>
      <c r="K270" s="63">
        <f>SUM(K271:K281)</f>
        <v>570</v>
      </c>
      <c r="L270" s="63">
        <f>SUM(L271:L281)</f>
        <v>17703</v>
      </c>
    </row>
    <row r="271" spans="1:12" ht="12.75">
      <c r="A271" s="8"/>
      <c r="B271" s="117">
        <v>2311</v>
      </c>
      <c r="C271" s="13" t="s">
        <v>252</v>
      </c>
      <c r="D271" s="63">
        <v>500</v>
      </c>
      <c r="E271" s="63">
        <v>776</v>
      </c>
      <c r="F271" s="63">
        <v>0</v>
      </c>
      <c r="G271" s="63">
        <v>776</v>
      </c>
      <c r="H271"/>
      <c r="I271" s="63">
        <v>0</v>
      </c>
      <c r="J271" s="63">
        <v>776</v>
      </c>
      <c r="K271" s="63">
        <v>0</v>
      </c>
      <c r="L271" s="63">
        <v>776</v>
      </c>
    </row>
    <row r="272" spans="1:12" ht="12.75">
      <c r="A272" s="8"/>
      <c r="B272" s="117">
        <v>2312</v>
      </c>
      <c r="C272" s="13" t="s">
        <v>253</v>
      </c>
      <c r="D272" s="63">
        <v>180</v>
      </c>
      <c r="E272" s="63">
        <v>214</v>
      </c>
      <c r="F272" s="63">
        <v>0</v>
      </c>
      <c r="G272" s="63">
        <v>214</v>
      </c>
      <c r="H272"/>
      <c r="I272" s="63">
        <v>0</v>
      </c>
      <c r="J272" s="63">
        <v>214</v>
      </c>
      <c r="K272" s="63">
        <v>480</v>
      </c>
      <c r="L272" s="63">
        <v>694</v>
      </c>
    </row>
    <row r="273" spans="1:12" ht="12.75">
      <c r="A273" s="8"/>
      <c r="B273" s="117">
        <v>2322</v>
      </c>
      <c r="C273" s="13" t="s">
        <v>254</v>
      </c>
      <c r="D273" s="63">
        <v>4430</v>
      </c>
      <c r="E273" s="63">
        <v>6147</v>
      </c>
      <c r="F273" s="63">
        <v>0</v>
      </c>
      <c r="G273" s="63">
        <v>6147</v>
      </c>
      <c r="H273"/>
      <c r="I273" s="63">
        <v>0</v>
      </c>
      <c r="J273" s="63">
        <v>6147</v>
      </c>
      <c r="K273" s="63">
        <v>0</v>
      </c>
      <c r="L273" s="63">
        <v>6147</v>
      </c>
    </row>
    <row r="274" spans="1:12" ht="12.75">
      <c r="A274" s="8"/>
      <c r="B274" s="117">
        <v>2341</v>
      </c>
      <c r="C274" s="13" t="s">
        <v>439</v>
      </c>
      <c r="D274" s="63">
        <v>0</v>
      </c>
      <c r="E274" s="63">
        <v>107</v>
      </c>
      <c r="F274" s="63">
        <v>0</v>
      </c>
      <c r="G274" s="63">
        <v>107</v>
      </c>
      <c r="H274"/>
      <c r="I274" s="63">
        <v>0</v>
      </c>
      <c r="J274" s="63">
        <v>107</v>
      </c>
      <c r="K274" s="63">
        <v>0</v>
      </c>
      <c r="L274" s="63">
        <v>107</v>
      </c>
    </row>
    <row r="275" spans="1:12" ht="12.75">
      <c r="A275" s="8"/>
      <c r="B275" s="117">
        <v>2350</v>
      </c>
      <c r="C275" s="13" t="s">
        <v>549</v>
      </c>
      <c r="D275" s="63">
        <v>635</v>
      </c>
      <c r="E275" s="63">
        <v>1251</v>
      </c>
      <c r="F275" s="63">
        <v>0</v>
      </c>
      <c r="G275" s="63">
        <v>1251</v>
      </c>
      <c r="H275"/>
      <c r="I275" s="63">
        <v>0</v>
      </c>
      <c r="J275" s="63">
        <v>1251</v>
      </c>
      <c r="K275" s="63">
        <v>0</v>
      </c>
      <c r="L275" s="63">
        <v>1251</v>
      </c>
    </row>
    <row r="276" spans="1:12" ht="12.75">
      <c r="A276" s="8"/>
      <c r="B276" s="117">
        <v>2351</v>
      </c>
      <c r="C276" s="13" t="s">
        <v>513</v>
      </c>
      <c r="D276" s="63">
        <v>390</v>
      </c>
      <c r="E276" s="63">
        <v>1594</v>
      </c>
      <c r="F276" s="63">
        <v>0</v>
      </c>
      <c r="G276" s="63">
        <v>1594</v>
      </c>
      <c r="H276"/>
      <c r="I276" s="63">
        <v>0</v>
      </c>
      <c r="J276" s="63">
        <v>1594</v>
      </c>
      <c r="K276" s="63">
        <v>-10</v>
      </c>
      <c r="L276" s="63">
        <v>1584</v>
      </c>
    </row>
    <row r="277" spans="1:12" ht="15.75" customHeight="1">
      <c r="A277" s="8"/>
      <c r="B277" s="117">
        <v>2352</v>
      </c>
      <c r="C277" s="13" t="s">
        <v>256</v>
      </c>
      <c r="D277" s="63">
        <v>1085</v>
      </c>
      <c r="E277" s="63">
        <v>1423</v>
      </c>
      <c r="F277" s="63">
        <v>0</v>
      </c>
      <c r="G277" s="63">
        <v>1423</v>
      </c>
      <c r="H277"/>
      <c r="I277" s="63">
        <v>0</v>
      </c>
      <c r="J277" s="63">
        <v>1423</v>
      </c>
      <c r="K277" s="63">
        <v>100</v>
      </c>
      <c r="L277" s="63">
        <v>1523</v>
      </c>
    </row>
    <row r="278" spans="1:12" ht="12.75" customHeight="1">
      <c r="A278" s="8"/>
      <c r="B278" s="117">
        <v>2353</v>
      </c>
      <c r="C278" s="13" t="s">
        <v>514</v>
      </c>
      <c r="D278" s="63">
        <v>500</v>
      </c>
      <c r="E278" s="63">
        <v>1352</v>
      </c>
      <c r="F278" s="63">
        <v>0</v>
      </c>
      <c r="G278" s="63">
        <v>1352</v>
      </c>
      <c r="H278"/>
      <c r="I278" s="63">
        <v>0</v>
      </c>
      <c r="J278" s="63">
        <v>1352</v>
      </c>
      <c r="K278" s="63">
        <v>0</v>
      </c>
      <c r="L278" s="63">
        <v>1352</v>
      </c>
    </row>
    <row r="279" spans="1:12" ht="14.25" customHeight="1">
      <c r="A279" s="8"/>
      <c r="B279" s="117">
        <v>2363</v>
      </c>
      <c r="C279" s="13" t="s">
        <v>384</v>
      </c>
      <c r="D279" s="63">
        <v>700</v>
      </c>
      <c r="E279" s="63">
        <v>996</v>
      </c>
      <c r="F279" s="63">
        <v>0</v>
      </c>
      <c r="G279" s="63">
        <v>996</v>
      </c>
      <c r="H279"/>
      <c r="I279" s="63">
        <v>0</v>
      </c>
      <c r="J279" s="63">
        <v>996</v>
      </c>
      <c r="K279" s="63">
        <v>0</v>
      </c>
      <c r="L279" s="63">
        <v>996</v>
      </c>
    </row>
    <row r="280" spans="1:12" ht="14.25" customHeight="1">
      <c r="A280" s="8"/>
      <c r="B280" s="117">
        <v>2370</v>
      </c>
      <c r="C280" s="13" t="s">
        <v>486</v>
      </c>
      <c r="D280" s="63">
        <v>1500</v>
      </c>
      <c r="E280" s="63">
        <v>2561</v>
      </c>
      <c r="F280" s="63">
        <v>0</v>
      </c>
      <c r="G280" s="63">
        <v>2561</v>
      </c>
      <c r="H280"/>
      <c r="I280" s="63">
        <v>0</v>
      </c>
      <c r="J280" s="63">
        <v>2561</v>
      </c>
      <c r="K280" s="63">
        <v>0</v>
      </c>
      <c r="L280" s="63">
        <v>2561</v>
      </c>
    </row>
    <row r="281" spans="1:12" ht="12.75" customHeight="1">
      <c r="A281" s="8"/>
      <c r="B281" s="117">
        <v>2390</v>
      </c>
      <c r="C281" s="13" t="s">
        <v>385</v>
      </c>
      <c r="D281" s="63">
        <v>300</v>
      </c>
      <c r="E281" s="63">
        <v>712</v>
      </c>
      <c r="F281" s="63">
        <v>0</v>
      </c>
      <c r="G281" s="63">
        <v>712</v>
      </c>
      <c r="H281"/>
      <c r="I281" s="63">
        <v>0</v>
      </c>
      <c r="J281" s="63">
        <v>712</v>
      </c>
      <c r="K281" s="63">
        <v>0</v>
      </c>
      <c r="L281" s="63">
        <v>712</v>
      </c>
    </row>
    <row r="282" spans="1:12" ht="12.75" customHeight="1">
      <c r="A282" s="8"/>
      <c r="B282" s="9">
        <v>2400</v>
      </c>
      <c r="C282" s="13" t="s">
        <v>36</v>
      </c>
      <c r="D282" s="63">
        <v>335</v>
      </c>
      <c r="E282" s="63">
        <v>498</v>
      </c>
      <c r="F282" s="63">
        <v>0</v>
      </c>
      <c r="G282" s="63">
        <v>498</v>
      </c>
      <c r="H282"/>
      <c r="I282" s="63">
        <v>0</v>
      </c>
      <c r="J282" s="63">
        <v>498</v>
      </c>
      <c r="K282" s="63">
        <v>0</v>
      </c>
      <c r="L282" s="63">
        <v>498</v>
      </c>
    </row>
    <row r="283" spans="1:12" ht="12.75" customHeight="1">
      <c r="A283" s="8"/>
      <c r="B283" s="9">
        <v>2500</v>
      </c>
      <c r="C283" s="13" t="s">
        <v>78</v>
      </c>
      <c r="D283" s="63">
        <v>300</v>
      </c>
      <c r="E283" s="63">
        <v>427</v>
      </c>
      <c r="F283" s="63">
        <v>0</v>
      </c>
      <c r="G283" s="63">
        <v>427</v>
      </c>
      <c r="H283"/>
      <c r="I283" s="63">
        <v>0</v>
      </c>
      <c r="J283" s="63">
        <v>427</v>
      </c>
      <c r="K283" s="63">
        <v>0</v>
      </c>
      <c r="L283" s="63">
        <v>427</v>
      </c>
    </row>
    <row r="284" spans="1:12" ht="12.75" customHeight="1">
      <c r="A284" s="8"/>
      <c r="B284" s="9">
        <v>5000</v>
      </c>
      <c r="C284" s="13" t="s">
        <v>61</v>
      </c>
      <c r="D284" s="63">
        <f>SUM(D285:D287)</f>
        <v>2850</v>
      </c>
      <c r="E284" s="63">
        <f>SUM(E285:E287)</f>
        <v>6154</v>
      </c>
      <c r="F284" s="63">
        <f>SUM(F285:F287)</f>
        <v>0</v>
      </c>
      <c r="G284" s="63">
        <f>SUM(G285:G287)</f>
        <v>6154</v>
      </c>
      <c r="H284"/>
      <c r="I284" s="63">
        <f>SUM(I285:I287)</f>
        <v>0</v>
      </c>
      <c r="J284" s="63">
        <f>SUM(J285:J287)</f>
        <v>6154</v>
      </c>
      <c r="K284" s="63">
        <f>SUM(K285:K287)</f>
        <v>-1155</v>
      </c>
      <c r="L284" s="63">
        <f>SUM(L285:L287)</f>
        <v>4999</v>
      </c>
    </row>
    <row r="285" spans="1:12" ht="12.75" customHeight="1">
      <c r="A285" s="8"/>
      <c r="B285" s="117">
        <v>5121</v>
      </c>
      <c r="C285" s="13" t="s">
        <v>741</v>
      </c>
      <c r="D285" s="63">
        <v>650</v>
      </c>
      <c r="E285" s="63">
        <v>1352</v>
      </c>
      <c r="F285" s="63">
        <v>0</v>
      </c>
      <c r="G285" s="63">
        <v>1352</v>
      </c>
      <c r="H285"/>
      <c r="I285" s="63">
        <v>0</v>
      </c>
      <c r="J285" s="63">
        <v>1352</v>
      </c>
      <c r="K285" s="63">
        <v>-470</v>
      </c>
      <c r="L285" s="63">
        <v>882</v>
      </c>
    </row>
    <row r="286" spans="1:12" ht="12.75" customHeight="1">
      <c r="A286" s="8"/>
      <c r="B286" s="117">
        <v>5238</v>
      </c>
      <c r="C286" s="13" t="s">
        <v>434</v>
      </c>
      <c r="D286" s="63">
        <v>1820</v>
      </c>
      <c r="E286" s="63">
        <v>1743</v>
      </c>
      <c r="F286" s="63">
        <v>0</v>
      </c>
      <c r="G286" s="63">
        <v>1743</v>
      </c>
      <c r="H286"/>
      <c r="I286" s="63">
        <v>0</v>
      </c>
      <c r="J286" s="63">
        <v>1743</v>
      </c>
      <c r="K286" s="63">
        <v>-980</v>
      </c>
      <c r="L286" s="63">
        <v>763</v>
      </c>
    </row>
    <row r="287" spans="1:12" ht="13.5" customHeight="1">
      <c r="A287" s="8"/>
      <c r="B287" s="117">
        <v>5239</v>
      </c>
      <c r="C287" s="13" t="s">
        <v>387</v>
      </c>
      <c r="D287" s="63">
        <v>380</v>
      </c>
      <c r="E287" s="63">
        <v>3059</v>
      </c>
      <c r="F287" s="63">
        <v>0</v>
      </c>
      <c r="G287" s="63">
        <v>3059</v>
      </c>
      <c r="H287"/>
      <c r="I287" s="63">
        <v>0</v>
      </c>
      <c r="J287" s="63">
        <v>3059</v>
      </c>
      <c r="K287" s="63">
        <v>295</v>
      </c>
      <c r="L287" s="63">
        <v>3354</v>
      </c>
    </row>
    <row r="288" spans="1:12" ht="12.75">
      <c r="A288" s="8"/>
      <c r="B288" s="23"/>
      <c r="C288" s="17" t="s">
        <v>24</v>
      </c>
      <c r="D288" s="63">
        <f>D239+D240+D246+D250+D270+D282+D283+D284+D241</f>
        <v>98556</v>
      </c>
      <c r="E288" s="63">
        <f>E239+E240+E246+E250+E270+E282+E283+E284+E241</f>
        <v>152148</v>
      </c>
      <c r="F288" s="63">
        <f>F239+F240+F246+F250+F270+F282+F283+F284+F241</f>
        <v>0</v>
      </c>
      <c r="G288" s="63">
        <f>G239+G240+G246+G250+G270+G282+G283+G284+G241</f>
        <v>152148</v>
      </c>
      <c r="H288"/>
      <c r="I288" s="63">
        <f>I239+I240+I246+I250+I270+I282+I283+I284+I241</f>
        <v>0</v>
      </c>
      <c r="J288" s="63">
        <f>J239+J240+J246+J250+J270+J282+J283+J284+J241</f>
        <v>152148</v>
      </c>
      <c r="K288" s="63">
        <f>K239+K240+K246+K250+K270+K282+K283+K284+K241</f>
        <v>0</v>
      </c>
      <c r="L288" s="63">
        <f>L239+L240+L246+L250+L270+L282+L283+L284+L241</f>
        <v>152148</v>
      </c>
    </row>
    <row r="289" spans="1:12" ht="12.75">
      <c r="A289" s="8"/>
      <c r="B289" s="23"/>
      <c r="C289" s="13" t="s">
        <v>45</v>
      </c>
      <c r="D289" s="63">
        <f>SUM(D290:D291)</f>
        <v>48813</v>
      </c>
      <c r="E289" s="63">
        <f>SUM(E290:E291)</f>
        <v>71831</v>
      </c>
      <c r="F289" s="63">
        <f>SUM(F290:F291)</f>
        <v>0</v>
      </c>
      <c r="G289" s="63">
        <f>SUM(G290:G291)</f>
        <v>71831</v>
      </c>
      <c r="H289"/>
      <c r="I289" s="63">
        <f>SUM(I290:I291)</f>
        <v>0</v>
      </c>
      <c r="J289" s="63">
        <f>SUM(J290:J291)</f>
        <v>71831</v>
      </c>
      <c r="K289" s="63">
        <f>SUM(K290:K291)</f>
        <v>1479</v>
      </c>
      <c r="L289" s="63">
        <f>SUM(L290:L291)</f>
        <v>72538</v>
      </c>
    </row>
    <row r="290" spans="1:12" ht="12.75">
      <c r="A290" s="8"/>
      <c r="B290" s="23"/>
      <c r="C290" s="13" t="s">
        <v>69</v>
      </c>
      <c r="D290" s="63">
        <v>39562</v>
      </c>
      <c r="E290" s="63">
        <v>58120</v>
      </c>
      <c r="F290" s="63">
        <v>0</v>
      </c>
      <c r="G290" s="63">
        <v>58120</v>
      </c>
      <c r="H290"/>
      <c r="I290" s="63">
        <v>0</v>
      </c>
      <c r="J290" s="63">
        <v>58120</v>
      </c>
      <c r="K290" s="212">
        <v>1093</v>
      </c>
      <c r="L290" s="212">
        <v>59213</v>
      </c>
    </row>
    <row r="291" spans="1:12" ht="12.75">
      <c r="A291" s="8"/>
      <c r="B291" s="23"/>
      <c r="C291" s="13" t="s">
        <v>65</v>
      </c>
      <c r="D291" s="63">
        <v>9251</v>
      </c>
      <c r="E291" s="63">
        <v>13711</v>
      </c>
      <c r="F291" s="63">
        <v>0</v>
      </c>
      <c r="G291" s="63">
        <v>13711</v>
      </c>
      <c r="H291"/>
      <c r="I291" s="63">
        <v>0</v>
      </c>
      <c r="J291" s="63">
        <v>13711</v>
      </c>
      <c r="K291" s="212">
        <v>386</v>
      </c>
      <c r="L291" s="212">
        <v>13325</v>
      </c>
    </row>
    <row r="292" spans="1:12" ht="12.75">
      <c r="A292" s="8"/>
      <c r="B292" s="23"/>
      <c r="C292" s="17" t="s">
        <v>24</v>
      </c>
      <c r="D292" s="63">
        <f>D289+D288</f>
        <v>147369</v>
      </c>
      <c r="E292" s="63">
        <f>E289+E288</f>
        <v>223979</v>
      </c>
      <c r="F292" s="63">
        <f>F289+F288</f>
        <v>0</v>
      </c>
      <c r="G292" s="63">
        <f>G289+G288</f>
        <v>223979</v>
      </c>
      <c r="H292"/>
      <c r="I292" s="63">
        <f>I289+I288</f>
        <v>0</v>
      </c>
      <c r="J292" s="63">
        <f>J289+J288</f>
        <v>223979</v>
      </c>
      <c r="K292" s="63">
        <f>K289+K288</f>
        <v>1479</v>
      </c>
      <c r="L292" s="63">
        <f>L289+L288</f>
        <v>224686</v>
      </c>
    </row>
    <row r="293" spans="1:12" ht="12.75">
      <c r="A293" s="8"/>
      <c r="B293" s="23"/>
      <c r="C293" s="13"/>
      <c r="D293" s="63"/>
      <c r="E293" s="63"/>
      <c r="F293" s="63"/>
      <c r="G293" s="63"/>
      <c r="H293"/>
      <c r="I293" s="63"/>
      <c r="J293" s="63"/>
      <c r="K293" s="63"/>
      <c r="L293" s="63"/>
    </row>
    <row r="294" spans="1:12" ht="27">
      <c r="A294" s="8"/>
      <c r="B294" s="21" t="s">
        <v>46</v>
      </c>
      <c r="C294" s="142" t="s">
        <v>47</v>
      </c>
      <c r="D294" s="63"/>
      <c r="E294" s="63"/>
      <c r="F294" s="63"/>
      <c r="G294" s="63"/>
      <c r="H294"/>
      <c r="I294" s="63"/>
      <c r="J294" s="63"/>
      <c r="K294" s="63"/>
      <c r="L294" s="63"/>
    </row>
    <row r="295" spans="1:12" ht="12.75">
      <c r="A295" s="8"/>
      <c r="B295" s="9"/>
      <c r="C295" s="13" t="s">
        <v>90</v>
      </c>
      <c r="D295" s="63"/>
      <c r="E295" s="63"/>
      <c r="F295" s="63"/>
      <c r="G295" s="63"/>
      <c r="H295"/>
      <c r="I295" s="63"/>
      <c r="J295" s="63"/>
      <c r="K295" s="63"/>
      <c r="L295" s="63"/>
    </row>
    <row r="296" spans="1:12" ht="12.75">
      <c r="A296" s="8"/>
      <c r="B296" s="9">
        <v>1100</v>
      </c>
      <c r="C296" s="13" t="s">
        <v>59</v>
      </c>
      <c r="D296" s="63">
        <v>23294</v>
      </c>
      <c r="E296" s="63">
        <v>38078</v>
      </c>
      <c r="F296" s="63">
        <v>0</v>
      </c>
      <c r="G296" s="63">
        <v>38078</v>
      </c>
      <c r="H296"/>
      <c r="I296" s="63">
        <v>0</v>
      </c>
      <c r="J296" s="63">
        <v>38078</v>
      </c>
      <c r="K296" s="63">
        <v>2895</v>
      </c>
      <c r="L296" s="63">
        <v>40973</v>
      </c>
    </row>
    <row r="297" spans="1:12" ht="12.75">
      <c r="A297" s="8"/>
      <c r="B297" s="9">
        <v>1210</v>
      </c>
      <c r="C297" s="13" t="s">
        <v>60</v>
      </c>
      <c r="D297" s="63">
        <v>5772</v>
      </c>
      <c r="E297" s="63">
        <v>8983</v>
      </c>
      <c r="F297" s="63">
        <v>0</v>
      </c>
      <c r="G297" s="63">
        <v>8983</v>
      </c>
      <c r="H297"/>
      <c r="I297" s="63">
        <v>0</v>
      </c>
      <c r="J297" s="63">
        <v>8983</v>
      </c>
      <c r="K297" s="63">
        <v>542</v>
      </c>
      <c r="L297" s="63">
        <v>9525</v>
      </c>
    </row>
    <row r="298" spans="1:12" ht="25.5">
      <c r="A298" s="209"/>
      <c r="B298" s="214">
        <v>1220</v>
      </c>
      <c r="C298" s="213" t="s">
        <v>538</v>
      </c>
      <c r="D298" s="212">
        <f>SUM(D299:D301)</f>
        <v>775</v>
      </c>
      <c r="E298" s="212">
        <f>SUM(E299:E301)</f>
        <v>996</v>
      </c>
      <c r="F298" s="212">
        <f>SUM(F299:F301)</f>
        <v>0</v>
      </c>
      <c r="G298" s="212">
        <f>SUM(G299:G301)</f>
        <v>996</v>
      </c>
      <c r="H298"/>
      <c r="I298" s="212">
        <f>SUM(I299:I301)</f>
        <v>0</v>
      </c>
      <c r="J298" s="212">
        <f>SUM(J299:J301)</f>
        <v>996</v>
      </c>
      <c r="K298" s="212">
        <f>SUM(K299:K301)</f>
        <v>-285</v>
      </c>
      <c r="L298" s="212">
        <f>SUM(L299:L301)</f>
        <v>711</v>
      </c>
    </row>
    <row r="299" spans="1:12" ht="12.75">
      <c r="A299" s="209"/>
      <c r="B299" s="210">
        <v>1221</v>
      </c>
      <c r="C299" s="213" t="s">
        <v>598</v>
      </c>
      <c r="D299" s="92">
        <v>0</v>
      </c>
      <c r="E299" s="92">
        <v>0</v>
      </c>
      <c r="F299" s="92">
        <v>0</v>
      </c>
      <c r="G299" s="92">
        <v>0</v>
      </c>
      <c r="H299"/>
      <c r="I299" s="92">
        <v>0</v>
      </c>
      <c r="J299" s="92">
        <v>0</v>
      </c>
      <c r="K299" s="92">
        <v>0</v>
      </c>
      <c r="L299" s="92">
        <v>0</v>
      </c>
    </row>
    <row r="300" spans="1:12" ht="25.5">
      <c r="A300" s="209"/>
      <c r="B300" s="210">
        <v>1228</v>
      </c>
      <c r="C300" s="213" t="s">
        <v>936</v>
      </c>
      <c r="D300" s="287">
        <v>0</v>
      </c>
      <c r="E300" s="287">
        <v>0</v>
      </c>
      <c r="F300" s="287">
        <v>0</v>
      </c>
      <c r="G300" s="287">
        <v>0</v>
      </c>
      <c r="H300"/>
      <c r="I300" s="287">
        <v>0</v>
      </c>
      <c r="J300" s="287">
        <v>0</v>
      </c>
      <c r="K300" s="287">
        <v>0</v>
      </c>
      <c r="L300" s="287">
        <v>0</v>
      </c>
    </row>
    <row r="301" spans="1:12" ht="12.75">
      <c r="A301" s="209"/>
      <c r="B301" s="210">
        <v>1229</v>
      </c>
      <c r="C301" s="213" t="s">
        <v>939</v>
      </c>
      <c r="D301" s="319">
        <v>775</v>
      </c>
      <c r="E301" s="319">
        <v>996</v>
      </c>
      <c r="F301" s="319">
        <v>0</v>
      </c>
      <c r="G301" s="319">
        <v>996</v>
      </c>
      <c r="H301"/>
      <c r="I301" s="319">
        <v>0</v>
      </c>
      <c r="J301" s="319">
        <v>996</v>
      </c>
      <c r="K301" s="319">
        <v>-285</v>
      </c>
      <c r="L301" s="319">
        <v>711</v>
      </c>
    </row>
    <row r="302" spans="1:12" ht="12.75">
      <c r="A302" s="209"/>
      <c r="B302" s="214">
        <v>2100</v>
      </c>
      <c r="C302" s="213" t="s">
        <v>30</v>
      </c>
      <c r="D302" s="319">
        <v>0</v>
      </c>
      <c r="E302" s="319">
        <v>0</v>
      </c>
      <c r="F302" s="319">
        <v>0</v>
      </c>
      <c r="G302" s="319">
        <v>0</v>
      </c>
      <c r="H302"/>
      <c r="I302" s="319">
        <v>2548</v>
      </c>
      <c r="J302" s="319">
        <v>2548</v>
      </c>
      <c r="K302" s="319">
        <v>-2134</v>
      </c>
      <c r="L302" s="319">
        <v>414</v>
      </c>
    </row>
    <row r="303" spans="1:12" ht="12.75">
      <c r="A303" s="8"/>
      <c r="B303" s="9">
        <v>2200</v>
      </c>
      <c r="C303" s="13" t="s">
        <v>28</v>
      </c>
      <c r="D303" s="63">
        <f>SUM(D304:D309)</f>
        <v>2141</v>
      </c>
      <c r="E303" s="63">
        <f>SUM(E304:E309)</f>
        <v>7186</v>
      </c>
      <c r="F303" s="63">
        <f>SUM(F304:F309)</f>
        <v>0</v>
      </c>
      <c r="G303" s="63">
        <f>SUM(G304:G309)</f>
        <v>7186</v>
      </c>
      <c r="H303"/>
      <c r="I303" s="63">
        <f>SUM(I304:I309)</f>
        <v>-2248</v>
      </c>
      <c r="J303" s="63">
        <f>SUM(J304:J309)</f>
        <v>4938</v>
      </c>
      <c r="K303" s="63">
        <f>SUM(K304:K309)</f>
        <v>200</v>
      </c>
      <c r="L303" s="63">
        <f>SUM(L304:L309)</f>
        <v>5138</v>
      </c>
    </row>
    <row r="304" spans="1:12" ht="12.75">
      <c r="A304" s="8"/>
      <c r="B304" s="117">
        <v>2231</v>
      </c>
      <c r="C304" s="13" t="s">
        <v>570</v>
      </c>
      <c r="D304" s="63">
        <v>640</v>
      </c>
      <c r="E304" s="63">
        <v>0</v>
      </c>
      <c r="F304" s="63">
        <v>0</v>
      </c>
      <c r="G304" s="63">
        <v>0</v>
      </c>
      <c r="H304"/>
      <c r="I304" s="63">
        <v>0</v>
      </c>
      <c r="J304" s="63">
        <v>0</v>
      </c>
      <c r="K304" s="63">
        <v>2134</v>
      </c>
      <c r="L304" s="63">
        <v>2134</v>
      </c>
    </row>
    <row r="305" spans="1:12" ht="12.75">
      <c r="A305" s="8"/>
      <c r="B305" s="117">
        <v>2233</v>
      </c>
      <c r="C305" s="13" t="s">
        <v>390</v>
      </c>
      <c r="D305" s="63">
        <v>291</v>
      </c>
      <c r="E305" s="63">
        <v>1494</v>
      </c>
      <c r="F305" s="63">
        <v>0</v>
      </c>
      <c r="G305" s="63">
        <v>1494</v>
      </c>
      <c r="H305"/>
      <c r="I305" s="63">
        <v>-1494</v>
      </c>
      <c r="J305" s="63">
        <v>0</v>
      </c>
      <c r="K305" s="63">
        <v>0</v>
      </c>
      <c r="L305" s="63">
        <v>0</v>
      </c>
    </row>
    <row r="306" spans="1:12" ht="12.75">
      <c r="A306" s="209"/>
      <c r="B306" s="210">
        <v>2234</v>
      </c>
      <c r="C306" s="213" t="s">
        <v>536</v>
      </c>
      <c r="D306" s="111">
        <v>119</v>
      </c>
      <c r="E306" s="111">
        <v>72</v>
      </c>
      <c r="F306" s="111">
        <v>0</v>
      </c>
      <c r="G306" s="111">
        <v>72</v>
      </c>
      <c r="H306"/>
      <c r="I306" s="111">
        <v>0</v>
      </c>
      <c r="J306" s="111">
        <v>72</v>
      </c>
      <c r="K306" s="111">
        <v>0</v>
      </c>
      <c r="L306" s="111">
        <v>72</v>
      </c>
    </row>
    <row r="307" spans="1:12" ht="12.75">
      <c r="A307" s="209"/>
      <c r="B307" s="210">
        <v>2269</v>
      </c>
      <c r="C307" s="213" t="s">
        <v>447</v>
      </c>
      <c r="D307" s="287">
        <v>100</v>
      </c>
      <c r="E307" s="287">
        <v>0</v>
      </c>
      <c r="F307" s="287">
        <v>0</v>
      </c>
      <c r="G307" s="287">
        <v>0</v>
      </c>
      <c r="H307"/>
      <c r="I307" s="287">
        <v>0</v>
      </c>
      <c r="J307" s="287">
        <v>0</v>
      </c>
      <c r="K307" s="287">
        <v>0</v>
      </c>
      <c r="L307" s="287">
        <v>0</v>
      </c>
    </row>
    <row r="308" spans="1:12" ht="12.75">
      <c r="A308" s="209"/>
      <c r="B308" s="210">
        <v>2271</v>
      </c>
      <c r="C308" s="213" t="s">
        <v>571</v>
      </c>
      <c r="D308" s="92">
        <v>20</v>
      </c>
      <c r="E308" s="92">
        <v>0</v>
      </c>
      <c r="F308" s="92">
        <v>0</v>
      </c>
      <c r="G308" s="92">
        <v>0</v>
      </c>
      <c r="H308"/>
      <c r="I308" s="92">
        <v>0</v>
      </c>
      <c r="J308" s="92">
        <v>0</v>
      </c>
      <c r="K308" s="92">
        <v>0</v>
      </c>
      <c r="L308" s="92">
        <v>0</v>
      </c>
    </row>
    <row r="309" spans="1:12" ht="12.75">
      <c r="A309" s="8"/>
      <c r="B309" s="117">
        <v>2279</v>
      </c>
      <c r="C309" s="13" t="s">
        <v>410</v>
      </c>
      <c r="D309" s="67">
        <v>971</v>
      </c>
      <c r="E309" s="67">
        <v>5620</v>
      </c>
      <c r="F309" s="67">
        <v>0</v>
      </c>
      <c r="G309" s="67">
        <v>5620</v>
      </c>
      <c r="H309"/>
      <c r="I309" s="67">
        <v>-754</v>
      </c>
      <c r="J309" s="67">
        <v>4866</v>
      </c>
      <c r="K309" s="67">
        <v>-1934</v>
      </c>
      <c r="L309" s="67">
        <v>2932</v>
      </c>
    </row>
    <row r="310" spans="1:12" ht="25.5">
      <c r="A310" s="8"/>
      <c r="B310" s="9">
        <v>2300</v>
      </c>
      <c r="C310" s="13" t="s">
        <v>80</v>
      </c>
      <c r="D310" s="63">
        <f>SUM(D311:D316)</f>
        <v>6440</v>
      </c>
      <c r="E310" s="63">
        <f>SUM(E311:E316)</f>
        <v>15262</v>
      </c>
      <c r="F310" s="63">
        <f>SUM(F311:F316)</f>
        <v>0</v>
      </c>
      <c r="G310" s="63">
        <f>SUM(G311:G316)</f>
        <v>15262</v>
      </c>
      <c r="H310"/>
      <c r="I310" s="63">
        <f>SUM(I311:I316)</f>
        <v>-700</v>
      </c>
      <c r="J310" s="63">
        <f>SUM(J311:J316)</f>
        <v>14562</v>
      </c>
      <c r="K310" s="63">
        <f>SUM(K311:K316)</f>
        <v>-1218</v>
      </c>
      <c r="L310" s="63">
        <f>SUM(L311:L316)</f>
        <v>13344</v>
      </c>
    </row>
    <row r="311" spans="1:12" ht="12.75">
      <c r="A311" s="8"/>
      <c r="B311" s="117">
        <v>2311</v>
      </c>
      <c r="C311" s="13" t="s">
        <v>252</v>
      </c>
      <c r="D311" s="63">
        <v>25</v>
      </c>
      <c r="E311" s="63">
        <v>0</v>
      </c>
      <c r="F311" s="63">
        <v>0</v>
      </c>
      <c r="G311" s="63">
        <v>0</v>
      </c>
      <c r="H311"/>
      <c r="I311" s="63">
        <v>0</v>
      </c>
      <c r="J311" s="63">
        <v>0</v>
      </c>
      <c r="K311" s="63">
        <v>41</v>
      </c>
      <c r="L311" s="63">
        <v>41</v>
      </c>
    </row>
    <row r="312" spans="1:12" ht="12.75">
      <c r="A312" s="8"/>
      <c r="B312" s="117">
        <v>2312</v>
      </c>
      <c r="C312" s="13" t="s">
        <v>253</v>
      </c>
      <c r="D312" s="63">
        <v>555</v>
      </c>
      <c r="E312" s="63">
        <v>747</v>
      </c>
      <c r="F312" s="63">
        <v>0</v>
      </c>
      <c r="G312" s="63">
        <v>747</v>
      </c>
      <c r="H312"/>
      <c r="I312" s="63">
        <v>0</v>
      </c>
      <c r="J312" s="63">
        <v>747</v>
      </c>
      <c r="K312" s="63">
        <v>0</v>
      </c>
      <c r="L312" s="63">
        <v>747</v>
      </c>
    </row>
    <row r="313" spans="1:12" ht="12.75">
      <c r="A313" s="8"/>
      <c r="B313" s="117">
        <v>2322</v>
      </c>
      <c r="C313" s="13" t="s">
        <v>254</v>
      </c>
      <c r="D313" s="63">
        <v>4240</v>
      </c>
      <c r="E313" s="63">
        <v>13091</v>
      </c>
      <c r="F313" s="63">
        <v>0</v>
      </c>
      <c r="G313" s="63">
        <v>13091</v>
      </c>
      <c r="H313"/>
      <c r="I313" s="63">
        <v>-300</v>
      </c>
      <c r="J313" s="63">
        <v>12791</v>
      </c>
      <c r="K313" s="63">
        <v>-1259</v>
      </c>
      <c r="L313" s="63">
        <v>11532</v>
      </c>
    </row>
    <row r="314" spans="1:12" ht="12.75">
      <c r="A314" s="8"/>
      <c r="B314" s="117">
        <v>2361</v>
      </c>
      <c r="C314" s="13" t="s">
        <v>394</v>
      </c>
      <c r="D314" s="63">
        <v>1290</v>
      </c>
      <c r="E314" s="63">
        <v>1281</v>
      </c>
      <c r="F314" s="63">
        <v>0</v>
      </c>
      <c r="G314" s="63">
        <v>1281</v>
      </c>
      <c r="H314"/>
      <c r="I314" s="63">
        <v>-400</v>
      </c>
      <c r="J314" s="63">
        <v>881</v>
      </c>
      <c r="K314" s="63">
        <v>0</v>
      </c>
      <c r="L314" s="63">
        <v>881</v>
      </c>
    </row>
    <row r="315" spans="1:12" ht="12.75">
      <c r="A315" s="8"/>
      <c r="B315" s="117">
        <v>2363</v>
      </c>
      <c r="C315" s="13" t="s">
        <v>384</v>
      </c>
      <c r="D315" s="63">
        <v>80</v>
      </c>
      <c r="E315" s="63">
        <v>0</v>
      </c>
      <c r="F315" s="63">
        <v>0</v>
      </c>
      <c r="G315" s="63">
        <v>0</v>
      </c>
      <c r="H315"/>
      <c r="I315" s="63">
        <v>0</v>
      </c>
      <c r="J315" s="63">
        <v>0</v>
      </c>
      <c r="K315" s="63">
        <v>0</v>
      </c>
      <c r="L315" s="63">
        <v>0</v>
      </c>
    </row>
    <row r="316" spans="1:12" ht="15" customHeight="1">
      <c r="A316" s="8"/>
      <c r="B316" s="117">
        <v>2390</v>
      </c>
      <c r="C316" s="13" t="s">
        <v>385</v>
      </c>
      <c r="D316" s="63">
        <v>250</v>
      </c>
      <c r="E316" s="63">
        <v>143</v>
      </c>
      <c r="F316" s="63">
        <v>0</v>
      </c>
      <c r="G316" s="63">
        <v>143</v>
      </c>
      <c r="H316"/>
      <c r="I316" s="63">
        <v>0</v>
      </c>
      <c r="J316" s="63">
        <v>143</v>
      </c>
      <c r="K316" s="63">
        <v>0</v>
      </c>
      <c r="L316" s="63">
        <v>143</v>
      </c>
    </row>
    <row r="317" spans="1:12" ht="15" customHeight="1">
      <c r="A317" s="8"/>
      <c r="B317" s="9">
        <v>5200</v>
      </c>
      <c r="C317" s="13" t="s">
        <v>61</v>
      </c>
      <c r="D317" s="63">
        <v>0</v>
      </c>
      <c r="E317" s="63">
        <v>0</v>
      </c>
      <c r="F317" s="63">
        <v>0</v>
      </c>
      <c r="G317" s="63">
        <v>0</v>
      </c>
      <c r="H317"/>
      <c r="I317" s="63">
        <v>400</v>
      </c>
      <c r="J317" s="63">
        <v>400</v>
      </c>
      <c r="K317" s="63">
        <v>0</v>
      </c>
      <c r="L317" s="63">
        <v>400</v>
      </c>
    </row>
    <row r="318" spans="1:12" ht="15" customHeight="1">
      <c r="A318" s="8"/>
      <c r="B318" s="117">
        <v>5239</v>
      </c>
      <c r="C318" s="13" t="s">
        <v>387</v>
      </c>
      <c r="D318" s="63">
        <v>0</v>
      </c>
      <c r="E318" s="63">
        <v>0</v>
      </c>
      <c r="F318" s="63">
        <v>0</v>
      </c>
      <c r="G318" s="63">
        <v>0</v>
      </c>
      <c r="H318"/>
      <c r="I318" s="63">
        <v>400</v>
      </c>
      <c r="J318" s="63">
        <v>400</v>
      </c>
      <c r="K318" s="63">
        <v>0</v>
      </c>
      <c r="L318" s="63">
        <v>400</v>
      </c>
    </row>
    <row r="319" spans="1:12" ht="15.75" customHeight="1">
      <c r="A319" s="8"/>
      <c r="B319" s="9"/>
      <c r="C319" s="17" t="s">
        <v>24</v>
      </c>
      <c r="D319" s="63">
        <f>D296+D297+D303+D310+D298</f>
        <v>38422</v>
      </c>
      <c r="E319" s="63">
        <f>E296+E297+E303+E310+E298</f>
        <v>70505</v>
      </c>
      <c r="F319" s="63">
        <f>F296+F297+F303+F310+F298</f>
        <v>0</v>
      </c>
      <c r="G319" s="63">
        <f>G296+G297+G303+G310+G298</f>
        <v>70505</v>
      </c>
      <c r="H319"/>
      <c r="I319" s="63">
        <f>I296+I297+I303+I310+I298+I317+I302</f>
        <v>0</v>
      </c>
      <c r="J319" s="63">
        <f>J296+J297+J303+J310+J298+J317+J302</f>
        <v>70505</v>
      </c>
      <c r="K319" s="63">
        <f>K296+K297+K303+K310+K298+K317+K302</f>
        <v>0</v>
      </c>
      <c r="L319" s="63">
        <f>L296+L297+L303+L310+L298+L317+L302</f>
        <v>70505</v>
      </c>
    </row>
    <row r="320" spans="1:12" ht="14.25" customHeight="1">
      <c r="A320" s="14"/>
      <c r="B320" s="15"/>
      <c r="C320" s="13" t="s">
        <v>45</v>
      </c>
      <c r="D320" s="63">
        <f>D321+D324</f>
        <v>16420</v>
      </c>
      <c r="E320" s="63">
        <f>E321+E324</f>
        <v>15696</v>
      </c>
      <c r="F320" s="63">
        <f>F321+F324</f>
        <v>0</v>
      </c>
      <c r="G320" s="63">
        <f>G321+G324</f>
        <v>15696</v>
      </c>
      <c r="H320"/>
      <c r="I320" s="63">
        <f>I321+I324</f>
        <v>7852</v>
      </c>
      <c r="J320" s="63">
        <f>J321+J324</f>
        <v>23548</v>
      </c>
      <c r="K320" s="63">
        <f>K321+K324</f>
        <v>0</v>
      </c>
      <c r="L320" s="63">
        <f>L321+L324</f>
        <v>23548</v>
      </c>
    </row>
    <row r="321" spans="1:12" ht="14.25" customHeight="1">
      <c r="A321" s="14"/>
      <c r="B321" s="15"/>
      <c r="C321" s="24" t="s">
        <v>48</v>
      </c>
      <c r="D321" s="63">
        <f>SUM(D322:D323)</f>
        <v>10347</v>
      </c>
      <c r="E321" s="63">
        <v>9810</v>
      </c>
      <c r="F321" s="63">
        <v>0</v>
      </c>
      <c r="G321" s="63">
        <v>9810</v>
      </c>
      <c r="H321"/>
      <c r="I321" s="63">
        <v>4987</v>
      </c>
      <c r="J321" s="63">
        <v>14797</v>
      </c>
      <c r="K321" s="63">
        <v>0</v>
      </c>
      <c r="L321" s="63">
        <v>14797</v>
      </c>
    </row>
    <row r="322" spans="1:12" ht="14.25" customHeight="1">
      <c r="A322" s="14"/>
      <c r="B322" s="15"/>
      <c r="C322" s="24" t="s">
        <v>69</v>
      </c>
      <c r="D322" s="63">
        <v>8352</v>
      </c>
      <c r="E322" s="63">
        <v>7938</v>
      </c>
      <c r="F322" s="63">
        <v>0</v>
      </c>
      <c r="G322" s="63">
        <v>7938</v>
      </c>
      <c r="H322"/>
      <c r="I322" s="63">
        <v>4035</v>
      </c>
      <c r="J322" s="63">
        <v>11973</v>
      </c>
      <c r="K322" s="63">
        <v>28</v>
      </c>
      <c r="L322" s="63">
        <v>12001</v>
      </c>
    </row>
    <row r="323" spans="1:12" ht="14.25" customHeight="1">
      <c r="A323" s="14"/>
      <c r="B323" s="15"/>
      <c r="C323" s="24" t="s">
        <v>65</v>
      </c>
      <c r="D323" s="63">
        <v>1995</v>
      </c>
      <c r="E323" s="63">
        <v>1872</v>
      </c>
      <c r="F323" s="63">
        <v>0</v>
      </c>
      <c r="G323" s="63">
        <v>1872</v>
      </c>
      <c r="H323"/>
      <c r="I323" s="63">
        <v>952</v>
      </c>
      <c r="J323" s="63">
        <v>2824</v>
      </c>
      <c r="K323" s="63">
        <v>-28</v>
      </c>
      <c r="L323" s="63">
        <v>2796</v>
      </c>
    </row>
    <row r="324" spans="1:12" ht="14.25" customHeight="1">
      <c r="A324" s="14"/>
      <c r="B324" s="15"/>
      <c r="C324" s="24" t="s">
        <v>49</v>
      </c>
      <c r="D324" s="63">
        <f>SUM(D325,D326)</f>
        <v>6073</v>
      </c>
      <c r="E324" s="63">
        <v>5886</v>
      </c>
      <c r="F324" s="63">
        <v>0</v>
      </c>
      <c r="G324" s="63">
        <v>5886</v>
      </c>
      <c r="H324"/>
      <c r="I324" s="63">
        <v>2865</v>
      </c>
      <c r="J324" s="63">
        <v>8751</v>
      </c>
      <c r="K324" s="63">
        <v>0</v>
      </c>
      <c r="L324" s="63">
        <v>8751</v>
      </c>
    </row>
    <row r="325" spans="1:12" ht="12.75">
      <c r="A325" s="14"/>
      <c r="B325" s="15"/>
      <c r="C325" s="24" t="s">
        <v>67</v>
      </c>
      <c r="D325" s="63">
        <v>4935</v>
      </c>
      <c r="E325" s="63">
        <v>4762</v>
      </c>
      <c r="F325" s="63">
        <v>0</v>
      </c>
      <c r="G325" s="63">
        <v>4762</v>
      </c>
      <c r="H325"/>
      <c r="I325" s="63">
        <v>2318</v>
      </c>
      <c r="J325" s="63">
        <v>7080</v>
      </c>
      <c r="K325" s="63">
        <v>66</v>
      </c>
      <c r="L325" s="63">
        <v>7146</v>
      </c>
    </row>
    <row r="326" spans="1:12" ht="12.75">
      <c r="A326" s="14"/>
      <c r="B326" s="15"/>
      <c r="C326" s="24" t="s">
        <v>65</v>
      </c>
      <c r="D326" s="63">
        <v>1138</v>
      </c>
      <c r="E326" s="63">
        <v>1124</v>
      </c>
      <c r="F326" s="63">
        <v>0</v>
      </c>
      <c r="G326" s="63">
        <v>1124</v>
      </c>
      <c r="H326"/>
      <c r="I326" s="63">
        <v>547</v>
      </c>
      <c r="J326" s="63">
        <v>1671</v>
      </c>
      <c r="K326" s="63">
        <v>-66</v>
      </c>
      <c r="L326" s="63">
        <v>1605</v>
      </c>
    </row>
    <row r="327" spans="1:12" ht="13.5" thickBot="1">
      <c r="A327" s="14"/>
      <c r="B327" s="15"/>
      <c r="C327" s="34" t="s">
        <v>24</v>
      </c>
      <c r="D327" s="63">
        <f>D319+D320</f>
        <v>54842</v>
      </c>
      <c r="E327" s="63">
        <f>E319+E320</f>
        <v>86201</v>
      </c>
      <c r="F327" s="63">
        <f>F319+F320</f>
        <v>0</v>
      </c>
      <c r="G327" s="63">
        <f>G319+G320</f>
        <v>86201</v>
      </c>
      <c r="H327"/>
      <c r="I327" s="63">
        <f>I319+I320</f>
        <v>7852</v>
      </c>
      <c r="J327" s="63">
        <f>J319+J320</f>
        <v>94053</v>
      </c>
      <c r="K327" s="63">
        <f>K319+K320</f>
        <v>0</v>
      </c>
      <c r="L327" s="63">
        <f>L319+L320</f>
        <v>94053</v>
      </c>
    </row>
    <row r="328" spans="1:12" ht="13.5" thickBot="1">
      <c r="A328" s="389" t="s">
        <v>73</v>
      </c>
      <c r="B328" s="390"/>
      <c r="C328" s="391"/>
      <c r="D328" s="68">
        <f>D66+D137+D204+D235+D292+D327</f>
        <v>1402691</v>
      </c>
      <c r="E328" s="68">
        <f>E66+E137+E204+E235+E292+E327</f>
        <v>2000116</v>
      </c>
      <c r="F328" s="68">
        <f>F66+F137+F204+F235+F292+F327</f>
        <v>11380</v>
      </c>
      <c r="G328" s="68">
        <f>G66+G137+G204+G235+G292+G327</f>
        <v>2011496</v>
      </c>
      <c r="H328"/>
      <c r="I328" s="68">
        <f>I66+I137+I204+I235+I292+I327</f>
        <v>224918</v>
      </c>
      <c r="J328" s="68">
        <f>J66+J137+J204+J235+J292+J327</f>
        <v>2236414</v>
      </c>
      <c r="K328" s="68">
        <v>4088</v>
      </c>
      <c r="L328" s="68">
        <f>L66+L137+L204+L235+L292+L327</f>
        <v>2240502</v>
      </c>
    </row>
    <row r="329" spans="1:12" ht="15.75">
      <c r="A329" s="53"/>
      <c r="C329" s="25"/>
      <c r="E329"/>
      <c r="F329"/>
      <c r="G329"/>
      <c r="H329"/>
      <c r="I329"/>
      <c r="J329"/>
      <c r="K329"/>
      <c r="L329"/>
    </row>
    <row r="330" spans="1:12" ht="15.75">
      <c r="A330" s="387"/>
      <c r="B330" s="387"/>
      <c r="C330" s="387"/>
      <c r="D330" s="127"/>
      <c r="E330"/>
      <c r="F330"/>
      <c r="G330"/>
      <c r="H330"/>
      <c r="I330"/>
      <c r="J330"/>
      <c r="K330"/>
      <c r="L330"/>
    </row>
    <row r="331" spans="1:12" ht="15.75">
      <c r="A331" s="26"/>
      <c r="B331" s="26"/>
      <c r="D331" s="26"/>
      <c r="E331"/>
      <c r="F331"/>
      <c r="G331"/>
      <c r="H331"/>
      <c r="I331"/>
      <c r="J331"/>
      <c r="K331"/>
      <c r="L331"/>
    </row>
    <row r="332" spans="3:12" ht="12.75">
      <c r="C332" s="325"/>
      <c r="E332"/>
      <c r="F332"/>
      <c r="G332"/>
      <c r="H332"/>
      <c r="I332"/>
      <c r="J332"/>
      <c r="K332"/>
      <c r="L332"/>
    </row>
    <row r="333" spans="3:12" ht="15.75">
      <c r="C333" s="69"/>
      <c r="E333"/>
      <c r="F333"/>
      <c r="G333"/>
      <c r="H333"/>
      <c r="I333"/>
      <c r="J333"/>
      <c r="K333"/>
      <c r="L333"/>
    </row>
    <row r="334" spans="5:12" ht="12.75">
      <c r="E334"/>
      <c r="F334"/>
      <c r="G334"/>
      <c r="H334"/>
      <c r="I334"/>
      <c r="J334"/>
      <c r="K334"/>
      <c r="L334"/>
    </row>
    <row r="335" spans="5:12" ht="14.25" customHeight="1">
      <c r="E335"/>
      <c r="F335"/>
      <c r="G335"/>
      <c r="H335"/>
      <c r="I335"/>
      <c r="J335"/>
      <c r="K335"/>
      <c r="L335"/>
    </row>
    <row r="337" spans="1:12" s="55" customFormat="1" ht="30" customHeight="1">
      <c r="A337" s="2"/>
      <c r="B337" s="2"/>
      <c r="C337" s="2"/>
      <c r="D337" s="2"/>
      <c r="E337" s="54"/>
      <c r="F337" s="54"/>
      <c r="G337" s="54"/>
      <c r="H337" s="54"/>
      <c r="I337" s="54"/>
      <c r="J337" s="54"/>
      <c r="K337" s="54"/>
      <c r="L337" s="54"/>
    </row>
    <row r="348" spans="5:14" s="2" customFormat="1" ht="45.75" customHeight="1">
      <c r="E348" s="60"/>
      <c r="F348" s="60"/>
      <c r="G348" s="60"/>
      <c r="H348" s="60"/>
      <c r="I348" s="60"/>
      <c r="J348" s="60"/>
      <c r="K348" s="60"/>
      <c r="L348" s="60"/>
      <c r="M348"/>
      <c r="N348"/>
    </row>
    <row r="351" spans="5:14" s="2" customFormat="1" ht="15.75" customHeight="1">
      <c r="E351" s="60"/>
      <c r="F351" s="60"/>
      <c r="G351" s="60"/>
      <c r="H351" s="60"/>
      <c r="I351" s="60"/>
      <c r="J351" s="60"/>
      <c r="K351" s="60"/>
      <c r="L351" s="60"/>
      <c r="M351"/>
      <c r="N351"/>
    </row>
  </sheetData>
  <sheetProtection/>
  <mergeCells count="7">
    <mergeCell ref="A330:C330"/>
    <mergeCell ref="D2:F2"/>
    <mergeCell ref="A4:D4"/>
    <mergeCell ref="E4:F4"/>
    <mergeCell ref="A6:C6"/>
    <mergeCell ref="A7:C7"/>
    <mergeCell ref="A328:C328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34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6.8515625" style="60" customWidth="1"/>
    <col min="6" max="6" width="7.8515625" style="60" customWidth="1"/>
    <col min="7" max="7" width="6.8515625" style="60" customWidth="1"/>
    <col min="8" max="8" width="7.28125" style="60" customWidth="1"/>
    <col min="9" max="9" width="7.7109375" style="60" customWidth="1"/>
    <col min="10" max="10" width="8.8515625" style="60" customWidth="1"/>
    <col min="11" max="11" width="9.421875" style="60" customWidth="1"/>
    <col min="12" max="12" width="9.140625" style="60" customWidth="1"/>
  </cols>
  <sheetData>
    <row r="1" spans="1:7" ht="5.25" customHeight="1">
      <c r="A1" s="1"/>
      <c r="C1" s="71"/>
      <c r="D1" s="58"/>
      <c r="E1" s="58"/>
      <c r="F1" s="57"/>
      <c r="G1" s="59"/>
    </row>
    <row r="2" spans="1:7" ht="13.5" customHeight="1">
      <c r="A2" s="1"/>
      <c r="C2" s="71"/>
      <c r="D2" s="204" t="s">
        <v>679</v>
      </c>
      <c r="E2" s="58"/>
      <c r="F2" s="57"/>
      <c r="G2" s="59"/>
    </row>
    <row r="3" spans="1:7" ht="13.5" customHeight="1">
      <c r="A3" s="380" t="s">
        <v>453</v>
      </c>
      <c r="B3" s="380"/>
      <c r="C3" s="380"/>
      <c r="D3" s="362"/>
      <c r="E3" s="362"/>
      <c r="F3" s="362"/>
      <c r="G3" s="362"/>
    </row>
    <row r="4" spans="1:7" ht="18.75" hidden="1">
      <c r="A4" s="5"/>
      <c r="B4" s="5"/>
      <c r="C4" s="70"/>
      <c r="D4" s="58"/>
      <c r="E4" s="58"/>
      <c r="F4" s="57"/>
      <c r="G4" s="4"/>
    </row>
    <row r="5" spans="1:14" ht="63" customHeight="1" hidden="1">
      <c r="A5" s="363"/>
      <c r="B5" s="363"/>
      <c r="C5" s="363"/>
      <c r="D5" s="363"/>
      <c r="E5" s="364"/>
      <c r="F5" s="364"/>
      <c r="G5" s="364"/>
      <c r="H5" s="54"/>
      <c r="I5" s="54"/>
      <c r="N5" s="55"/>
    </row>
    <row r="6" spans="1:6" ht="16.5" customHeight="1" thickBot="1">
      <c r="A6" s="7"/>
      <c r="B6" s="7"/>
      <c r="C6" s="7"/>
      <c r="D6" s="58"/>
      <c r="F6" s="4"/>
    </row>
    <row r="7" spans="1:12" ht="76.5" customHeight="1" thickBot="1">
      <c r="A7" s="381" t="s">
        <v>735</v>
      </c>
      <c r="B7" s="382"/>
      <c r="C7" s="383"/>
      <c r="D7" s="238" t="s">
        <v>231</v>
      </c>
      <c r="E7" s="238" t="s">
        <v>268</v>
      </c>
      <c r="F7" s="238" t="s">
        <v>302</v>
      </c>
      <c r="G7" s="238" t="s">
        <v>301</v>
      </c>
      <c r="H7" s="238" t="s">
        <v>348</v>
      </c>
      <c r="I7" s="238" t="s">
        <v>309</v>
      </c>
      <c r="J7" s="337" t="s">
        <v>368</v>
      </c>
      <c r="K7" s="337" t="s">
        <v>361</v>
      </c>
      <c r="L7"/>
    </row>
    <row r="8" spans="1:12" ht="20.25" thickBot="1">
      <c r="A8" s="384"/>
      <c r="B8" s="385"/>
      <c r="C8" s="386"/>
      <c r="D8" s="61" t="s">
        <v>828</v>
      </c>
      <c r="E8" s="61" t="s">
        <v>717</v>
      </c>
      <c r="F8" s="61" t="s">
        <v>717</v>
      </c>
      <c r="G8" s="61" t="s">
        <v>717</v>
      </c>
      <c r="H8" s="61" t="s">
        <v>717</v>
      </c>
      <c r="I8" s="61" t="s">
        <v>717</v>
      </c>
      <c r="J8" s="61" t="s">
        <v>717</v>
      </c>
      <c r="K8" s="61" t="s">
        <v>717</v>
      </c>
      <c r="L8"/>
    </row>
    <row r="9" spans="1:12" ht="28.5">
      <c r="A9" s="9"/>
      <c r="B9" s="119" t="s">
        <v>418</v>
      </c>
      <c r="C9" s="134" t="s">
        <v>629</v>
      </c>
      <c r="D9" s="62"/>
      <c r="E9" s="62"/>
      <c r="F9" s="62"/>
      <c r="G9" s="62"/>
      <c r="H9" s="62"/>
      <c r="I9" s="62"/>
      <c r="J9" s="62"/>
      <c r="K9" s="62"/>
      <c r="L9"/>
    </row>
    <row r="10" spans="1:12" ht="12.75">
      <c r="A10" s="9"/>
      <c r="B10" s="119"/>
      <c r="C10" s="22" t="s">
        <v>52</v>
      </c>
      <c r="D10" s="120"/>
      <c r="E10" s="120"/>
      <c r="F10" s="120"/>
      <c r="G10" s="120"/>
      <c r="H10" s="120"/>
      <c r="I10" s="120"/>
      <c r="J10" s="120"/>
      <c r="K10" s="120"/>
      <c r="L10"/>
    </row>
    <row r="11" spans="1:12" ht="13.5">
      <c r="A11" s="9"/>
      <c r="B11" s="21"/>
      <c r="C11" s="135" t="s">
        <v>693</v>
      </c>
      <c r="D11" s="65"/>
      <c r="E11" s="65"/>
      <c r="F11" s="65"/>
      <c r="G11" s="65"/>
      <c r="H11" s="65"/>
      <c r="I11" s="65"/>
      <c r="J11" s="65"/>
      <c r="K11" s="65"/>
      <c r="L11"/>
    </row>
    <row r="12" spans="1:12" ht="12.75">
      <c r="A12" s="9"/>
      <c r="B12" s="9">
        <v>1100</v>
      </c>
      <c r="C12" s="13" t="s">
        <v>59</v>
      </c>
      <c r="D12" s="63">
        <v>18850</v>
      </c>
      <c r="E12" s="63">
        <v>31805</v>
      </c>
      <c r="F12" s="63">
        <v>0</v>
      </c>
      <c r="G12" s="63">
        <v>31805</v>
      </c>
      <c r="H12" s="63">
        <v>0</v>
      </c>
      <c r="I12" s="63">
        <v>31805</v>
      </c>
      <c r="J12" s="63">
        <v>-245</v>
      </c>
      <c r="K12" s="63">
        <v>31560</v>
      </c>
      <c r="L12"/>
    </row>
    <row r="13" spans="1:12" ht="12.75">
      <c r="A13" s="9"/>
      <c r="B13" s="9">
        <v>1210</v>
      </c>
      <c r="C13" s="13" t="s">
        <v>60</v>
      </c>
      <c r="D13" s="63">
        <v>4541</v>
      </c>
      <c r="E13" s="63">
        <v>7503</v>
      </c>
      <c r="F13" s="63">
        <v>0</v>
      </c>
      <c r="G13" s="63">
        <v>7503</v>
      </c>
      <c r="H13" s="63">
        <v>0</v>
      </c>
      <c r="I13" s="63">
        <v>7503</v>
      </c>
      <c r="J13" s="63">
        <v>0</v>
      </c>
      <c r="K13" s="63">
        <v>7503</v>
      </c>
      <c r="L13"/>
    </row>
    <row r="14" spans="1:12" ht="25.5">
      <c r="A14" s="214"/>
      <c r="B14" s="214">
        <v>1220</v>
      </c>
      <c r="C14" s="213" t="s">
        <v>532</v>
      </c>
      <c r="D14" s="212">
        <f aca="true" t="shared" si="0" ref="D14:I14">SUM(D15:D18)</f>
        <v>120</v>
      </c>
      <c r="E14" s="212">
        <f t="shared" si="0"/>
        <v>171</v>
      </c>
      <c r="F14" s="212">
        <f t="shared" si="0"/>
        <v>0</v>
      </c>
      <c r="G14" s="212">
        <f t="shared" si="0"/>
        <v>171</v>
      </c>
      <c r="H14" s="212">
        <f t="shared" si="0"/>
        <v>0</v>
      </c>
      <c r="I14" s="212">
        <f t="shared" si="0"/>
        <v>171</v>
      </c>
      <c r="J14" s="212">
        <f>SUM(J15:J18)</f>
        <v>616</v>
      </c>
      <c r="K14" s="212">
        <f>SUM(K15:K18)</f>
        <v>787</v>
      </c>
      <c r="L14"/>
    </row>
    <row r="15" spans="1:12" ht="12.75">
      <c r="A15" s="214"/>
      <c r="B15" s="210">
        <v>1221</v>
      </c>
      <c r="C15" s="213" t="s">
        <v>363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4">
        <v>190</v>
      </c>
      <c r="K15" s="234">
        <v>190</v>
      </c>
      <c r="L15"/>
    </row>
    <row r="16" spans="1:12" ht="12.75">
      <c r="A16" s="214"/>
      <c r="B16" s="210">
        <v>1228</v>
      </c>
      <c r="C16" s="213" t="s">
        <v>364</v>
      </c>
      <c r="D16" s="234">
        <v>0</v>
      </c>
      <c r="E16" s="234">
        <v>0</v>
      </c>
      <c r="F16" s="234">
        <v>0</v>
      </c>
      <c r="G16" s="234">
        <v>0</v>
      </c>
      <c r="H16" s="234">
        <v>0</v>
      </c>
      <c r="I16" s="234">
        <v>0</v>
      </c>
      <c r="J16" s="234">
        <v>426</v>
      </c>
      <c r="K16" s="234">
        <v>426</v>
      </c>
      <c r="L16"/>
    </row>
    <row r="17" spans="1:12" ht="25.5">
      <c r="A17" s="214"/>
      <c r="B17" s="210">
        <v>1228</v>
      </c>
      <c r="C17" s="213" t="s">
        <v>936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/>
    </row>
    <row r="18" spans="1:12" ht="12.75">
      <c r="A18" s="214"/>
      <c r="B18" s="210">
        <v>1229</v>
      </c>
      <c r="C18" s="213" t="s">
        <v>951</v>
      </c>
      <c r="D18" s="212">
        <v>120</v>
      </c>
      <c r="E18" s="212">
        <v>171</v>
      </c>
      <c r="F18" s="212">
        <v>0</v>
      </c>
      <c r="G18" s="212">
        <v>171</v>
      </c>
      <c r="H18" s="212">
        <v>0</v>
      </c>
      <c r="I18" s="212">
        <v>171</v>
      </c>
      <c r="J18" s="212">
        <v>0</v>
      </c>
      <c r="K18" s="212">
        <v>171</v>
      </c>
      <c r="L18"/>
    </row>
    <row r="19" spans="1:12" ht="12.75">
      <c r="A19" s="9"/>
      <c r="B19" s="9">
        <v>2200</v>
      </c>
      <c r="C19" s="13" t="s">
        <v>28</v>
      </c>
      <c r="D19" s="63">
        <f aca="true" t="shared" si="1" ref="D19:I19">SUM(D20:D33)</f>
        <v>1900</v>
      </c>
      <c r="E19" s="63">
        <f t="shared" si="1"/>
        <v>3527</v>
      </c>
      <c r="F19" s="63">
        <f t="shared" si="1"/>
        <v>0</v>
      </c>
      <c r="G19" s="63">
        <f t="shared" si="1"/>
        <v>3527</v>
      </c>
      <c r="H19" s="63">
        <f t="shared" si="1"/>
        <v>0</v>
      </c>
      <c r="I19" s="63">
        <f t="shared" si="1"/>
        <v>3527</v>
      </c>
      <c r="J19" s="63">
        <f>SUM(J20:J33)</f>
        <v>172</v>
      </c>
      <c r="K19" s="63">
        <f>SUM(K20:K33)</f>
        <v>3699</v>
      </c>
      <c r="L19"/>
    </row>
    <row r="20" spans="1:12" ht="12.75">
      <c r="A20" s="9"/>
      <c r="B20" s="117">
        <v>2213</v>
      </c>
      <c r="C20" s="233" t="s">
        <v>207</v>
      </c>
      <c r="D20" s="234">
        <v>255</v>
      </c>
      <c r="E20" s="234">
        <v>363</v>
      </c>
      <c r="F20" s="234">
        <v>0</v>
      </c>
      <c r="G20" s="234">
        <v>363</v>
      </c>
      <c r="H20" s="234">
        <v>0</v>
      </c>
      <c r="I20" s="234">
        <v>363</v>
      </c>
      <c r="J20" s="234">
        <v>0</v>
      </c>
      <c r="K20" s="234">
        <v>363</v>
      </c>
      <c r="L20"/>
    </row>
    <row r="21" spans="1:12" ht="12.75">
      <c r="A21" s="9"/>
      <c r="B21" s="117">
        <v>2219</v>
      </c>
      <c r="C21" s="13" t="s">
        <v>208</v>
      </c>
      <c r="D21" s="63">
        <v>240</v>
      </c>
      <c r="E21" s="63">
        <v>427</v>
      </c>
      <c r="F21" s="63">
        <v>0</v>
      </c>
      <c r="G21" s="63">
        <v>427</v>
      </c>
      <c r="H21" s="63">
        <v>0</v>
      </c>
      <c r="I21" s="63">
        <v>427</v>
      </c>
      <c r="J21" s="63">
        <v>-100</v>
      </c>
      <c r="K21" s="63">
        <v>327</v>
      </c>
      <c r="L21"/>
    </row>
    <row r="22" spans="1:12" ht="12.75">
      <c r="A22" s="9"/>
      <c r="B22" s="117">
        <v>2223</v>
      </c>
      <c r="C22" s="13" t="s">
        <v>922</v>
      </c>
      <c r="D22" s="63">
        <v>65</v>
      </c>
      <c r="E22" s="63">
        <v>171</v>
      </c>
      <c r="F22" s="63">
        <v>0</v>
      </c>
      <c r="G22" s="63">
        <v>171</v>
      </c>
      <c r="H22" s="63">
        <v>0</v>
      </c>
      <c r="I22" s="63">
        <v>171</v>
      </c>
      <c r="J22" s="63">
        <v>35</v>
      </c>
      <c r="K22" s="63">
        <v>206</v>
      </c>
      <c r="L22"/>
    </row>
    <row r="23" spans="1:12" ht="12.75">
      <c r="A23" s="9"/>
      <c r="B23" s="117">
        <v>2234</v>
      </c>
      <c r="C23" s="13" t="s">
        <v>420</v>
      </c>
      <c r="D23" s="63">
        <v>65</v>
      </c>
      <c r="E23" s="63">
        <v>214</v>
      </c>
      <c r="F23" s="63">
        <v>0</v>
      </c>
      <c r="G23" s="63">
        <v>214</v>
      </c>
      <c r="H23" s="63">
        <v>0</v>
      </c>
      <c r="I23" s="63">
        <v>214</v>
      </c>
      <c r="J23" s="63">
        <v>-100</v>
      </c>
      <c r="K23" s="63">
        <v>114</v>
      </c>
      <c r="L23"/>
    </row>
    <row r="24" spans="1:12" ht="12.75">
      <c r="A24" s="9"/>
      <c r="B24" s="117">
        <v>2235</v>
      </c>
      <c r="C24" s="13" t="s">
        <v>718</v>
      </c>
      <c r="D24" s="63">
        <v>50</v>
      </c>
      <c r="E24" s="63">
        <v>72</v>
      </c>
      <c r="F24" s="63">
        <v>0</v>
      </c>
      <c r="G24" s="63">
        <v>72</v>
      </c>
      <c r="H24" s="63">
        <v>0</v>
      </c>
      <c r="I24" s="63">
        <v>72</v>
      </c>
      <c r="J24" s="63">
        <v>40</v>
      </c>
      <c r="K24" s="63">
        <v>112</v>
      </c>
      <c r="L24"/>
    </row>
    <row r="25" spans="1:12" ht="12.75">
      <c r="A25" s="214"/>
      <c r="B25" s="210">
        <v>2234</v>
      </c>
      <c r="C25" s="213" t="s">
        <v>536</v>
      </c>
      <c r="D25" s="234">
        <v>102</v>
      </c>
      <c r="E25" s="234">
        <v>0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/>
    </row>
    <row r="26" spans="1:12" ht="14.25" customHeight="1">
      <c r="A26" s="214"/>
      <c r="B26" s="210">
        <v>2239</v>
      </c>
      <c r="C26" s="213" t="s">
        <v>920</v>
      </c>
      <c r="D26" s="212">
        <v>75</v>
      </c>
      <c r="E26" s="212">
        <v>356</v>
      </c>
      <c r="F26" s="212">
        <v>0</v>
      </c>
      <c r="G26" s="212">
        <v>356</v>
      </c>
      <c r="H26" s="212">
        <v>0</v>
      </c>
      <c r="I26" s="212">
        <v>356</v>
      </c>
      <c r="J26" s="212">
        <v>-285</v>
      </c>
      <c r="K26" s="212">
        <v>71</v>
      </c>
      <c r="L26"/>
    </row>
    <row r="27" spans="1:12" ht="14.25" customHeight="1">
      <c r="A27" s="214"/>
      <c r="B27" s="210">
        <v>2240</v>
      </c>
      <c r="C27" s="213" t="s">
        <v>315</v>
      </c>
      <c r="D27" s="212">
        <v>0</v>
      </c>
      <c r="E27" s="212">
        <v>0</v>
      </c>
      <c r="F27" s="212">
        <v>0</v>
      </c>
      <c r="G27" s="212"/>
      <c r="H27" s="212">
        <v>276</v>
      </c>
      <c r="I27" s="212">
        <v>276</v>
      </c>
      <c r="J27" s="212">
        <v>0</v>
      </c>
      <c r="K27" s="212">
        <v>276</v>
      </c>
      <c r="L27"/>
    </row>
    <row r="28" spans="1:12" ht="14.25" customHeight="1">
      <c r="A28" s="214"/>
      <c r="B28" s="210">
        <v>2241</v>
      </c>
      <c r="C28" s="213" t="s">
        <v>791</v>
      </c>
      <c r="D28" s="212">
        <v>113</v>
      </c>
      <c r="E28" s="212">
        <v>143</v>
      </c>
      <c r="F28" s="212">
        <v>0</v>
      </c>
      <c r="G28" s="212">
        <v>143</v>
      </c>
      <c r="H28" s="212">
        <v>0</v>
      </c>
      <c r="I28" s="212">
        <v>143</v>
      </c>
      <c r="J28" s="212">
        <v>-143</v>
      </c>
      <c r="K28" s="212">
        <v>0</v>
      </c>
      <c r="L28"/>
    </row>
    <row r="29" spans="1:12" ht="15" customHeight="1">
      <c r="A29" s="9"/>
      <c r="B29" s="117">
        <v>2243</v>
      </c>
      <c r="C29" s="13" t="s">
        <v>421</v>
      </c>
      <c r="D29" s="63">
        <v>630</v>
      </c>
      <c r="E29" s="63">
        <v>1068</v>
      </c>
      <c r="F29" s="63">
        <v>0</v>
      </c>
      <c r="G29" s="63">
        <v>1068</v>
      </c>
      <c r="H29" s="63">
        <v>-276</v>
      </c>
      <c r="I29" s="63">
        <v>792</v>
      </c>
      <c r="J29" s="63">
        <v>820</v>
      </c>
      <c r="K29" s="63">
        <v>1612</v>
      </c>
      <c r="L29"/>
    </row>
    <row r="30" spans="1:12" ht="15" customHeight="1">
      <c r="A30" s="9"/>
      <c r="B30" s="117">
        <v>2245</v>
      </c>
      <c r="C30" s="13" t="s">
        <v>461</v>
      </c>
      <c r="D30" s="63">
        <v>0</v>
      </c>
      <c r="E30" s="63">
        <v>114</v>
      </c>
      <c r="F30" s="63">
        <v>0</v>
      </c>
      <c r="G30" s="63">
        <v>114</v>
      </c>
      <c r="H30" s="63">
        <v>-100</v>
      </c>
      <c r="I30" s="63">
        <v>14</v>
      </c>
      <c r="J30" s="63">
        <v>0</v>
      </c>
      <c r="K30" s="63">
        <v>14</v>
      </c>
      <c r="L30"/>
    </row>
    <row r="31" spans="1:12" ht="15" customHeight="1">
      <c r="A31" s="9"/>
      <c r="B31" s="117">
        <v>2253</v>
      </c>
      <c r="C31" s="13" t="s">
        <v>876</v>
      </c>
      <c r="D31" s="63">
        <v>85</v>
      </c>
      <c r="E31" s="63">
        <v>214</v>
      </c>
      <c r="F31" s="63">
        <v>0</v>
      </c>
      <c r="G31" s="63">
        <v>214</v>
      </c>
      <c r="H31" s="63">
        <v>0</v>
      </c>
      <c r="I31" s="63">
        <v>214</v>
      </c>
      <c r="J31" s="63">
        <v>-95</v>
      </c>
      <c r="K31" s="63">
        <v>119</v>
      </c>
      <c r="L31"/>
    </row>
    <row r="32" spans="1:12" ht="13.5" customHeight="1">
      <c r="A32" s="9"/>
      <c r="B32" s="117">
        <v>2264</v>
      </c>
      <c r="C32" s="13" t="s">
        <v>422</v>
      </c>
      <c r="D32" s="63">
        <v>20</v>
      </c>
      <c r="E32" s="63">
        <v>29</v>
      </c>
      <c r="F32" s="63">
        <v>0</v>
      </c>
      <c r="G32" s="63">
        <v>29</v>
      </c>
      <c r="H32" s="63">
        <v>0</v>
      </c>
      <c r="I32" s="63">
        <v>29</v>
      </c>
      <c r="J32" s="63">
        <v>0</v>
      </c>
      <c r="K32" s="63">
        <v>29</v>
      </c>
      <c r="L32"/>
    </row>
    <row r="33" spans="1:12" ht="13.5" customHeight="1">
      <c r="A33" s="9"/>
      <c r="B33" s="117">
        <v>2279</v>
      </c>
      <c r="C33" s="13" t="s">
        <v>890</v>
      </c>
      <c r="D33" s="63">
        <v>200</v>
      </c>
      <c r="E33" s="63">
        <v>356</v>
      </c>
      <c r="F33" s="63">
        <v>0</v>
      </c>
      <c r="G33" s="63">
        <v>356</v>
      </c>
      <c r="H33" s="63">
        <v>100</v>
      </c>
      <c r="I33" s="63">
        <v>456</v>
      </c>
      <c r="J33" s="63">
        <v>0</v>
      </c>
      <c r="K33" s="63">
        <v>456</v>
      </c>
      <c r="L33"/>
    </row>
    <row r="34" spans="1:12" ht="26.25" customHeight="1">
      <c r="A34" s="9"/>
      <c r="B34" s="9">
        <v>2300</v>
      </c>
      <c r="C34" s="13" t="s">
        <v>75</v>
      </c>
      <c r="D34" s="63">
        <f aca="true" t="shared" si="2" ref="D34:I34">SUM(D35:D42)</f>
        <v>1910</v>
      </c>
      <c r="E34" s="63">
        <f t="shared" si="2"/>
        <v>2919</v>
      </c>
      <c r="F34" s="63">
        <f t="shared" si="2"/>
        <v>0</v>
      </c>
      <c r="G34" s="63">
        <f t="shared" si="2"/>
        <v>2919</v>
      </c>
      <c r="H34" s="63">
        <f t="shared" si="2"/>
        <v>0</v>
      </c>
      <c r="I34" s="63">
        <f t="shared" si="2"/>
        <v>2919</v>
      </c>
      <c r="J34" s="63">
        <f>SUM(J35:J42)</f>
        <v>-178</v>
      </c>
      <c r="K34" s="63">
        <f>SUM(K35:K42)</f>
        <v>2741</v>
      </c>
      <c r="L34"/>
    </row>
    <row r="35" spans="1:12" ht="14.25" customHeight="1">
      <c r="A35" s="9"/>
      <c r="B35" s="117">
        <v>2311</v>
      </c>
      <c r="C35" s="13" t="s">
        <v>252</v>
      </c>
      <c r="D35" s="63">
        <v>335</v>
      </c>
      <c r="E35" s="63">
        <v>498</v>
      </c>
      <c r="F35" s="63">
        <v>0</v>
      </c>
      <c r="G35" s="63">
        <v>498</v>
      </c>
      <c r="H35" s="63">
        <v>0</v>
      </c>
      <c r="I35" s="63">
        <v>498</v>
      </c>
      <c r="J35" s="63">
        <v>-93</v>
      </c>
      <c r="K35" s="63">
        <v>405</v>
      </c>
      <c r="L35"/>
    </row>
    <row r="36" spans="1:12" ht="15.75" customHeight="1">
      <c r="A36" s="9"/>
      <c r="B36" s="117">
        <v>2312</v>
      </c>
      <c r="C36" s="13" t="s">
        <v>253</v>
      </c>
      <c r="D36" s="63">
        <v>565</v>
      </c>
      <c r="E36" s="63">
        <v>640</v>
      </c>
      <c r="F36" s="63">
        <v>0</v>
      </c>
      <c r="G36" s="63">
        <v>640</v>
      </c>
      <c r="H36" s="63">
        <v>50</v>
      </c>
      <c r="I36" s="63">
        <v>690</v>
      </c>
      <c r="J36" s="63">
        <v>755</v>
      </c>
      <c r="K36" s="63">
        <v>1445</v>
      </c>
      <c r="L36"/>
    </row>
    <row r="37" spans="1:12" ht="15" customHeight="1">
      <c r="A37" s="9"/>
      <c r="B37" s="117">
        <v>2322</v>
      </c>
      <c r="C37" s="13" t="s">
        <v>254</v>
      </c>
      <c r="D37" s="63">
        <v>550</v>
      </c>
      <c r="E37" s="63">
        <v>783</v>
      </c>
      <c r="F37" s="63">
        <v>0</v>
      </c>
      <c r="G37" s="63">
        <v>783</v>
      </c>
      <c r="H37" s="63">
        <v>-50</v>
      </c>
      <c r="I37" s="63">
        <v>733</v>
      </c>
      <c r="J37" s="63">
        <v>-250</v>
      </c>
      <c r="K37" s="63">
        <v>483</v>
      </c>
      <c r="L37"/>
    </row>
    <row r="38" spans="1:12" ht="15" customHeight="1">
      <c r="A38" s="9"/>
      <c r="B38" s="117">
        <v>2350</v>
      </c>
      <c r="C38" s="13" t="s">
        <v>423</v>
      </c>
      <c r="D38" s="63">
        <v>80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45</v>
      </c>
      <c r="K38" s="63">
        <v>45</v>
      </c>
      <c r="L38"/>
    </row>
    <row r="39" spans="1:12" ht="15.75" customHeight="1">
      <c r="A39" s="9"/>
      <c r="B39" s="117">
        <v>2352</v>
      </c>
      <c r="C39" s="13" t="s">
        <v>256</v>
      </c>
      <c r="D39" s="63">
        <v>255</v>
      </c>
      <c r="E39" s="63">
        <v>356</v>
      </c>
      <c r="F39" s="63">
        <v>0</v>
      </c>
      <c r="G39" s="63">
        <v>356</v>
      </c>
      <c r="H39" s="63">
        <v>0</v>
      </c>
      <c r="I39" s="63">
        <v>356</v>
      </c>
      <c r="J39" s="63">
        <v>-115</v>
      </c>
      <c r="K39" s="63">
        <v>241</v>
      </c>
      <c r="L39"/>
    </row>
    <row r="40" spans="1:12" ht="15.75" customHeight="1">
      <c r="A40" s="9"/>
      <c r="B40" s="117">
        <v>2353</v>
      </c>
      <c r="C40" s="13" t="s">
        <v>706</v>
      </c>
      <c r="D40" s="63">
        <v>50</v>
      </c>
      <c r="E40" s="63">
        <v>570</v>
      </c>
      <c r="F40" s="63">
        <v>0</v>
      </c>
      <c r="G40" s="63">
        <v>570</v>
      </c>
      <c r="H40" s="63">
        <v>-50</v>
      </c>
      <c r="I40" s="63">
        <v>520</v>
      </c>
      <c r="J40" s="63">
        <v>-520</v>
      </c>
      <c r="K40" s="63">
        <v>0</v>
      </c>
      <c r="L40"/>
    </row>
    <row r="41" spans="1:12" ht="15.75" customHeight="1">
      <c r="A41" s="9"/>
      <c r="B41" s="117">
        <v>2363</v>
      </c>
      <c r="C41" s="13" t="s">
        <v>384</v>
      </c>
      <c r="D41" s="63">
        <v>70</v>
      </c>
      <c r="E41" s="63">
        <v>72</v>
      </c>
      <c r="F41" s="63">
        <v>0</v>
      </c>
      <c r="G41" s="63">
        <v>72</v>
      </c>
      <c r="H41" s="63">
        <v>50</v>
      </c>
      <c r="I41" s="63">
        <v>122</v>
      </c>
      <c r="J41" s="63">
        <v>0</v>
      </c>
      <c r="K41" s="63">
        <v>122</v>
      </c>
      <c r="L41"/>
    </row>
    <row r="42" spans="1:12" ht="15.75" customHeight="1">
      <c r="A42" s="9"/>
      <c r="B42" s="117">
        <v>2390</v>
      </c>
      <c r="C42" s="13" t="s">
        <v>385</v>
      </c>
      <c r="D42" s="63">
        <v>5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/>
    </row>
    <row r="43" spans="1:12" ht="26.25" customHeight="1">
      <c r="A43" s="9"/>
      <c r="B43" s="9">
        <v>2400</v>
      </c>
      <c r="C43" s="13" t="s">
        <v>743</v>
      </c>
      <c r="D43" s="63">
        <v>1568</v>
      </c>
      <c r="E43" s="63">
        <v>3415</v>
      </c>
      <c r="F43" s="63">
        <v>0</v>
      </c>
      <c r="G43" s="63">
        <v>3415</v>
      </c>
      <c r="H43" s="63">
        <v>0</v>
      </c>
      <c r="I43" s="63">
        <v>3415</v>
      </c>
      <c r="J43" s="63">
        <v>0</v>
      </c>
      <c r="K43" s="63">
        <v>3415</v>
      </c>
      <c r="L43"/>
    </row>
    <row r="44" spans="1:12" ht="15.75" customHeight="1">
      <c r="A44" s="9"/>
      <c r="B44" s="9">
        <v>5000</v>
      </c>
      <c r="C44" s="13" t="s">
        <v>61</v>
      </c>
      <c r="D44" s="63">
        <f aca="true" t="shared" si="3" ref="D44:I44">SUM(D45:D47)</f>
        <v>2925</v>
      </c>
      <c r="E44" s="63">
        <f t="shared" si="3"/>
        <v>5268</v>
      </c>
      <c r="F44" s="63">
        <f t="shared" si="3"/>
        <v>0</v>
      </c>
      <c r="G44" s="63">
        <f t="shared" si="3"/>
        <v>5268</v>
      </c>
      <c r="H44" s="63">
        <f t="shared" si="3"/>
        <v>0</v>
      </c>
      <c r="I44" s="63">
        <f t="shared" si="3"/>
        <v>5268</v>
      </c>
      <c r="J44" s="63">
        <f>SUM(J45:J47)</f>
        <v>-365</v>
      </c>
      <c r="K44" s="63">
        <f>SUM(K45:K47)</f>
        <v>4903</v>
      </c>
      <c r="L44"/>
    </row>
    <row r="45" spans="1:12" ht="26.25" customHeight="1">
      <c r="A45" s="9"/>
      <c r="B45" s="117">
        <v>5233</v>
      </c>
      <c r="C45" s="13" t="s">
        <v>744</v>
      </c>
      <c r="D45" s="63">
        <v>2100</v>
      </c>
      <c r="E45" s="63">
        <v>3560</v>
      </c>
      <c r="F45" s="63">
        <v>0</v>
      </c>
      <c r="G45" s="63">
        <v>3560</v>
      </c>
      <c r="H45" s="63">
        <v>0</v>
      </c>
      <c r="I45" s="63">
        <v>3560</v>
      </c>
      <c r="J45" s="63">
        <v>235</v>
      </c>
      <c r="K45" s="63">
        <v>3795</v>
      </c>
      <c r="L45"/>
    </row>
    <row r="46" spans="1:12" ht="15.75" customHeight="1">
      <c r="A46" s="9"/>
      <c r="B46" s="117">
        <v>5238</v>
      </c>
      <c r="C46" s="13" t="s">
        <v>428</v>
      </c>
      <c r="D46" s="63">
        <v>535</v>
      </c>
      <c r="E46" s="63">
        <v>712</v>
      </c>
      <c r="F46" s="63">
        <v>0</v>
      </c>
      <c r="G46" s="63">
        <v>712</v>
      </c>
      <c r="H46" s="63">
        <v>0</v>
      </c>
      <c r="I46" s="63">
        <v>712</v>
      </c>
      <c r="J46" s="63">
        <v>396</v>
      </c>
      <c r="K46" s="63">
        <v>1108</v>
      </c>
      <c r="L46"/>
    </row>
    <row r="47" spans="1:12" ht="15.75" customHeight="1">
      <c r="A47" s="9"/>
      <c r="B47" s="117">
        <v>5239</v>
      </c>
      <c r="C47" s="13" t="s">
        <v>387</v>
      </c>
      <c r="D47" s="63">
        <v>290</v>
      </c>
      <c r="E47" s="63">
        <v>996</v>
      </c>
      <c r="F47" s="63">
        <v>0</v>
      </c>
      <c r="G47" s="63">
        <v>996</v>
      </c>
      <c r="H47" s="63">
        <v>0</v>
      </c>
      <c r="I47" s="63">
        <v>996</v>
      </c>
      <c r="J47" s="63">
        <v>-996</v>
      </c>
      <c r="K47" s="63">
        <v>0</v>
      </c>
      <c r="L47"/>
    </row>
    <row r="48" spans="1:12" ht="15.75" customHeight="1">
      <c r="A48" s="9"/>
      <c r="B48" s="9"/>
      <c r="C48" s="17" t="s">
        <v>24</v>
      </c>
      <c r="D48" s="63">
        <f aca="true" t="shared" si="4" ref="D48:I48">D13+D19+D12+D34+D43+D44+D14</f>
        <v>31814</v>
      </c>
      <c r="E48" s="63">
        <f t="shared" si="4"/>
        <v>54608</v>
      </c>
      <c r="F48" s="63">
        <f t="shared" si="4"/>
        <v>0</v>
      </c>
      <c r="G48" s="63">
        <f t="shared" si="4"/>
        <v>54608</v>
      </c>
      <c r="H48" s="63">
        <f t="shared" si="4"/>
        <v>0</v>
      </c>
      <c r="I48" s="63">
        <f t="shared" si="4"/>
        <v>54608</v>
      </c>
      <c r="J48" s="63">
        <f>J13+J19+J12+J34+J43+J44+J14</f>
        <v>0</v>
      </c>
      <c r="K48" s="63">
        <f>K13+K19+K12+K34+K43+K44+K14</f>
        <v>54608</v>
      </c>
      <c r="L48"/>
    </row>
    <row r="49" spans="1:12" ht="12.75">
      <c r="A49" s="116"/>
      <c r="B49" s="9"/>
      <c r="C49" s="17"/>
      <c r="D49" s="63"/>
      <c r="E49" s="63"/>
      <c r="F49" s="63"/>
      <c r="G49" s="63"/>
      <c r="H49" s="63"/>
      <c r="I49" s="63"/>
      <c r="J49" s="63"/>
      <c r="K49" s="63"/>
      <c r="L49"/>
    </row>
    <row r="50" spans="1:12" ht="13.5">
      <c r="A50" s="8"/>
      <c r="B50" s="9"/>
      <c r="C50" s="135" t="s">
        <v>425</v>
      </c>
      <c r="D50" s="63"/>
      <c r="E50" s="63"/>
      <c r="F50" s="63"/>
      <c r="G50" s="63"/>
      <c r="H50" s="63"/>
      <c r="I50" s="63"/>
      <c r="J50" s="63"/>
      <c r="K50" s="63"/>
      <c r="L50"/>
    </row>
    <row r="51" spans="1:12" ht="12.75">
      <c r="A51" s="8"/>
      <c r="B51" s="9">
        <v>1100</v>
      </c>
      <c r="C51" s="10" t="s">
        <v>59</v>
      </c>
      <c r="D51" s="63">
        <v>8971</v>
      </c>
      <c r="E51" s="63">
        <v>16864</v>
      </c>
      <c r="F51" s="63">
        <v>0</v>
      </c>
      <c r="G51" s="63">
        <v>16864</v>
      </c>
      <c r="H51" s="63">
        <v>0</v>
      </c>
      <c r="I51" s="63">
        <v>16864</v>
      </c>
      <c r="J51" s="63">
        <v>0</v>
      </c>
      <c r="K51" s="63">
        <v>16864</v>
      </c>
      <c r="L51"/>
    </row>
    <row r="52" spans="1:12" ht="12.75">
      <c r="A52" s="8"/>
      <c r="B52" s="9">
        <v>1210</v>
      </c>
      <c r="C52" s="10" t="s">
        <v>60</v>
      </c>
      <c r="D52" s="63">
        <v>2225</v>
      </c>
      <c r="E52" s="63">
        <v>3979</v>
      </c>
      <c r="F52" s="63">
        <v>0</v>
      </c>
      <c r="G52" s="63">
        <v>3979</v>
      </c>
      <c r="H52" s="63">
        <v>0</v>
      </c>
      <c r="I52" s="63">
        <v>3979</v>
      </c>
      <c r="J52" s="63">
        <v>0</v>
      </c>
      <c r="K52" s="63">
        <v>3979</v>
      </c>
      <c r="L52"/>
    </row>
    <row r="53" spans="1:12" ht="25.5">
      <c r="A53" s="209"/>
      <c r="B53" s="214">
        <v>1220</v>
      </c>
      <c r="C53" s="211" t="s">
        <v>538</v>
      </c>
      <c r="D53" s="212">
        <f aca="true" t="shared" si="5" ref="D53:I53">SUM(D54:D56)</f>
        <v>90</v>
      </c>
      <c r="E53" s="212">
        <f t="shared" si="5"/>
        <v>128</v>
      </c>
      <c r="F53" s="212">
        <f t="shared" si="5"/>
        <v>0</v>
      </c>
      <c r="G53" s="212">
        <f t="shared" si="5"/>
        <v>128</v>
      </c>
      <c r="H53" s="212">
        <f t="shared" si="5"/>
        <v>0</v>
      </c>
      <c r="I53" s="212">
        <f t="shared" si="5"/>
        <v>128</v>
      </c>
      <c r="J53" s="212">
        <f>SUM(J54:J56)</f>
        <v>287</v>
      </c>
      <c r="K53" s="212">
        <f>SUM(K54:K56)</f>
        <v>415</v>
      </c>
      <c r="L53"/>
    </row>
    <row r="54" spans="1:12" ht="12.75">
      <c r="A54" s="209"/>
      <c r="B54" s="210">
        <v>1221</v>
      </c>
      <c r="C54" s="211" t="s">
        <v>597</v>
      </c>
      <c r="D54" s="234">
        <v>0</v>
      </c>
      <c r="E54" s="234">
        <v>0</v>
      </c>
      <c r="F54" s="234">
        <v>0</v>
      </c>
      <c r="G54" s="234">
        <v>0</v>
      </c>
      <c r="H54" s="234">
        <v>0</v>
      </c>
      <c r="I54" s="234">
        <v>0</v>
      </c>
      <c r="J54" s="234">
        <v>72</v>
      </c>
      <c r="K54" s="234">
        <v>72</v>
      </c>
      <c r="L54"/>
    </row>
    <row r="55" spans="1:12" ht="12.75">
      <c r="A55" s="209"/>
      <c r="B55" s="210">
        <v>1228</v>
      </c>
      <c r="C55" s="211" t="s">
        <v>243</v>
      </c>
      <c r="D55" s="234">
        <v>0</v>
      </c>
      <c r="E55" s="234">
        <v>0</v>
      </c>
      <c r="F55" s="234">
        <v>0</v>
      </c>
      <c r="G55" s="234">
        <v>0</v>
      </c>
      <c r="H55" s="234">
        <v>0</v>
      </c>
      <c r="I55" s="234">
        <v>0</v>
      </c>
      <c r="J55" s="234">
        <v>215</v>
      </c>
      <c r="K55" s="234">
        <v>215</v>
      </c>
      <c r="L55"/>
    </row>
    <row r="56" spans="1:12" ht="12.75">
      <c r="A56" s="209"/>
      <c r="B56" s="210">
        <v>1229</v>
      </c>
      <c r="C56" s="211" t="s">
        <v>951</v>
      </c>
      <c r="D56" s="212">
        <v>90</v>
      </c>
      <c r="E56" s="212">
        <v>128</v>
      </c>
      <c r="F56" s="212">
        <v>0</v>
      </c>
      <c r="G56" s="212">
        <v>128</v>
      </c>
      <c r="H56" s="212">
        <v>0</v>
      </c>
      <c r="I56" s="212">
        <v>128</v>
      </c>
      <c r="J56" s="212">
        <v>0</v>
      </c>
      <c r="K56" s="212">
        <v>128</v>
      </c>
      <c r="L56"/>
    </row>
    <row r="57" spans="1:12" ht="12.75">
      <c r="A57" s="209"/>
      <c r="B57" s="214">
        <v>2100</v>
      </c>
      <c r="C57" s="211" t="s">
        <v>30</v>
      </c>
      <c r="D57" s="212">
        <v>25</v>
      </c>
      <c r="E57" s="212">
        <v>0</v>
      </c>
      <c r="F57" s="212">
        <v>0</v>
      </c>
      <c r="G57" s="212">
        <v>0</v>
      </c>
      <c r="H57" s="212">
        <v>0</v>
      </c>
      <c r="I57" s="212">
        <v>0</v>
      </c>
      <c r="J57" s="212">
        <v>0</v>
      </c>
      <c r="K57" s="212">
        <v>0</v>
      </c>
      <c r="L57"/>
    </row>
    <row r="58" spans="1:12" ht="25.5">
      <c r="A58" s="209"/>
      <c r="B58" s="210">
        <v>2112</v>
      </c>
      <c r="C58" s="211" t="s">
        <v>21</v>
      </c>
      <c r="D58" s="212">
        <v>25</v>
      </c>
      <c r="E58" s="212">
        <v>0</v>
      </c>
      <c r="F58" s="212">
        <v>0</v>
      </c>
      <c r="G58" s="212">
        <v>0</v>
      </c>
      <c r="H58" s="212">
        <v>0</v>
      </c>
      <c r="I58" s="212">
        <v>0</v>
      </c>
      <c r="J58" s="212">
        <v>0</v>
      </c>
      <c r="K58" s="212">
        <v>0</v>
      </c>
      <c r="L58"/>
    </row>
    <row r="59" spans="1:12" ht="12.75">
      <c r="A59" s="8"/>
      <c r="B59" s="9">
        <v>2200</v>
      </c>
      <c r="C59" s="10" t="s">
        <v>28</v>
      </c>
      <c r="D59" s="63">
        <f aca="true" t="shared" si="6" ref="D59:I59">SUM(D60:D74)</f>
        <v>8250</v>
      </c>
      <c r="E59" s="63">
        <f t="shared" si="6"/>
        <v>11211</v>
      </c>
      <c r="F59" s="63">
        <f t="shared" si="6"/>
        <v>0</v>
      </c>
      <c r="G59" s="63">
        <f t="shared" si="6"/>
        <v>11211</v>
      </c>
      <c r="H59" s="63">
        <f t="shared" si="6"/>
        <v>0</v>
      </c>
      <c r="I59" s="63">
        <f t="shared" si="6"/>
        <v>11211</v>
      </c>
      <c r="J59" s="63">
        <f>SUM(J60:J74)</f>
        <v>-27</v>
      </c>
      <c r="K59" s="63">
        <f>SUM(K60:K74)</f>
        <v>11184</v>
      </c>
      <c r="L59"/>
    </row>
    <row r="60" spans="1:12" ht="12.75">
      <c r="A60" s="8"/>
      <c r="B60" s="117">
        <v>2213</v>
      </c>
      <c r="C60" s="10" t="s">
        <v>207</v>
      </c>
      <c r="D60" s="234">
        <v>315</v>
      </c>
      <c r="E60" s="234">
        <v>449</v>
      </c>
      <c r="F60" s="234">
        <v>0</v>
      </c>
      <c r="G60" s="234">
        <v>449</v>
      </c>
      <c r="H60" s="234">
        <v>0</v>
      </c>
      <c r="I60" s="234">
        <v>449</v>
      </c>
      <c r="J60" s="234">
        <v>0</v>
      </c>
      <c r="K60" s="234">
        <v>449</v>
      </c>
      <c r="L60"/>
    </row>
    <row r="61" spans="1:12" ht="12.75">
      <c r="A61" s="8"/>
      <c r="B61" s="117">
        <v>2219</v>
      </c>
      <c r="C61" s="10" t="s">
        <v>208</v>
      </c>
      <c r="D61" s="63">
        <v>200</v>
      </c>
      <c r="E61" s="63">
        <v>214</v>
      </c>
      <c r="F61" s="63">
        <v>0</v>
      </c>
      <c r="G61" s="63">
        <v>214</v>
      </c>
      <c r="H61" s="63">
        <v>0</v>
      </c>
      <c r="I61" s="63">
        <v>214</v>
      </c>
      <c r="J61" s="63">
        <v>0</v>
      </c>
      <c r="K61" s="63">
        <v>214</v>
      </c>
      <c r="L61"/>
    </row>
    <row r="62" spans="1:12" ht="12.75">
      <c r="A62" s="8"/>
      <c r="B62" s="117">
        <v>2220</v>
      </c>
      <c r="C62" s="10" t="s">
        <v>893</v>
      </c>
      <c r="D62" s="63">
        <v>0</v>
      </c>
      <c r="E62" s="63">
        <v>285</v>
      </c>
      <c r="F62" s="63">
        <v>0</v>
      </c>
      <c r="G62" s="63">
        <v>285</v>
      </c>
      <c r="H62" s="63">
        <v>200</v>
      </c>
      <c r="I62" s="63">
        <v>485</v>
      </c>
      <c r="J62" s="63">
        <v>0</v>
      </c>
      <c r="K62" s="63">
        <v>485</v>
      </c>
      <c r="L62"/>
    </row>
    <row r="63" spans="1:12" ht="12.75">
      <c r="A63" s="8"/>
      <c r="B63" s="117">
        <v>2221</v>
      </c>
      <c r="C63" s="10" t="s">
        <v>209</v>
      </c>
      <c r="D63" s="63">
        <v>5805</v>
      </c>
      <c r="E63" s="63">
        <v>7826</v>
      </c>
      <c r="F63" s="63">
        <v>0</v>
      </c>
      <c r="G63" s="63">
        <v>7826</v>
      </c>
      <c r="H63" s="63">
        <v>-200</v>
      </c>
      <c r="I63" s="63">
        <v>7626</v>
      </c>
      <c r="J63" s="63">
        <v>-365</v>
      </c>
      <c r="K63" s="63">
        <v>7261</v>
      </c>
      <c r="L63"/>
    </row>
    <row r="64" spans="1:12" ht="12.75">
      <c r="A64" s="8"/>
      <c r="B64" s="117">
        <v>2222</v>
      </c>
      <c r="C64" s="10" t="s">
        <v>210</v>
      </c>
      <c r="D64" s="63">
        <v>105</v>
      </c>
      <c r="E64" s="63">
        <v>143</v>
      </c>
      <c r="F64" s="63">
        <v>0</v>
      </c>
      <c r="G64" s="63">
        <v>143</v>
      </c>
      <c r="H64" s="63">
        <v>0</v>
      </c>
      <c r="I64" s="63">
        <v>143</v>
      </c>
      <c r="J64" s="63">
        <v>0</v>
      </c>
      <c r="K64" s="63">
        <v>143</v>
      </c>
      <c r="L64"/>
    </row>
    <row r="65" spans="1:12" ht="12.75">
      <c r="A65" s="8"/>
      <c r="B65" s="117">
        <v>2223</v>
      </c>
      <c r="C65" s="10" t="s">
        <v>426</v>
      </c>
      <c r="D65" s="63">
        <v>650</v>
      </c>
      <c r="E65" s="63">
        <v>854</v>
      </c>
      <c r="F65" s="63">
        <v>0</v>
      </c>
      <c r="G65" s="63">
        <v>854</v>
      </c>
      <c r="H65" s="63">
        <v>0</v>
      </c>
      <c r="I65" s="63">
        <v>854</v>
      </c>
      <c r="J65" s="63">
        <v>213</v>
      </c>
      <c r="K65" s="63">
        <v>1067</v>
      </c>
      <c r="L65"/>
    </row>
    <row r="66" spans="1:12" ht="16.5" customHeight="1">
      <c r="A66" s="8"/>
      <c r="B66" s="117">
        <v>2226</v>
      </c>
      <c r="C66" s="10" t="s">
        <v>412</v>
      </c>
      <c r="D66" s="63">
        <v>30</v>
      </c>
      <c r="E66" s="63">
        <v>43</v>
      </c>
      <c r="F66" s="63">
        <v>0</v>
      </c>
      <c r="G66" s="63">
        <v>43</v>
      </c>
      <c r="H66" s="63">
        <v>0</v>
      </c>
      <c r="I66" s="63">
        <v>43</v>
      </c>
      <c r="J66" s="63">
        <v>0</v>
      </c>
      <c r="K66" s="63">
        <v>43</v>
      </c>
      <c r="L66"/>
    </row>
    <row r="67" spans="1:12" ht="14.25" customHeight="1">
      <c r="A67" s="8"/>
      <c r="B67" s="117">
        <v>2234</v>
      </c>
      <c r="C67" s="10" t="s">
        <v>427</v>
      </c>
      <c r="D67" s="63">
        <v>110</v>
      </c>
      <c r="E67" s="63">
        <v>256</v>
      </c>
      <c r="F67" s="63">
        <v>0</v>
      </c>
      <c r="G67" s="63">
        <v>256</v>
      </c>
      <c r="H67" s="63">
        <v>0</v>
      </c>
      <c r="I67" s="63">
        <v>256</v>
      </c>
      <c r="J67" s="63">
        <v>0</v>
      </c>
      <c r="K67" s="63">
        <v>256</v>
      </c>
      <c r="L67"/>
    </row>
    <row r="68" spans="1:12" ht="12.75">
      <c r="A68" s="209"/>
      <c r="B68" s="210">
        <v>2234</v>
      </c>
      <c r="C68" s="211" t="s">
        <v>536</v>
      </c>
      <c r="D68" s="234">
        <v>90</v>
      </c>
      <c r="E68" s="234">
        <v>29</v>
      </c>
      <c r="F68" s="234">
        <v>0</v>
      </c>
      <c r="G68" s="234">
        <v>29</v>
      </c>
      <c r="H68" s="234">
        <v>0</v>
      </c>
      <c r="I68" s="234">
        <v>29</v>
      </c>
      <c r="J68" s="234">
        <v>0</v>
      </c>
      <c r="K68" s="234">
        <v>29</v>
      </c>
      <c r="L68"/>
    </row>
    <row r="69" spans="1:12" ht="12.75">
      <c r="A69" s="209"/>
      <c r="B69" s="210">
        <v>2235</v>
      </c>
      <c r="C69" s="211" t="s">
        <v>718</v>
      </c>
      <c r="D69" s="212">
        <v>250</v>
      </c>
      <c r="E69" s="212">
        <v>143</v>
      </c>
      <c r="F69" s="212">
        <v>0</v>
      </c>
      <c r="G69" s="212">
        <v>143</v>
      </c>
      <c r="H69" s="212">
        <v>0</v>
      </c>
      <c r="I69" s="212">
        <v>143</v>
      </c>
      <c r="J69" s="212">
        <v>0</v>
      </c>
      <c r="K69" s="212">
        <v>143</v>
      </c>
      <c r="L69"/>
    </row>
    <row r="70" spans="1:12" ht="12.75">
      <c r="A70" s="209"/>
      <c r="B70" s="210">
        <v>2243</v>
      </c>
      <c r="C70" s="211" t="s">
        <v>316</v>
      </c>
      <c r="D70" s="212">
        <v>0</v>
      </c>
      <c r="E70" s="212">
        <v>0</v>
      </c>
      <c r="F70" s="212">
        <v>0</v>
      </c>
      <c r="G70" s="212">
        <v>0</v>
      </c>
      <c r="H70" s="212">
        <v>100</v>
      </c>
      <c r="I70" s="212">
        <v>100</v>
      </c>
      <c r="J70" s="212">
        <v>125</v>
      </c>
      <c r="K70" s="212">
        <v>225</v>
      </c>
      <c r="L70"/>
    </row>
    <row r="71" spans="1:12" ht="12.75">
      <c r="A71" s="8"/>
      <c r="B71" s="117">
        <v>2253</v>
      </c>
      <c r="C71" s="10" t="s">
        <v>408</v>
      </c>
      <c r="D71" s="63">
        <v>665</v>
      </c>
      <c r="E71" s="63">
        <v>570</v>
      </c>
      <c r="F71" s="63">
        <v>0</v>
      </c>
      <c r="G71" s="63">
        <v>570</v>
      </c>
      <c r="H71" s="63">
        <v>-150</v>
      </c>
      <c r="I71" s="63">
        <v>420</v>
      </c>
      <c r="J71" s="63">
        <v>0</v>
      </c>
      <c r="K71" s="63">
        <v>420</v>
      </c>
      <c r="L71"/>
    </row>
    <row r="72" spans="1:12" ht="12.75">
      <c r="A72" s="8"/>
      <c r="B72" s="117">
        <v>2279</v>
      </c>
      <c r="C72" s="10" t="s">
        <v>410</v>
      </c>
      <c r="D72" s="63">
        <v>0</v>
      </c>
      <c r="E72" s="63">
        <v>214</v>
      </c>
      <c r="F72" s="63">
        <v>0</v>
      </c>
      <c r="G72" s="63">
        <v>214</v>
      </c>
      <c r="H72" s="63">
        <v>0</v>
      </c>
      <c r="I72" s="63">
        <v>214</v>
      </c>
      <c r="J72" s="63">
        <v>0</v>
      </c>
      <c r="K72" s="63">
        <v>214</v>
      </c>
      <c r="L72"/>
    </row>
    <row r="73" spans="1:12" ht="12.75">
      <c r="A73" s="8"/>
      <c r="B73" s="117">
        <v>2269</v>
      </c>
      <c r="C73" s="10" t="s">
        <v>317</v>
      </c>
      <c r="D73" s="63">
        <v>0</v>
      </c>
      <c r="E73" s="63">
        <v>0</v>
      </c>
      <c r="F73" s="63">
        <v>0</v>
      </c>
      <c r="G73" s="63">
        <v>0</v>
      </c>
      <c r="H73" s="63">
        <v>50</v>
      </c>
      <c r="I73" s="63">
        <v>50</v>
      </c>
      <c r="J73" s="63">
        <v>0</v>
      </c>
      <c r="K73" s="63">
        <v>50</v>
      </c>
      <c r="L73"/>
    </row>
    <row r="74" spans="1:12" ht="12.75">
      <c r="A74" s="8"/>
      <c r="B74" s="117">
        <v>2264</v>
      </c>
      <c r="C74" s="10" t="s">
        <v>392</v>
      </c>
      <c r="D74" s="63">
        <v>30</v>
      </c>
      <c r="E74" s="63">
        <v>185</v>
      </c>
      <c r="F74" s="63">
        <v>0</v>
      </c>
      <c r="G74" s="63">
        <v>185</v>
      </c>
      <c r="H74" s="63">
        <v>0</v>
      </c>
      <c r="I74" s="63">
        <v>185</v>
      </c>
      <c r="J74" s="63">
        <v>0</v>
      </c>
      <c r="K74" s="63">
        <v>185</v>
      </c>
      <c r="L74"/>
    </row>
    <row r="75" spans="1:12" ht="25.5">
      <c r="A75" s="8"/>
      <c r="B75" s="9">
        <v>2300</v>
      </c>
      <c r="C75" s="10" t="s">
        <v>76</v>
      </c>
      <c r="D75" s="63">
        <f aca="true" t="shared" si="7" ref="D75:I75">SUM(D76:D81)</f>
        <v>670</v>
      </c>
      <c r="E75" s="63">
        <f t="shared" si="7"/>
        <v>2037</v>
      </c>
      <c r="F75" s="63">
        <f t="shared" si="7"/>
        <v>0</v>
      </c>
      <c r="G75" s="63">
        <f t="shared" si="7"/>
        <v>2037</v>
      </c>
      <c r="H75" s="63">
        <f t="shared" si="7"/>
        <v>0</v>
      </c>
      <c r="I75" s="63">
        <f t="shared" si="7"/>
        <v>2037</v>
      </c>
      <c r="J75" s="63">
        <f>SUM(J76:J81)</f>
        <v>-100</v>
      </c>
      <c r="K75" s="63">
        <f>SUM(K76:K81)</f>
        <v>1937</v>
      </c>
      <c r="L75"/>
    </row>
    <row r="76" spans="1:12" ht="12.75">
      <c r="A76" s="8"/>
      <c r="B76" s="117">
        <v>2311</v>
      </c>
      <c r="C76" s="10" t="s">
        <v>252</v>
      </c>
      <c r="D76" s="63">
        <v>235</v>
      </c>
      <c r="E76" s="63">
        <v>356</v>
      </c>
      <c r="F76" s="63">
        <v>0</v>
      </c>
      <c r="G76" s="63">
        <v>356</v>
      </c>
      <c r="H76" s="63">
        <v>0</v>
      </c>
      <c r="I76" s="63">
        <v>356</v>
      </c>
      <c r="J76" s="63">
        <v>0</v>
      </c>
      <c r="K76" s="63">
        <v>356</v>
      </c>
      <c r="L76"/>
    </row>
    <row r="77" spans="1:12" ht="12.75">
      <c r="A77" s="8"/>
      <c r="B77" s="117">
        <v>2312</v>
      </c>
      <c r="C77" s="10" t="s">
        <v>253</v>
      </c>
      <c r="D77" s="63">
        <v>100</v>
      </c>
      <c r="E77" s="63">
        <v>925</v>
      </c>
      <c r="F77" s="63">
        <v>0</v>
      </c>
      <c r="G77" s="63">
        <v>925</v>
      </c>
      <c r="H77" s="63">
        <v>0</v>
      </c>
      <c r="I77" s="63">
        <v>925</v>
      </c>
      <c r="J77" s="63">
        <v>455</v>
      </c>
      <c r="K77" s="63">
        <v>1380</v>
      </c>
      <c r="L77"/>
    </row>
    <row r="78" spans="1:12" ht="12.75">
      <c r="A78" s="8"/>
      <c r="B78" s="117">
        <v>2322</v>
      </c>
      <c r="C78" s="10" t="s">
        <v>254</v>
      </c>
      <c r="D78" s="63">
        <v>235</v>
      </c>
      <c r="E78" s="63">
        <v>570</v>
      </c>
      <c r="F78" s="63">
        <v>0</v>
      </c>
      <c r="G78" s="63">
        <v>570</v>
      </c>
      <c r="H78" s="63">
        <v>0</v>
      </c>
      <c r="I78" s="63">
        <v>570</v>
      </c>
      <c r="J78" s="63">
        <v>-570</v>
      </c>
      <c r="K78" s="63">
        <v>0</v>
      </c>
      <c r="L78"/>
    </row>
    <row r="79" spans="1:12" ht="12.75">
      <c r="A79" s="8"/>
      <c r="B79" s="117">
        <v>2350</v>
      </c>
      <c r="C79" s="10" t="s">
        <v>318</v>
      </c>
      <c r="D79" s="63">
        <v>0</v>
      </c>
      <c r="E79" s="63">
        <v>0</v>
      </c>
      <c r="F79" s="63">
        <v>0</v>
      </c>
      <c r="G79" s="63">
        <v>0</v>
      </c>
      <c r="H79" s="63">
        <v>50</v>
      </c>
      <c r="I79" s="63">
        <v>50</v>
      </c>
      <c r="J79" s="63">
        <v>0</v>
      </c>
      <c r="K79" s="63">
        <v>50</v>
      </c>
      <c r="L79"/>
    </row>
    <row r="80" spans="1:12" ht="12.75">
      <c r="A80" s="8"/>
      <c r="B80" s="117">
        <v>2353</v>
      </c>
      <c r="C80" s="10" t="s">
        <v>408</v>
      </c>
      <c r="D80" s="63">
        <v>50</v>
      </c>
      <c r="E80" s="63">
        <v>72</v>
      </c>
      <c r="F80" s="63">
        <v>0</v>
      </c>
      <c r="G80" s="63">
        <v>72</v>
      </c>
      <c r="H80" s="63">
        <v>-50</v>
      </c>
      <c r="I80" s="63">
        <v>22</v>
      </c>
      <c r="J80" s="63">
        <v>0</v>
      </c>
      <c r="K80" s="63">
        <v>22</v>
      </c>
      <c r="L80"/>
    </row>
    <row r="81" spans="1:12" ht="12.75">
      <c r="A81" s="8"/>
      <c r="B81" s="117">
        <v>2352</v>
      </c>
      <c r="C81" s="10" t="s">
        <v>256</v>
      </c>
      <c r="D81" s="63">
        <v>50</v>
      </c>
      <c r="E81" s="63">
        <v>114</v>
      </c>
      <c r="F81" s="63">
        <v>0</v>
      </c>
      <c r="G81" s="63">
        <v>114</v>
      </c>
      <c r="H81" s="63">
        <v>0</v>
      </c>
      <c r="I81" s="63">
        <v>114</v>
      </c>
      <c r="J81" s="63">
        <v>15</v>
      </c>
      <c r="K81" s="63">
        <v>129</v>
      </c>
      <c r="L81"/>
    </row>
    <row r="82" spans="1:12" ht="12.75">
      <c r="A82" s="8"/>
      <c r="B82" s="9">
        <v>2400</v>
      </c>
      <c r="C82" s="10" t="s">
        <v>36</v>
      </c>
      <c r="D82" s="63">
        <v>900</v>
      </c>
      <c r="E82" s="63">
        <v>1140</v>
      </c>
      <c r="F82" s="63">
        <v>0</v>
      </c>
      <c r="G82" s="63">
        <v>1140</v>
      </c>
      <c r="H82" s="63">
        <v>0</v>
      </c>
      <c r="I82" s="63">
        <v>1140</v>
      </c>
      <c r="J82" s="63">
        <v>25</v>
      </c>
      <c r="K82" s="63">
        <v>1165</v>
      </c>
      <c r="L82"/>
    </row>
    <row r="83" spans="1:12" ht="12.75">
      <c r="A83" s="8"/>
      <c r="B83" s="9">
        <v>5000</v>
      </c>
      <c r="C83" s="19" t="s">
        <v>61</v>
      </c>
      <c r="D83" s="63">
        <f aca="true" t="shared" si="8" ref="D83:I83">SUM(D84:D86)</f>
        <v>710</v>
      </c>
      <c r="E83" s="63">
        <f t="shared" si="8"/>
        <v>2562</v>
      </c>
      <c r="F83" s="63">
        <f t="shared" si="8"/>
        <v>0</v>
      </c>
      <c r="G83" s="63">
        <f t="shared" si="8"/>
        <v>2562</v>
      </c>
      <c r="H83" s="63">
        <f t="shared" si="8"/>
        <v>0</v>
      </c>
      <c r="I83" s="63">
        <f t="shared" si="8"/>
        <v>2562</v>
      </c>
      <c r="J83" s="63">
        <f>SUM(J84:J86)</f>
        <v>-185</v>
      </c>
      <c r="K83" s="63">
        <f>SUM(K84:K86)</f>
        <v>2377</v>
      </c>
      <c r="L83"/>
    </row>
    <row r="84" spans="1:12" ht="12.75">
      <c r="A84" s="8"/>
      <c r="B84" s="117">
        <v>5233</v>
      </c>
      <c r="C84" s="19" t="s">
        <v>102</v>
      </c>
      <c r="D84" s="63">
        <v>710</v>
      </c>
      <c r="E84" s="63">
        <v>1992</v>
      </c>
      <c r="F84" s="63">
        <v>0</v>
      </c>
      <c r="G84" s="63">
        <v>1992</v>
      </c>
      <c r="H84" s="63">
        <v>0</v>
      </c>
      <c r="I84" s="63">
        <v>1992</v>
      </c>
      <c r="J84" s="63">
        <v>95</v>
      </c>
      <c r="K84" s="63">
        <v>2087</v>
      </c>
      <c r="L84"/>
    </row>
    <row r="85" spans="1:12" ht="12.75">
      <c r="A85" s="8"/>
      <c r="B85" s="117">
        <v>5238</v>
      </c>
      <c r="C85" s="19" t="s">
        <v>801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290</v>
      </c>
      <c r="K85" s="63">
        <v>290</v>
      </c>
      <c r="L85"/>
    </row>
    <row r="86" spans="1:12" ht="12.75">
      <c r="A86" s="8"/>
      <c r="B86" s="117">
        <v>5239</v>
      </c>
      <c r="C86" s="19" t="s">
        <v>387</v>
      </c>
      <c r="D86" s="63">
        <v>0</v>
      </c>
      <c r="E86" s="63">
        <v>570</v>
      </c>
      <c r="F86" s="63">
        <v>0</v>
      </c>
      <c r="G86" s="63">
        <v>570</v>
      </c>
      <c r="H86" s="63">
        <v>0</v>
      </c>
      <c r="I86" s="63">
        <v>570</v>
      </c>
      <c r="J86" s="63">
        <v>-570</v>
      </c>
      <c r="K86" s="63">
        <v>0</v>
      </c>
      <c r="L86"/>
    </row>
    <row r="87" spans="1:12" ht="12.75">
      <c r="A87" s="31"/>
      <c r="B87" s="21"/>
      <c r="C87" s="32" t="s">
        <v>24</v>
      </c>
      <c r="D87" s="63">
        <f aca="true" t="shared" si="9" ref="D87:I87">D51+D52+D59+D75+D82+D83+D53+D57</f>
        <v>21841</v>
      </c>
      <c r="E87" s="63">
        <f t="shared" si="9"/>
        <v>37921</v>
      </c>
      <c r="F87" s="63">
        <f t="shared" si="9"/>
        <v>0</v>
      </c>
      <c r="G87" s="63">
        <f t="shared" si="9"/>
        <v>37921</v>
      </c>
      <c r="H87" s="63">
        <f t="shared" si="9"/>
        <v>0</v>
      </c>
      <c r="I87" s="63">
        <f t="shared" si="9"/>
        <v>37921</v>
      </c>
      <c r="J87" s="63">
        <f>J51+J52+J59+J75+J82+J83+J53+J57</f>
        <v>0</v>
      </c>
      <c r="K87" s="63">
        <f>K51+K52+K59+K75+K82+K83+K53+K57</f>
        <v>37921</v>
      </c>
      <c r="L87"/>
    </row>
    <row r="88" spans="1:12" ht="12.75">
      <c r="A88" s="31"/>
      <c r="B88" s="21"/>
      <c r="C88" s="32"/>
      <c r="D88" s="63"/>
      <c r="E88" s="63"/>
      <c r="F88" s="63"/>
      <c r="G88" s="63"/>
      <c r="H88" s="63"/>
      <c r="I88" s="63"/>
      <c r="J88" s="63"/>
      <c r="K88" s="63"/>
      <c r="L88"/>
    </row>
    <row r="89" spans="1:12" ht="13.5">
      <c r="A89" s="31"/>
      <c r="B89" s="21"/>
      <c r="C89" s="140" t="s">
        <v>54</v>
      </c>
      <c r="D89" s="63"/>
      <c r="E89" s="63"/>
      <c r="F89" s="63"/>
      <c r="G89" s="63"/>
      <c r="H89" s="63"/>
      <c r="I89" s="63"/>
      <c r="J89" s="63"/>
      <c r="K89" s="63"/>
      <c r="L89"/>
    </row>
    <row r="90" spans="1:12" ht="12.75">
      <c r="A90" s="31"/>
      <c r="B90" s="9">
        <v>1100</v>
      </c>
      <c r="C90" s="10" t="s">
        <v>59</v>
      </c>
      <c r="D90" s="63">
        <v>3048</v>
      </c>
      <c r="E90" s="63">
        <v>4095</v>
      </c>
      <c r="F90" s="63">
        <v>0</v>
      </c>
      <c r="G90" s="63">
        <v>4095</v>
      </c>
      <c r="H90" s="63">
        <v>0</v>
      </c>
      <c r="I90" s="63">
        <v>4095</v>
      </c>
      <c r="J90" s="63">
        <v>0</v>
      </c>
      <c r="K90" s="63">
        <v>4095</v>
      </c>
      <c r="L90"/>
    </row>
    <row r="91" spans="1:12" ht="12.75">
      <c r="A91" s="31"/>
      <c r="B91" s="9">
        <v>1210</v>
      </c>
      <c r="C91" s="10" t="s">
        <v>60</v>
      </c>
      <c r="D91" s="63">
        <v>734</v>
      </c>
      <c r="E91" s="63">
        <v>965</v>
      </c>
      <c r="F91" s="63">
        <v>0</v>
      </c>
      <c r="G91" s="63">
        <v>965</v>
      </c>
      <c r="H91" s="63">
        <v>0</v>
      </c>
      <c r="I91" s="63">
        <v>965</v>
      </c>
      <c r="J91" s="63">
        <v>0</v>
      </c>
      <c r="K91" s="63">
        <v>965</v>
      </c>
      <c r="L91"/>
    </row>
    <row r="92" spans="1:12" ht="25.5">
      <c r="A92" s="219"/>
      <c r="B92" s="214">
        <v>1220</v>
      </c>
      <c r="C92" s="211" t="s">
        <v>532</v>
      </c>
      <c r="D92" s="212">
        <f aca="true" t="shared" si="10" ref="D92:K92">SUM(D93:D93)</f>
        <v>0</v>
      </c>
      <c r="E92" s="212">
        <f t="shared" si="10"/>
        <v>0</v>
      </c>
      <c r="F92" s="212">
        <f t="shared" si="10"/>
        <v>0</v>
      </c>
      <c r="G92" s="212">
        <f t="shared" si="10"/>
        <v>0</v>
      </c>
      <c r="H92" s="212">
        <f t="shared" si="10"/>
        <v>0</v>
      </c>
      <c r="I92" s="212">
        <f t="shared" si="10"/>
        <v>0</v>
      </c>
      <c r="J92" s="212">
        <f t="shared" si="10"/>
        <v>0</v>
      </c>
      <c r="K92" s="212">
        <f t="shared" si="10"/>
        <v>0</v>
      </c>
      <c r="L92"/>
    </row>
    <row r="93" spans="1:12" ht="12.75">
      <c r="A93" s="219"/>
      <c r="B93" s="210">
        <v>1221</v>
      </c>
      <c r="C93" s="211" t="s">
        <v>598</v>
      </c>
      <c r="D93" s="234">
        <v>0</v>
      </c>
      <c r="E93" s="234">
        <v>0</v>
      </c>
      <c r="F93" s="234">
        <v>0</v>
      </c>
      <c r="G93" s="234">
        <v>0</v>
      </c>
      <c r="H93" s="234">
        <v>0</v>
      </c>
      <c r="I93" s="234">
        <v>0</v>
      </c>
      <c r="J93" s="234">
        <v>0</v>
      </c>
      <c r="K93" s="234">
        <v>0</v>
      </c>
      <c r="L93"/>
    </row>
    <row r="94" spans="1:12" ht="12.75">
      <c r="A94" s="31"/>
      <c r="B94" s="9">
        <v>2200</v>
      </c>
      <c r="C94" s="10" t="s">
        <v>405</v>
      </c>
      <c r="D94" s="63">
        <f aca="true" t="shared" si="11" ref="D94:I94">SUM(D95:D104)</f>
        <v>1230</v>
      </c>
      <c r="E94" s="63">
        <f t="shared" si="11"/>
        <v>1455</v>
      </c>
      <c r="F94" s="63">
        <f t="shared" si="11"/>
        <v>0</v>
      </c>
      <c r="G94" s="63">
        <f t="shared" si="11"/>
        <v>1455</v>
      </c>
      <c r="H94" s="63">
        <f t="shared" si="11"/>
        <v>0</v>
      </c>
      <c r="I94" s="63">
        <f t="shared" si="11"/>
        <v>1455</v>
      </c>
      <c r="J94" s="63">
        <f>SUM(J95:J104)</f>
        <v>810</v>
      </c>
      <c r="K94" s="63">
        <f>SUM(K95:K104)</f>
        <v>2265</v>
      </c>
      <c r="L94"/>
    </row>
    <row r="95" spans="1:12" ht="12.75">
      <c r="A95" s="31"/>
      <c r="B95" s="117">
        <v>2219</v>
      </c>
      <c r="C95" s="10" t="s">
        <v>208</v>
      </c>
      <c r="D95" s="63">
        <v>90</v>
      </c>
      <c r="E95" s="63">
        <v>128</v>
      </c>
      <c r="F95" s="63">
        <v>0</v>
      </c>
      <c r="G95" s="63">
        <v>128</v>
      </c>
      <c r="H95" s="63">
        <v>0</v>
      </c>
      <c r="I95" s="63">
        <v>128</v>
      </c>
      <c r="J95" s="63">
        <v>0</v>
      </c>
      <c r="K95" s="63">
        <v>128</v>
      </c>
      <c r="L95"/>
    </row>
    <row r="96" spans="1:12" ht="12.75">
      <c r="A96" s="31"/>
      <c r="B96" s="117">
        <v>2221</v>
      </c>
      <c r="C96" s="10" t="s">
        <v>745</v>
      </c>
      <c r="D96" s="63">
        <v>0</v>
      </c>
      <c r="E96" s="63">
        <v>200</v>
      </c>
      <c r="F96" s="63">
        <v>0</v>
      </c>
      <c r="G96" s="63">
        <v>200</v>
      </c>
      <c r="H96" s="63">
        <v>0</v>
      </c>
      <c r="I96" s="63">
        <v>200</v>
      </c>
      <c r="J96" s="63">
        <v>0</v>
      </c>
      <c r="K96" s="63">
        <v>200</v>
      </c>
      <c r="L96"/>
    </row>
    <row r="97" spans="1:12" ht="12.75">
      <c r="A97" s="31"/>
      <c r="B97" s="117">
        <v>2223</v>
      </c>
      <c r="C97" s="10" t="s">
        <v>211</v>
      </c>
      <c r="D97" s="63">
        <v>565</v>
      </c>
      <c r="E97" s="63">
        <v>783</v>
      </c>
      <c r="F97" s="63">
        <v>0</v>
      </c>
      <c r="G97" s="63">
        <v>783</v>
      </c>
      <c r="H97" s="63">
        <v>-100</v>
      </c>
      <c r="I97" s="63">
        <v>683</v>
      </c>
      <c r="J97" s="63">
        <v>780</v>
      </c>
      <c r="K97" s="63">
        <v>1463</v>
      </c>
      <c r="L97"/>
    </row>
    <row r="98" spans="1:12" ht="12.75">
      <c r="A98" s="31"/>
      <c r="B98" s="117">
        <v>2229</v>
      </c>
      <c r="C98" s="10" t="s">
        <v>792</v>
      </c>
      <c r="D98" s="63">
        <v>150</v>
      </c>
      <c r="E98" s="63">
        <v>143</v>
      </c>
      <c r="F98" s="63">
        <v>0</v>
      </c>
      <c r="G98" s="63">
        <v>143</v>
      </c>
      <c r="H98" s="63">
        <v>100</v>
      </c>
      <c r="I98" s="63">
        <v>243</v>
      </c>
      <c r="J98" s="63">
        <v>30</v>
      </c>
      <c r="K98" s="63">
        <v>273</v>
      </c>
      <c r="L98"/>
    </row>
    <row r="99" spans="1:12" ht="12.75">
      <c r="A99" s="219"/>
      <c r="B99" s="210">
        <v>2234</v>
      </c>
      <c r="C99" s="211" t="s">
        <v>536</v>
      </c>
      <c r="D99" s="234">
        <v>30</v>
      </c>
      <c r="E99" s="234">
        <v>22</v>
      </c>
      <c r="F99" s="234">
        <v>0</v>
      </c>
      <c r="G99" s="234">
        <v>22</v>
      </c>
      <c r="H99" s="234">
        <v>0</v>
      </c>
      <c r="I99" s="234">
        <v>22</v>
      </c>
      <c r="J99" s="234">
        <v>0</v>
      </c>
      <c r="K99" s="234">
        <v>22</v>
      </c>
      <c r="L99"/>
    </row>
    <row r="100" spans="1:12" ht="12.75">
      <c r="A100" s="219"/>
      <c r="B100" s="210">
        <v>2235</v>
      </c>
      <c r="C100" s="211" t="s">
        <v>718</v>
      </c>
      <c r="D100" s="234">
        <v>240</v>
      </c>
      <c r="E100" s="234">
        <v>0</v>
      </c>
      <c r="F100" s="234">
        <v>0</v>
      </c>
      <c r="G100" s="234">
        <v>0</v>
      </c>
      <c r="H100" s="234">
        <v>0</v>
      </c>
      <c r="I100" s="234">
        <v>0</v>
      </c>
      <c r="J100" s="234">
        <v>0</v>
      </c>
      <c r="K100" s="234">
        <v>0</v>
      </c>
      <c r="L100"/>
    </row>
    <row r="101" spans="1:12" ht="12.75">
      <c r="A101" s="219"/>
      <c r="B101" s="210">
        <v>2241</v>
      </c>
      <c r="C101" s="211" t="s">
        <v>499</v>
      </c>
      <c r="D101" s="212">
        <v>5</v>
      </c>
      <c r="E101" s="212">
        <v>0</v>
      </c>
      <c r="F101" s="212">
        <v>0</v>
      </c>
      <c r="G101" s="212">
        <v>0</v>
      </c>
      <c r="H101" s="212">
        <v>0</v>
      </c>
      <c r="I101" s="212">
        <v>0</v>
      </c>
      <c r="J101" s="212">
        <v>0</v>
      </c>
      <c r="K101" s="212">
        <v>0</v>
      </c>
      <c r="L101"/>
    </row>
    <row r="102" spans="1:12" ht="25.5">
      <c r="A102" s="31"/>
      <c r="B102" s="117">
        <v>2243</v>
      </c>
      <c r="C102" s="10" t="s">
        <v>430</v>
      </c>
      <c r="D102" s="63">
        <v>80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/>
    </row>
    <row r="103" spans="1:12" ht="12.75">
      <c r="A103" s="31"/>
      <c r="B103" s="117">
        <v>2253</v>
      </c>
      <c r="C103" s="10" t="s">
        <v>921</v>
      </c>
      <c r="D103" s="63">
        <v>50</v>
      </c>
      <c r="E103" s="63">
        <v>143</v>
      </c>
      <c r="F103" s="63">
        <v>0</v>
      </c>
      <c r="G103" s="63">
        <v>143</v>
      </c>
      <c r="H103" s="63">
        <v>0</v>
      </c>
      <c r="I103" s="63">
        <v>143</v>
      </c>
      <c r="J103" s="63">
        <v>0</v>
      </c>
      <c r="K103" s="63">
        <v>143</v>
      </c>
      <c r="L103"/>
    </row>
    <row r="104" spans="1:12" ht="12.75">
      <c r="A104" s="31"/>
      <c r="B104" s="117">
        <v>2245</v>
      </c>
      <c r="C104" s="10" t="s">
        <v>431</v>
      </c>
      <c r="D104" s="63">
        <v>20</v>
      </c>
      <c r="E104" s="63">
        <v>36</v>
      </c>
      <c r="F104" s="63">
        <v>0</v>
      </c>
      <c r="G104" s="63">
        <v>36</v>
      </c>
      <c r="H104" s="63">
        <v>0</v>
      </c>
      <c r="I104" s="63">
        <v>36</v>
      </c>
      <c r="J104" s="63">
        <v>0</v>
      </c>
      <c r="K104" s="63">
        <v>36</v>
      </c>
      <c r="L104"/>
    </row>
    <row r="105" spans="1:12" ht="38.25">
      <c r="A105" s="31"/>
      <c r="B105" s="9">
        <v>2300</v>
      </c>
      <c r="C105" s="10" t="s">
        <v>406</v>
      </c>
      <c r="D105" s="63">
        <f aca="true" t="shared" si="12" ref="D105:I105">SUM(D106:D109)</f>
        <v>240</v>
      </c>
      <c r="E105" s="63">
        <f t="shared" si="12"/>
        <v>769</v>
      </c>
      <c r="F105" s="63">
        <f t="shared" si="12"/>
        <v>0</v>
      </c>
      <c r="G105" s="63">
        <f t="shared" si="12"/>
        <v>769</v>
      </c>
      <c r="H105" s="63">
        <f t="shared" si="12"/>
        <v>605</v>
      </c>
      <c r="I105" s="63">
        <f t="shared" si="12"/>
        <v>1374</v>
      </c>
      <c r="J105" s="63">
        <f>SUM(J106:J109)</f>
        <v>-300</v>
      </c>
      <c r="K105" s="63">
        <f>SUM(K106:K109)</f>
        <v>1074</v>
      </c>
      <c r="L105"/>
    </row>
    <row r="106" spans="1:12" ht="12.75">
      <c r="A106" s="31"/>
      <c r="B106" s="117">
        <v>2311</v>
      </c>
      <c r="C106" s="10" t="s">
        <v>252</v>
      </c>
      <c r="D106" s="63">
        <v>70</v>
      </c>
      <c r="E106" s="63">
        <v>100</v>
      </c>
      <c r="F106" s="63">
        <v>0</v>
      </c>
      <c r="G106" s="63">
        <v>100</v>
      </c>
      <c r="H106" s="63">
        <v>0</v>
      </c>
      <c r="I106" s="63">
        <v>100</v>
      </c>
      <c r="J106" s="63">
        <v>0</v>
      </c>
      <c r="K106" s="63">
        <v>100</v>
      </c>
      <c r="L106"/>
    </row>
    <row r="107" spans="1:12" ht="12.75">
      <c r="A107" s="31"/>
      <c r="B107" s="117">
        <v>2312</v>
      </c>
      <c r="C107" s="10" t="s">
        <v>253</v>
      </c>
      <c r="D107" s="63">
        <v>0</v>
      </c>
      <c r="E107" s="63">
        <v>313</v>
      </c>
      <c r="F107" s="63">
        <v>0</v>
      </c>
      <c r="G107" s="63">
        <v>313</v>
      </c>
      <c r="H107" s="63">
        <v>605</v>
      </c>
      <c r="I107" s="63">
        <v>918</v>
      </c>
      <c r="J107" s="63">
        <v>0</v>
      </c>
      <c r="K107" s="63">
        <v>918</v>
      </c>
      <c r="L107"/>
    </row>
    <row r="108" spans="1:12" ht="12.75">
      <c r="A108" s="31"/>
      <c r="B108" s="117">
        <v>2322</v>
      </c>
      <c r="C108" s="10" t="s">
        <v>254</v>
      </c>
      <c r="D108" s="63">
        <v>0</v>
      </c>
      <c r="E108" s="63">
        <v>313</v>
      </c>
      <c r="F108" s="63">
        <v>0</v>
      </c>
      <c r="G108" s="63">
        <v>313</v>
      </c>
      <c r="H108" s="63">
        <v>0</v>
      </c>
      <c r="I108" s="63">
        <v>313</v>
      </c>
      <c r="J108" s="63">
        <v>-300</v>
      </c>
      <c r="K108" s="63">
        <v>13</v>
      </c>
      <c r="L108"/>
    </row>
    <row r="109" spans="1:12" ht="12.75">
      <c r="A109" s="31"/>
      <c r="B109" s="117">
        <v>2352</v>
      </c>
      <c r="C109" s="10" t="s">
        <v>256</v>
      </c>
      <c r="D109" s="63">
        <v>170</v>
      </c>
      <c r="E109" s="63">
        <v>43</v>
      </c>
      <c r="F109" s="63">
        <v>0</v>
      </c>
      <c r="G109" s="63">
        <v>43</v>
      </c>
      <c r="H109" s="63">
        <v>0</v>
      </c>
      <c r="I109" s="63">
        <v>43</v>
      </c>
      <c r="J109" s="63">
        <v>0</v>
      </c>
      <c r="K109" s="63">
        <v>43</v>
      </c>
      <c r="L109"/>
    </row>
    <row r="110" spans="1:12" ht="12.75">
      <c r="A110" s="31"/>
      <c r="B110" s="9">
        <v>2400</v>
      </c>
      <c r="C110" s="10" t="s">
        <v>36</v>
      </c>
      <c r="D110" s="63">
        <v>675</v>
      </c>
      <c r="E110" s="63">
        <v>996</v>
      </c>
      <c r="F110" s="63">
        <v>0</v>
      </c>
      <c r="G110" s="63">
        <v>996</v>
      </c>
      <c r="H110" s="63">
        <v>0</v>
      </c>
      <c r="I110" s="63">
        <v>996</v>
      </c>
      <c r="J110" s="63">
        <v>0</v>
      </c>
      <c r="K110" s="63">
        <v>996</v>
      </c>
      <c r="L110"/>
    </row>
    <row r="111" spans="1:12" ht="12.75">
      <c r="A111" s="31"/>
      <c r="B111" s="9">
        <v>5000</v>
      </c>
      <c r="C111" s="10" t="s">
        <v>61</v>
      </c>
      <c r="D111" s="63">
        <v>1170</v>
      </c>
      <c r="E111" s="63">
        <f aca="true" t="shared" si="13" ref="E111:K111">SUM(E112:E114)</f>
        <v>2419</v>
      </c>
      <c r="F111" s="63">
        <f t="shared" si="13"/>
        <v>0</v>
      </c>
      <c r="G111" s="63">
        <f t="shared" si="13"/>
        <v>2419</v>
      </c>
      <c r="H111" s="63">
        <f t="shared" si="13"/>
        <v>-605</v>
      </c>
      <c r="I111" s="63">
        <f t="shared" si="13"/>
        <v>1814</v>
      </c>
      <c r="J111" s="63">
        <f t="shared" si="13"/>
        <v>-510</v>
      </c>
      <c r="K111" s="63">
        <f t="shared" si="13"/>
        <v>1304</v>
      </c>
      <c r="L111"/>
    </row>
    <row r="112" spans="1:12" ht="12.75">
      <c r="A112" s="31"/>
      <c r="B112" s="117">
        <v>5238</v>
      </c>
      <c r="C112" s="10" t="s">
        <v>434</v>
      </c>
      <c r="D112" s="63">
        <v>170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/>
    </row>
    <row r="113" spans="1:12" ht="12.75">
      <c r="A113" s="31"/>
      <c r="B113" s="117">
        <v>5239</v>
      </c>
      <c r="C113" s="10" t="s">
        <v>387</v>
      </c>
      <c r="D113" s="63">
        <v>0</v>
      </c>
      <c r="E113" s="63">
        <v>854</v>
      </c>
      <c r="F113" s="63">
        <v>0</v>
      </c>
      <c r="G113" s="63">
        <v>854</v>
      </c>
      <c r="H113" s="63">
        <v>-605</v>
      </c>
      <c r="I113" s="63">
        <v>249</v>
      </c>
      <c r="J113" s="63">
        <v>-249</v>
      </c>
      <c r="K113" s="63">
        <v>0</v>
      </c>
      <c r="L113"/>
    </row>
    <row r="114" spans="1:12" ht="12.75">
      <c r="A114" s="31"/>
      <c r="B114" s="117">
        <v>5233</v>
      </c>
      <c r="C114" s="10" t="s">
        <v>102</v>
      </c>
      <c r="D114" s="63">
        <v>1000</v>
      </c>
      <c r="E114" s="63">
        <v>1565</v>
      </c>
      <c r="F114" s="63">
        <v>0</v>
      </c>
      <c r="G114" s="63">
        <v>1565</v>
      </c>
      <c r="H114" s="63">
        <v>0</v>
      </c>
      <c r="I114" s="63">
        <v>1565</v>
      </c>
      <c r="J114" s="63">
        <v>-261</v>
      </c>
      <c r="K114" s="63">
        <v>1304</v>
      </c>
      <c r="L114"/>
    </row>
    <row r="115" spans="1:12" ht="12.75">
      <c r="A115" s="31"/>
      <c r="B115" s="21"/>
      <c r="C115" s="32" t="s">
        <v>24</v>
      </c>
      <c r="D115" s="63">
        <f aca="true" t="shared" si="14" ref="D115:I115">D90+D91+D94+D105+D110+D111+D92</f>
        <v>7097</v>
      </c>
      <c r="E115" s="63">
        <f t="shared" si="14"/>
        <v>10699</v>
      </c>
      <c r="F115" s="63">
        <f t="shared" si="14"/>
        <v>0</v>
      </c>
      <c r="G115" s="63">
        <f t="shared" si="14"/>
        <v>10699</v>
      </c>
      <c r="H115" s="63">
        <f t="shared" si="14"/>
        <v>0</v>
      </c>
      <c r="I115" s="63">
        <f t="shared" si="14"/>
        <v>10699</v>
      </c>
      <c r="J115" s="63">
        <f>J90+J91+J94+J105+J110+J111+J92</f>
        <v>0</v>
      </c>
      <c r="K115" s="63">
        <f>K90+K91+K94+K105+K110+K111+K92</f>
        <v>10699</v>
      </c>
      <c r="L115"/>
    </row>
    <row r="116" spans="1:12" ht="12.75">
      <c r="A116" s="31"/>
      <c r="B116" s="21"/>
      <c r="C116" s="32"/>
      <c r="D116" s="63"/>
      <c r="E116" s="63"/>
      <c r="F116" s="63"/>
      <c r="G116" s="63"/>
      <c r="H116" s="63"/>
      <c r="I116" s="63"/>
      <c r="J116" s="63"/>
      <c r="K116" s="63"/>
      <c r="L116"/>
    </row>
    <row r="117" spans="1:12" ht="13.5">
      <c r="A117" s="31"/>
      <c r="B117" s="21"/>
      <c r="C117" s="140" t="s">
        <v>833</v>
      </c>
      <c r="D117" s="63"/>
      <c r="E117" s="63"/>
      <c r="F117" s="63"/>
      <c r="G117" s="63"/>
      <c r="H117" s="63"/>
      <c r="I117" s="63"/>
      <c r="J117" s="63"/>
      <c r="K117" s="63"/>
      <c r="L117"/>
    </row>
    <row r="118" spans="1:12" ht="12.75">
      <c r="A118" s="31"/>
      <c r="B118" s="9">
        <v>2200</v>
      </c>
      <c r="C118" s="10" t="s">
        <v>28</v>
      </c>
      <c r="D118" s="63">
        <f>SUM(D119:D121)</f>
        <v>125</v>
      </c>
      <c r="E118" s="63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/>
    </row>
    <row r="119" spans="1:12" ht="12.75">
      <c r="A119" s="31"/>
      <c r="B119" s="117">
        <v>2213</v>
      </c>
      <c r="C119" s="10" t="s">
        <v>429</v>
      </c>
      <c r="D119" s="63">
        <v>0</v>
      </c>
      <c r="E119" s="63">
        <v>0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/>
    </row>
    <row r="120" spans="1:12" ht="12.75">
      <c r="A120" s="31"/>
      <c r="B120" s="117">
        <v>2219</v>
      </c>
      <c r="C120" s="10" t="s">
        <v>208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/>
    </row>
    <row r="121" spans="1:12" ht="25.5">
      <c r="A121" s="31"/>
      <c r="B121" s="117">
        <v>2243</v>
      </c>
      <c r="C121" s="10" t="s">
        <v>923</v>
      </c>
      <c r="D121" s="63">
        <v>125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/>
    </row>
    <row r="122" spans="1:12" ht="25.5">
      <c r="A122" s="31"/>
      <c r="B122" s="9">
        <v>2300</v>
      </c>
      <c r="C122" s="10" t="s">
        <v>924</v>
      </c>
      <c r="D122" s="63">
        <f aca="true" t="shared" si="15" ref="D122:I122">SUM(D123:D125)</f>
        <v>695</v>
      </c>
      <c r="E122" s="63">
        <f t="shared" si="15"/>
        <v>0</v>
      </c>
      <c r="F122" s="63">
        <f t="shared" si="15"/>
        <v>0</v>
      </c>
      <c r="G122" s="63">
        <f t="shared" si="15"/>
        <v>0</v>
      </c>
      <c r="H122" s="63">
        <f t="shared" si="15"/>
        <v>0</v>
      </c>
      <c r="I122" s="63">
        <f t="shared" si="15"/>
        <v>0</v>
      </c>
      <c r="J122" s="63">
        <f>SUM(J123:J125)</f>
        <v>0</v>
      </c>
      <c r="K122" s="63">
        <f>SUM(K123:K125)</f>
        <v>0</v>
      </c>
      <c r="L122"/>
    </row>
    <row r="123" spans="1:12" ht="12.75">
      <c r="A123" s="31"/>
      <c r="B123" s="117">
        <v>2311</v>
      </c>
      <c r="C123" s="10" t="s">
        <v>252</v>
      </c>
      <c r="D123" s="63">
        <v>0</v>
      </c>
      <c r="E123" s="63">
        <v>0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/>
    </row>
    <row r="124" spans="1:12" ht="12.75">
      <c r="A124" s="31"/>
      <c r="B124" s="117">
        <v>2312</v>
      </c>
      <c r="C124" s="10" t="s">
        <v>253</v>
      </c>
      <c r="D124" s="63">
        <v>680</v>
      </c>
      <c r="E124" s="63">
        <v>0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/>
    </row>
    <row r="125" spans="1:12" ht="12.75">
      <c r="A125" s="31"/>
      <c r="B125" s="117">
        <v>2352</v>
      </c>
      <c r="C125" s="10" t="s">
        <v>256</v>
      </c>
      <c r="D125" s="63">
        <v>15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/>
    </row>
    <row r="126" spans="1:12" ht="12.75">
      <c r="A126" s="31"/>
      <c r="B126" s="9">
        <v>2400</v>
      </c>
      <c r="C126" s="10" t="s">
        <v>36</v>
      </c>
      <c r="D126" s="63">
        <v>1125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/>
    </row>
    <row r="127" spans="1:12" ht="12.75">
      <c r="A127" s="31"/>
      <c r="B127" s="9">
        <v>5000</v>
      </c>
      <c r="C127" s="10" t="s">
        <v>61</v>
      </c>
      <c r="D127" s="63">
        <f aca="true" t="shared" si="16" ref="D127:I127">SUM(D128:D129)</f>
        <v>500</v>
      </c>
      <c r="E127" s="63">
        <f t="shared" si="16"/>
        <v>0</v>
      </c>
      <c r="F127" s="63">
        <f t="shared" si="16"/>
        <v>0</v>
      </c>
      <c r="G127" s="63">
        <f t="shared" si="16"/>
        <v>0</v>
      </c>
      <c r="H127" s="63">
        <f t="shared" si="16"/>
        <v>0</v>
      </c>
      <c r="I127" s="63">
        <f t="shared" si="16"/>
        <v>0</v>
      </c>
      <c r="J127" s="63">
        <f>SUM(J128:J129)</f>
        <v>0</v>
      </c>
      <c r="K127" s="63">
        <f>SUM(K128:K129)</f>
        <v>0</v>
      </c>
      <c r="L127"/>
    </row>
    <row r="128" spans="1:12" ht="12.75">
      <c r="A128" s="31"/>
      <c r="B128" s="117">
        <v>5233</v>
      </c>
      <c r="C128" s="10" t="s">
        <v>102</v>
      </c>
      <c r="D128" s="63">
        <v>500</v>
      </c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/>
    </row>
    <row r="129" spans="1:12" ht="12.75">
      <c r="A129" s="31"/>
      <c r="B129" s="117">
        <v>5238</v>
      </c>
      <c r="C129" s="10" t="s">
        <v>434</v>
      </c>
      <c r="D129" s="63">
        <v>0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/>
    </row>
    <row r="130" spans="1:12" ht="12.75">
      <c r="A130" s="31"/>
      <c r="B130" s="21"/>
      <c r="C130" s="32" t="s">
        <v>53</v>
      </c>
      <c r="D130" s="63">
        <f aca="true" t="shared" si="17" ref="D130:I130">D118+D122+D126+D127</f>
        <v>2445</v>
      </c>
      <c r="E130" s="63">
        <f t="shared" si="17"/>
        <v>0</v>
      </c>
      <c r="F130" s="63">
        <f t="shared" si="17"/>
        <v>0</v>
      </c>
      <c r="G130" s="63">
        <f t="shared" si="17"/>
        <v>0</v>
      </c>
      <c r="H130" s="63">
        <f t="shared" si="17"/>
        <v>0</v>
      </c>
      <c r="I130" s="63">
        <f t="shared" si="17"/>
        <v>0</v>
      </c>
      <c r="J130" s="63">
        <f>J118+J122+J126+J127</f>
        <v>0</v>
      </c>
      <c r="K130" s="63">
        <f>K118+K122+K126+K127</f>
        <v>0</v>
      </c>
      <c r="L130"/>
    </row>
    <row r="131" spans="1:12" ht="12.75">
      <c r="A131" s="31"/>
      <c r="B131" s="21"/>
      <c r="C131" s="32"/>
      <c r="D131" s="63"/>
      <c r="E131" s="63"/>
      <c r="F131" s="63"/>
      <c r="G131" s="63"/>
      <c r="H131" s="63"/>
      <c r="I131" s="63"/>
      <c r="J131" s="63"/>
      <c r="K131" s="63"/>
      <c r="L131"/>
    </row>
    <row r="132" spans="1:12" ht="13.5">
      <c r="A132" s="31"/>
      <c r="B132" s="21"/>
      <c r="C132" s="140" t="s">
        <v>834</v>
      </c>
      <c r="D132" s="63"/>
      <c r="E132" s="63"/>
      <c r="F132" s="63"/>
      <c r="G132" s="63"/>
      <c r="H132" s="63"/>
      <c r="I132" s="63"/>
      <c r="J132" s="63"/>
      <c r="K132" s="63"/>
      <c r="L132"/>
    </row>
    <row r="133" spans="1:12" ht="12.75">
      <c r="A133" s="31"/>
      <c r="B133" s="9">
        <v>2200</v>
      </c>
      <c r="C133" s="10" t="s">
        <v>28</v>
      </c>
      <c r="D133" s="63">
        <f aca="true" t="shared" si="18" ref="D133:I133">SUM(D134:D137)</f>
        <v>75</v>
      </c>
      <c r="E133" s="63">
        <f t="shared" si="18"/>
        <v>0</v>
      </c>
      <c r="F133" s="63">
        <f t="shared" si="18"/>
        <v>0</v>
      </c>
      <c r="G133" s="63">
        <f t="shared" si="18"/>
        <v>0</v>
      </c>
      <c r="H133" s="63">
        <f t="shared" si="18"/>
        <v>0</v>
      </c>
      <c r="I133" s="63">
        <f t="shared" si="18"/>
        <v>0</v>
      </c>
      <c r="J133" s="63">
        <f>SUM(J134:J137)</f>
        <v>0</v>
      </c>
      <c r="K133" s="63">
        <f>SUM(K134:K137)</f>
        <v>0</v>
      </c>
      <c r="L133"/>
    </row>
    <row r="134" spans="1:12" ht="12.75">
      <c r="A134" s="31"/>
      <c r="B134" s="117">
        <v>2213</v>
      </c>
      <c r="C134" s="10" t="s">
        <v>429</v>
      </c>
      <c r="D134" s="63">
        <v>0</v>
      </c>
      <c r="E134" s="63">
        <v>0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/>
    </row>
    <row r="135" spans="1:12" ht="12.75">
      <c r="A135" s="31"/>
      <c r="B135" s="117">
        <v>2219</v>
      </c>
      <c r="C135" s="10" t="s">
        <v>208</v>
      </c>
      <c r="D135" s="63">
        <v>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/>
    </row>
    <row r="136" spans="1:12" ht="12.75">
      <c r="A136" s="31"/>
      <c r="B136" s="117">
        <v>2234</v>
      </c>
      <c r="C136" s="10" t="s">
        <v>476</v>
      </c>
      <c r="D136" s="63">
        <v>10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/>
    </row>
    <row r="137" spans="1:12" ht="12.75">
      <c r="A137" s="31"/>
      <c r="B137" s="117">
        <v>2240</v>
      </c>
      <c r="C137" s="10" t="s">
        <v>797</v>
      </c>
      <c r="D137" s="63">
        <v>65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/>
    </row>
    <row r="138" spans="1:12" ht="25.5">
      <c r="A138" s="31"/>
      <c r="B138" s="9">
        <v>2300</v>
      </c>
      <c r="C138" s="10" t="s">
        <v>529</v>
      </c>
      <c r="D138" s="63">
        <f aca="true" t="shared" si="19" ref="D138:I138">SUM(D139:D141)</f>
        <v>1220</v>
      </c>
      <c r="E138" s="63">
        <f t="shared" si="19"/>
        <v>0</v>
      </c>
      <c r="F138" s="63">
        <f t="shared" si="19"/>
        <v>0</v>
      </c>
      <c r="G138" s="63">
        <f t="shared" si="19"/>
        <v>0</v>
      </c>
      <c r="H138" s="63">
        <f t="shared" si="19"/>
        <v>0</v>
      </c>
      <c r="I138" s="63">
        <f t="shared" si="19"/>
        <v>0</v>
      </c>
      <c r="J138" s="63">
        <f>SUM(J139:J141)</f>
        <v>0</v>
      </c>
      <c r="K138" s="63">
        <f>SUM(K139:K141)</f>
        <v>0</v>
      </c>
      <c r="L138"/>
    </row>
    <row r="139" spans="1:12" ht="12.75">
      <c r="A139" s="31"/>
      <c r="B139" s="117">
        <v>2311</v>
      </c>
      <c r="C139" s="10" t="s">
        <v>252</v>
      </c>
      <c r="D139" s="63">
        <v>50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/>
    </row>
    <row r="140" spans="1:12" ht="12.75">
      <c r="A140" s="31"/>
      <c r="B140" s="117">
        <v>2352</v>
      </c>
      <c r="C140" s="10" t="s">
        <v>256</v>
      </c>
      <c r="D140" s="63">
        <v>10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/>
    </row>
    <row r="141" spans="1:12" ht="12.75">
      <c r="A141" s="31"/>
      <c r="B141" s="117">
        <v>2312</v>
      </c>
      <c r="C141" s="10" t="s">
        <v>253</v>
      </c>
      <c r="D141" s="63">
        <v>1160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/>
    </row>
    <row r="142" spans="1:12" ht="12.75">
      <c r="A142" s="31"/>
      <c r="B142" s="9">
        <v>2400</v>
      </c>
      <c r="C142" s="10" t="s">
        <v>36</v>
      </c>
      <c r="D142" s="63">
        <v>1195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/>
    </row>
    <row r="143" spans="1:12" ht="12.75">
      <c r="A143" s="31"/>
      <c r="B143" s="9">
        <v>5000</v>
      </c>
      <c r="C143" s="10" t="s">
        <v>61</v>
      </c>
      <c r="D143" s="63">
        <f aca="true" t="shared" si="20" ref="D143:I143">SUM(D144:D145)</f>
        <v>720</v>
      </c>
      <c r="E143" s="63">
        <f t="shared" si="20"/>
        <v>0</v>
      </c>
      <c r="F143" s="63">
        <f t="shared" si="20"/>
        <v>0</v>
      </c>
      <c r="G143" s="63">
        <f t="shared" si="20"/>
        <v>0</v>
      </c>
      <c r="H143" s="63">
        <f t="shared" si="20"/>
        <v>0</v>
      </c>
      <c r="I143" s="63">
        <f t="shared" si="20"/>
        <v>0</v>
      </c>
      <c r="J143" s="63">
        <f>SUM(J144:J145)</f>
        <v>0</v>
      </c>
      <c r="K143" s="63">
        <f>SUM(K144:K145)</f>
        <v>0</v>
      </c>
      <c r="L143"/>
    </row>
    <row r="144" spans="1:12" ht="12.75">
      <c r="A144" s="31"/>
      <c r="B144" s="117">
        <v>5233</v>
      </c>
      <c r="C144" s="10" t="s">
        <v>102</v>
      </c>
      <c r="D144" s="63">
        <v>565</v>
      </c>
      <c r="E144" s="63">
        <v>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/>
    </row>
    <row r="145" spans="1:12" ht="12.75">
      <c r="A145" s="31"/>
      <c r="B145" s="117">
        <v>5239</v>
      </c>
      <c r="C145" s="10" t="s">
        <v>387</v>
      </c>
      <c r="D145" s="63">
        <v>155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/>
    </row>
    <row r="146" spans="1:12" ht="12.75">
      <c r="A146" s="31"/>
      <c r="B146" s="21"/>
      <c r="C146" s="32" t="s">
        <v>53</v>
      </c>
      <c r="D146" s="63">
        <f aca="true" t="shared" si="21" ref="D146:I146">D133+D138+D142+D143</f>
        <v>3210</v>
      </c>
      <c r="E146" s="63">
        <f t="shared" si="21"/>
        <v>0</v>
      </c>
      <c r="F146" s="63">
        <f t="shared" si="21"/>
        <v>0</v>
      </c>
      <c r="G146" s="63">
        <f t="shared" si="21"/>
        <v>0</v>
      </c>
      <c r="H146" s="63">
        <f t="shared" si="21"/>
        <v>0</v>
      </c>
      <c r="I146" s="63">
        <f t="shared" si="21"/>
        <v>0</v>
      </c>
      <c r="J146" s="63">
        <f>J133+J138+J142+J143</f>
        <v>0</v>
      </c>
      <c r="K146" s="63">
        <f>K133+K138+K142+K143</f>
        <v>0</v>
      </c>
      <c r="L146"/>
    </row>
    <row r="147" spans="1:12" ht="12.75">
      <c r="A147" s="31"/>
      <c r="B147" s="21"/>
      <c r="C147" s="32"/>
      <c r="D147" s="63"/>
      <c r="E147" s="63"/>
      <c r="F147" s="63"/>
      <c r="G147" s="63"/>
      <c r="H147" s="63"/>
      <c r="I147" s="63"/>
      <c r="J147" s="63"/>
      <c r="K147" s="63"/>
      <c r="L147"/>
    </row>
    <row r="148" spans="1:12" ht="13.5">
      <c r="A148" s="31"/>
      <c r="B148" s="21"/>
      <c r="C148" s="140" t="s">
        <v>432</v>
      </c>
      <c r="D148" s="63"/>
      <c r="E148" s="63"/>
      <c r="F148" s="63"/>
      <c r="G148" s="63"/>
      <c r="H148" s="63"/>
      <c r="I148" s="63"/>
      <c r="J148" s="63"/>
      <c r="K148" s="63"/>
      <c r="L148"/>
    </row>
    <row r="149" spans="1:12" ht="12.75">
      <c r="A149" s="31"/>
      <c r="B149" s="9">
        <v>1100</v>
      </c>
      <c r="C149" s="10" t="s">
        <v>59</v>
      </c>
      <c r="D149" s="63">
        <v>5487</v>
      </c>
      <c r="E149" s="63">
        <v>8145</v>
      </c>
      <c r="F149" s="63">
        <v>0</v>
      </c>
      <c r="G149" s="63">
        <v>8145</v>
      </c>
      <c r="H149" s="63">
        <v>0</v>
      </c>
      <c r="I149" s="63">
        <v>8145</v>
      </c>
      <c r="J149" s="63">
        <v>261</v>
      </c>
      <c r="K149" s="63">
        <v>8406</v>
      </c>
      <c r="L149"/>
    </row>
    <row r="150" spans="1:12" ht="12.75">
      <c r="A150" s="31"/>
      <c r="B150" s="9">
        <v>1210</v>
      </c>
      <c r="C150" s="10" t="s">
        <v>60</v>
      </c>
      <c r="D150" s="63">
        <v>1322</v>
      </c>
      <c r="E150" s="63">
        <v>1921</v>
      </c>
      <c r="F150" s="63">
        <v>0</v>
      </c>
      <c r="G150" s="63">
        <v>1921</v>
      </c>
      <c r="H150" s="63">
        <v>0</v>
      </c>
      <c r="I150" s="63">
        <v>1921</v>
      </c>
      <c r="J150" s="63">
        <v>66</v>
      </c>
      <c r="K150" s="63">
        <v>1987</v>
      </c>
      <c r="L150"/>
    </row>
    <row r="151" spans="1:12" ht="12.75">
      <c r="A151" s="31"/>
      <c r="B151" s="9">
        <v>2200</v>
      </c>
      <c r="C151" s="10" t="s">
        <v>28</v>
      </c>
      <c r="D151" s="63">
        <f aca="true" t="shared" si="22" ref="D151:I151">SUM(D152:D153)</f>
        <v>635</v>
      </c>
      <c r="E151" s="63">
        <f t="shared" si="22"/>
        <v>1138</v>
      </c>
      <c r="F151" s="63">
        <f t="shared" si="22"/>
        <v>0</v>
      </c>
      <c r="G151" s="63">
        <f t="shared" si="22"/>
        <v>1138</v>
      </c>
      <c r="H151" s="63">
        <f t="shared" si="22"/>
        <v>-484</v>
      </c>
      <c r="I151" s="63">
        <f t="shared" si="22"/>
        <v>654</v>
      </c>
      <c r="J151" s="63">
        <f>SUM(J152:J153)</f>
        <v>90</v>
      </c>
      <c r="K151" s="63">
        <f>SUM(K152:K153)</f>
        <v>744</v>
      </c>
      <c r="L151"/>
    </row>
    <row r="152" spans="1:12" ht="12.75">
      <c r="A152" s="31"/>
      <c r="B152" s="117">
        <v>2233</v>
      </c>
      <c r="C152" s="10" t="s">
        <v>390</v>
      </c>
      <c r="D152" s="63">
        <v>155</v>
      </c>
      <c r="E152" s="63">
        <v>0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/>
    </row>
    <row r="153" spans="1:12" ht="12.75">
      <c r="A153" s="31"/>
      <c r="B153" s="117">
        <v>2279</v>
      </c>
      <c r="C153" s="10" t="s">
        <v>410</v>
      </c>
      <c r="D153" s="63">
        <v>480</v>
      </c>
      <c r="E153" s="63">
        <v>1138</v>
      </c>
      <c r="F153" s="63">
        <v>0</v>
      </c>
      <c r="G153" s="63">
        <v>1138</v>
      </c>
      <c r="H153" s="63">
        <v>-484</v>
      </c>
      <c r="I153" s="63">
        <v>654</v>
      </c>
      <c r="J153" s="63">
        <v>90</v>
      </c>
      <c r="K153" s="63">
        <v>744</v>
      </c>
      <c r="L153"/>
    </row>
    <row r="154" spans="1:12" ht="25.5">
      <c r="A154" s="31"/>
      <c r="B154" s="9">
        <v>2300</v>
      </c>
      <c r="C154" s="10" t="s">
        <v>79</v>
      </c>
      <c r="D154" s="63">
        <f aca="true" t="shared" si="23" ref="D154:I154">SUM(D155:D159)</f>
        <v>4236</v>
      </c>
      <c r="E154" s="63">
        <f t="shared" si="23"/>
        <v>7437</v>
      </c>
      <c r="F154" s="63">
        <f t="shared" si="23"/>
        <v>0</v>
      </c>
      <c r="G154" s="63">
        <f t="shared" si="23"/>
        <v>7437</v>
      </c>
      <c r="H154" s="63">
        <f t="shared" si="23"/>
        <v>484</v>
      </c>
      <c r="I154" s="63">
        <f t="shared" si="23"/>
        <v>7921</v>
      </c>
      <c r="J154" s="63">
        <f>SUM(J155:J159)</f>
        <v>-417</v>
      </c>
      <c r="K154" s="63">
        <f>SUM(K155:K159)</f>
        <v>7504</v>
      </c>
      <c r="L154"/>
    </row>
    <row r="155" spans="1:12" ht="12.75">
      <c r="A155" s="31"/>
      <c r="B155" s="117">
        <v>2312</v>
      </c>
      <c r="C155" s="10" t="s">
        <v>253</v>
      </c>
      <c r="D155" s="63">
        <v>150</v>
      </c>
      <c r="E155" s="63">
        <v>427</v>
      </c>
      <c r="F155" s="63">
        <v>0</v>
      </c>
      <c r="G155" s="63">
        <v>427</v>
      </c>
      <c r="H155" s="63">
        <v>0</v>
      </c>
      <c r="I155" s="63">
        <v>427</v>
      </c>
      <c r="J155" s="63">
        <v>-222</v>
      </c>
      <c r="K155" s="63">
        <v>205</v>
      </c>
      <c r="L155"/>
    </row>
    <row r="156" spans="1:12" ht="12.75">
      <c r="A156" s="31"/>
      <c r="B156" s="117">
        <v>2322</v>
      </c>
      <c r="C156" s="10" t="s">
        <v>254</v>
      </c>
      <c r="D156" s="63">
        <v>924</v>
      </c>
      <c r="E156" s="63">
        <v>1957</v>
      </c>
      <c r="F156" s="63">
        <v>0</v>
      </c>
      <c r="G156" s="63">
        <v>1957</v>
      </c>
      <c r="H156" s="63">
        <v>0</v>
      </c>
      <c r="I156" s="63">
        <v>1957</v>
      </c>
      <c r="J156" s="63">
        <v>-800</v>
      </c>
      <c r="K156" s="63">
        <v>1157</v>
      </c>
      <c r="L156"/>
    </row>
    <row r="157" spans="1:12" ht="12.75">
      <c r="A157" s="31"/>
      <c r="B157" s="117">
        <v>2361</v>
      </c>
      <c r="C157" s="10" t="s">
        <v>394</v>
      </c>
      <c r="D157" s="63">
        <v>1212</v>
      </c>
      <c r="E157" s="63">
        <v>4775</v>
      </c>
      <c r="F157" s="63">
        <v>0</v>
      </c>
      <c r="G157" s="63">
        <v>4775</v>
      </c>
      <c r="H157" s="63">
        <v>0</v>
      </c>
      <c r="I157" s="63">
        <v>4775</v>
      </c>
      <c r="J157" s="63">
        <v>605</v>
      </c>
      <c r="K157" s="63">
        <v>5380</v>
      </c>
      <c r="L157"/>
    </row>
    <row r="158" spans="1:12" ht="12.75">
      <c r="A158" s="31"/>
      <c r="B158" s="117">
        <v>2363</v>
      </c>
      <c r="C158" s="10" t="s">
        <v>384</v>
      </c>
      <c r="D158" s="212">
        <v>1775</v>
      </c>
      <c r="E158" s="212">
        <v>0</v>
      </c>
      <c r="F158" s="212">
        <v>0</v>
      </c>
      <c r="G158" s="212">
        <v>0</v>
      </c>
      <c r="H158" s="212">
        <v>484</v>
      </c>
      <c r="I158" s="212">
        <v>484</v>
      </c>
      <c r="J158" s="212">
        <v>0</v>
      </c>
      <c r="K158" s="212">
        <v>484</v>
      </c>
      <c r="L158"/>
    </row>
    <row r="159" spans="1:12" ht="12.75">
      <c r="A159" s="31"/>
      <c r="B159" s="117">
        <v>2390</v>
      </c>
      <c r="C159" s="10" t="s">
        <v>385</v>
      </c>
      <c r="D159" s="63">
        <v>175</v>
      </c>
      <c r="E159" s="63">
        <v>278</v>
      </c>
      <c r="F159" s="63">
        <v>0</v>
      </c>
      <c r="G159" s="63">
        <v>278</v>
      </c>
      <c r="H159" s="63">
        <v>0</v>
      </c>
      <c r="I159" s="63">
        <v>278</v>
      </c>
      <c r="J159" s="63">
        <v>0</v>
      </c>
      <c r="K159" s="63">
        <v>278</v>
      </c>
      <c r="L159"/>
    </row>
    <row r="160" spans="1:12" ht="12.75">
      <c r="A160" s="31"/>
      <c r="B160" s="9"/>
      <c r="C160" s="32" t="s">
        <v>70</v>
      </c>
      <c r="D160" s="63">
        <f aca="true" t="shared" si="24" ref="D160:I160">D149+D150+D151+D154</f>
        <v>11680</v>
      </c>
      <c r="E160" s="63">
        <f t="shared" si="24"/>
        <v>18641</v>
      </c>
      <c r="F160" s="63">
        <f t="shared" si="24"/>
        <v>0</v>
      </c>
      <c r="G160" s="63">
        <f t="shared" si="24"/>
        <v>18641</v>
      </c>
      <c r="H160" s="63">
        <f t="shared" si="24"/>
        <v>0</v>
      </c>
      <c r="I160" s="63">
        <f t="shared" si="24"/>
        <v>18641</v>
      </c>
      <c r="J160" s="63">
        <f>J149+J150+J151+J154</f>
        <v>0</v>
      </c>
      <c r="K160" s="63">
        <f>K149+K150+K151+K154</f>
        <v>18641</v>
      </c>
      <c r="L160"/>
    </row>
    <row r="161" spans="1:12" ht="12.75">
      <c r="A161" s="31"/>
      <c r="B161" s="9"/>
      <c r="C161" s="32"/>
      <c r="D161" s="63"/>
      <c r="E161" s="63"/>
      <c r="F161" s="63"/>
      <c r="G161" s="63"/>
      <c r="H161" s="63"/>
      <c r="I161" s="63"/>
      <c r="J161" s="63"/>
      <c r="K161" s="63"/>
      <c r="L161"/>
    </row>
    <row r="162" spans="1:12" ht="13.5">
      <c r="A162" s="31"/>
      <c r="B162" s="9"/>
      <c r="C162" s="140" t="s">
        <v>433</v>
      </c>
      <c r="D162" s="63"/>
      <c r="E162" s="63"/>
      <c r="F162" s="63"/>
      <c r="G162" s="63"/>
      <c r="H162" s="63"/>
      <c r="I162" s="63"/>
      <c r="J162" s="63"/>
      <c r="K162" s="63"/>
      <c r="L162"/>
    </row>
    <row r="163" spans="1:12" ht="12.75">
      <c r="A163" s="31"/>
      <c r="B163" s="9">
        <v>1100</v>
      </c>
      <c r="C163" s="10" t="s">
        <v>59</v>
      </c>
      <c r="D163" s="63">
        <v>4135</v>
      </c>
      <c r="E163" s="63">
        <v>7470</v>
      </c>
      <c r="F163" s="63">
        <v>0</v>
      </c>
      <c r="G163" s="63">
        <v>7470</v>
      </c>
      <c r="H163" s="63">
        <v>0</v>
      </c>
      <c r="I163" s="63">
        <v>7470</v>
      </c>
      <c r="J163" s="63">
        <v>0</v>
      </c>
      <c r="K163" s="63">
        <v>7470</v>
      </c>
      <c r="L163"/>
    </row>
    <row r="164" spans="1:12" ht="12.75">
      <c r="A164" s="31"/>
      <c r="B164" s="9">
        <v>1210</v>
      </c>
      <c r="C164" s="10" t="s">
        <v>60</v>
      </c>
      <c r="D164" s="63">
        <v>964</v>
      </c>
      <c r="E164" s="63">
        <v>1763</v>
      </c>
      <c r="F164" s="63">
        <v>0</v>
      </c>
      <c r="G164" s="63">
        <v>1763</v>
      </c>
      <c r="H164" s="63">
        <v>0</v>
      </c>
      <c r="I164" s="63">
        <v>1763</v>
      </c>
      <c r="J164" s="63">
        <v>0</v>
      </c>
      <c r="K164" s="63">
        <v>1763</v>
      </c>
      <c r="L164"/>
    </row>
    <row r="165" spans="1:12" ht="12.75">
      <c r="A165" s="31"/>
      <c r="B165" s="9">
        <v>2100</v>
      </c>
      <c r="C165" s="10" t="s">
        <v>30</v>
      </c>
      <c r="D165" s="63">
        <v>0</v>
      </c>
      <c r="E165" s="63">
        <v>0</v>
      </c>
      <c r="F165" s="63">
        <v>0</v>
      </c>
      <c r="G165" s="63">
        <v>0</v>
      </c>
      <c r="H165" s="63">
        <v>100</v>
      </c>
      <c r="I165" s="63">
        <v>100</v>
      </c>
      <c r="J165" s="63">
        <v>0</v>
      </c>
      <c r="K165" s="63">
        <v>100</v>
      </c>
      <c r="L165"/>
    </row>
    <row r="166" spans="1:12" ht="12.75">
      <c r="A166" s="31"/>
      <c r="B166" s="9">
        <v>2200</v>
      </c>
      <c r="C166" s="10" t="s">
        <v>28</v>
      </c>
      <c r="D166" s="63">
        <f aca="true" t="shared" si="25" ref="D166:I166">SUM(D167:D168)</f>
        <v>1020</v>
      </c>
      <c r="E166" s="63">
        <f t="shared" si="25"/>
        <v>1423</v>
      </c>
      <c r="F166" s="63">
        <f t="shared" si="25"/>
        <v>0</v>
      </c>
      <c r="G166" s="63">
        <f t="shared" si="25"/>
        <v>1423</v>
      </c>
      <c r="H166" s="63">
        <f t="shared" si="25"/>
        <v>-800</v>
      </c>
      <c r="I166" s="63">
        <f t="shared" si="25"/>
        <v>623</v>
      </c>
      <c r="J166" s="63">
        <f>SUM(J167:J168)</f>
        <v>0</v>
      </c>
      <c r="K166" s="63">
        <f>SUM(K167:K168)</f>
        <v>623</v>
      </c>
      <c r="L166"/>
    </row>
    <row r="167" spans="1:12" ht="12.75">
      <c r="A167" s="31"/>
      <c r="B167" s="117">
        <v>2233</v>
      </c>
      <c r="C167" s="10" t="s">
        <v>390</v>
      </c>
      <c r="D167" s="63">
        <v>705</v>
      </c>
      <c r="E167" s="63">
        <v>1423</v>
      </c>
      <c r="F167" s="63">
        <v>0</v>
      </c>
      <c r="G167" s="63">
        <v>1423</v>
      </c>
      <c r="H167" s="63">
        <v>-1130</v>
      </c>
      <c r="I167" s="63">
        <v>293</v>
      </c>
      <c r="J167" s="63">
        <v>0</v>
      </c>
      <c r="K167" s="63">
        <v>293</v>
      </c>
      <c r="L167"/>
    </row>
    <row r="168" spans="1:12" ht="12.75">
      <c r="A168" s="31"/>
      <c r="B168" s="117">
        <v>2279</v>
      </c>
      <c r="C168" s="10" t="s">
        <v>410</v>
      </c>
      <c r="D168" s="63">
        <v>315</v>
      </c>
      <c r="E168" s="63">
        <v>0</v>
      </c>
      <c r="F168" s="63">
        <v>0</v>
      </c>
      <c r="G168" s="63">
        <v>0</v>
      </c>
      <c r="H168" s="63">
        <v>330</v>
      </c>
      <c r="I168" s="63">
        <v>330</v>
      </c>
      <c r="J168" s="63">
        <v>0</v>
      </c>
      <c r="K168" s="63">
        <v>330</v>
      </c>
      <c r="L168"/>
    </row>
    <row r="169" spans="1:12" ht="25.5">
      <c r="A169" s="31"/>
      <c r="B169" s="9">
        <v>2300</v>
      </c>
      <c r="C169" s="10" t="s">
        <v>64</v>
      </c>
      <c r="D169" s="63">
        <f>SUM(D170:D173)</f>
        <v>795</v>
      </c>
      <c r="E169" s="63">
        <f aca="true" t="shared" si="26" ref="E169:K169">SUM(E170:E174)</f>
        <v>1683</v>
      </c>
      <c r="F169" s="63">
        <f t="shared" si="26"/>
        <v>0</v>
      </c>
      <c r="G169" s="63">
        <f t="shared" si="26"/>
        <v>1683</v>
      </c>
      <c r="H169" s="63">
        <f t="shared" si="26"/>
        <v>700</v>
      </c>
      <c r="I169" s="63">
        <f t="shared" si="26"/>
        <v>2383</v>
      </c>
      <c r="J169" s="63">
        <f t="shared" si="26"/>
        <v>0</v>
      </c>
      <c r="K169" s="63">
        <f t="shared" si="26"/>
        <v>2383</v>
      </c>
      <c r="L169"/>
    </row>
    <row r="170" spans="1:12" ht="12.75">
      <c r="A170" s="31"/>
      <c r="B170" s="117">
        <v>2322</v>
      </c>
      <c r="C170" s="10" t="s">
        <v>254</v>
      </c>
      <c r="D170" s="63">
        <v>355</v>
      </c>
      <c r="E170" s="63">
        <v>712</v>
      </c>
      <c r="F170" s="63">
        <v>0</v>
      </c>
      <c r="G170" s="63">
        <v>712</v>
      </c>
      <c r="H170" s="63">
        <v>700</v>
      </c>
      <c r="I170" s="63">
        <v>1412</v>
      </c>
      <c r="J170" s="63">
        <v>0</v>
      </c>
      <c r="K170" s="63">
        <v>1412</v>
      </c>
      <c r="L170"/>
    </row>
    <row r="171" spans="1:12" ht="12.75">
      <c r="A171" s="31"/>
      <c r="B171" s="117">
        <v>2312</v>
      </c>
      <c r="C171" s="10" t="s">
        <v>253</v>
      </c>
      <c r="D171" s="63">
        <v>200</v>
      </c>
      <c r="E171" s="63">
        <v>400</v>
      </c>
      <c r="F171" s="63">
        <v>0</v>
      </c>
      <c r="G171" s="63">
        <v>400</v>
      </c>
      <c r="H171" s="63">
        <v>0</v>
      </c>
      <c r="I171" s="63">
        <v>400</v>
      </c>
      <c r="J171" s="63">
        <v>0</v>
      </c>
      <c r="K171" s="63">
        <v>400</v>
      </c>
      <c r="L171"/>
    </row>
    <row r="172" spans="1:12" ht="12.75">
      <c r="A172" s="31"/>
      <c r="B172" s="117">
        <v>2361</v>
      </c>
      <c r="C172" s="10" t="s">
        <v>394</v>
      </c>
      <c r="D172" s="63">
        <v>40</v>
      </c>
      <c r="E172" s="63">
        <v>285</v>
      </c>
      <c r="F172" s="63">
        <v>0</v>
      </c>
      <c r="G172" s="63">
        <v>285</v>
      </c>
      <c r="H172" s="63">
        <v>0</v>
      </c>
      <c r="I172" s="63">
        <v>285</v>
      </c>
      <c r="J172" s="63">
        <v>-100</v>
      </c>
      <c r="K172" s="63">
        <v>185</v>
      </c>
      <c r="L172"/>
    </row>
    <row r="173" spans="1:12" ht="12.75">
      <c r="A173" s="31"/>
      <c r="B173" s="117">
        <v>2363</v>
      </c>
      <c r="C173" s="10" t="s">
        <v>384</v>
      </c>
      <c r="D173" s="63">
        <v>200</v>
      </c>
      <c r="E173" s="63">
        <v>143</v>
      </c>
      <c r="F173" s="63">
        <v>0</v>
      </c>
      <c r="G173" s="63">
        <v>143</v>
      </c>
      <c r="H173" s="63">
        <v>0</v>
      </c>
      <c r="I173" s="63">
        <v>143</v>
      </c>
      <c r="J173" s="63">
        <v>-15</v>
      </c>
      <c r="K173" s="63">
        <v>128</v>
      </c>
      <c r="L173"/>
    </row>
    <row r="174" spans="1:12" ht="12.75">
      <c r="A174" s="31"/>
      <c r="B174" s="117">
        <v>2390</v>
      </c>
      <c r="C174" s="10" t="s">
        <v>385</v>
      </c>
      <c r="D174" s="63">
        <v>0</v>
      </c>
      <c r="E174" s="63">
        <v>143</v>
      </c>
      <c r="F174" s="63">
        <v>0</v>
      </c>
      <c r="G174" s="63">
        <v>143</v>
      </c>
      <c r="H174" s="63">
        <v>0</v>
      </c>
      <c r="I174" s="63">
        <v>143</v>
      </c>
      <c r="J174" s="63">
        <v>115</v>
      </c>
      <c r="K174" s="63">
        <v>258</v>
      </c>
      <c r="L174"/>
    </row>
    <row r="175" spans="1:12" ht="12.75">
      <c r="A175" s="31"/>
      <c r="B175" s="9"/>
      <c r="C175" s="32" t="s">
        <v>70</v>
      </c>
      <c r="D175" s="63">
        <f>D163+D164+D166+D169</f>
        <v>6914</v>
      </c>
      <c r="E175" s="63">
        <f>E163+E164+E166+E169</f>
        <v>12339</v>
      </c>
      <c r="F175" s="63">
        <f>F163+F164+F166+F169</f>
        <v>0</v>
      </c>
      <c r="G175" s="63">
        <f>G163+G164+G166+G169</f>
        <v>12339</v>
      </c>
      <c r="H175" s="63">
        <f>H163+H164+H166+H169+H165</f>
        <v>0</v>
      </c>
      <c r="I175" s="63">
        <f>I163+I164+I166+I169+I165</f>
        <v>12339</v>
      </c>
      <c r="J175" s="63">
        <f>J163+J164+J166+J169+J165</f>
        <v>0</v>
      </c>
      <c r="K175" s="63">
        <f>K163+K164+K166+K169+K165</f>
        <v>12339</v>
      </c>
      <c r="L175"/>
    </row>
    <row r="176" spans="1:12" ht="12.75">
      <c r="A176" s="31"/>
      <c r="B176" s="9"/>
      <c r="C176" s="32"/>
      <c r="D176" s="63"/>
      <c r="E176" s="63"/>
      <c r="F176" s="63"/>
      <c r="G176" s="63"/>
      <c r="H176" s="63"/>
      <c r="I176" s="63"/>
      <c r="J176" s="63"/>
      <c r="K176" s="63"/>
      <c r="L176"/>
    </row>
    <row r="177" spans="1:12" ht="27">
      <c r="A177" s="31"/>
      <c r="B177" s="9"/>
      <c r="C177" s="140" t="s">
        <v>462</v>
      </c>
      <c r="D177" s="63"/>
      <c r="E177" s="63"/>
      <c r="F177" s="63"/>
      <c r="G177" s="63"/>
      <c r="H177" s="63"/>
      <c r="I177" s="63"/>
      <c r="J177" s="63"/>
      <c r="K177" s="63"/>
      <c r="L177"/>
    </row>
    <row r="178" spans="1:12" ht="12.75">
      <c r="A178" s="31"/>
      <c r="B178" s="9">
        <v>1100</v>
      </c>
      <c r="C178" s="10" t="s">
        <v>59</v>
      </c>
      <c r="D178" s="63">
        <v>3325</v>
      </c>
      <c r="E178" s="63">
        <v>4673</v>
      </c>
      <c r="F178" s="63">
        <v>0</v>
      </c>
      <c r="G178" s="63">
        <v>4673</v>
      </c>
      <c r="H178" s="63">
        <v>0</v>
      </c>
      <c r="I178" s="63">
        <v>4673</v>
      </c>
      <c r="J178" s="63">
        <v>0</v>
      </c>
      <c r="K178" s="63">
        <v>4673</v>
      </c>
      <c r="L178"/>
    </row>
    <row r="179" spans="1:12" ht="12.75">
      <c r="A179" s="31"/>
      <c r="B179" s="9">
        <v>1210</v>
      </c>
      <c r="C179" s="10" t="s">
        <v>60</v>
      </c>
      <c r="D179" s="63">
        <v>803</v>
      </c>
      <c r="E179" s="63">
        <v>1102</v>
      </c>
      <c r="F179" s="63">
        <v>0</v>
      </c>
      <c r="G179" s="63">
        <v>1102</v>
      </c>
      <c r="H179" s="63">
        <v>0</v>
      </c>
      <c r="I179" s="63">
        <v>1102</v>
      </c>
      <c r="J179" s="63">
        <v>-28</v>
      </c>
      <c r="K179" s="63">
        <v>1074</v>
      </c>
      <c r="L179"/>
    </row>
    <row r="180" spans="1:12" ht="25.5">
      <c r="A180" s="219"/>
      <c r="B180" s="214">
        <v>1220</v>
      </c>
      <c r="C180" s="211" t="s">
        <v>539</v>
      </c>
      <c r="D180" s="307">
        <f aca="true" t="shared" si="27" ref="D180:K180">SUM(D181:D181)</f>
        <v>0</v>
      </c>
      <c r="E180" s="307">
        <f t="shared" si="27"/>
        <v>0</v>
      </c>
      <c r="F180" s="307">
        <f t="shared" si="27"/>
        <v>0</v>
      </c>
      <c r="G180" s="307">
        <f t="shared" si="27"/>
        <v>0</v>
      </c>
      <c r="H180" s="307">
        <f t="shared" si="27"/>
        <v>0</v>
      </c>
      <c r="I180" s="307">
        <f t="shared" si="27"/>
        <v>0</v>
      </c>
      <c r="J180" s="307">
        <f t="shared" si="27"/>
        <v>0</v>
      </c>
      <c r="K180" s="307">
        <f t="shared" si="27"/>
        <v>0</v>
      </c>
      <c r="L180"/>
    </row>
    <row r="181" spans="1:12" ht="12.75">
      <c r="A181" s="219"/>
      <c r="B181" s="210">
        <v>1221</v>
      </c>
      <c r="C181" s="211" t="s">
        <v>597</v>
      </c>
      <c r="D181" s="287">
        <v>0</v>
      </c>
      <c r="E181" s="287">
        <v>0</v>
      </c>
      <c r="F181" s="287">
        <v>0</v>
      </c>
      <c r="G181" s="287">
        <v>0</v>
      </c>
      <c r="H181" s="287">
        <v>0</v>
      </c>
      <c r="I181" s="287">
        <v>0</v>
      </c>
      <c r="J181" s="287">
        <v>0</v>
      </c>
      <c r="K181" s="287">
        <v>0</v>
      </c>
      <c r="L181"/>
    </row>
    <row r="182" spans="1:12" ht="12.75">
      <c r="A182" s="219"/>
      <c r="B182" s="214">
        <v>2100</v>
      </c>
      <c r="C182" s="211" t="s">
        <v>30</v>
      </c>
      <c r="D182" s="287">
        <v>10</v>
      </c>
      <c r="E182" s="287">
        <v>0</v>
      </c>
      <c r="F182" s="287">
        <v>0</v>
      </c>
      <c r="G182" s="287">
        <v>0</v>
      </c>
      <c r="H182" s="287">
        <v>262</v>
      </c>
      <c r="I182" s="287">
        <v>262</v>
      </c>
      <c r="J182" s="287">
        <v>0</v>
      </c>
      <c r="K182" s="287">
        <v>262</v>
      </c>
      <c r="L182"/>
    </row>
    <row r="183" spans="1:12" ht="12.75">
      <c r="A183" s="31"/>
      <c r="B183" s="9">
        <v>2200</v>
      </c>
      <c r="C183" s="10" t="s">
        <v>28</v>
      </c>
      <c r="D183" s="63">
        <f aca="true" t="shared" si="28" ref="D183:I183">SUM(D184:D186)</f>
        <v>394</v>
      </c>
      <c r="E183" s="63">
        <f t="shared" si="28"/>
        <v>4667</v>
      </c>
      <c r="F183" s="63">
        <f t="shared" si="28"/>
        <v>0</v>
      </c>
      <c r="G183" s="63">
        <f t="shared" si="28"/>
        <v>4667</v>
      </c>
      <c r="H183" s="63">
        <f t="shared" si="28"/>
        <v>-2837</v>
      </c>
      <c r="I183" s="63">
        <f t="shared" si="28"/>
        <v>1830</v>
      </c>
      <c r="J183" s="63">
        <f>SUM(J184:J186)</f>
        <v>-321</v>
      </c>
      <c r="K183" s="63">
        <f>SUM(K184:K186)</f>
        <v>1509</v>
      </c>
      <c r="L183"/>
    </row>
    <row r="184" spans="1:12" ht="12.75">
      <c r="A184" s="31"/>
      <c r="B184" s="117">
        <v>2233</v>
      </c>
      <c r="C184" s="10" t="s">
        <v>390</v>
      </c>
      <c r="D184" s="64">
        <v>115</v>
      </c>
      <c r="E184" s="64">
        <v>0</v>
      </c>
      <c r="F184" s="64">
        <v>0</v>
      </c>
      <c r="G184" s="64">
        <v>0</v>
      </c>
      <c r="H184" s="64">
        <v>140</v>
      </c>
      <c r="I184" s="64">
        <v>140</v>
      </c>
      <c r="J184" s="64">
        <v>49</v>
      </c>
      <c r="K184" s="64">
        <v>189</v>
      </c>
      <c r="L184"/>
    </row>
    <row r="185" spans="1:12" ht="12.75">
      <c r="A185" s="219"/>
      <c r="B185" s="210">
        <v>2234</v>
      </c>
      <c r="C185" s="211" t="s">
        <v>934</v>
      </c>
      <c r="D185" s="316">
        <v>18</v>
      </c>
      <c r="E185" s="316">
        <v>0</v>
      </c>
      <c r="F185" s="316">
        <v>0</v>
      </c>
      <c r="G185" s="316">
        <v>0</v>
      </c>
      <c r="H185" s="316">
        <v>0</v>
      </c>
      <c r="I185" s="316">
        <v>0</v>
      </c>
      <c r="J185" s="316">
        <v>0</v>
      </c>
      <c r="K185" s="316">
        <v>0</v>
      </c>
      <c r="L185"/>
    </row>
    <row r="186" spans="1:12" ht="12.75">
      <c r="A186" s="31"/>
      <c r="B186" s="117">
        <v>2279</v>
      </c>
      <c r="C186" s="10" t="s">
        <v>410</v>
      </c>
      <c r="D186" s="63">
        <v>261</v>
      </c>
      <c r="E186" s="63">
        <v>4667</v>
      </c>
      <c r="F186" s="63">
        <v>0</v>
      </c>
      <c r="G186" s="63">
        <v>4667</v>
      </c>
      <c r="H186" s="63">
        <v>-2977</v>
      </c>
      <c r="I186" s="63">
        <v>1690</v>
      </c>
      <c r="J186" s="63">
        <v>-370</v>
      </c>
      <c r="K186" s="63">
        <v>1320</v>
      </c>
      <c r="L186"/>
    </row>
    <row r="187" spans="1:12" ht="25.5">
      <c r="A187" s="31"/>
      <c r="B187" s="9">
        <v>2300</v>
      </c>
      <c r="C187" s="10" t="s">
        <v>92</v>
      </c>
      <c r="D187" s="63">
        <f aca="true" t="shared" si="29" ref="D187:I187">SUM(D188:D193)</f>
        <v>1832</v>
      </c>
      <c r="E187" s="63">
        <f t="shared" si="29"/>
        <v>3790</v>
      </c>
      <c r="F187" s="63">
        <f t="shared" si="29"/>
        <v>0</v>
      </c>
      <c r="G187" s="63">
        <f t="shared" si="29"/>
        <v>3790</v>
      </c>
      <c r="H187" s="63">
        <f t="shared" si="29"/>
        <v>925</v>
      </c>
      <c r="I187" s="63">
        <f t="shared" si="29"/>
        <v>4715</v>
      </c>
      <c r="J187" s="63">
        <f>SUM(J188:J193)</f>
        <v>349</v>
      </c>
      <c r="K187" s="63">
        <f>SUM(K188:K193)</f>
        <v>5064</v>
      </c>
      <c r="L187"/>
    </row>
    <row r="188" spans="1:12" ht="12.75">
      <c r="A188" s="31"/>
      <c r="B188" s="117">
        <v>2312</v>
      </c>
      <c r="C188" s="10" t="s">
        <v>253</v>
      </c>
      <c r="D188" s="63">
        <v>1345</v>
      </c>
      <c r="E188" s="63">
        <v>1920</v>
      </c>
      <c r="F188" s="63">
        <v>0</v>
      </c>
      <c r="G188" s="63">
        <v>1920</v>
      </c>
      <c r="H188" s="63">
        <v>0</v>
      </c>
      <c r="I188" s="63">
        <v>1920</v>
      </c>
      <c r="J188" s="63">
        <v>-16</v>
      </c>
      <c r="K188" s="63">
        <v>1904</v>
      </c>
      <c r="L188"/>
    </row>
    <row r="189" spans="1:12" ht="12.75">
      <c r="A189" s="31"/>
      <c r="B189" s="117">
        <v>2322</v>
      </c>
      <c r="C189" s="10" t="s">
        <v>254</v>
      </c>
      <c r="D189" s="63">
        <v>265</v>
      </c>
      <c r="E189" s="63">
        <v>427</v>
      </c>
      <c r="F189" s="63">
        <v>0</v>
      </c>
      <c r="G189" s="63">
        <v>427</v>
      </c>
      <c r="H189" s="63">
        <v>10</v>
      </c>
      <c r="I189" s="63">
        <v>437</v>
      </c>
      <c r="J189" s="63">
        <v>-2</v>
      </c>
      <c r="K189" s="63">
        <v>435</v>
      </c>
      <c r="L189"/>
    </row>
    <row r="190" spans="1:12" ht="12.75">
      <c r="A190" s="31"/>
      <c r="B190" s="117">
        <v>2352</v>
      </c>
      <c r="C190" s="10" t="s">
        <v>256</v>
      </c>
      <c r="D190" s="63">
        <v>40</v>
      </c>
      <c r="E190" s="63">
        <v>0</v>
      </c>
      <c r="F190" s="63">
        <v>0</v>
      </c>
      <c r="G190" s="63">
        <v>0</v>
      </c>
      <c r="H190" s="63">
        <v>25</v>
      </c>
      <c r="I190" s="63">
        <v>25</v>
      </c>
      <c r="J190" s="63">
        <v>0</v>
      </c>
      <c r="K190" s="63">
        <v>25</v>
      </c>
      <c r="L190"/>
    </row>
    <row r="191" spans="1:12" ht="12.75">
      <c r="A191" s="31"/>
      <c r="B191" s="117">
        <v>2361</v>
      </c>
      <c r="C191" s="10" t="s">
        <v>394</v>
      </c>
      <c r="D191" s="63">
        <v>40</v>
      </c>
      <c r="E191" s="63">
        <v>1423</v>
      </c>
      <c r="F191" s="63">
        <v>0</v>
      </c>
      <c r="G191" s="63">
        <v>1423</v>
      </c>
      <c r="H191" s="63">
        <v>0</v>
      </c>
      <c r="I191" s="63">
        <v>1423</v>
      </c>
      <c r="J191" s="63">
        <v>370</v>
      </c>
      <c r="K191" s="63">
        <v>1793</v>
      </c>
      <c r="L191"/>
    </row>
    <row r="192" spans="1:12" ht="12.75">
      <c r="A192" s="31"/>
      <c r="B192" s="117">
        <v>2363</v>
      </c>
      <c r="C192" s="10" t="s">
        <v>384</v>
      </c>
      <c r="D192" s="63">
        <v>0</v>
      </c>
      <c r="E192" s="63">
        <v>0</v>
      </c>
      <c r="F192" s="63">
        <v>0</v>
      </c>
      <c r="G192" s="63">
        <v>0</v>
      </c>
      <c r="H192" s="63">
        <v>110</v>
      </c>
      <c r="I192" s="63">
        <v>110</v>
      </c>
      <c r="J192" s="63">
        <v>0</v>
      </c>
      <c r="K192" s="63">
        <v>110</v>
      </c>
      <c r="L192"/>
    </row>
    <row r="193" spans="1:12" ht="12.75">
      <c r="A193" s="31"/>
      <c r="B193" s="117">
        <v>2390</v>
      </c>
      <c r="C193" s="10" t="s">
        <v>385</v>
      </c>
      <c r="D193" s="63">
        <v>142</v>
      </c>
      <c r="E193" s="63">
        <v>20</v>
      </c>
      <c r="F193" s="63">
        <v>0</v>
      </c>
      <c r="G193" s="63">
        <v>20</v>
      </c>
      <c r="H193" s="63">
        <v>780</v>
      </c>
      <c r="I193" s="63">
        <v>800</v>
      </c>
      <c r="J193" s="63">
        <v>-3</v>
      </c>
      <c r="K193" s="63">
        <v>797</v>
      </c>
      <c r="L193"/>
    </row>
    <row r="194" spans="1:12" ht="12.75">
      <c r="A194" s="31"/>
      <c r="B194" s="9">
        <v>5200</v>
      </c>
      <c r="C194" s="10" t="s">
        <v>565</v>
      </c>
      <c r="D194" s="63">
        <f aca="true" t="shared" si="30" ref="D194:K194">D195</f>
        <v>212</v>
      </c>
      <c r="E194" s="63">
        <f t="shared" si="30"/>
        <v>0</v>
      </c>
      <c r="F194" s="63">
        <f t="shared" si="30"/>
        <v>0</v>
      </c>
      <c r="G194" s="63">
        <f t="shared" si="30"/>
        <v>0</v>
      </c>
      <c r="H194" s="63">
        <f t="shared" si="30"/>
        <v>1650</v>
      </c>
      <c r="I194" s="63">
        <f t="shared" si="30"/>
        <v>1650</v>
      </c>
      <c r="J194" s="63">
        <f t="shared" si="30"/>
        <v>0</v>
      </c>
      <c r="K194" s="63">
        <f t="shared" si="30"/>
        <v>1650</v>
      </c>
      <c r="L194"/>
    </row>
    <row r="195" spans="1:12" ht="12.75">
      <c r="A195" s="31"/>
      <c r="B195" s="117">
        <v>5239</v>
      </c>
      <c r="C195" s="10" t="s">
        <v>387</v>
      </c>
      <c r="D195" s="63">
        <v>212</v>
      </c>
      <c r="E195" s="63">
        <v>0</v>
      </c>
      <c r="F195" s="63">
        <v>0</v>
      </c>
      <c r="G195" s="63">
        <v>0</v>
      </c>
      <c r="H195" s="63">
        <v>1650</v>
      </c>
      <c r="I195" s="63">
        <v>1650</v>
      </c>
      <c r="J195" s="63">
        <v>0</v>
      </c>
      <c r="K195" s="63">
        <v>1650</v>
      </c>
      <c r="L195"/>
    </row>
    <row r="196" spans="1:12" ht="12.75">
      <c r="A196" s="31"/>
      <c r="B196" s="9"/>
      <c r="C196" s="32" t="s">
        <v>70</v>
      </c>
      <c r="D196" s="63">
        <f aca="true" t="shared" si="31" ref="D196:I196">D178+D179+D183+D187+D180+D182+D194</f>
        <v>6576</v>
      </c>
      <c r="E196" s="63">
        <f t="shared" si="31"/>
        <v>14232</v>
      </c>
      <c r="F196" s="63">
        <f t="shared" si="31"/>
        <v>0</v>
      </c>
      <c r="G196" s="63">
        <f t="shared" si="31"/>
        <v>14232</v>
      </c>
      <c r="H196" s="63">
        <f t="shared" si="31"/>
        <v>0</v>
      </c>
      <c r="I196" s="63">
        <f t="shared" si="31"/>
        <v>14232</v>
      </c>
      <c r="J196" s="63">
        <f>J178+J179+J183+J187+J180+J182+J194</f>
        <v>0</v>
      </c>
      <c r="K196" s="63">
        <f>K178+K179+K183+K187+K180+K182+K194</f>
        <v>14232</v>
      </c>
      <c r="L196"/>
    </row>
    <row r="197" spans="1:12" ht="12.75">
      <c r="A197" s="31"/>
      <c r="B197" s="9"/>
      <c r="C197" s="32"/>
      <c r="D197" s="63"/>
      <c r="E197" s="63"/>
      <c r="F197" s="63"/>
      <c r="G197" s="63"/>
      <c r="H197" s="63"/>
      <c r="I197" s="63"/>
      <c r="J197" s="63"/>
      <c r="K197" s="63"/>
      <c r="L197"/>
    </row>
    <row r="198" spans="1:12" ht="13.5">
      <c r="A198" s="31"/>
      <c r="B198" s="9"/>
      <c r="C198" s="140" t="s">
        <v>100</v>
      </c>
      <c r="D198" s="63"/>
      <c r="E198" s="63"/>
      <c r="F198" s="63"/>
      <c r="G198" s="63"/>
      <c r="H198" s="63"/>
      <c r="I198" s="63"/>
      <c r="J198" s="63"/>
      <c r="K198" s="63"/>
      <c r="L198"/>
    </row>
    <row r="199" spans="1:12" ht="12.75">
      <c r="A199" s="31"/>
      <c r="B199" s="9">
        <v>1100</v>
      </c>
      <c r="C199" s="10" t="s">
        <v>59</v>
      </c>
      <c r="D199" s="63">
        <v>9120</v>
      </c>
      <c r="E199" s="63">
        <v>13446</v>
      </c>
      <c r="F199" s="63">
        <v>0</v>
      </c>
      <c r="G199" s="63">
        <v>13446</v>
      </c>
      <c r="H199" s="63">
        <v>0</v>
      </c>
      <c r="I199" s="63">
        <v>13446</v>
      </c>
      <c r="J199" s="63">
        <v>722</v>
      </c>
      <c r="K199" s="63">
        <v>14168</v>
      </c>
      <c r="L199"/>
    </row>
    <row r="200" spans="1:12" ht="12.75">
      <c r="A200" s="31"/>
      <c r="B200" s="9">
        <v>1210</v>
      </c>
      <c r="C200" s="10" t="s">
        <v>60</v>
      </c>
      <c r="D200" s="63">
        <v>2198</v>
      </c>
      <c r="E200" s="63">
        <v>3172</v>
      </c>
      <c r="F200" s="63">
        <v>0</v>
      </c>
      <c r="G200" s="63">
        <v>3172</v>
      </c>
      <c r="H200" s="63">
        <v>0</v>
      </c>
      <c r="I200" s="63">
        <v>3172</v>
      </c>
      <c r="J200" s="63">
        <v>176</v>
      </c>
      <c r="K200" s="63">
        <v>3348</v>
      </c>
      <c r="L200"/>
    </row>
    <row r="201" spans="1:12" ht="12.75">
      <c r="A201" s="31"/>
      <c r="B201" s="9">
        <v>2100</v>
      </c>
      <c r="C201" s="10" t="s">
        <v>30</v>
      </c>
      <c r="D201" s="63">
        <v>0</v>
      </c>
      <c r="E201" s="63">
        <v>0</v>
      </c>
      <c r="F201" s="63">
        <v>0</v>
      </c>
      <c r="G201" s="63">
        <v>0</v>
      </c>
      <c r="H201" s="63">
        <v>0</v>
      </c>
      <c r="I201" s="63">
        <v>0</v>
      </c>
      <c r="J201" s="63">
        <v>29</v>
      </c>
      <c r="K201" s="63">
        <v>29</v>
      </c>
      <c r="L201"/>
    </row>
    <row r="202" spans="1:12" ht="12.75">
      <c r="A202" s="31"/>
      <c r="B202" s="9">
        <v>2200</v>
      </c>
      <c r="C202" s="10" t="s">
        <v>28</v>
      </c>
      <c r="D202" s="63">
        <f aca="true" t="shared" si="32" ref="D202:I202">SUM(D203:D205)</f>
        <v>852</v>
      </c>
      <c r="E202" s="63">
        <f t="shared" si="32"/>
        <v>4127</v>
      </c>
      <c r="F202" s="63">
        <f t="shared" si="32"/>
        <v>0</v>
      </c>
      <c r="G202" s="63">
        <f t="shared" si="32"/>
        <v>4127</v>
      </c>
      <c r="H202" s="63">
        <f t="shared" si="32"/>
        <v>0</v>
      </c>
      <c r="I202" s="63">
        <f t="shared" si="32"/>
        <v>4127</v>
      </c>
      <c r="J202" s="63">
        <f>SUM(J203:J205)</f>
        <v>-927</v>
      </c>
      <c r="K202" s="63">
        <f>SUM(K203:K205)</f>
        <v>3200</v>
      </c>
      <c r="L202"/>
    </row>
    <row r="203" spans="1:12" ht="12.75">
      <c r="A203" s="31"/>
      <c r="B203" s="117">
        <v>2233</v>
      </c>
      <c r="C203" s="10" t="s">
        <v>390</v>
      </c>
      <c r="D203" s="63">
        <v>72</v>
      </c>
      <c r="E203" s="63">
        <v>0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/>
    </row>
    <row r="204" spans="1:12" ht="12.75">
      <c r="A204" s="31"/>
      <c r="B204" s="117">
        <v>2235</v>
      </c>
      <c r="C204" s="10" t="s">
        <v>718</v>
      </c>
      <c r="D204" s="63">
        <v>0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45</v>
      </c>
      <c r="K204" s="63">
        <v>45</v>
      </c>
      <c r="L204"/>
    </row>
    <row r="205" spans="1:12" ht="12.75">
      <c r="A205" s="31"/>
      <c r="B205" s="117">
        <v>2279</v>
      </c>
      <c r="C205" s="10" t="s">
        <v>410</v>
      </c>
      <c r="D205" s="63">
        <v>780</v>
      </c>
      <c r="E205" s="63">
        <v>4127</v>
      </c>
      <c r="F205" s="63">
        <v>0</v>
      </c>
      <c r="G205" s="63">
        <v>4127</v>
      </c>
      <c r="H205" s="63">
        <v>0</v>
      </c>
      <c r="I205" s="63">
        <v>4127</v>
      </c>
      <c r="J205" s="63">
        <v>-972</v>
      </c>
      <c r="K205" s="63">
        <v>3155</v>
      </c>
      <c r="L205"/>
    </row>
    <row r="206" spans="1:12" ht="25.5">
      <c r="A206" s="31"/>
      <c r="B206" s="9">
        <v>2300</v>
      </c>
      <c r="C206" s="10" t="s">
        <v>79</v>
      </c>
      <c r="D206" s="63">
        <f aca="true" t="shared" si="33" ref="D206:I206">SUM(D207:D211)</f>
        <v>4193</v>
      </c>
      <c r="E206" s="63">
        <f t="shared" si="33"/>
        <v>5337</v>
      </c>
      <c r="F206" s="63">
        <f t="shared" si="33"/>
        <v>0</v>
      </c>
      <c r="G206" s="63">
        <f t="shared" si="33"/>
        <v>5337</v>
      </c>
      <c r="H206" s="63">
        <f t="shared" si="33"/>
        <v>0</v>
      </c>
      <c r="I206" s="63">
        <f t="shared" si="33"/>
        <v>5337</v>
      </c>
      <c r="J206" s="63">
        <f>SUM(J207:J211)</f>
        <v>0</v>
      </c>
      <c r="K206" s="63">
        <f>SUM(K207:K211)</f>
        <v>5337</v>
      </c>
      <c r="L206"/>
    </row>
    <row r="207" spans="1:12" ht="12.75">
      <c r="A207" s="31"/>
      <c r="B207" s="117">
        <v>2312</v>
      </c>
      <c r="C207" s="10" t="s">
        <v>253</v>
      </c>
      <c r="D207" s="63">
        <v>380</v>
      </c>
      <c r="E207" s="63">
        <v>854</v>
      </c>
      <c r="F207" s="63">
        <v>0</v>
      </c>
      <c r="G207" s="63">
        <v>854</v>
      </c>
      <c r="H207" s="63">
        <v>0</v>
      </c>
      <c r="I207" s="63">
        <v>854</v>
      </c>
      <c r="J207" s="63">
        <v>-535</v>
      </c>
      <c r="K207" s="63">
        <v>319</v>
      </c>
      <c r="L207"/>
    </row>
    <row r="208" spans="1:12" ht="12.75">
      <c r="A208" s="31"/>
      <c r="B208" s="117">
        <v>2322</v>
      </c>
      <c r="C208" s="10" t="s">
        <v>254</v>
      </c>
      <c r="D208" s="63">
        <v>815</v>
      </c>
      <c r="E208" s="63">
        <v>1423</v>
      </c>
      <c r="F208" s="63">
        <v>0</v>
      </c>
      <c r="G208" s="63">
        <v>1423</v>
      </c>
      <c r="H208" s="63">
        <v>0</v>
      </c>
      <c r="I208" s="63">
        <v>1423</v>
      </c>
      <c r="J208" s="63">
        <v>0</v>
      </c>
      <c r="K208" s="63">
        <v>1423</v>
      </c>
      <c r="L208"/>
    </row>
    <row r="209" spans="1:12" ht="12.75">
      <c r="A209" s="31"/>
      <c r="B209" s="117">
        <v>2361</v>
      </c>
      <c r="C209" s="10" t="s">
        <v>394</v>
      </c>
      <c r="D209" s="63">
        <v>2178</v>
      </c>
      <c r="E209" s="63">
        <v>2846</v>
      </c>
      <c r="F209" s="63">
        <v>0</v>
      </c>
      <c r="G209" s="63">
        <v>2846</v>
      </c>
      <c r="H209" s="63">
        <v>0</v>
      </c>
      <c r="I209" s="63">
        <v>2846</v>
      </c>
      <c r="J209" s="63">
        <v>535</v>
      </c>
      <c r="K209" s="63">
        <v>3381</v>
      </c>
      <c r="L209"/>
    </row>
    <row r="210" spans="1:12" ht="12.75">
      <c r="A210" s="31"/>
      <c r="B210" s="117">
        <v>2363</v>
      </c>
      <c r="C210" s="10" t="s">
        <v>384</v>
      </c>
      <c r="D210" s="63">
        <v>720</v>
      </c>
      <c r="E210" s="63">
        <v>0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/>
    </row>
    <row r="211" spans="1:12" ht="12.75">
      <c r="A211" s="31"/>
      <c r="B211" s="117">
        <v>2390</v>
      </c>
      <c r="C211" s="10" t="s">
        <v>385</v>
      </c>
      <c r="D211" s="63">
        <v>100</v>
      </c>
      <c r="E211" s="63">
        <v>214</v>
      </c>
      <c r="F211" s="63">
        <v>0</v>
      </c>
      <c r="G211" s="63">
        <v>214</v>
      </c>
      <c r="H211" s="63">
        <v>0</v>
      </c>
      <c r="I211" s="63">
        <v>214</v>
      </c>
      <c r="J211" s="63">
        <v>0</v>
      </c>
      <c r="K211" s="63">
        <v>214</v>
      </c>
      <c r="L211"/>
    </row>
    <row r="212" spans="1:12" ht="12.75">
      <c r="A212" s="31"/>
      <c r="B212" s="9"/>
      <c r="C212" s="32" t="s">
        <v>70</v>
      </c>
      <c r="D212" s="63">
        <f aca="true" t="shared" si="34" ref="D212:I212">D199+D200+D202+D206</f>
        <v>16363</v>
      </c>
      <c r="E212" s="63">
        <f t="shared" si="34"/>
        <v>26082</v>
      </c>
      <c r="F212" s="63">
        <f t="shared" si="34"/>
        <v>0</v>
      </c>
      <c r="G212" s="63">
        <f t="shared" si="34"/>
        <v>26082</v>
      </c>
      <c r="H212" s="63">
        <f t="shared" si="34"/>
        <v>0</v>
      </c>
      <c r="I212" s="63">
        <f t="shared" si="34"/>
        <v>26082</v>
      </c>
      <c r="J212" s="63">
        <f>J199+J200+J202+J206+J201</f>
        <v>0</v>
      </c>
      <c r="K212" s="63">
        <f>K199+K200+K202+K206+K201</f>
        <v>26082</v>
      </c>
      <c r="L212"/>
    </row>
    <row r="213" spans="1:12" ht="25.5">
      <c r="A213" s="31"/>
      <c r="B213" s="9"/>
      <c r="C213" s="10" t="s">
        <v>916</v>
      </c>
      <c r="D213" s="212">
        <f aca="true" t="shared" si="35" ref="D213:I213">SUM(D214:D215)</f>
        <v>1131</v>
      </c>
      <c r="E213" s="212">
        <f t="shared" si="35"/>
        <v>2017</v>
      </c>
      <c r="F213" s="212">
        <f t="shared" si="35"/>
        <v>0</v>
      </c>
      <c r="G213" s="212">
        <f t="shared" si="35"/>
        <v>2017</v>
      </c>
      <c r="H213" s="212">
        <f t="shared" si="35"/>
        <v>0</v>
      </c>
      <c r="I213" s="212">
        <f t="shared" si="35"/>
        <v>2017</v>
      </c>
      <c r="J213" s="212">
        <f>SUM(J214:J215)</f>
        <v>0</v>
      </c>
      <c r="K213" s="212">
        <f>SUM(K214:K215)</f>
        <v>2017</v>
      </c>
      <c r="L213"/>
    </row>
    <row r="214" spans="1:12" ht="12.75">
      <c r="A214" s="31"/>
      <c r="B214" s="9"/>
      <c r="C214" s="32" t="s">
        <v>69</v>
      </c>
      <c r="D214" s="63">
        <v>918</v>
      </c>
      <c r="E214" s="63">
        <v>1632</v>
      </c>
      <c r="F214" s="63">
        <v>0</v>
      </c>
      <c r="G214" s="63">
        <v>1632</v>
      </c>
      <c r="H214" s="63">
        <v>0</v>
      </c>
      <c r="I214" s="63">
        <v>1632</v>
      </c>
      <c r="J214" s="63">
        <v>11</v>
      </c>
      <c r="K214" s="63">
        <v>1643</v>
      </c>
      <c r="L214"/>
    </row>
    <row r="215" spans="1:12" ht="12.75">
      <c r="A215" s="31"/>
      <c r="B215" s="9"/>
      <c r="C215" s="32" t="s">
        <v>65</v>
      </c>
      <c r="D215" s="63">
        <v>213</v>
      </c>
      <c r="E215" s="63">
        <v>385</v>
      </c>
      <c r="F215" s="63">
        <v>0</v>
      </c>
      <c r="G215" s="63">
        <v>385</v>
      </c>
      <c r="H215" s="63">
        <v>0</v>
      </c>
      <c r="I215" s="63">
        <v>385</v>
      </c>
      <c r="J215" s="63">
        <v>-11</v>
      </c>
      <c r="K215" s="63">
        <v>374</v>
      </c>
      <c r="L215"/>
    </row>
    <row r="216" spans="1:12" ht="12.75">
      <c r="A216" s="31"/>
      <c r="B216" s="9"/>
      <c r="C216" s="32" t="s">
        <v>70</v>
      </c>
      <c r="D216" s="63">
        <f aca="true" t="shared" si="36" ref="D216:I216">SUM(D199+D200+D202+D206+D213)</f>
        <v>17494</v>
      </c>
      <c r="E216" s="63">
        <f t="shared" si="36"/>
        <v>28099</v>
      </c>
      <c r="F216" s="63">
        <f t="shared" si="36"/>
        <v>0</v>
      </c>
      <c r="G216" s="63">
        <f t="shared" si="36"/>
        <v>28099</v>
      </c>
      <c r="H216" s="63">
        <f t="shared" si="36"/>
        <v>0</v>
      </c>
      <c r="I216" s="63">
        <f t="shared" si="36"/>
        <v>28099</v>
      </c>
      <c r="J216" s="63">
        <f>SUM(J199+J200+J202+J206+J213+J201)</f>
        <v>0</v>
      </c>
      <c r="K216" s="63">
        <f>SUM(K199+K200+K202+K206+K213+K201)</f>
        <v>28099</v>
      </c>
      <c r="L216"/>
    </row>
    <row r="217" spans="1:12" ht="12.75">
      <c r="A217" s="31"/>
      <c r="B217" s="9"/>
      <c r="C217" s="32"/>
      <c r="D217" s="63"/>
      <c r="E217" s="63"/>
      <c r="F217" s="63"/>
      <c r="G217" s="63"/>
      <c r="H217" s="63"/>
      <c r="I217" s="63"/>
      <c r="J217" s="63"/>
      <c r="K217" s="63"/>
      <c r="L217"/>
    </row>
    <row r="218" spans="1:12" ht="12.75">
      <c r="A218" s="31"/>
      <c r="B218" s="9"/>
      <c r="C218" s="10"/>
      <c r="D218" s="63"/>
      <c r="E218" s="63"/>
      <c r="F218" s="63"/>
      <c r="G218" s="63"/>
      <c r="H218" s="63"/>
      <c r="I218" s="63"/>
      <c r="J218" s="63"/>
      <c r="K218" s="63"/>
      <c r="L218"/>
    </row>
    <row r="219" spans="1:12" ht="13.5">
      <c r="A219" s="8"/>
      <c r="B219" s="9"/>
      <c r="C219" s="135" t="s">
        <v>435</v>
      </c>
      <c r="D219" s="63"/>
      <c r="E219" s="63"/>
      <c r="F219" s="63"/>
      <c r="G219" s="63"/>
      <c r="H219" s="63"/>
      <c r="I219" s="63"/>
      <c r="J219" s="63"/>
      <c r="K219" s="63"/>
      <c r="L219"/>
    </row>
    <row r="220" spans="1:12" ht="12.75">
      <c r="A220" s="8"/>
      <c r="B220" s="9">
        <v>1100</v>
      </c>
      <c r="C220" s="10" t="s">
        <v>59</v>
      </c>
      <c r="D220" s="63">
        <v>44625</v>
      </c>
      <c r="E220" s="63">
        <v>71677</v>
      </c>
      <c r="F220" s="63">
        <v>0</v>
      </c>
      <c r="G220" s="63">
        <v>71677</v>
      </c>
      <c r="H220" s="63">
        <v>0</v>
      </c>
      <c r="I220" s="63">
        <v>71677</v>
      </c>
      <c r="J220" s="63">
        <v>4687</v>
      </c>
      <c r="K220" s="63">
        <v>76364</v>
      </c>
      <c r="L220"/>
    </row>
    <row r="221" spans="1:12" ht="12.75">
      <c r="A221" s="8"/>
      <c r="B221" s="9">
        <v>1210</v>
      </c>
      <c r="C221" s="10" t="s">
        <v>60</v>
      </c>
      <c r="D221" s="287">
        <v>10753</v>
      </c>
      <c r="E221" s="287">
        <v>16910</v>
      </c>
      <c r="F221" s="287">
        <v>0</v>
      </c>
      <c r="G221" s="287">
        <v>16910</v>
      </c>
      <c r="H221" s="287">
        <v>0</v>
      </c>
      <c r="I221" s="287">
        <v>16910</v>
      </c>
      <c r="J221" s="287">
        <v>955</v>
      </c>
      <c r="K221" s="287">
        <v>17865</v>
      </c>
      <c r="L221"/>
    </row>
    <row r="222" spans="1:12" ht="25.5">
      <c r="A222" s="209"/>
      <c r="B222" s="214">
        <v>1220</v>
      </c>
      <c r="C222" s="211" t="s">
        <v>577</v>
      </c>
      <c r="D222" s="287">
        <f aca="true" t="shared" si="37" ref="D222:I222">SUM(D223:D225)</f>
        <v>285</v>
      </c>
      <c r="E222" s="287">
        <f t="shared" si="37"/>
        <v>584</v>
      </c>
      <c r="F222" s="287">
        <f t="shared" si="37"/>
        <v>0</v>
      </c>
      <c r="G222" s="287">
        <f t="shared" si="37"/>
        <v>584</v>
      </c>
      <c r="H222" s="287">
        <f t="shared" si="37"/>
        <v>0</v>
      </c>
      <c r="I222" s="287">
        <f t="shared" si="37"/>
        <v>584</v>
      </c>
      <c r="J222" s="287">
        <f>SUM(J223:J225)</f>
        <v>-226</v>
      </c>
      <c r="K222" s="287">
        <f>SUM(K223:K225)</f>
        <v>358</v>
      </c>
      <c r="L222"/>
    </row>
    <row r="223" spans="1:12" ht="12.75">
      <c r="A223" s="209"/>
      <c r="B223" s="210">
        <v>1221</v>
      </c>
      <c r="C223" s="211" t="s">
        <v>597</v>
      </c>
      <c r="D223" s="287">
        <v>0</v>
      </c>
      <c r="E223" s="287">
        <v>0</v>
      </c>
      <c r="F223" s="287">
        <v>0</v>
      </c>
      <c r="G223" s="287">
        <v>0</v>
      </c>
      <c r="H223" s="287">
        <v>0</v>
      </c>
      <c r="I223" s="287">
        <v>0</v>
      </c>
      <c r="J223" s="287">
        <v>0</v>
      </c>
      <c r="K223" s="287">
        <v>0</v>
      </c>
      <c r="L223"/>
    </row>
    <row r="224" spans="1:12" ht="25.5">
      <c r="A224" s="209"/>
      <c r="B224" s="210">
        <v>1228</v>
      </c>
      <c r="C224" s="211" t="s">
        <v>936</v>
      </c>
      <c r="D224" s="287">
        <v>0</v>
      </c>
      <c r="E224" s="287">
        <v>86</v>
      </c>
      <c r="F224" s="287">
        <v>0</v>
      </c>
      <c r="G224" s="287">
        <v>86</v>
      </c>
      <c r="H224" s="287">
        <v>0</v>
      </c>
      <c r="I224" s="287">
        <v>86</v>
      </c>
      <c r="J224" s="287">
        <v>-86</v>
      </c>
      <c r="K224" s="287">
        <v>0</v>
      </c>
      <c r="L224"/>
    </row>
    <row r="225" spans="1:12" ht="12.75">
      <c r="A225" s="209"/>
      <c r="B225" s="210">
        <v>1229</v>
      </c>
      <c r="C225" s="211" t="s">
        <v>952</v>
      </c>
      <c r="D225" s="324">
        <v>285</v>
      </c>
      <c r="E225" s="324">
        <v>498</v>
      </c>
      <c r="F225" s="324">
        <v>0</v>
      </c>
      <c r="G225" s="324">
        <v>498</v>
      </c>
      <c r="H225" s="324">
        <v>0</v>
      </c>
      <c r="I225" s="324">
        <v>498</v>
      </c>
      <c r="J225" s="324">
        <v>-140</v>
      </c>
      <c r="K225" s="324">
        <v>358</v>
      </c>
      <c r="L225"/>
    </row>
    <row r="226" spans="1:12" ht="12.75">
      <c r="A226" s="209"/>
      <c r="B226" s="214">
        <v>2111</v>
      </c>
      <c r="C226" s="211" t="s">
        <v>30</v>
      </c>
      <c r="D226" s="330">
        <v>161</v>
      </c>
      <c r="E226" s="331">
        <v>0</v>
      </c>
      <c r="F226" s="331">
        <v>0</v>
      </c>
      <c r="G226" s="331">
        <v>0</v>
      </c>
      <c r="H226" s="331">
        <v>0</v>
      </c>
      <c r="I226" s="331">
        <v>0</v>
      </c>
      <c r="J226" s="331">
        <v>156</v>
      </c>
      <c r="K226" s="331">
        <v>156</v>
      </c>
      <c r="L226"/>
    </row>
    <row r="227" spans="1:12" ht="12.75">
      <c r="A227" s="8"/>
      <c r="B227" s="9">
        <v>2200</v>
      </c>
      <c r="C227" s="10" t="s">
        <v>28</v>
      </c>
      <c r="D227" s="67">
        <f aca="true" t="shared" si="38" ref="D227:I227">SUM(D228:D249)</f>
        <v>38224</v>
      </c>
      <c r="E227" s="67">
        <f t="shared" si="38"/>
        <v>52407</v>
      </c>
      <c r="F227" s="67">
        <f t="shared" si="38"/>
        <v>0</v>
      </c>
      <c r="G227" s="67">
        <f t="shared" si="38"/>
        <v>52407</v>
      </c>
      <c r="H227" s="67">
        <f t="shared" si="38"/>
        <v>0</v>
      </c>
      <c r="I227" s="67">
        <f t="shared" si="38"/>
        <v>52407</v>
      </c>
      <c r="J227" s="67">
        <f>SUM(J228:J249)</f>
        <v>-2358</v>
      </c>
      <c r="K227" s="67">
        <f>SUM(K228:K249)</f>
        <v>50049</v>
      </c>
      <c r="L227"/>
    </row>
    <row r="228" spans="1:12" ht="12.75">
      <c r="A228" s="8"/>
      <c r="B228" s="117">
        <v>2219</v>
      </c>
      <c r="C228" s="10" t="s">
        <v>208</v>
      </c>
      <c r="D228" s="63">
        <v>1213</v>
      </c>
      <c r="E228" s="63">
        <v>2277</v>
      </c>
      <c r="F228" s="63">
        <v>0</v>
      </c>
      <c r="G228" s="63">
        <v>2277</v>
      </c>
      <c r="H228" s="63">
        <v>0</v>
      </c>
      <c r="I228" s="63">
        <v>2277</v>
      </c>
      <c r="J228" s="63">
        <v>-1200</v>
      </c>
      <c r="K228" s="63">
        <v>1077</v>
      </c>
      <c r="L228"/>
    </row>
    <row r="229" spans="1:12" ht="12.75">
      <c r="A229" s="8"/>
      <c r="B229" s="117">
        <v>2220</v>
      </c>
      <c r="C229" s="10" t="s">
        <v>371</v>
      </c>
      <c r="D229" s="63">
        <v>0</v>
      </c>
      <c r="E229" s="63">
        <v>0</v>
      </c>
      <c r="F229" s="63">
        <v>0</v>
      </c>
      <c r="G229" s="63">
        <v>0</v>
      </c>
      <c r="H229" s="63">
        <v>0</v>
      </c>
      <c r="I229" s="63">
        <v>0</v>
      </c>
      <c r="J229" s="63">
        <v>530</v>
      </c>
      <c r="K229" s="63">
        <v>530</v>
      </c>
      <c r="L229"/>
    </row>
    <row r="230" spans="1:12" ht="12.75">
      <c r="A230" s="8"/>
      <c r="B230" s="117">
        <v>2221</v>
      </c>
      <c r="C230" s="10" t="s">
        <v>209</v>
      </c>
      <c r="D230" s="63">
        <v>6779</v>
      </c>
      <c r="E230" s="63">
        <v>10245</v>
      </c>
      <c r="F230" s="63">
        <v>0</v>
      </c>
      <c r="G230" s="63">
        <v>10245</v>
      </c>
      <c r="H230" s="63">
        <v>0</v>
      </c>
      <c r="I230" s="63">
        <v>10245</v>
      </c>
      <c r="J230" s="63">
        <v>-1700</v>
      </c>
      <c r="K230" s="63">
        <v>8545</v>
      </c>
      <c r="L230"/>
    </row>
    <row r="231" spans="1:12" ht="12.75">
      <c r="A231" s="8"/>
      <c r="B231" s="117">
        <v>2222</v>
      </c>
      <c r="C231" s="10" t="s">
        <v>210</v>
      </c>
      <c r="D231" s="63">
        <v>1070</v>
      </c>
      <c r="E231" s="63">
        <v>2135</v>
      </c>
      <c r="F231" s="63">
        <v>0</v>
      </c>
      <c r="G231" s="63">
        <v>2135</v>
      </c>
      <c r="H231" s="63">
        <v>0</v>
      </c>
      <c r="I231" s="63">
        <v>2135</v>
      </c>
      <c r="J231" s="63">
        <v>-140</v>
      </c>
      <c r="K231" s="63">
        <v>1995</v>
      </c>
      <c r="L231"/>
    </row>
    <row r="232" spans="1:12" ht="12.75">
      <c r="A232" s="8"/>
      <c r="B232" s="117">
        <v>2223</v>
      </c>
      <c r="C232" s="10" t="s">
        <v>211</v>
      </c>
      <c r="D232" s="63">
        <v>6480</v>
      </c>
      <c r="E232" s="63">
        <v>8540</v>
      </c>
      <c r="F232" s="63">
        <v>0</v>
      </c>
      <c r="G232" s="63">
        <v>8540</v>
      </c>
      <c r="H232" s="63">
        <v>0</v>
      </c>
      <c r="I232" s="63">
        <v>8540</v>
      </c>
      <c r="J232" s="63">
        <v>796</v>
      </c>
      <c r="K232" s="63">
        <v>9336</v>
      </c>
      <c r="L232"/>
    </row>
    <row r="233" spans="1:12" ht="14.25" customHeight="1">
      <c r="A233" s="8"/>
      <c r="B233" s="117">
        <v>2226</v>
      </c>
      <c r="C233" s="10" t="s">
        <v>412</v>
      </c>
      <c r="D233" s="63">
        <v>560</v>
      </c>
      <c r="E233" s="63">
        <v>854</v>
      </c>
      <c r="F233" s="63">
        <v>0</v>
      </c>
      <c r="G233" s="63">
        <v>854</v>
      </c>
      <c r="H233" s="63">
        <v>0</v>
      </c>
      <c r="I233" s="63">
        <v>854</v>
      </c>
      <c r="J233" s="63">
        <v>-95</v>
      </c>
      <c r="K233" s="63">
        <v>759</v>
      </c>
      <c r="L233"/>
    </row>
    <row r="234" spans="1:12" ht="13.5" customHeight="1">
      <c r="A234" s="8"/>
      <c r="B234" s="117">
        <v>2233</v>
      </c>
      <c r="C234" s="10" t="s">
        <v>390</v>
      </c>
      <c r="D234" s="63">
        <v>1600</v>
      </c>
      <c r="E234" s="63">
        <v>570</v>
      </c>
      <c r="F234" s="63">
        <v>0</v>
      </c>
      <c r="G234" s="63">
        <v>570</v>
      </c>
      <c r="H234" s="63">
        <v>0</v>
      </c>
      <c r="I234" s="63">
        <v>570</v>
      </c>
      <c r="J234" s="63">
        <v>-250</v>
      </c>
      <c r="K234" s="63">
        <v>320</v>
      </c>
      <c r="L234"/>
    </row>
    <row r="235" spans="1:12" ht="12.75">
      <c r="A235" s="209"/>
      <c r="B235" s="210">
        <v>2234</v>
      </c>
      <c r="C235" s="211" t="s">
        <v>536</v>
      </c>
      <c r="D235" s="241">
        <v>20</v>
      </c>
      <c r="E235" s="241">
        <v>22</v>
      </c>
      <c r="F235" s="241">
        <v>0</v>
      </c>
      <c r="G235" s="241">
        <v>22</v>
      </c>
      <c r="H235" s="241">
        <v>0</v>
      </c>
      <c r="I235" s="241">
        <v>22</v>
      </c>
      <c r="J235" s="241">
        <v>0</v>
      </c>
      <c r="K235" s="241">
        <v>22</v>
      </c>
      <c r="L235"/>
    </row>
    <row r="236" spans="1:12" ht="23.25" customHeight="1">
      <c r="A236" s="209"/>
      <c r="B236" s="210">
        <v>2234</v>
      </c>
      <c r="C236" s="211" t="s">
        <v>686</v>
      </c>
      <c r="D236" s="67">
        <v>240</v>
      </c>
      <c r="E236" s="67">
        <v>285</v>
      </c>
      <c r="F236" s="67">
        <v>0</v>
      </c>
      <c r="G236" s="67">
        <v>285</v>
      </c>
      <c r="H236" s="67">
        <v>0</v>
      </c>
      <c r="I236" s="67">
        <v>285</v>
      </c>
      <c r="J236" s="67">
        <v>0</v>
      </c>
      <c r="K236" s="67">
        <v>285</v>
      </c>
      <c r="L236"/>
    </row>
    <row r="237" spans="1:12" ht="12.75">
      <c r="A237" s="209"/>
      <c r="B237" s="210">
        <v>2235</v>
      </c>
      <c r="C237" s="211" t="s">
        <v>718</v>
      </c>
      <c r="D237" s="286">
        <v>250</v>
      </c>
      <c r="E237" s="286">
        <v>427</v>
      </c>
      <c r="F237" s="286">
        <v>0</v>
      </c>
      <c r="G237" s="286">
        <v>427</v>
      </c>
      <c r="H237" s="286">
        <v>0</v>
      </c>
      <c r="I237" s="286">
        <v>427</v>
      </c>
      <c r="J237" s="286">
        <v>-250</v>
      </c>
      <c r="K237" s="286">
        <v>177</v>
      </c>
      <c r="L237"/>
    </row>
    <row r="238" spans="1:12" ht="12.75">
      <c r="A238" s="8"/>
      <c r="B238" s="117">
        <v>2239</v>
      </c>
      <c r="C238" s="10" t="s">
        <v>490</v>
      </c>
      <c r="D238" s="67">
        <v>125</v>
      </c>
      <c r="E238" s="67">
        <v>214</v>
      </c>
      <c r="F238" s="67">
        <v>0</v>
      </c>
      <c r="G238" s="67">
        <v>214</v>
      </c>
      <c r="H238" s="67">
        <v>0</v>
      </c>
      <c r="I238" s="67">
        <v>214</v>
      </c>
      <c r="J238" s="67">
        <v>-100</v>
      </c>
      <c r="K238" s="67">
        <v>114</v>
      </c>
      <c r="L238"/>
    </row>
    <row r="239" spans="1:12" ht="12.75">
      <c r="A239" s="8"/>
      <c r="B239" s="117">
        <v>2241</v>
      </c>
      <c r="C239" s="10" t="s">
        <v>791</v>
      </c>
      <c r="D239" s="67">
        <v>142</v>
      </c>
      <c r="E239" s="67">
        <v>570</v>
      </c>
      <c r="F239" s="67">
        <v>0</v>
      </c>
      <c r="G239" s="67">
        <v>570</v>
      </c>
      <c r="H239" s="67">
        <v>0</v>
      </c>
      <c r="I239" s="67">
        <v>570</v>
      </c>
      <c r="J239" s="67">
        <v>375</v>
      </c>
      <c r="K239" s="67">
        <v>945</v>
      </c>
      <c r="L239"/>
    </row>
    <row r="240" spans="1:12" ht="12.75">
      <c r="A240" s="8"/>
      <c r="B240" s="117">
        <v>2242</v>
      </c>
      <c r="C240" s="10" t="s">
        <v>407</v>
      </c>
      <c r="D240" s="63">
        <v>50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/>
    </row>
    <row r="241" spans="1:12" ht="12.75">
      <c r="A241" s="8"/>
      <c r="B241" s="117">
        <v>2243</v>
      </c>
      <c r="C241" s="10" t="s">
        <v>877</v>
      </c>
      <c r="D241" s="63">
        <v>715</v>
      </c>
      <c r="E241" s="63">
        <v>2560</v>
      </c>
      <c r="F241" s="63">
        <v>0</v>
      </c>
      <c r="G241" s="63">
        <v>2560</v>
      </c>
      <c r="H241" s="63">
        <v>0</v>
      </c>
      <c r="I241" s="63">
        <v>2560</v>
      </c>
      <c r="J241" s="63">
        <v>-1000</v>
      </c>
      <c r="K241" s="63">
        <v>1560</v>
      </c>
      <c r="L241"/>
    </row>
    <row r="242" spans="1:12" ht="25.5">
      <c r="A242" s="8"/>
      <c r="B242" s="117">
        <v>2246</v>
      </c>
      <c r="C242" s="10" t="s">
        <v>746</v>
      </c>
      <c r="D242" s="63">
        <v>0</v>
      </c>
      <c r="E242" s="63">
        <v>214</v>
      </c>
      <c r="F242" s="63">
        <v>0</v>
      </c>
      <c r="G242" s="63">
        <v>214</v>
      </c>
      <c r="H242" s="63">
        <v>0</v>
      </c>
      <c r="I242" s="63">
        <v>214</v>
      </c>
      <c r="J242" s="63">
        <v>-214</v>
      </c>
      <c r="K242" s="63">
        <v>0</v>
      </c>
      <c r="L242"/>
    </row>
    <row r="243" spans="1:12" ht="12" customHeight="1">
      <c r="A243" s="8"/>
      <c r="B243" s="117">
        <v>2253</v>
      </c>
      <c r="C243" s="10" t="s">
        <v>414</v>
      </c>
      <c r="D243" s="63">
        <v>520</v>
      </c>
      <c r="E243" s="63">
        <v>570</v>
      </c>
      <c r="F243" s="63">
        <v>0</v>
      </c>
      <c r="G243" s="63">
        <v>570</v>
      </c>
      <c r="H243" s="63">
        <v>0</v>
      </c>
      <c r="I243" s="63">
        <v>570</v>
      </c>
      <c r="J243" s="63">
        <v>0</v>
      </c>
      <c r="K243" s="63">
        <v>570</v>
      </c>
      <c r="L243"/>
    </row>
    <row r="244" spans="1:12" ht="12" customHeight="1">
      <c r="A244" s="8"/>
      <c r="B244" s="117">
        <v>2260</v>
      </c>
      <c r="C244" s="10" t="s">
        <v>610</v>
      </c>
      <c r="D244" s="63">
        <v>890</v>
      </c>
      <c r="E244" s="63">
        <v>1025</v>
      </c>
      <c r="F244" s="63">
        <v>0</v>
      </c>
      <c r="G244" s="63">
        <v>1025</v>
      </c>
      <c r="H244" s="63">
        <v>0</v>
      </c>
      <c r="I244" s="63">
        <v>1025</v>
      </c>
      <c r="J244" s="63">
        <v>373</v>
      </c>
      <c r="K244" s="63">
        <v>1398</v>
      </c>
      <c r="L244"/>
    </row>
    <row r="245" spans="1:12" ht="12" customHeight="1">
      <c r="A245" s="8"/>
      <c r="B245" s="117">
        <v>2262</v>
      </c>
      <c r="C245" s="10" t="s">
        <v>436</v>
      </c>
      <c r="D245" s="63">
        <v>0</v>
      </c>
      <c r="E245" s="63">
        <v>285</v>
      </c>
      <c r="F245" s="63">
        <v>0</v>
      </c>
      <c r="G245" s="63">
        <v>285</v>
      </c>
      <c r="H245" s="63">
        <v>0</v>
      </c>
      <c r="I245" s="63">
        <v>285</v>
      </c>
      <c r="J245" s="63">
        <v>-285</v>
      </c>
      <c r="K245" s="63">
        <v>0</v>
      </c>
      <c r="L245"/>
    </row>
    <row r="246" spans="1:12" ht="12" customHeight="1">
      <c r="A246" s="8"/>
      <c r="B246" s="117">
        <v>2264</v>
      </c>
      <c r="C246" s="10" t="s">
        <v>437</v>
      </c>
      <c r="D246" s="63">
        <v>590</v>
      </c>
      <c r="E246" s="63">
        <v>2704</v>
      </c>
      <c r="F246" s="63">
        <v>0</v>
      </c>
      <c r="G246" s="63">
        <v>2704</v>
      </c>
      <c r="H246" s="63">
        <v>0</v>
      </c>
      <c r="I246" s="63">
        <v>2704</v>
      </c>
      <c r="J246" s="63">
        <v>-2000</v>
      </c>
      <c r="K246" s="63">
        <v>704</v>
      </c>
      <c r="L246"/>
    </row>
    <row r="247" spans="1:12" ht="12" customHeight="1">
      <c r="A247" s="8"/>
      <c r="B247" s="117">
        <v>2269</v>
      </c>
      <c r="C247" s="10" t="s">
        <v>687</v>
      </c>
      <c r="D247" s="63">
        <v>390</v>
      </c>
      <c r="E247" s="63">
        <v>698</v>
      </c>
      <c r="F247" s="63">
        <v>0</v>
      </c>
      <c r="G247" s="63">
        <v>698</v>
      </c>
      <c r="H247" s="63">
        <v>0</v>
      </c>
      <c r="I247" s="63">
        <v>698</v>
      </c>
      <c r="J247" s="63">
        <v>-350</v>
      </c>
      <c r="K247" s="63">
        <v>348</v>
      </c>
      <c r="L247"/>
    </row>
    <row r="248" spans="1:12" ht="12" customHeight="1">
      <c r="A248" s="8"/>
      <c r="B248" s="117">
        <v>2271</v>
      </c>
      <c r="C248" s="10" t="s">
        <v>438</v>
      </c>
      <c r="D248" s="63">
        <v>4430</v>
      </c>
      <c r="E248" s="63">
        <v>2560</v>
      </c>
      <c r="F248" s="63">
        <v>0</v>
      </c>
      <c r="G248" s="63">
        <v>2560</v>
      </c>
      <c r="H248" s="63">
        <v>0</v>
      </c>
      <c r="I248" s="63">
        <v>2560</v>
      </c>
      <c r="J248" s="63">
        <v>3152</v>
      </c>
      <c r="K248" s="63">
        <v>5712</v>
      </c>
      <c r="L248"/>
    </row>
    <row r="249" spans="1:12" ht="12.75">
      <c r="A249" s="8"/>
      <c r="B249" s="117">
        <v>2279</v>
      </c>
      <c r="C249" s="10" t="s">
        <v>410</v>
      </c>
      <c r="D249" s="63">
        <v>12160</v>
      </c>
      <c r="E249" s="63">
        <v>15652</v>
      </c>
      <c r="F249" s="63">
        <v>0</v>
      </c>
      <c r="G249" s="63">
        <v>15652</v>
      </c>
      <c r="H249" s="63">
        <v>0</v>
      </c>
      <c r="I249" s="63">
        <v>15652</v>
      </c>
      <c r="J249" s="63">
        <v>0</v>
      </c>
      <c r="K249" s="63">
        <v>15652</v>
      </c>
      <c r="L249"/>
    </row>
    <row r="250" spans="1:12" ht="25.5">
      <c r="A250" s="8"/>
      <c r="B250" s="9">
        <v>2300</v>
      </c>
      <c r="C250" s="10" t="s">
        <v>81</v>
      </c>
      <c r="D250" s="63">
        <f aca="true" t="shared" si="39" ref="D250:I250">SUM(D251:D262)</f>
        <v>16455</v>
      </c>
      <c r="E250" s="63">
        <f t="shared" si="39"/>
        <v>21854</v>
      </c>
      <c r="F250" s="63">
        <f t="shared" si="39"/>
        <v>0</v>
      </c>
      <c r="G250" s="63">
        <f t="shared" si="39"/>
        <v>21854</v>
      </c>
      <c r="H250" s="63">
        <f t="shared" si="39"/>
        <v>0</v>
      </c>
      <c r="I250" s="63">
        <f t="shared" si="39"/>
        <v>21854</v>
      </c>
      <c r="J250" s="63">
        <f>SUM(J251:J262)</f>
        <v>-317</v>
      </c>
      <c r="K250" s="63">
        <f>SUM(K251:K262)</f>
        <v>21537</v>
      </c>
      <c r="L250"/>
    </row>
    <row r="251" spans="1:12" ht="12.75">
      <c r="A251" s="8"/>
      <c r="B251" s="117">
        <v>2311</v>
      </c>
      <c r="C251" s="10" t="s">
        <v>252</v>
      </c>
      <c r="D251" s="63">
        <v>1035</v>
      </c>
      <c r="E251" s="63">
        <v>996</v>
      </c>
      <c r="F251" s="63">
        <v>0</v>
      </c>
      <c r="G251" s="63">
        <v>996</v>
      </c>
      <c r="H251" s="63">
        <v>0</v>
      </c>
      <c r="I251" s="63">
        <v>996</v>
      </c>
      <c r="J251" s="63">
        <v>1100</v>
      </c>
      <c r="K251" s="63">
        <v>2096</v>
      </c>
      <c r="L251"/>
    </row>
    <row r="252" spans="1:12" ht="12.75">
      <c r="A252" s="8"/>
      <c r="B252" s="117">
        <v>2312</v>
      </c>
      <c r="C252" s="10" t="s">
        <v>253</v>
      </c>
      <c r="D252" s="63">
        <v>1385</v>
      </c>
      <c r="E252" s="63">
        <v>854</v>
      </c>
      <c r="F252" s="63">
        <v>0</v>
      </c>
      <c r="G252" s="63">
        <v>854</v>
      </c>
      <c r="H252" s="63">
        <v>0</v>
      </c>
      <c r="I252" s="63">
        <v>854</v>
      </c>
      <c r="J252" s="63">
        <v>850</v>
      </c>
      <c r="K252" s="63">
        <v>1704</v>
      </c>
      <c r="L252"/>
    </row>
    <row r="253" spans="1:12" ht="12.75">
      <c r="A253" s="8"/>
      <c r="B253" s="117">
        <v>2322</v>
      </c>
      <c r="C253" s="10" t="s">
        <v>254</v>
      </c>
      <c r="D253" s="63">
        <v>3855</v>
      </c>
      <c r="E253" s="63">
        <v>4952</v>
      </c>
      <c r="F253" s="63">
        <v>0</v>
      </c>
      <c r="G253" s="63">
        <v>4952</v>
      </c>
      <c r="H253" s="63">
        <v>0</v>
      </c>
      <c r="I253" s="63">
        <v>4952</v>
      </c>
      <c r="J253" s="63">
        <v>-720</v>
      </c>
      <c r="K253" s="63">
        <v>4232</v>
      </c>
      <c r="L253"/>
    </row>
    <row r="254" spans="1:12" ht="12.75">
      <c r="A254" s="8"/>
      <c r="B254" s="117">
        <v>2341</v>
      </c>
      <c r="C254" s="10" t="s">
        <v>439</v>
      </c>
      <c r="D254" s="63">
        <v>0</v>
      </c>
      <c r="E254" s="63">
        <v>36</v>
      </c>
      <c r="F254" s="63">
        <v>0</v>
      </c>
      <c r="G254" s="63">
        <v>36</v>
      </c>
      <c r="H254" s="63">
        <v>0</v>
      </c>
      <c r="I254" s="63">
        <v>36</v>
      </c>
      <c r="J254" s="63">
        <v>-36</v>
      </c>
      <c r="K254" s="63">
        <v>0</v>
      </c>
      <c r="L254"/>
    </row>
    <row r="255" spans="1:12" ht="13.5" customHeight="1">
      <c r="A255" s="8"/>
      <c r="B255" s="117">
        <v>2350</v>
      </c>
      <c r="C255" s="10" t="s">
        <v>416</v>
      </c>
      <c r="D255" s="63">
        <v>75</v>
      </c>
      <c r="E255" s="63">
        <v>285</v>
      </c>
      <c r="F255" s="63">
        <v>0</v>
      </c>
      <c r="G255" s="63">
        <v>285</v>
      </c>
      <c r="H255" s="63">
        <v>0</v>
      </c>
      <c r="I255" s="63">
        <v>285</v>
      </c>
      <c r="J255" s="63">
        <v>453</v>
      </c>
      <c r="K255" s="63">
        <v>738</v>
      </c>
      <c r="L255"/>
    </row>
    <row r="256" spans="1:12" ht="13.5" customHeight="1">
      <c r="A256" s="8"/>
      <c r="B256" s="117">
        <v>2351</v>
      </c>
      <c r="C256" s="10" t="s">
        <v>255</v>
      </c>
      <c r="D256" s="63">
        <v>0</v>
      </c>
      <c r="E256" s="63">
        <v>498</v>
      </c>
      <c r="F256" s="63">
        <v>0</v>
      </c>
      <c r="G256" s="63">
        <v>498</v>
      </c>
      <c r="H256" s="63">
        <v>0</v>
      </c>
      <c r="I256" s="63">
        <v>498</v>
      </c>
      <c r="J256" s="63">
        <v>-300</v>
      </c>
      <c r="K256" s="63">
        <v>198</v>
      </c>
      <c r="L256"/>
    </row>
    <row r="257" spans="1:12" ht="13.5" customHeight="1">
      <c r="A257" s="8"/>
      <c r="B257" s="117">
        <v>2352</v>
      </c>
      <c r="C257" s="10" t="s">
        <v>256</v>
      </c>
      <c r="D257" s="63">
        <v>1850</v>
      </c>
      <c r="E257" s="63">
        <v>2846</v>
      </c>
      <c r="F257" s="63">
        <v>0</v>
      </c>
      <c r="G257" s="63">
        <v>2846</v>
      </c>
      <c r="H257" s="63">
        <v>0</v>
      </c>
      <c r="I257" s="63">
        <v>2846</v>
      </c>
      <c r="J257" s="63">
        <v>298</v>
      </c>
      <c r="K257" s="63">
        <v>3144</v>
      </c>
      <c r="L257"/>
    </row>
    <row r="258" spans="1:12" ht="14.25" customHeight="1">
      <c r="A258" s="8"/>
      <c r="B258" s="117">
        <v>2353</v>
      </c>
      <c r="C258" s="10" t="s">
        <v>417</v>
      </c>
      <c r="D258" s="63">
        <v>405</v>
      </c>
      <c r="E258" s="63">
        <v>2846</v>
      </c>
      <c r="F258" s="63">
        <v>0</v>
      </c>
      <c r="G258" s="63">
        <v>2846</v>
      </c>
      <c r="H258" s="63">
        <v>0</v>
      </c>
      <c r="I258" s="63">
        <v>2846</v>
      </c>
      <c r="J258" s="63">
        <v>-2800</v>
      </c>
      <c r="K258" s="63">
        <v>46</v>
      </c>
      <c r="L258"/>
    </row>
    <row r="259" spans="1:12" ht="12" customHeight="1">
      <c r="A259" s="8"/>
      <c r="B259" s="117">
        <v>2361</v>
      </c>
      <c r="C259" s="10" t="s">
        <v>394</v>
      </c>
      <c r="D259" s="63">
        <v>1693</v>
      </c>
      <c r="E259" s="63">
        <v>712</v>
      </c>
      <c r="F259" s="63">
        <v>0</v>
      </c>
      <c r="G259" s="63">
        <v>712</v>
      </c>
      <c r="H259" s="63">
        <v>0</v>
      </c>
      <c r="I259" s="63">
        <v>712</v>
      </c>
      <c r="J259" s="63">
        <v>-32</v>
      </c>
      <c r="K259" s="63">
        <v>680</v>
      </c>
      <c r="L259"/>
    </row>
    <row r="260" spans="1:12" ht="12" customHeight="1">
      <c r="A260" s="8"/>
      <c r="B260" s="117">
        <v>2362</v>
      </c>
      <c r="C260" s="10" t="s">
        <v>485</v>
      </c>
      <c r="D260" s="63">
        <v>19</v>
      </c>
      <c r="E260" s="63">
        <v>0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/>
    </row>
    <row r="261" spans="1:12" ht="12.75" customHeight="1">
      <c r="A261" s="8"/>
      <c r="B261" s="117">
        <v>2363</v>
      </c>
      <c r="C261" s="10" t="s">
        <v>384</v>
      </c>
      <c r="D261" s="63">
        <v>3528</v>
      </c>
      <c r="E261" s="63">
        <v>3560</v>
      </c>
      <c r="F261" s="63">
        <v>0</v>
      </c>
      <c r="G261" s="63">
        <v>3560</v>
      </c>
      <c r="H261" s="63">
        <v>0</v>
      </c>
      <c r="I261" s="63">
        <v>3560</v>
      </c>
      <c r="J261" s="63">
        <v>361</v>
      </c>
      <c r="K261" s="63">
        <v>3921</v>
      </c>
      <c r="L261"/>
    </row>
    <row r="262" spans="1:12" ht="12.75" customHeight="1">
      <c r="A262" s="8"/>
      <c r="B262" s="117">
        <v>2390</v>
      </c>
      <c r="C262" s="10" t="s">
        <v>385</v>
      </c>
      <c r="D262" s="63">
        <v>2610</v>
      </c>
      <c r="E262" s="63">
        <v>4269</v>
      </c>
      <c r="F262" s="63">
        <v>0</v>
      </c>
      <c r="G262" s="63">
        <v>4269</v>
      </c>
      <c r="H262" s="63">
        <v>0</v>
      </c>
      <c r="I262" s="63">
        <v>4269</v>
      </c>
      <c r="J262" s="63">
        <v>509</v>
      </c>
      <c r="K262" s="63">
        <v>4778</v>
      </c>
      <c r="L262"/>
    </row>
    <row r="263" spans="1:12" ht="12.75" customHeight="1">
      <c r="A263" s="8"/>
      <c r="B263" s="9">
        <v>2400</v>
      </c>
      <c r="C263" s="10" t="s">
        <v>36</v>
      </c>
      <c r="D263" s="63">
        <v>175</v>
      </c>
      <c r="E263" s="63">
        <v>228</v>
      </c>
      <c r="F263" s="63">
        <v>0</v>
      </c>
      <c r="G263" s="63">
        <v>228</v>
      </c>
      <c r="H263" s="63">
        <v>0</v>
      </c>
      <c r="I263" s="63">
        <v>228</v>
      </c>
      <c r="J263" s="63">
        <v>-228</v>
      </c>
      <c r="K263" s="63">
        <v>0</v>
      </c>
      <c r="L263"/>
    </row>
    <row r="264" spans="1:12" ht="12.75" customHeight="1">
      <c r="A264" s="8"/>
      <c r="B264" s="9">
        <v>5000</v>
      </c>
      <c r="C264" s="10" t="s">
        <v>61</v>
      </c>
      <c r="D264" s="63">
        <f aca="true" t="shared" si="40" ref="D264:I264">SUM(D265:D267)</f>
        <v>0</v>
      </c>
      <c r="E264" s="63">
        <f t="shared" si="40"/>
        <v>1139</v>
      </c>
      <c r="F264" s="63">
        <f t="shared" si="40"/>
        <v>0</v>
      </c>
      <c r="G264" s="63">
        <f t="shared" si="40"/>
        <v>1139</v>
      </c>
      <c r="H264" s="63">
        <f t="shared" si="40"/>
        <v>0</v>
      </c>
      <c r="I264" s="63">
        <f t="shared" si="40"/>
        <v>1139</v>
      </c>
      <c r="J264" s="63">
        <f>SUM(J265:J267)</f>
        <v>-327</v>
      </c>
      <c r="K264" s="63">
        <f>SUM(K265:K267)</f>
        <v>812</v>
      </c>
      <c r="L264"/>
    </row>
    <row r="265" spans="1:12" ht="12.75" customHeight="1">
      <c r="A265" s="14"/>
      <c r="B265" s="118">
        <v>5238</v>
      </c>
      <c r="C265" s="49" t="s">
        <v>428</v>
      </c>
      <c r="D265" s="64">
        <v>0</v>
      </c>
      <c r="E265" s="64">
        <v>427</v>
      </c>
      <c r="F265" s="64">
        <v>0</v>
      </c>
      <c r="G265" s="64">
        <v>427</v>
      </c>
      <c r="H265" s="64">
        <v>0</v>
      </c>
      <c r="I265" s="64">
        <v>427</v>
      </c>
      <c r="J265" s="64">
        <v>65</v>
      </c>
      <c r="K265" s="64">
        <v>492</v>
      </c>
      <c r="L265"/>
    </row>
    <row r="266" spans="1:12" ht="12.75" customHeight="1">
      <c r="A266" s="14"/>
      <c r="B266" s="118">
        <v>5121</v>
      </c>
      <c r="C266" s="49" t="s">
        <v>741</v>
      </c>
      <c r="D266" s="64">
        <v>0</v>
      </c>
      <c r="E266" s="64">
        <v>0</v>
      </c>
      <c r="F266" s="64">
        <v>0</v>
      </c>
      <c r="G266" s="64">
        <v>0</v>
      </c>
      <c r="H266" s="64">
        <v>0</v>
      </c>
      <c r="I266" s="64">
        <v>0</v>
      </c>
      <c r="J266" s="64">
        <v>320</v>
      </c>
      <c r="K266" s="64">
        <v>320</v>
      </c>
      <c r="L266"/>
    </row>
    <row r="267" spans="1:12" ht="12.75" customHeight="1">
      <c r="A267" s="14"/>
      <c r="B267" s="118">
        <v>5239</v>
      </c>
      <c r="C267" s="49" t="s">
        <v>387</v>
      </c>
      <c r="D267" s="64">
        <v>0</v>
      </c>
      <c r="E267" s="64">
        <v>712</v>
      </c>
      <c r="F267" s="64">
        <v>0</v>
      </c>
      <c r="G267" s="64">
        <v>712</v>
      </c>
      <c r="H267" s="64">
        <v>0</v>
      </c>
      <c r="I267" s="64">
        <v>712</v>
      </c>
      <c r="J267" s="64">
        <v>-712</v>
      </c>
      <c r="K267" s="64">
        <v>0</v>
      </c>
      <c r="L267"/>
    </row>
    <row r="268" spans="1:12" ht="12.75" customHeight="1">
      <c r="A268" s="14"/>
      <c r="B268" s="15"/>
      <c r="C268" s="34" t="s">
        <v>24</v>
      </c>
      <c r="D268" s="64">
        <f aca="true" t="shared" si="41" ref="D268:I268">D220+D221+D227+D250+D263+D264+D222+D226</f>
        <v>110678</v>
      </c>
      <c r="E268" s="64">
        <f t="shared" si="41"/>
        <v>164799</v>
      </c>
      <c r="F268" s="64">
        <f t="shared" si="41"/>
        <v>0</v>
      </c>
      <c r="G268" s="64">
        <f t="shared" si="41"/>
        <v>164799</v>
      </c>
      <c r="H268" s="64">
        <f t="shared" si="41"/>
        <v>0</v>
      </c>
      <c r="I268" s="64">
        <f t="shared" si="41"/>
        <v>164799</v>
      </c>
      <c r="J268" s="64">
        <f>J220+J221+J227+J250+J263+J264+J222+J226</f>
        <v>2342</v>
      </c>
      <c r="K268" s="64">
        <f>K220+K221+K227+K250+K263+K264+K222+K226</f>
        <v>167141</v>
      </c>
      <c r="L268"/>
    </row>
    <row r="269" spans="1:12" ht="12.75" customHeight="1">
      <c r="A269" s="123"/>
      <c r="B269" s="15"/>
      <c r="C269" s="124"/>
      <c r="D269" s="122"/>
      <c r="E269" s="122"/>
      <c r="F269" s="122"/>
      <c r="G269" s="122"/>
      <c r="H269" s="122"/>
      <c r="I269" s="122"/>
      <c r="J269" s="122"/>
      <c r="K269" s="122"/>
      <c r="L269"/>
    </row>
    <row r="270" spans="1:12" ht="12.75" customHeight="1">
      <c r="A270" s="123"/>
      <c r="B270" s="15"/>
      <c r="C270" s="143" t="s">
        <v>84</v>
      </c>
      <c r="D270" s="122"/>
      <c r="E270" s="122"/>
      <c r="F270" s="122"/>
      <c r="G270" s="122"/>
      <c r="H270" s="122"/>
      <c r="I270" s="122"/>
      <c r="J270" s="122"/>
      <c r="K270" s="122"/>
      <c r="L270"/>
    </row>
    <row r="271" spans="1:12" ht="12.75" customHeight="1">
      <c r="A271" s="123"/>
      <c r="B271" s="15">
        <v>1100</v>
      </c>
      <c r="C271" s="49" t="s">
        <v>59</v>
      </c>
      <c r="D271" s="290">
        <v>3500</v>
      </c>
      <c r="E271" s="290">
        <v>5230</v>
      </c>
      <c r="F271" s="290">
        <v>0</v>
      </c>
      <c r="G271" s="290">
        <v>5230</v>
      </c>
      <c r="H271" s="290">
        <v>0</v>
      </c>
      <c r="I271" s="290">
        <v>5230</v>
      </c>
      <c r="J271" s="290">
        <v>0</v>
      </c>
      <c r="K271" s="290">
        <v>5230</v>
      </c>
      <c r="L271"/>
    </row>
    <row r="272" spans="1:12" ht="12.75" customHeight="1">
      <c r="A272" s="123"/>
      <c r="B272" s="15">
        <v>1210</v>
      </c>
      <c r="C272" s="49" t="s">
        <v>60</v>
      </c>
      <c r="D272" s="122">
        <v>843</v>
      </c>
      <c r="E272" s="122">
        <v>1234</v>
      </c>
      <c r="F272" s="122">
        <v>0</v>
      </c>
      <c r="G272" s="122">
        <v>1234</v>
      </c>
      <c r="H272" s="122">
        <v>0</v>
      </c>
      <c r="I272" s="122">
        <v>1234</v>
      </c>
      <c r="J272" s="122">
        <v>0</v>
      </c>
      <c r="K272" s="122">
        <v>1234</v>
      </c>
      <c r="L272"/>
    </row>
    <row r="273" spans="1:12" ht="23.25" customHeight="1">
      <c r="A273" s="220"/>
      <c r="B273" s="218">
        <v>1220</v>
      </c>
      <c r="C273" s="221" t="s">
        <v>539</v>
      </c>
      <c r="D273" s="291">
        <f aca="true" t="shared" si="42" ref="D273:K273">SUM(D274:D274)</f>
        <v>0</v>
      </c>
      <c r="E273" s="291">
        <f t="shared" si="42"/>
        <v>0</v>
      </c>
      <c r="F273" s="291">
        <f t="shared" si="42"/>
        <v>0</v>
      </c>
      <c r="G273" s="291">
        <f t="shared" si="42"/>
        <v>0</v>
      </c>
      <c r="H273" s="291">
        <f t="shared" si="42"/>
        <v>0</v>
      </c>
      <c r="I273" s="291">
        <f t="shared" si="42"/>
        <v>0</v>
      </c>
      <c r="J273" s="291">
        <f t="shared" si="42"/>
        <v>0</v>
      </c>
      <c r="K273" s="291">
        <f t="shared" si="42"/>
        <v>0</v>
      </c>
      <c r="L273"/>
    </row>
    <row r="274" spans="1:12" ht="16.5" customHeight="1">
      <c r="A274" s="220"/>
      <c r="B274" s="216">
        <v>1221</v>
      </c>
      <c r="C274" s="221" t="s">
        <v>597</v>
      </c>
      <c r="D274" s="111">
        <v>0</v>
      </c>
      <c r="E274" s="111">
        <v>0</v>
      </c>
      <c r="F274" s="111">
        <v>0</v>
      </c>
      <c r="G274" s="111">
        <v>0</v>
      </c>
      <c r="H274" s="111">
        <v>0</v>
      </c>
      <c r="I274" s="111">
        <v>0</v>
      </c>
      <c r="J274" s="111">
        <v>0</v>
      </c>
      <c r="K274" s="111">
        <v>0</v>
      </c>
      <c r="L274"/>
    </row>
    <row r="275" spans="1:12" ht="14.25" customHeight="1">
      <c r="A275" s="123"/>
      <c r="B275" s="15">
        <v>2200</v>
      </c>
      <c r="C275" s="49" t="s">
        <v>28</v>
      </c>
      <c r="D275" s="240">
        <f aca="true" t="shared" si="43" ref="D275:I275">SUM(D276:D284)</f>
        <v>11570</v>
      </c>
      <c r="E275" s="240">
        <f t="shared" si="43"/>
        <v>15372</v>
      </c>
      <c r="F275" s="240">
        <f t="shared" si="43"/>
        <v>0</v>
      </c>
      <c r="G275" s="240">
        <f t="shared" si="43"/>
        <v>15372</v>
      </c>
      <c r="H275" s="240">
        <f t="shared" si="43"/>
        <v>0</v>
      </c>
      <c r="I275" s="240">
        <f t="shared" si="43"/>
        <v>15372</v>
      </c>
      <c r="J275" s="240">
        <f>SUM(J276:J284)</f>
        <v>-1883</v>
      </c>
      <c r="K275" s="240">
        <f>SUM(K276:K284)</f>
        <v>13489</v>
      </c>
      <c r="L275"/>
    </row>
    <row r="276" spans="1:12" ht="12" customHeight="1">
      <c r="A276" s="123"/>
      <c r="B276" s="118">
        <v>2221</v>
      </c>
      <c r="C276" s="49" t="s">
        <v>209</v>
      </c>
      <c r="D276" s="240">
        <v>6490</v>
      </c>
      <c r="E276" s="240">
        <v>9534</v>
      </c>
      <c r="F276" s="240">
        <v>0</v>
      </c>
      <c r="G276" s="240">
        <v>9534</v>
      </c>
      <c r="H276" s="240">
        <v>0</v>
      </c>
      <c r="I276" s="240">
        <v>9534</v>
      </c>
      <c r="J276" s="240">
        <v>-2057</v>
      </c>
      <c r="K276" s="240">
        <v>7477</v>
      </c>
      <c r="L276"/>
    </row>
    <row r="277" spans="1:12" ht="12.75">
      <c r="A277" s="123"/>
      <c r="B277" s="118">
        <v>2222</v>
      </c>
      <c r="C277" s="49" t="s">
        <v>210</v>
      </c>
      <c r="D277" s="240">
        <v>80</v>
      </c>
      <c r="E277" s="240">
        <v>143</v>
      </c>
      <c r="F277" s="240">
        <v>0</v>
      </c>
      <c r="G277" s="240">
        <v>143</v>
      </c>
      <c r="H277" s="240">
        <v>0</v>
      </c>
      <c r="I277" s="240">
        <v>143</v>
      </c>
      <c r="J277" s="240">
        <v>150</v>
      </c>
      <c r="K277" s="240">
        <v>293</v>
      </c>
      <c r="L277"/>
    </row>
    <row r="278" spans="1:12" ht="12.75">
      <c r="A278" s="123"/>
      <c r="B278" s="118">
        <v>2223</v>
      </c>
      <c r="C278" s="49" t="s">
        <v>211</v>
      </c>
      <c r="D278" s="240">
        <v>505</v>
      </c>
      <c r="E278" s="240">
        <v>1139</v>
      </c>
      <c r="F278" s="240">
        <v>0</v>
      </c>
      <c r="G278" s="240">
        <v>1139</v>
      </c>
      <c r="H278" s="240">
        <v>0</v>
      </c>
      <c r="I278" s="240">
        <v>1139</v>
      </c>
      <c r="J278" s="240">
        <v>0</v>
      </c>
      <c r="K278" s="240">
        <v>1139</v>
      </c>
      <c r="L278"/>
    </row>
    <row r="279" spans="1:12" ht="13.5" customHeight="1">
      <c r="A279" s="123"/>
      <c r="B279" s="118">
        <v>2226</v>
      </c>
      <c r="C279" s="49" t="s">
        <v>412</v>
      </c>
      <c r="D279" s="240">
        <v>35</v>
      </c>
      <c r="E279" s="240">
        <v>143</v>
      </c>
      <c r="F279" s="240">
        <v>0</v>
      </c>
      <c r="G279" s="240">
        <v>143</v>
      </c>
      <c r="H279" s="240">
        <v>0</v>
      </c>
      <c r="I279" s="240">
        <v>143</v>
      </c>
      <c r="J279" s="240">
        <v>200</v>
      </c>
      <c r="K279" s="240">
        <v>343</v>
      </c>
      <c r="L279"/>
    </row>
    <row r="280" spans="1:12" ht="14.25" customHeight="1">
      <c r="A280" s="123"/>
      <c r="B280" s="118">
        <v>2233</v>
      </c>
      <c r="C280" s="49" t="s">
        <v>390</v>
      </c>
      <c r="D280" s="240">
        <v>70</v>
      </c>
      <c r="E280" s="240">
        <v>143</v>
      </c>
      <c r="F280" s="240">
        <v>0</v>
      </c>
      <c r="G280" s="240">
        <v>143</v>
      </c>
      <c r="H280" s="240">
        <v>0</v>
      </c>
      <c r="I280" s="240">
        <v>143</v>
      </c>
      <c r="J280" s="240">
        <v>100</v>
      </c>
      <c r="K280" s="240">
        <v>243</v>
      </c>
      <c r="L280"/>
    </row>
    <row r="281" spans="1:12" ht="12.75">
      <c r="A281" s="123"/>
      <c r="B281" s="118">
        <v>2241</v>
      </c>
      <c r="C281" s="49" t="s">
        <v>440</v>
      </c>
      <c r="D281" s="122">
        <v>1055</v>
      </c>
      <c r="E281" s="122">
        <v>0</v>
      </c>
      <c r="F281" s="122">
        <v>0</v>
      </c>
      <c r="G281" s="122">
        <v>0</v>
      </c>
      <c r="H281" s="122">
        <v>0</v>
      </c>
      <c r="I281" s="122">
        <v>0</v>
      </c>
      <c r="J281" s="122">
        <v>0</v>
      </c>
      <c r="K281" s="122">
        <v>0</v>
      </c>
      <c r="L281"/>
    </row>
    <row r="282" spans="1:12" ht="25.5">
      <c r="A282" s="123"/>
      <c r="B282" s="118">
        <v>2243</v>
      </c>
      <c r="C282" s="49" t="s">
        <v>370</v>
      </c>
      <c r="D282" s="122">
        <v>0</v>
      </c>
      <c r="E282" s="122">
        <v>0</v>
      </c>
      <c r="F282" s="122">
        <v>0</v>
      </c>
      <c r="G282" s="122">
        <v>0</v>
      </c>
      <c r="H282" s="122">
        <v>0</v>
      </c>
      <c r="I282" s="122">
        <v>0</v>
      </c>
      <c r="J282" s="122">
        <v>125</v>
      </c>
      <c r="K282" s="122">
        <v>125</v>
      </c>
      <c r="L282"/>
    </row>
    <row r="283" spans="1:12" ht="12.75">
      <c r="A283" s="123"/>
      <c r="B283" s="118">
        <v>2271</v>
      </c>
      <c r="C283" s="49" t="s">
        <v>822</v>
      </c>
      <c r="D283" s="122">
        <v>15</v>
      </c>
      <c r="E283" s="122">
        <v>0</v>
      </c>
      <c r="F283" s="122">
        <v>0</v>
      </c>
      <c r="G283" s="122">
        <v>0</v>
      </c>
      <c r="H283" s="122">
        <v>0</v>
      </c>
      <c r="I283" s="122">
        <v>0</v>
      </c>
      <c r="J283" s="122">
        <v>0</v>
      </c>
      <c r="K283" s="122">
        <v>0</v>
      </c>
      <c r="L283"/>
    </row>
    <row r="284" spans="1:12" ht="12.75">
      <c r="A284" s="123"/>
      <c r="B284" s="118">
        <v>2279</v>
      </c>
      <c r="C284" s="49" t="s">
        <v>410</v>
      </c>
      <c r="D284" s="122">
        <v>3320</v>
      </c>
      <c r="E284" s="122">
        <v>4270</v>
      </c>
      <c r="F284" s="122">
        <v>0</v>
      </c>
      <c r="G284" s="122">
        <v>4270</v>
      </c>
      <c r="H284" s="122">
        <v>0</v>
      </c>
      <c r="I284" s="122">
        <v>4270</v>
      </c>
      <c r="J284" s="122">
        <v>-401</v>
      </c>
      <c r="K284" s="122">
        <v>3869</v>
      </c>
      <c r="L284"/>
    </row>
    <row r="285" spans="1:12" ht="25.5">
      <c r="A285" s="123"/>
      <c r="B285" s="15">
        <v>2300</v>
      </c>
      <c r="C285" s="49" t="s">
        <v>79</v>
      </c>
      <c r="D285" s="122">
        <f aca="true" t="shared" si="44" ref="D285:I285">SUM(D286:D292)</f>
        <v>1170</v>
      </c>
      <c r="E285" s="122">
        <f t="shared" si="44"/>
        <v>1994</v>
      </c>
      <c r="F285" s="122">
        <f t="shared" si="44"/>
        <v>0</v>
      </c>
      <c r="G285" s="122">
        <f t="shared" si="44"/>
        <v>1994</v>
      </c>
      <c r="H285" s="122">
        <f t="shared" si="44"/>
        <v>0</v>
      </c>
      <c r="I285" s="122">
        <f t="shared" si="44"/>
        <v>1994</v>
      </c>
      <c r="J285" s="122">
        <f>SUM(J286:J292)</f>
        <v>-459</v>
      </c>
      <c r="K285" s="122">
        <f>SUM(K286:K292)</f>
        <v>1535</v>
      </c>
      <c r="L285"/>
    </row>
    <row r="286" spans="1:12" ht="12.75">
      <c r="A286" s="123"/>
      <c r="B286" s="118">
        <v>2312</v>
      </c>
      <c r="C286" s="49" t="s">
        <v>253</v>
      </c>
      <c r="D286" s="122">
        <v>370</v>
      </c>
      <c r="E286" s="122">
        <v>285</v>
      </c>
      <c r="F286" s="122">
        <v>0</v>
      </c>
      <c r="G286" s="122">
        <v>285</v>
      </c>
      <c r="H286" s="122">
        <v>0</v>
      </c>
      <c r="I286" s="122">
        <v>285</v>
      </c>
      <c r="J286" s="122">
        <v>25</v>
      </c>
      <c r="K286" s="122">
        <v>310</v>
      </c>
      <c r="L286"/>
    </row>
    <row r="287" spans="1:12" ht="12.75">
      <c r="A287" s="123"/>
      <c r="B287" s="118">
        <v>2322</v>
      </c>
      <c r="C287" s="49" t="s">
        <v>254</v>
      </c>
      <c r="D287" s="122">
        <v>35</v>
      </c>
      <c r="E287" s="122">
        <v>0</v>
      </c>
      <c r="F287" s="122">
        <v>0</v>
      </c>
      <c r="G287" s="122">
        <v>0</v>
      </c>
      <c r="H287" s="122">
        <v>0</v>
      </c>
      <c r="I287" s="122">
        <v>0</v>
      </c>
      <c r="J287" s="122">
        <v>100</v>
      </c>
      <c r="K287" s="122">
        <v>100</v>
      </c>
      <c r="L287"/>
    </row>
    <row r="288" spans="1:12" ht="12.75">
      <c r="A288" s="123"/>
      <c r="B288" s="118">
        <v>2350</v>
      </c>
      <c r="C288" s="49" t="s">
        <v>441</v>
      </c>
      <c r="D288" s="122">
        <v>80</v>
      </c>
      <c r="E288" s="122">
        <v>285</v>
      </c>
      <c r="F288" s="122">
        <v>0</v>
      </c>
      <c r="G288" s="122">
        <v>285</v>
      </c>
      <c r="H288" s="122">
        <v>0</v>
      </c>
      <c r="I288" s="122">
        <v>285</v>
      </c>
      <c r="J288" s="122">
        <v>-285</v>
      </c>
      <c r="K288" s="122">
        <v>0</v>
      </c>
      <c r="L288"/>
    </row>
    <row r="289" spans="1:12" ht="12.75">
      <c r="A289" s="123"/>
      <c r="B289" s="118">
        <v>2351</v>
      </c>
      <c r="C289" s="49" t="s">
        <v>255</v>
      </c>
      <c r="D289" s="122">
        <v>675</v>
      </c>
      <c r="E289" s="122">
        <v>214</v>
      </c>
      <c r="F289" s="122">
        <v>0</v>
      </c>
      <c r="G289" s="122">
        <v>214</v>
      </c>
      <c r="H289" s="122">
        <v>0</v>
      </c>
      <c r="I289" s="122">
        <v>214</v>
      </c>
      <c r="J289" s="122">
        <v>-214</v>
      </c>
      <c r="K289" s="122">
        <v>0</v>
      </c>
      <c r="L289"/>
    </row>
    <row r="290" spans="1:12" ht="12.75">
      <c r="A290" s="123"/>
      <c r="B290" s="118">
        <v>2352</v>
      </c>
      <c r="C290" s="49" t="s">
        <v>256</v>
      </c>
      <c r="D290" s="122">
        <v>10</v>
      </c>
      <c r="E290" s="122">
        <v>285</v>
      </c>
      <c r="F290" s="122">
        <v>0</v>
      </c>
      <c r="G290" s="122">
        <v>285</v>
      </c>
      <c r="H290" s="122">
        <v>0</v>
      </c>
      <c r="I290" s="122">
        <v>285</v>
      </c>
      <c r="J290" s="122">
        <v>-285</v>
      </c>
      <c r="K290" s="122">
        <v>0</v>
      </c>
      <c r="L290"/>
    </row>
    <row r="291" spans="1:12" ht="12.75">
      <c r="A291" s="123"/>
      <c r="B291" s="118">
        <v>2363</v>
      </c>
      <c r="C291" s="49" t="s">
        <v>384</v>
      </c>
      <c r="D291" s="122">
        <v>0</v>
      </c>
      <c r="E291" s="122">
        <v>640</v>
      </c>
      <c r="F291" s="122">
        <v>0</v>
      </c>
      <c r="G291" s="122">
        <v>640</v>
      </c>
      <c r="H291" s="122">
        <v>0</v>
      </c>
      <c r="I291" s="122">
        <v>640</v>
      </c>
      <c r="J291" s="122">
        <v>-300</v>
      </c>
      <c r="K291" s="122">
        <v>340</v>
      </c>
      <c r="L291"/>
    </row>
    <row r="292" spans="1:12" ht="12.75">
      <c r="A292" s="123"/>
      <c r="B292" s="118">
        <v>2390</v>
      </c>
      <c r="C292" s="49" t="s">
        <v>385</v>
      </c>
      <c r="D292" s="122">
        <v>0</v>
      </c>
      <c r="E292" s="122">
        <v>285</v>
      </c>
      <c r="F292" s="122">
        <v>0</v>
      </c>
      <c r="G292" s="122">
        <v>285</v>
      </c>
      <c r="H292" s="122">
        <v>0</v>
      </c>
      <c r="I292" s="122">
        <v>285</v>
      </c>
      <c r="J292" s="122">
        <v>500</v>
      </c>
      <c r="K292" s="122">
        <v>785</v>
      </c>
      <c r="L292"/>
    </row>
    <row r="293" spans="1:12" ht="12.75">
      <c r="A293" s="123"/>
      <c r="B293" s="118"/>
      <c r="C293" s="124" t="s">
        <v>70</v>
      </c>
      <c r="D293" s="122">
        <f aca="true" t="shared" si="45" ref="D293:I293">D271+D272+D275+D285+D273</f>
        <v>17083</v>
      </c>
      <c r="E293" s="122">
        <f t="shared" si="45"/>
        <v>23830</v>
      </c>
      <c r="F293" s="122">
        <f t="shared" si="45"/>
        <v>0</v>
      </c>
      <c r="G293" s="122">
        <f t="shared" si="45"/>
        <v>23830</v>
      </c>
      <c r="H293" s="122">
        <f t="shared" si="45"/>
        <v>0</v>
      </c>
      <c r="I293" s="122">
        <f t="shared" si="45"/>
        <v>23830</v>
      </c>
      <c r="J293" s="122">
        <f>J271+J272+J275+J285+J273</f>
        <v>-2342</v>
      </c>
      <c r="K293" s="122">
        <f>K271+K272+K275+K285+K273</f>
        <v>21488</v>
      </c>
      <c r="L293"/>
    </row>
    <row r="294" spans="1:12" ht="12.75">
      <c r="A294" s="123"/>
      <c r="B294" s="118"/>
      <c r="C294" s="113" t="s">
        <v>451</v>
      </c>
      <c r="D294" s="78">
        <f aca="true" t="shared" si="46" ref="D294:I294">D48+D87+D115+D160+D175+D196+D216+D268+D293+D130+D146</f>
        <v>236832</v>
      </c>
      <c r="E294" s="78">
        <f t="shared" si="46"/>
        <v>365168</v>
      </c>
      <c r="F294" s="78">
        <f t="shared" si="46"/>
        <v>0</v>
      </c>
      <c r="G294" s="78">
        <f t="shared" si="46"/>
        <v>365168</v>
      </c>
      <c r="H294" s="78">
        <f t="shared" si="46"/>
        <v>0</v>
      </c>
      <c r="I294" s="78">
        <f t="shared" si="46"/>
        <v>365168</v>
      </c>
      <c r="J294" s="78">
        <f>J48+J87+J115+J160+J175+J196+J216+J268+J293+J130+J146</f>
        <v>0</v>
      </c>
      <c r="K294" s="78">
        <f>K48+K87+K115+K160+K175+K196+K216+K268+K293+K130+K146</f>
        <v>365168</v>
      </c>
      <c r="L294"/>
    </row>
    <row r="295" spans="1:12" ht="12.75">
      <c r="A295" s="123"/>
      <c r="B295" s="118"/>
      <c r="C295" s="113"/>
      <c r="D295" s="78"/>
      <c r="E295" s="78"/>
      <c r="F295" s="78"/>
      <c r="G295" s="78"/>
      <c r="H295" s="78"/>
      <c r="I295" s="78"/>
      <c r="J295" s="78"/>
      <c r="K295" s="78"/>
      <c r="L295"/>
    </row>
    <row r="296" spans="1:12" ht="12.75">
      <c r="A296" s="123"/>
      <c r="B296" s="118"/>
      <c r="C296" s="125" t="s">
        <v>708</v>
      </c>
      <c r="D296" s="78"/>
      <c r="E296" s="78"/>
      <c r="F296" s="78"/>
      <c r="G296" s="78"/>
      <c r="H296" s="78"/>
      <c r="I296" s="78"/>
      <c r="J296" s="78"/>
      <c r="K296" s="78"/>
      <c r="L296"/>
    </row>
    <row r="297" spans="1:12" ht="12.75">
      <c r="A297" s="123"/>
      <c r="B297" s="15">
        <v>2200</v>
      </c>
      <c r="C297" s="49" t="s">
        <v>28</v>
      </c>
      <c r="D297" s="122">
        <v>6000</v>
      </c>
      <c r="E297" s="122">
        <v>0</v>
      </c>
      <c r="F297" s="240">
        <v>5000</v>
      </c>
      <c r="G297" s="240">
        <v>5000</v>
      </c>
      <c r="H297" s="240">
        <v>0</v>
      </c>
      <c r="I297" s="240">
        <v>5000</v>
      </c>
      <c r="J297" s="240">
        <v>0</v>
      </c>
      <c r="K297" s="240">
        <v>5000</v>
      </c>
      <c r="L297"/>
    </row>
    <row r="298" spans="1:12" ht="12.75">
      <c r="A298" s="123"/>
      <c r="B298" s="118">
        <v>2279</v>
      </c>
      <c r="C298" s="49" t="s">
        <v>410</v>
      </c>
      <c r="D298" s="122">
        <v>6000</v>
      </c>
      <c r="E298" s="122">
        <v>0</v>
      </c>
      <c r="F298" s="240">
        <v>5000</v>
      </c>
      <c r="G298" s="240">
        <v>5000</v>
      </c>
      <c r="H298" s="240">
        <v>0</v>
      </c>
      <c r="I298" s="240">
        <v>5000</v>
      </c>
      <c r="J298" s="240">
        <v>0</v>
      </c>
      <c r="K298" s="240">
        <v>5000</v>
      </c>
      <c r="L298"/>
    </row>
    <row r="299" spans="1:12" ht="12.75">
      <c r="A299" s="123"/>
      <c r="B299" s="118"/>
      <c r="C299" s="113" t="s">
        <v>70</v>
      </c>
      <c r="D299" s="78">
        <v>6000</v>
      </c>
      <c r="E299" s="78">
        <v>0</v>
      </c>
      <c r="F299" s="78">
        <v>5000</v>
      </c>
      <c r="G299" s="78">
        <v>5000</v>
      </c>
      <c r="H299" s="78">
        <v>0</v>
      </c>
      <c r="I299" s="78">
        <v>5000</v>
      </c>
      <c r="J299" s="78">
        <v>0</v>
      </c>
      <c r="K299" s="78">
        <v>5000</v>
      </c>
      <c r="L299"/>
    </row>
    <row r="300" spans="1:12" ht="12.75">
      <c r="A300" s="123"/>
      <c r="B300" s="118"/>
      <c r="C300" s="49"/>
      <c r="D300" s="122"/>
      <c r="E300" s="122"/>
      <c r="F300" s="122"/>
      <c r="G300" s="122"/>
      <c r="H300" s="122"/>
      <c r="I300" s="122"/>
      <c r="J300" s="122"/>
      <c r="K300" s="122"/>
      <c r="L300"/>
    </row>
    <row r="301" spans="1:12" ht="12.75">
      <c r="A301" s="123"/>
      <c r="B301" s="118"/>
      <c r="C301" s="125" t="s">
        <v>442</v>
      </c>
      <c r="D301" s="122"/>
      <c r="E301" s="122"/>
      <c r="F301" s="122"/>
      <c r="G301" s="122"/>
      <c r="H301" s="122"/>
      <c r="I301" s="122"/>
      <c r="J301" s="122"/>
      <c r="K301" s="122"/>
      <c r="L301"/>
    </row>
    <row r="302" spans="1:12" ht="13.5">
      <c r="A302" s="123"/>
      <c r="B302" s="118"/>
      <c r="C302" s="143" t="s">
        <v>86</v>
      </c>
      <c r="D302" s="122"/>
      <c r="E302" s="122"/>
      <c r="F302" s="122"/>
      <c r="G302" s="122"/>
      <c r="H302" s="122"/>
      <c r="I302" s="122"/>
      <c r="J302" s="122"/>
      <c r="K302" s="122"/>
      <c r="L302"/>
    </row>
    <row r="303" spans="1:12" ht="12.75">
      <c r="A303" s="123"/>
      <c r="B303" s="15">
        <v>1100</v>
      </c>
      <c r="C303" s="49" t="s">
        <v>59</v>
      </c>
      <c r="D303" s="122">
        <v>26430</v>
      </c>
      <c r="E303" s="122">
        <v>43402</v>
      </c>
      <c r="F303" s="122">
        <v>0</v>
      </c>
      <c r="G303" s="122">
        <v>43402</v>
      </c>
      <c r="H303" s="122">
        <v>0</v>
      </c>
      <c r="I303" s="122">
        <v>43402</v>
      </c>
      <c r="J303" s="122">
        <v>-1041</v>
      </c>
      <c r="K303" s="122">
        <v>42361</v>
      </c>
      <c r="L303"/>
    </row>
    <row r="304" spans="1:12" ht="12.75">
      <c r="A304" s="123"/>
      <c r="B304" s="15">
        <v>1210</v>
      </c>
      <c r="C304" s="49" t="s">
        <v>60</v>
      </c>
      <c r="D304" s="240">
        <v>6406</v>
      </c>
      <c r="E304" s="240">
        <v>10239</v>
      </c>
      <c r="F304" s="240">
        <v>0</v>
      </c>
      <c r="G304" s="240">
        <v>10239</v>
      </c>
      <c r="H304" s="240">
        <v>0</v>
      </c>
      <c r="I304" s="240">
        <v>10239</v>
      </c>
      <c r="J304" s="240">
        <v>-342</v>
      </c>
      <c r="K304" s="240">
        <v>9897</v>
      </c>
      <c r="L304"/>
    </row>
    <row r="305" spans="1:12" ht="25.5">
      <c r="A305" s="220"/>
      <c r="B305" s="218">
        <v>1220</v>
      </c>
      <c r="C305" s="221" t="s">
        <v>532</v>
      </c>
      <c r="D305" s="240">
        <f aca="true" t="shared" si="47" ref="D305:I305">SUM(D306:D308)</f>
        <v>506</v>
      </c>
      <c r="E305" s="240">
        <f t="shared" si="47"/>
        <v>863</v>
      </c>
      <c r="F305" s="240">
        <f t="shared" si="47"/>
        <v>0</v>
      </c>
      <c r="G305" s="240">
        <f t="shared" si="47"/>
        <v>863</v>
      </c>
      <c r="H305" s="240">
        <f t="shared" si="47"/>
        <v>0</v>
      </c>
      <c r="I305" s="240">
        <f t="shared" si="47"/>
        <v>863</v>
      </c>
      <c r="J305" s="240">
        <f>SUM(J306:J308)</f>
        <v>-200</v>
      </c>
      <c r="K305" s="240">
        <f>SUM(K306:K308)</f>
        <v>663</v>
      </c>
      <c r="L305"/>
    </row>
    <row r="306" spans="1:12" ht="12.75">
      <c r="A306" s="220"/>
      <c r="B306" s="216">
        <v>1221</v>
      </c>
      <c r="C306" s="221" t="s">
        <v>597</v>
      </c>
      <c r="D306" s="240">
        <v>50</v>
      </c>
      <c r="E306" s="240">
        <v>0</v>
      </c>
      <c r="F306" s="240">
        <v>0</v>
      </c>
      <c r="G306" s="240">
        <v>0</v>
      </c>
      <c r="H306" s="240">
        <v>0</v>
      </c>
      <c r="I306" s="240">
        <v>0</v>
      </c>
      <c r="J306" s="240">
        <v>0</v>
      </c>
      <c r="K306" s="240">
        <v>0</v>
      </c>
      <c r="L306"/>
    </row>
    <row r="307" spans="1:12" ht="12.75">
      <c r="A307" s="220"/>
      <c r="B307" s="216">
        <v>1228</v>
      </c>
      <c r="C307" s="221" t="s">
        <v>749</v>
      </c>
      <c r="D307" s="240">
        <v>206</v>
      </c>
      <c r="E307" s="240">
        <v>365</v>
      </c>
      <c r="F307" s="240">
        <v>0</v>
      </c>
      <c r="G307" s="240">
        <v>365</v>
      </c>
      <c r="H307" s="240">
        <v>0</v>
      </c>
      <c r="I307" s="240">
        <v>365</v>
      </c>
      <c r="J307" s="240">
        <v>-200</v>
      </c>
      <c r="K307" s="240">
        <v>165</v>
      </c>
      <c r="L307"/>
    </row>
    <row r="308" spans="1:12" ht="12.75">
      <c r="A308" s="220"/>
      <c r="B308" s="216">
        <v>1229</v>
      </c>
      <c r="C308" s="221" t="s">
        <v>952</v>
      </c>
      <c r="D308" s="222">
        <v>250</v>
      </c>
      <c r="E308" s="222">
        <v>498</v>
      </c>
      <c r="F308" s="222">
        <v>0</v>
      </c>
      <c r="G308" s="222">
        <v>498</v>
      </c>
      <c r="H308" s="222">
        <v>0</v>
      </c>
      <c r="I308" s="222">
        <v>498</v>
      </c>
      <c r="J308" s="222">
        <v>0</v>
      </c>
      <c r="K308" s="222">
        <v>498</v>
      </c>
      <c r="L308"/>
    </row>
    <row r="309" spans="1:12" ht="12.75">
      <c r="A309" s="220"/>
      <c r="B309" s="218">
        <v>2100</v>
      </c>
      <c r="C309" s="221" t="s">
        <v>795</v>
      </c>
      <c r="D309" s="222">
        <v>40</v>
      </c>
      <c r="E309" s="222">
        <v>57</v>
      </c>
      <c r="F309" s="222">
        <v>0</v>
      </c>
      <c r="G309" s="222">
        <v>57</v>
      </c>
      <c r="H309" s="222">
        <v>0</v>
      </c>
      <c r="I309" s="222">
        <v>57</v>
      </c>
      <c r="J309" s="222">
        <v>-57</v>
      </c>
      <c r="K309" s="222">
        <v>0</v>
      </c>
      <c r="L309"/>
    </row>
    <row r="310" spans="1:12" ht="12.75">
      <c r="A310" s="220"/>
      <c r="B310" s="216">
        <v>2121</v>
      </c>
      <c r="C310" s="221" t="s">
        <v>889</v>
      </c>
      <c r="D310" s="222">
        <v>40</v>
      </c>
      <c r="E310" s="222">
        <v>57</v>
      </c>
      <c r="F310" s="222">
        <v>0</v>
      </c>
      <c r="G310" s="222">
        <v>57</v>
      </c>
      <c r="H310" s="222">
        <v>0</v>
      </c>
      <c r="I310" s="222">
        <v>57</v>
      </c>
      <c r="J310" s="222">
        <v>-57</v>
      </c>
      <c r="K310" s="222">
        <v>0</v>
      </c>
      <c r="L310"/>
    </row>
    <row r="311" spans="1:12" ht="12.75">
      <c r="A311" s="123"/>
      <c r="B311" s="15">
        <v>2200</v>
      </c>
      <c r="C311" s="49" t="s">
        <v>28</v>
      </c>
      <c r="D311" s="122">
        <f aca="true" t="shared" si="48" ref="D311:I311">SUM(D312:D331)</f>
        <v>22653</v>
      </c>
      <c r="E311" s="122">
        <f t="shared" si="48"/>
        <v>37400</v>
      </c>
      <c r="F311" s="122">
        <f t="shared" si="48"/>
        <v>0</v>
      </c>
      <c r="G311" s="122">
        <f t="shared" si="48"/>
        <v>37400</v>
      </c>
      <c r="H311" s="122">
        <f t="shared" si="48"/>
        <v>0</v>
      </c>
      <c r="I311" s="122">
        <f t="shared" si="48"/>
        <v>37400</v>
      </c>
      <c r="J311" s="122">
        <f>SUM(J312:J331)</f>
        <v>387</v>
      </c>
      <c r="K311" s="122">
        <f>SUM(K312:K331)</f>
        <v>37787</v>
      </c>
      <c r="L311"/>
    </row>
    <row r="312" spans="1:12" ht="12.75">
      <c r="A312" s="123"/>
      <c r="B312" s="118">
        <v>2219</v>
      </c>
      <c r="C312" s="49" t="s">
        <v>208</v>
      </c>
      <c r="D312" s="122">
        <v>260</v>
      </c>
      <c r="E312" s="122">
        <v>370</v>
      </c>
      <c r="F312" s="122">
        <v>0</v>
      </c>
      <c r="G312" s="122">
        <v>370</v>
      </c>
      <c r="H312" s="122">
        <v>0</v>
      </c>
      <c r="I312" s="122">
        <v>370</v>
      </c>
      <c r="J312" s="122">
        <v>-50</v>
      </c>
      <c r="K312" s="122">
        <v>320</v>
      </c>
      <c r="L312"/>
    </row>
    <row r="313" spans="1:12" ht="12.75">
      <c r="A313" s="123"/>
      <c r="B313" s="118">
        <v>2221</v>
      </c>
      <c r="C313" s="49" t="s">
        <v>209</v>
      </c>
      <c r="D313" s="122">
        <v>7651</v>
      </c>
      <c r="E313" s="122">
        <v>10672</v>
      </c>
      <c r="F313" s="122">
        <v>0</v>
      </c>
      <c r="G313" s="122">
        <v>10672</v>
      </c>
      <c r="H313" s="122">
        <v>0</v>
      </c>
      <c r="I313" s="122">
        <v>10672</v>
      </c>
      <c r="J313" s="122">
        <v>-3790</v>
      </c>
      <c r="K313" s="122">
        <v>6882</v>
      </c>
      <c r="L313"/>
    </row>
    <row r="314" spans="1:12" ht="12.75">
      <c r="A314" s="123"/>
      <c r="B314" s="118">
        <v>2223</v>
      </c>
      <c r="C314" s="49" t="s">
        <v>211</v>
      </c>
      <c r="D314" s="122">
        <v>3965</v>
      </c>
      <c r="E314" s="122">
        <v>4696</v>
      </c>
      <c r="F314" s="122">
        <v>0</v>
      </c>
      <c r="G314" s="122">
        <v>4696</v>
      </c>
      <c r="H314" s="122">
        <v>0</v>
      </c>
      <c r="I314" s="122">
        <v>4696</v>
      </c>
      <c r="J314" s="122">
        <v>765</v>
      </c>
      <c r="K314" s="122">
        <v>5461</v>
      </c>
      <c r="L314"/>
    </row>
    <row r="315" spans="1:12" ht="12.75">
      <c r="A315" s="123"/>
      <c r="B315" s="118">
        <v>2226</v>
      </c>
      <c r="C315" s="49" t="s">
        <v>456</v>
      </c>
      <c r="D315" s="122">
        <v>70</v>
      </c>
      <c r="E315" s="122">
        <v>143</v>
      </c>
      <c r="F315" s="122">
        <v>0</v>
      </c>
      <c r="G315" s="122">
        <v>143</v>
      </c>
      <c r="H315" s="122">
        <v>0</v>
      </c>
      <c r="I315" s="122">
        <v>143</v>
      </c>
      <c r="J315" s="122">
        <v>-143</v>
      </c>
      <c r="K315" s="122">
        <v>0</v>
      </c>
      <c r="L315"/>
    </row>
    <row r="316" spans="1:12" ht="12.75">
      <c r="A316" s="123"/>
      <c r="B316" s="118">
        <v>2229</v>
      </c>
      <c r="C316" s="49" t="s">
        <v>566</v>
      </c>
      <c r="D316" s="122">
        <v>170</v>
      </c>
      <c r="E316" s="122">
        <v>0</v>
      </c>
      <c r="F316" s="122">
        <v>0</v>
      </c>
      <c r="G316" s="122">
        <v>0</v>
      </c>
      <c r="H316" s="122">
        <v>0</v>
      </c>
      <c r="I316" s="122">
        <v>0</v>
      </c>
      <c r="J316" s="122">
        <v>0</v>
      </c>
      <c r="K316" s="122">
        <v>0</v>
      </c>
      <c r="L316"/>
    </row>
    <row r="317" spans="1:12" ht="12.75">
      <c r="A317" s="123"/>
      <c r="B317" s="118">
        <v>2231</v>
      </c>
      <c r="C317" s="49" t="s">
        <v>719</v>
      </c>
      <c r="D317" s="240">
        <v>5800</v>
      </c>
      <c r="E317" s="240">
        <v>12237</v>
      </c>
      <c r="F317" s="240">
        <v>0</v>
      </c>
      <c r="G317" s="240">
        <v>12237</v>
      </c>
      <c r="H317" s="240">
        <v>0</v>
      </c>
      <c r="I317" s="240">
        <v>12237</v>
      </c>
      <c r="J317" s="240">
        <v>50</v>
      </c>
      <c r="K317" s="240">
        <v>12287</v>
      </c>
      <c r="L317"/>
    </row>
    <row r="318" spans="1:12" ht="12.75">
      <c r="A318" s="123"/>
      <c r="B318" s="118">
        <v>2233</v>
      </c>
      <c r="C318" s="49" t="s">
        <v>390</v>
      </c>
      <c r="D318" s="240">
        <v>0</v>
      </c>
      <c r="E318" s="240">
        <v>0</v>
      </c>
      <c r="F318" s="240">
        <v>0</v>
      </c>
      <c r="G318" s="240">
        <v>0</v>
      </c>
      <c r="H318" s="240">
        <v>0</v>
      </c>
      <c r="I318" s="240">
        <v>0</v>
      </c>
      <c r="J318" s="240">
        <v>20</v>
      </c>
      <c r="K318" s="240">
        <v>20</v>
      </c>
      <c r="L318"/>
    </row>
    <row r="319" spans="1:12" ht="12.75">
      <c r="A319" s="220"/>
      <c r="B319" s="216">
        <v>2234</v>
      </c>
      <c r="C319" s="221" t="s">
        <v>536</v>
      </c>
      <c r="D319" s="240">
        <v>112</v>
      </c>
      <c r="E319" s="240">
        <v>72</v>
      </c>
      <c r="F319" s="240">
        <v>0</v>
      </c>
      <c r="G319" s="240">
        <v>72</v>
      </c>
      <c r="H319" s="240">
        <v>0</v>
      </c>
      <c r="I319" s="240">
        <v>72</v>
      </c>
      <c r="J319" s="240">
        <v>0</v>
      </c>
      <c r="K319" s="240">
        <v>72</v>
      </c>
      <c r="L319"/>
    </row>
    <row r="320" spans="1:12" ht="12.75">
      <c r="A320" s="220"/>
      <c r="B320" s="216">
        <v>2235</v>
      </c>
      <c r="C320" s="221" t="s">
        <v>718</v>
      </c>
      <c r="D320" s="222">
        <v>40</v>
      </c>
      <c r="E320" s="222">
        <v>57</v>
      </c>
      <c r="F320" s="222">
        <v>0</v>
      </c>
      <c r="G320" s="222">
        <v>57</v>
      </c>
      <c r="H320" s="222">
        <v>0</v>
      </c>
      <c r="I320" s="222">
        <v>57</v>
      </c>
      <c r="J320" s="222">
        <v>0</v>
      </c>
      <c r="K320" s="222">
        <v>57</v>
      </c>
      <c r="L320"/>
    </row>
    <row r="321" spans="1:12" ht="25.5">
      <c r="A321" s="123"/>
      <c r="B321" s="118">
        <v>2240</v>
      </c>
      <c r="C321" s="49" t="s">
        <v>443</v>
      </c>
      <c r="D321" s="122">
        <v>450</v>
      </c>
      <c r="E321" s="122">
        <v>640</v>
      </c>
      <c r="F321" s="122">
        <v>0</v>
      </c>
      <c r="G321" s="122">
        <v>640</v>
      </c>
      <c r="H321" s="122">
        <v>0</v>
      </c>
      <c r="I321" s="122">
        <v>640</v>
      </c>
      <c r="J321" s="122">
        <v>500</v>
      </c>
      <c r="K321" s="122">
        <v>1140</v>
      </c>
      <c r="L321"/>
    </row>
    <row r="322" spans="1:12" ht="12.75" customHeight="1">
      <c r="A322" s="123"/>
      <c r="B322" s="118">
        <v>2241</v>
      </c>
      <c r="C322" s="49" t="s">
        <v>878</v>
      </c>
      <c r="D322" s="122">
        <v>908</v>
      </c>
      <c r="E322" s="122">
        <v>570</v>
      </c>
      <c r="F322" s="122">
        <v>0</v>
      </c>
      <c r="G322" s="122">
        <v>570</v>
      </c>
      <c r="H322" s="122">
        <v>0</v>
      </c>
      <c r="I322" s="122">
        <v>570</v>
      </c>
      <c r="J322" s="122">
        <v>900</v>
      </c>
      <c r="K322" s="122">
        <v>1470</v>
      </c>
      <c r="L322"/>
    </row>
    <row r="323" spans="1:12" ht="25.5">
      <c r="A323" s="123"/>
      <c r="B323" s="118">
        <v>2243</v>
      </c>
      <c r="C323" s="49" t="s">
        <v>430</v>
      </c>
      <c r="D323" s="122">
        <v>995</v>
      </c>
      <c r="E323" s="122">
        <v>1565</v>
      </c>
      <c r="F323" s="122">
        <v>0</v>
      </c>
      <c r="G323" s="122">
        <v>1565</v>
      </c>
      <c r="H323" s="122">
        <v>0</v>
      </c>
      <c r="I323" s="122">
        <v>1565</v>
      </c>
      <c r="J323" s="122">
        <v>1315</v>
      </c>
      <c r="K323" s="122">
        <v>2880</v>
      </c>
      <c r="L323"/>
    </row>
    <row r="324" spans="1:12" ht="12.75">
      <c r="A324" s="123"/>
      <c r="B324" s="118">
        <v>2246</v>
      </c>
      <c r="C324" s="49" t="s">
        <v>374</v>
      </c>
      <c r="D324" s="122">
        <v>0</v>
      </c>
      <c r="E324" s="122">
        <v>0</v>
      </c>
      <c r="F324" s="122">
        <v>0</v>
      </c>
      <c r="G324" s="122">
        <v>0</v>
      </c>
      <c r="H324" s="122">
        <v>0</v>
      </c>
      <c r="I324" s="122">
        <v>0</v>
      </c>
      <c r="J324" s="122">
        <v>135</v>
      </c>
      <c r="K324" s="122">
        <v>135</v>
      </c>
      <c r="L324"/>
    </row>
    <row r="325" spans="1:12" ht="12.75">
      <c r="A325" s="123"/>
      <c r="B325" s="118">
        <v>2245</v>
      </c>
      <c r="C325" s="49" t="s">
        <v>444</v>
      </c>
      <c r="D325" s="122">
        <v>18</v>
      </c>
      <c r="E325" s="122">
        <v>29</v>
      </c>
      <c r="F325" s="122">
        <v>0</v>
      </c>
      <c r="G325" s="122">
        <v>29</v>
      </c>
      <c r="H325" s="122">
        <v>0</v>
      </c>
      <c r="I325" s="122">
        <v>29</v>
      </c>
      <c r="J325" s="122">
        <v>0</v>
      </c>
      <c r="K325" s="122">
        <v>29</v>
      </c>
      <c r="L325"/>
    </row>
    <row r="326" spans="1:12" ht="12.75">
      <c r="A326" s="123"/>
      <c r="B326" s="118">
        <v>2250</v>
      </c>
      <c r="C326" s="49" t="s">
        <v>720</v>
      </c>
      <c r="D326" s="122">
        <v>50</v>
      </c>
      <c r="E326" s="122">
        <v>72</v>
      </c>
      <c r="F326" s="122">
        <v>0</v>
      </c>
      <c r="G326" s="122">
        <v>72</v>
      </c>
      <c r="H326" s="122">
        <v>0</v>
      </c>
      <c r="I326" s="122">
        <v>72</v>
      </c>
      <c r="J326" s="122">
        <v>0</v>
      </c>
      <c r="K326" s="122">
        <v>72</v>
      </c>
      <c r="L326"/>
    </row>
    <row r="327" spans="1:12" ht="12.75">
      <c r="A327" s="123"/>
      <c r="B327" s="118">
        <v>2253</v>
      </c>
      <c r="C327" s="49" t="s">
        <v>445</v>
      </c>
      <c r="D327" s="122">
        <v>285</v>
      </c>
      <c r="E327" s="122">
        <v>228</v>
      </c>
      <c r="F327" s="122">
        <v>0</v>
      </c>
      <c r="G327" s="122">
        <v>228</v>
      </c>
      <c r="H327" s="122">
        <v>0</v>
      </c>
      <c r="I327" s="122">
        <v>228</v>
      </c>
      <c r="J327" s="122">
        <v>65</v>
      </c>
      <c r="K327" s="122">
        <v>293</v>
      </c>
      <c r="L327"/>
    </row>
    <row r="328" spans="1:12" ht="12.75">
      <c r="A328" s="123"/>
      <c r="B328" s="118">
        <v>2264</v>
      </c>
      <c r="C328" s="49" t="s">
        <v>373</v>
      </c>
      <c r="D328" s="122">
        <v>0</v>
      </c>
      <c r="E328" s="122">
        <v>0</v>
      </c>
      <c r="F328" s="122">
        <v>0</v>
      </c>
      <c r="G328" s="122">
        <v>0</v>
      </c>
      <c r="H328" s="122">
        <v>0</v>
      </c>
      <c r="I328" s="122">
        <v>0</v>
      </c>
      <c r="J328" s="122">
        <v>30</v>
      </c>
      <c r="K328" s="122">
        <v>30</v>
      </c>
      <c r="L328"/>
    </row>
    <row r="329" spans="1:12" ht="12.75">
      <c r="A329" s="123"/>
      <c r="B329" s="118">
        <v>2269</v>
      </c>
      <c r="C329" s="49" t="s">
        <v>250</v>
      </c>
      <c r="D329" s="122">
        <v>450</v>
      </c>
      <c r="E329" s="122">
        <v>641</v>
      </c>
      <c r="F329" s="122">
        <v>0</v>
      </c>
      <c r="G329" s="122">
        <v>641</v>
      </c>
      <c r="H329" s="122">
        <v>0</v>
      </c>
      <c r="I329" s="122">
        <v>641</v>
      </c>
      <c r="J329" s="122">
        <v>0</v>
      </c>
      <c r="K329" s="122">
        <v>641</v>
      </c>
      <c r="L329"/>
    </row>
    <row r="330" spans="1:12" ht="12.75">
      <c r="A330" s="123"/>
      <c r="B330" s="118">
        <v>2271</v>
      </c>
      <c r="C330" s="49" t="s">
        <v>459</v>
      </c>
      <c r="D330" s="122">
        <v>954</v>
      </c>
      <c r="E330" s="122">
        <v>1850</v>
      </c>
      <c r="F330" s="122">
        <v>0</v>
      </c>
      <c r="G330" s="122">
        <v>1850</v>
      </c>
      <c r="H330" s="122">
        <v>0</v>
      </c>
      <c r="I330" s="122">
        <v>1850</v>
      </c>
      <c r="J330" s="122">
        <v>490</v>
      </c>
      <c r="K330" s="122">
        <v>2340</v>
      </c>
      <c r="L330"/>
    </row>
    <row r="331" spans="1:12" ht="12.75">
      <c r="A331" s="123"/>
      <c r="B331" s="118">
        <v>2279</v>
      </c>
      <c r="C331" s="49" t="s">
        <v>410</v>
      </c>
      <c r="D331" s="222">
        <v>475</v>
      </c>
      <c r="E331" s="222">
        <v>3558</v>
      </c>
      <c r="F331" s="222">
        <v>0</v>
      </c>
      <c r="G331" s="222">
        <v>3558</v>
      </c>
      <c r="H331" s="222">
        <v>0</v>
      </c>
      <c r="I331" s="222">
        <v>3558</v>
      </c>
      <c r="J331" s="222">
        <v>100</v>
      </c>
      <c r="K331" s="222">
        <v>3658</v>
      </c>
      <c r="L331"/>
    </row>
    <row r="332" spans="1:12" ht="25.5">
      <c r="A332" s="123"/>
      <c r="B332" s="15">
        <v>2300</v>
      </c>
      <c r="C332" s="49" t="s">
        <v>79</v>
      </c>
      <c r="D332" s="122">
        <f aca="true" t="shared" si="49" ref="D332:I332">SUM(D333:D345)</f>
        <v>7473</v>
      </c>
      <c r="E332" s="122">
        <f t="shared" si="49"/>
        <v>8405</v>
      </c>
      <c r="F332" s="122">
        <f t="shared" si="49"/>
        <v>0</v>
      </c>
      <c r="G332" s="122">
        <f t="shared" si="49"/>
        <v>8405</v>
      </c>
      <c r="H332" s="122">
        <f t="shared" si="49"/>
        <v>0</v>
      </c>
      <c r="I332" s="122">
        <f t="shared" si="49"/>
        <v>8405</v>
      </c>
      <c r="J332" s="122">
        <f>SUM(J333:J345)</f>
        <v>261</v>
      </c>
      <c r="K332" s="122">
        <f>SUM(K333:K345)</f>
        <v>8666</v>
      </c>
      <c r="L332"/>
    </row>
    <row r="333" spans="1:12" ht="12.75">
      <c r="A333" s="123"/>
      <c r="B333" s="118">
        <v>2311</v>
      </c>
      <c r="C333" s="49" t="s">
        <v>252</v>
      </c>
      <c r="D333" s="122">
        <v>132</v>
      </c>
      <c r="E333" s="122">
        <v>100</v>
      </c>
      <c r="F333" s="122">
        <v>0</v>
      </c>
      <c r="G333" s="122">
        <v>100</v>
      </c>
      <c r="H333" s="122">
        <v>0</v>
      </c>
      <c r="I333" s="122">
        <v>100</v>
      </c>
      <c r="J333" s="122">
        <v>65</v>
      </c>
      <c r="K333" s="122">
        <v>165</v>
      </c>
      <c r="L333"/>
    </row>
    <row r="334" spans="1:12" ht="12.75">
      <c r="A334" s="123"/>
      <c r="B334" s="118">
        <v>2312</v>
      </c>
      <c r="C334" s="49" t="s">
        <v>253</v>
      </c>
      <c r="D334" s="122">
        <v>1355</v>
      </c>
      <c r="E334" s="122">
        <v>1260</v>
      </c>
      <c r="F334" s="122">
        <v>0</v>
      </c>
      <c r="G334" s="122">
        <v>1260</v>
      </c>
      <c r="H334" s="122">
        <v>0</v>
      </c>
      <c r="I334" s="122">
        <v>1260</v>
      </c>
      <c r="J334" s="122">
        <v>50</v>
      </c>
      <c r="K334" s="122">
        <v>1310</v>
      </c>
      <c r="L334"/>
    </row>
    <row r="335" spans="1:12" ht="12.75">
      <c r="A335" s="123"/>
      <c r="B335" s="118">
        <v>2322</v>
      </c>
      <c r="C335" s="49" t="s">
        <v>254</v>
      </c>
      <c r="D335" s="122">
        <v>3370</v>
      </c>
      <c r="E335" s="122">
        <v>2420</v>
      </c>
      <c r="F335" s="122">
        <v>0</v>
      </c>
      <c r="G335" s="122">
        <v>2420</v>
      </c>
      <c r="H335" s="122">
        <v>0</v>
      </c>
      <c r="I335" s="122">
        <v>2420</v>
      </c>
      <c r="J335" s="122">
        <v>0</v>
      </c>
      <c r="K335" s="122">
        <v>2420</v>
      </c>
      <c r="L335"/>
    </row>
    <row r="336" spans="1:12" ht="12.75">
      <c r="A336" s="123"/>
      <c r="B336" s="118">
        <v>2341</v>
      </c>
      <c r="C336" s="49" t="s">
        <v>439</v>
      </c>
      <c r="D336" s="122">
        <v>90</v>
      </c>
      <c r="E336" s="122">
        <v>128</v>
      </c>
      <c r="F336" s="122">
        <v>0</v>
      </c>
      <c r="G336" s="122">
        <v>128</v>
      </c>
      <c r="H336" s="122">
        <v>0</v>
      </c>
      <c r="I336" s="122">
        <v>128</v>
      </c>
      <c r="J336" s="122">
        <v>0</v>
      </c>
      <c r="K336" s="122">
        <v>128</v>
      </c>
      <c r="L336"/>
    </row>
    <row r="337" spans="1:12" ht="12.75">
      <c r="A337" s="123"/>
      <c r="B337" s="118">
        <v>2350</v>
      </c>
      <c r="C337" s="49" t="s">
        <v>796</v>
      </c>
      <c r="D337" s="122">
        <v>164</v>
      </c>
      <c r="E337" s="122">
        <v>427</v>
      </c>
      <c r="F337" s="122">
        <v>0</v>
      </c>
      <c r="G337" s="122">
        <v>427</v>
      </c>
      <c r="H337" s="122">
        <v>0</v>
      </c>
      <c r="I337" s="122">
        <v>427</v>
      </c>
      <c r="J337" s="122">
        <v>-427</v>
      </c>
      <c r="K337" s="122">
        <v>0</v>
      </c>
      <c r="L337"/>
    </row>
    <row r="338" spans="1:12" ht="12.75">
      <c r="A338" s="123"/>
      <c r="B338" s="118">
        <v>2351</v>
      </c>
      <c r="C338" s="49" t="s">
        <v>255</v>
      </c>
      <c r="D338" s="122">
        <v>351</v>
      </c>
      <c r="E338" s="122">
        <v>427</v>
      </c>
      <c r="F338" s="122">
        <v>0</v>
      </c>
      <c r="G338" s="122">
        <v>427</v>
      </c>
      <c r="H338" s="122">
        <v>0</v>
      </c>
      <c r="I338" s="122">
        <v>427</v>
      </c>
      <c r="J338" s="122">
        <v>-300</v>
      </c>
      <c r="K338" s="122">
        <v>127</v>
      </c>
      <c r="L338"/>
    </row>
    <row r="339" spans="1:12" ht="12.75">
      <c r="A339" s="123"/>
      <c r="B339" s="118">
        <v>2352</v>
      </c>
      <c r="C339" s="49" t="s">
        <v>256</v>
      </c>
      <c r="D339" s="122">
        <v>900</v>
      </c>
      <c r="E339" s="122">
        <v>1708</v>
      </c>
      <c r="F339" s="122">
        <v>0</v>
      </c>
      <c r="G339" s="122">
        <v>1708</v>
      </c>
      <c r="H339" s="122">
        <v>0</v>
      </c>
      <c r="I339" s="122">
        <v>1708</v>
      </c>
      <c r="J339" s="122">
        <v>-500</v>
      </c>
      <c r="K339" s="122">
        <v>1208</v>
      </c>
      <c r="L339"/>
    </row>
    <row r="340" spans="1:12" ht="12.75">
      <c r="A340" s="123"/>
      <c r="B340" s="118">
        <v>2353</v>
      </c>
      <c r="C340" s="49" t="s">
        <v>383</v>
      </c>
      <c r="D340" s="122">
        <v>251</v>
      </c>
      <c r="E340" s="122">
        <v>427</v>
      </c>
      <c r="F340" s="122">
        <v>0</v>
      </c>
      <c r="G340" s="122">
        <v>427</v>
      </c>
      <c r="H340" s="122">
        <v>0</v>
      </c>
      <c r="I340" s="122">
        <v>427</v>
      </c>
      <c r="J340" s="122">
        <v>700</v>
      </c>
      <c r="K340" s="122">
        <v>1127</v>
      </c>
      <c r="L340"/>
    </row>
    <row r="341" spans="1:12" ht="12.75">
      <c r="A341" s="123"/>
      <c r="B341" s="118">
        <v>2354</v>
      </c>
      <c r="C341" s="49" t="s">
        <v>411</v>
      </c>
      <c r="D341" s="122">
        <v>160</v>
      </c>
      <c r="E341" s="122">
        <v>228</v>
      </c>
      <c r="F341" s="122">
        <v>0</v>
      </c>
      <c r="G341" s="122">
        <v>228</v>
      </c>
      <c r="H341" s="122">
        <v>0</v>
      </c>
      <c r="I341" s="122">
        <v>228</v>
      </c>
      <c r="J341" s="122">
        <v>-100</v>
      </c>
      <c r="K341" s="122">
        <v>128</v>
      </c>
      <c r="L341"/>
    </row>
    <row r="342" spans="1:12" ht="12.75">
      <c r="A342" s="123"/>
      <c r="B342" s="118">
        <v>2390</v>
      </c>
      <c r="C342" s="49" t="s">
        <v>385</v>
      </c>
      <c r="D342" s="122">
        <v>90</v>
      </c>
      <c r="E342" s="122">
        <v>0</v>
      </c>
      <c r="F342" s="122">
        <v>0</v>
      </c>
      <c r="G342" s="122">
        <v>0</v>
      </c>
      <c r="H342" s="122">
        <v>0</v>
      </c>
      <c r="I342" s="122">
        <v>0</v>
      </c>
      <c r="J342" s="122">
        <v>0</v>
      </c>
      <c r="K342" s="122">
        <v>0</v>
      </c>
      <c r="L342"/>
    </row>
    <row r="343" spans="1:12" ht="12.75">
      <c r="A343" s="123"/>
      <c r="B343" s="118">
        <v>2363</v>
      </c>
      <c r="C343" s="49" t="s">
        <v>384</v>
      </c>
      <c r="D343" s="122">
        <v>0</v>
      </c>
      <c r="E343" s="122">
        <v>0</v>
      </c>
      <c r="F343" s="122">
        <v>0</v>
      </c>
      <c r="G343" s="122">
        <v>0</v>
      </c>
      <c r="H343" s="122">
        <v>0</v>
      </c>
      <c r="I343" s="122">
        <v>0</v>
      </c>
      <c r="J343" s="122">
        <v>392</v>
      </c>
      <c r="K343" s="122">
        <v>392</v>
      </c>
      <c r="L343"/>
    </row>
    <row r="344" spans="1:12" ht="12.75">
      <c r="A344" s="123"/>
      <c r="B344" s="118">
        <v>2390</v>
      </c>
      <c r="C344" s="49" t="s">
        <v>385</v>
      </c>
      <c r="D344" s="122">
        <v>0</v>
      </c>
      <c r="E344" s="122">
        <v>0</v>
      </c>
      <c r="F344" s="122">
        <v>0</v>
      </c>
      <c r="G344" s="122">
        <v>0</v>
      </c>
      <c r="H344" s="122">
        <v>0</v>
      </c>
      <c r="I344" s="122">
        <v>0</v>
      </c>
      <c r="J344" s="122">
        <v>531</v>
      </c>
      <c r="K344" s="122">
        <v>531</v>
      </c>
      <c r="L344"/>
    </row>
    <row r="345" spans="1:12" ht="12.75">
      <c r="A345" s="123"/>
      <c r="B345" s="118">
        <v>2361</v>
      </c>
      <c r="C345" s="49" t="s">
        <v>394</v>
      </c>
      <c r="D345" s="122">
        <v>610</v>
      </c>
      <c r="E345" s="122">
        <v>1280</v>
      </c>
      <c r="F345" s="122">
        <v>0</v>
      </c>
      <c r="G345" s="122">
        <v>1280</v>
      </c>
      <c r="H345" s="122">
        <v>0</v>
      </c>
      <c r="I345" s="122">
        <v>1280</v>
      </c>
      <c r="J345" s="122">
        <v>-150</v>
      </c>
      <c r="K345" s="122">
        <v>1130</v>
      </c>
      <c r="L345"/>
    </row>
    <row r="346" spans="1:12" ht="12.75">
      <c r="A346" s="123"/>
      <c r="B346" s="15">
        <v>5000</v>
      </c>
      <c r="C346" s="49" t="s">
        <v>61</v>
      </c>
      <c r="D346" s="122">
        <f aca="true" t="shared" si="50" ref="D346:I346">SUM(D348:D348)</f>
        <v>158</v>
      </c>
      <c r="E346" s="122">
        <f t="shared" si="50"/>
        <v>0</v>
      </c>
      <c r="F346" s="122">
        <f t="shared" si="50"/>
        <v>0</v>
      </c>
      <c r="G346" s="122">
        <f t="shared" si="50"/>
        <v>0</v>
      </c>
      <c r="H346" s="122">
        <f t="shared" si="50"/>
        <v>0</v>
      </c>
      <c r="I346" s="122">
        <f t="shared" si="50"/>
        <v>0</v>
      </c>
      <c r="J346" s="122">
        <v>992</v>
      </c>
      <c r="K346" s="122">
        <v>992</v>
      </c>
      <c r="L346"/>
    </row>
    <row r="347" spans="1:12" ht="12.75">
      <c r="A347" s="123"/>
      <c r="B347" s="118">
        <v>5121</v>
      </c>
      <c r="C347" s="49" t="s">
        <v>741</v>
      </c>
      <c r="D347" s="122">
        <v>0</v>
      </c>
      <c r="E347" s="122">
        <v>0</v>
      </c>
      <c r="F347" s="122">
        <v>0</v>
      </c>
      <c r="G347" s="122">
        <v>0</v>
      </c>
      <c r="H347" s="122">
        <v>0</v>
      </c>
      <c r="I347" s="122">
        <v>0</v>
      </c>
      <c r="J347" s="122">
        <v>317</v>
      </c>
      <c r="K347" s="122">
        <v>317</v>
      </c>
      <c r="L347"/>
    </row>
    <row r="348" spans="1:12" ht="12.75">
      <c r="A348" s="123"/>
      <c r="B348" s="118">
        <v>5238</v>
      </c>
      <c r="C348" s="49" t="s">
        <v>434</v>
      </c>
      <c r="D348" s="122">
        <v>158</v>
      </c>
      <c r="E348" s="122">
        <v>0</v>
      </c>
      <c r="F348" s="122">
        <v>0</v>
      </c>
      <c r="G348" s="122">
        <v>0</v>
      </c>
      <c r="H348" s="122">
        <v>0</v>
      </c>
      <c r="I348" s="122">
        <v>0</v>
      </c>
      <c r="J348" s="122">
        <v>675</v>
      </c>
      <c r="K348" s="122">
        <v>675</v>
      </c>
      <c r="L348"/>
    </row>
    <row r="349" spans="1:12" ht="12.75">
      <c r="A349" s="123"/>
      <c r="B349" s="15"/>
      <c r="C349" s="124" t="s">
        <v>70</v>
      </c>
      <c r="D349" s="122">
        <f aca="true" t="shared" si="51" ref="D349:I349">D303+D304+D311+D332+D346+D305+D309</f>
        <v>63666</v>
      </c>
      <c r="E349" s="122">
        <f t="shared" si="51"/>
        <v>100366</v>
      </c>
      <c r="F349" s="122">
        <f t="shared" si="51"/>
        <v>0</v>
      </c>
      <c r="G349" s="122">
        <f t="shared" si="51"/>
        <v>100366</v>
      </c>
      <c r="H349" s="122">
        <f t="shared" si="51"/>
        <v>0</v>
      </c>
      <c r="I349" s="122">
        <f t="shared" si="51"/>
        <v>100366</v>
      </c>
      <c r="J349" s="122">
        <f>J303+J304+J311+J332+J346+J305+J309</f>
        <v>0</v>
      </c>
      <c r="K349" s="122">
        <f>K303+K304+K311+K332+K346+K305+K309</f>
        <v>100366</v>
      </c>
      <c r="L349"/>
    </row>
    <row r="350" spans="1:12" ht="12.75">
      <c r="A350" s="123"/>
      <c r="B350" s="15"/>
      <c r="C350" s="124"/>
      <c r="D350" s="122"/>
      <c r="E350" s="122"/>
      <c r="F350" s="122"/>
      <c r="G350" s="122"/>
      <c r="H350" s="122"/>
      <c r="I350" s="122"/>
      <c r="J350" s="122"/>
      <c r="K350" s="122"/>
      <c r="L350"/>
    </row>
    <row r="351" spans="1:12" ht="13.5">
      <c r="A351" s="123"/>
      <c r="B351" s="15"/>
      <c r="C351" s="143" t="s">
        <v>87</v>
      </c>
      <c r="D351" s="122"/>
      <c r="E351" s="122"/>
      <c r="F351" s="122"/>
      <c r="G351" s="122"/>
      <c r="H351" s="122"/>
      <c r="I351" s="122"/>
      <c r="J351" s="122"/>
      <c r="K351" s="122"/>
      <c r="L351"/>
    </row>
    <row r="352" spans="1:12" ht="12.75">
      <c r="A352" s="123"/>
      <c r="B352" s="15">
        <v>1100</v>
      </c>
      <c r="C352" s="49" t="s">
        <v>59</v>
      </c>
      <c r="D352" s="122">
        <v>14780</v>
      </c>
      <c r="E352" s="122">
        <v>22971</v>
      </c>
      <c r="F352" s="122">
        <v>0</v>
      </c>
      <c r="G352" s="122">
        <v>22971</v>
      </c>
      <c r="H352" s="122">
        <v>0</v>
      </c>
      <c r="I352" s="122">
        <v>22971</v>
      </c>
      <c r="J352" s="122">
        <v>0</v>
      </c>
      <c r="K352" s="122">
        <v>22971</v>
      </c>
      <c r="L352"/>
    </row>
    <row r="353" spans="1:12" ht="12.75">
      <c r="A353" s="123"/>
      <c r="B353" s="15">
        <v>1210</v>
      </c>
      <c r="C353" s="49" t="s">
        <v>60</v>
      </c>
      <c r="D353" s="240">
        <v>3514</v>
      </c>
      <c r="E353" s="240">
        <v>5421</v>
      </c>
      <c r="F353" s="240">
        <v>0</v>
      </c>
      <c r="G353" s="240">
        <v>5421</v>
      </c>
      <c r="H353" s="240">
        <v>0</v>
      </c>
      <c r="I353" s="240">
        <v>5421</v>
      </c>
      <c r="J353" s="240">
        <v>0</v>
      </c>
      <c r="K353" s="240">
        <v>5421</v>
      </c>
      <c r="L353"/>
    </row>
    <row r="354" spans="1:12" ht="25.5">
      <c r="A354" s="220"/>
      <c r="B354" s="218">
        <v>1220</v>
      </c>
      <c r="C354" s="221" t="s">
        <v>532</v>
      </c>
      <c r="D354" s="240">
        <f aca="true" t="shared" si="52" ref="D354:I354">SUM(D355:D357)</f>
        <v>130</v>
      </c>
      <c r="E354" s="240">
        <f t="shared" si="52"/>
        <v>214</v>
      </c>
      <c r="F354" s="240">
        <f t="shared" si="52"/>
        <v>0</v>
      </c>
      <c r="G354" s="240">
        <f t="shared" si="52"/>
        <v>214</v>
      </c>
      <c r="H354" s="240">
        <f t="shared" si="52"/>
        <v>0</v>
      </c>
      <c r="I354" s="240">
        <f t="shared" si="52"/>
        <v>214</v>
      </c>
      <c r="J354" s="240">
        <f>SUM(J355:J357)</f>
        <v>30</v>
      </c>
      <c r="K354" s="240">
        <f>SUM(K355:K357)</f>
        <v>244</v>
      </c>
      <c r="L354"/>
    </row>
    <row r="355" spans="1:12" ht="12.75">
      <c r="A355" s="220"/>
      <c r="B355" s="216">
        <v>1221</v>
      </c>
      <c r="C355" s="221" t="s">
        <v>597</v>
      </c>
      <c r="D355" s="240">
        <v>0</v>
      </c>
      <c r="E355" s="240">
        <v>0</v>
      </c>
      <c r="F355" s="240">
        <v>0</v>
      </c>
      <c r="G355" s="240">
        <v>0</v>
      </c>
      <c r="H355" s="240">
        <v>0</v>
      </c>
      <c r="I355" s="240">
        <v>0</v>
      </c>
      <c r="J355" s="240">
        <v>0</v>
      </c>
      <c r="K355" s="240">
        <v>0</v>
      </c>
      <c r="L355"/>
    </row>
    <row r="356" spans="1:12" ht="12.75">
      <c r="A356" s="220"/>
      <c r="B356" s="216">
        <v>1228</v>
      </c>
      <c r="C356" s="221" t="s">
        <v>747</v>
      </c>
      <c r="D356" s="240">
        <v>60</v>
      </c>
      <c r="E356" s="240">
        <v>214</v>
      </c>
      <c r="F356" s="240">
        <v>0</v>
      </c>
      <c r="G356" s="240">
        <v>214</v>
      </c>
      <c r="H356" s="240">
        <v>0</v>
      </c>
      <c r="I356" s="240">
        <v>214</v>
      </c>
      <c r="J356" s="240">
        <v>30</v>
      </c>
      <c r="K356" s="240">
        <v>244</v>
      </c>
      <c r="L356"/>
    </row>
    <row r="357" spans="1:12" ht="12.75">
      <c r="A357" s="220"/>
      <c r="B357" s="216">
        <v>1229</v>
      </c>
      <c r="C357" s="221" t="s">
        <v>952</v>
      </c>
      <c r="D357" s="240">
        <v>70</v>
      </c>
      <c r="E357" s="240">
        <v>0</v>
      </c>
      <c r="F357" s="240">
        <v>0</v>
      </c>
      <c r="G357" s="240">
        <v>0</v>
      </c>
      <c r="H357" s="240">
        <v>0</v>
      </c>
      <c r="I357" s="240">
        <v>0</v>
      </c>
      <c r="J357" s="240">
        <v>0</v>
      </c>
      <c r="K357" s="240">
        <v>0</v>
      </c>
      <c r="L357"/>
    </row>
    <row r="358" spans="1:12" ht="12.75">
      <c r="A358" s="123"/>
      <c r="B358" s="15">
        <v>2200</v>
      </c>
      <c r="C358" s="49" t="s">
        <v>28</v>
      </c>
      <c r="D358" s="240">
        <f aca="true" t="shared" si="53" ref="D358:I358">SUM(D359:D374)</f>
        <v>14295</v>
      </c>
      <c r="E358" s="240">
        <f t="shared" si="53"/>
        <v>17370</v>
      </c>
      <c r="F358" s="240">
        <f t="shared" si="53"/>
        <v>0</v>
      </c>
      <c r="G358" s="240">
        <f t="shared" si="53"/>
        <v>17370</v>
      </c>
      <c r="H358" s="240">
        <f t="shared" si="53"/>
        <v>0</v>
      </c>
      <c r="I358" s="240">
        <f t="shared" si="53"/>
        <v>17370</v>
      </c>
      <c r="J358" s="240">
        <f>SUM(J359:J374)</f>
        <v>-248</v>
      </c>
      <c r="K358" s="240">
        <f>SUM(K359:K374)</f>
        <v>17122</v>
      </c>
      <c r="L358"/>
    </row>
    <row r="359" spans="1:12" ht="12.75">
      <c r="A359" s="123"/>
      <c r="B359" s="118">
        <v>2219</v>
      </c>
      <c r="C359" s="49" t="s">
        <v>208</v>
      </c>
      <c r="D359" s="240">
        <v>130</v>
      </c>
      <c r="E359" s="240">
        <v>157</v>
      </c>
      <c r="F359" s="240">
        <v>0</v>
      </c>
      <c r="G359" s="240">
        <v>157</v>
      </c>
      <c r="H359" s="240">
        <v>0</v>
      </c>
      <c r="I359" s="240">
        <v>157</v>
      </c>
      <c r="J359" s="240">
        <v>0</v>
      </c>
      <c r="K359" s="240">
        <v>157</v>
      </c>
      <c r="L359"/>
    </row>
    <row r="360" spans="1:12" ht="12.75">
      <c r="A360" s="123"/>
      <c r="B360" s="118">
        <v>2221</v>
      </c>
      <c r="C360" s="49" t="s">
        <v>209</v>
      </c>
      <c r="D360" s="240">
        <v>6210</v>
      </c>
      <c r="E360" s="240">
        <v>7257</v>
      </c>
      <c r="F360" s="240">
        <v>0</v>
      </c>
      <c r="G360" s="240">
        <v>7257</v>
      </c>
      <c r="H360" s="240">
        <v>0</v>
      </c>
      <c r="I360" s="240">
        <v>7257</v>
      </c>
      <c r="J360" s="240">
        <v>-985</v>
      </c>
      <c r="K360" s="240">
        <v>6272</v>
      </c>
      <c r="L360"/>
    </row>
    <row r="361" spans="1:12" ht="12.75">
      <c r="A361" s="123"/>
      <c r="B361" s="118">
        <v>2222</v>
      </c>
      <c r="C361" s="49" t="s">
        <v>210</v>
      </c>
      <c r="D361" s="240">
        <v>1000</v>
      </c>
      <c r="E361" s="240">
        <v>1423</v>
      </c>
      <c r="F361" s="240">
        <v>0</v>
      </c>
      <c r="G361" s="240">
        <v>1423</v>
      </c>
      <c r="H361" s="240">
        <v>0</v>
      </c>
      <c r="I361" s="240">
        <v>1423</v>
      </c>
      <c r="J361" s="240">
        <v>625</v>
      </c>
      <c r="K361" s="240">
        <v>2048</v>
      </c>
      <c r="L361"/>
    </row>
    <row r="362" spans="1:12" ht="12.75">
      <c r="A362" s="123"/>
      <c r="B362" s="118">
        <v>2223</v>
      </c>
      <c r="C362" s="49" t="s">
        <v>211</v>
      </c>
      <c r="D362" s="240">
        <v>2700</v>
      </c>
      <c r="E362" s="240">
        <v>3515</v>
      </c>
      <c r="F362" s="240">
        <v>0</v>
      </c>
      <c r="G362" s="240">
        <v>3515</v>
      </c>
      <c r="H362" s="240">
        <v>0</v>
      </c>
      <c r="I362" s="240">
        <v>3515</v>
      </c>
      <c r="J362" s="240">
        <v>820</v>
      </c>
      <c r="K362" s="240">
        <v>4335</v>
      </c>
      <c r="L362"/>
    </row>
    <row r="363" spans="1:12" ht="13.5" customHeight="1">
      <c r="A363" s="123"/>
      <c r="B363" s="118">
        <v>2226</v>
      </c>
      <c r="C363" s="49" t="s">
        <v>446</v>
      </c>
      <c r="D363" s="240">
        <v>100</v>
      </c>
      <c r="E363" s="240">
        <v>143</v>
      </c>
      <c r="F363" s="240">
        <v>0</v>
      </c>
      <c r="G363" s="240">
        <v>143</v>
      </c>
      <c r="H363" s="240">
        <v>0</v>
      </c>
      <c r="I363" s="240">
        <v>143</v>
      </c>
      <c r="J363" s="240">
        <v>0</v>
      </c>
      <c r="K363" s="240">
        <v>143</v>
      </c>
      <c r="L363"/>
    </row>
    <row r="364" spans="1:12" ht="13.5" customHeight="1">
      <c r="A364" s="123"/>
      <c r="B364" s="118">
        <v>2231</v>
      </c>
      <c r="C364" s="49" t="s">
        <v>11</v>
      </c>
      <c r="D364" s="240">
        <v>0</v>
      </c>
      <c r="E364" s="240">
        <v>0</v>
      </c>
      <c r="F364" s="240">
        <v>0</v>
      </c>
      <c r="G364" s="240">
        <v>0</v>
      </c>
      <c r="H364" s="240">
        <v>0</v>
      </c>
      <c r="I364" s="240">
        <v>0</v>
      </c>
      <c r="J364" s="240">
        <v>77</v>
      </c>
      <c r="K364" s="240">
        <v>77</v>
      </c>
      <c r="L364"/>
    </row>
    <row r="365" spans="1:12" ht="13.5" customHeight="1">
      <c r="A365" s="220"/>
      <c r="B365" s="216">
        <v>2234</v>
      </c>
      <c r="C365" s="221" t="s">
        <v>536</v>
      </c>
      <c r="D365" s="240">
        <v>102</v>
      </c>
      <c r="E365" s="240">
        <v>43</v>
      </c>
      <c r="F365" s="240">
        <v>0</v>
      </c>
      <c r="G365" s="240">
        <v>43</v>
      </c>
      <c r="H365" s="240">
        <v>0</v>
      </c>
      <c r="I365" s="240">
        <v>43</v>
      </c>
      <c r="J365" s="240">
        <v>0</v>
      </c>
      <c r="K365" s="240">
        <v>43</v>
      </c>
      <c r="L365"/>
    </row>
    <row r="366" spans="1:12" ht="23.25" customHeight="1">
      <c r="A366" s="123"/>
      <c r="B366" s="118">
        <v>2240</v>
      </c>
      <c r="C366" s="49" t="s">
        <v>443</v>
      </c>
      <c r="D366" s="122">
        <v>1920</v>
      </c>
      <c r="E366" s="122">
        <v>0</v>
      </c>
      <c r="F366" s="122">
        <v>0</v>
      </c>
      <c r="G366" s="122">
        <v>0</v>
      </c>
      <c r="H366" s="122">
        <v>0</v>
      </c>
      <c r="I366" s="122">
        <v>0</v>
      </c>
      <c r="J366" s="122">
        <v>0</v>
      </c>
      <c r="K366" s="122">
        <v>0</v>
      </c>
      <c r="L366"/>
    </row>
    <row r="367" spans="1:12" ht="12.75">
      <c r="A367" s="123"/>
      <c r="B367" s="118">
        <v>2241</v>
      </c>
      <c r="C367" s="49" t="s">
        <v>499</v>
      </c>
      <c r="D367" s="122">
        <v>0</v>
      </c>
      <c r="E367" s="122">
        <v>427</v>
      </c>
      <c r="F367" s="122">
        <v>0</v>
      </c>
      <c r="G367" s="122">
        <v>427</v>
      </c>
      <c r="H367" s="122">
        <v>0</v>
      </c>
      <c r="I367" s="122">
        <v>427</v>
      </c>
      <c r="J367" s="122">
        <v>-427</v>
      </c>
      <c r="K367" s="122">
        <v>0</v>
      </c>
      <c r="L367"/>
    </row>
    <row r="368" spans="1:12" ht="25.5">
      <c r="A368" s="123"/>
      <c r="B368" s="118">
        <v>2243</v>
      </c>
      <c r="C368" s="49" t="s">
        <v>430</v>
      </c>
      <c r="D368" s="122">
        <v>700</v>
      </c>
      <c r="E368" s="122">
        <v>1565</v>
      </c>
      <c r="F368" s="122">
        <v>0</v>
      </c>
      <c r="G368" s="122">
        <v>1565</v>
      </c>
      <c r="H368" s="122">
        <v>0</v>
      </c>
      <c r="I368" s="122">
        <v>1565</v>
      </c>
      <c r="J368" s="122">
        <v>-230</v>
      </c>
      <c r="K368" s="122">
        <v>1335</v>
      </c>
      <c r="L368"/>
    </row>
    <row r="369" spans="1:12" ht="12.75">
      <c r="A369" s="123"/>
      <c r="B369" s="118">
        <v>2250</v>
      </c>
      <c r="C369" s="49" t="s">
        <v>917</v>
      </c>
      <c r="D369" s="122">
        <v>25</v>
      </c>
      <c r="E369" s="122">
        <v>36</v>
      </c>
      <c r="F369" s="122">
        <v>0</v>
      </c>
      <c r="G369" s="122">
        <v>36</v>
      </c>
      <c r="H369" s="122">
        <v>0</v>
      </c>
      <c r="I369" s="122">
        <v>36</v>
      </c>
      <c r="J369" s="122">
        <v>0</v>
      </c>
      <c r="K369" s="122">
        <v>36</v>
      </c>
      <c r="L369"/>
    </row>
    <row r="370" spans="1:12" ht="12.75">
      <c r="A370" s="123"/>
      <c r="B370" s="118">
        <v>2253</v>
      </c>
      <c r="C370" s="49" t="s">
        <v>918</v>
      </c>
      <c r="D370" s="122">
        <v>30</v>
      </c>
      <c r="E370" s="122">
        <v>100</v>
      </c>
      <c r="F370" s="122">
        <v>0</v>
      </c>
      <c r="G370" s="122">
        <v>100</v>
      </c>
      <c r="H370" s="122">
        <v>0</v>
      </c>
      <c r="I370" s="122">
        <v>100</v>
      </c>
      <c r="J370" s="122">
        <v>-100</v>
      </c>
      <c r="K370" s="122">
        <v>0</v>
      </c>
      <c r="L370"/>
    </row>
    <row r="371" spans="1:12" ht="12.75">
      <c r="A371" s="123"/>
      <c r="B371" s="118">
        <v>2264</v>
      </c>
      <c r="C371" s="49" t="s">
        <v>373</v>
      </c>
      <c r="D371" s="122">
        <v>0</v>
      </c>
      <c r="E371" s="122">
        <v>0</v>
      </c>
      <c r="F371" s="122">
        <v>0</v>
      </c>
      <c r="G371" s="122">
        <v>0</v>
      </c>
      <c r="H371" s="122">
        <v>0</v>
      </c>
      <c r="I371" s="122">
        <v>0</v>
      </c>
      <c r="J371" s="122">
        <v>30</v>
      </c>
      <c r="K371" s="122">
        <v>30</v>
      </c>
      <c r="L371"/>
    </row>
    <row r="372" spans="1:12" ht="12.75">
      <c r="A372" s="123"/>
      <c r="B372" s="118">
        <v>2269</v>
      </c>
      <c r="C372" s="49" t="s">
        <v>919</v>
      </c>
      <c r="D372" s="122">
        <v>450</v>
      </c>
      <c r="E372" s="122">
        <v>640</v>
      </c>
      <c r="F372" s="122">
        <v>0</v>
      </c>
      <c r="G372" s="122">
        <v>640</v>
      </c>
      <c r="H372" s="122">
        <v>0</v>
      </c>
      <c r="I372" s="122">
        <v>640</v>
      </c>
      <c r="J372" s="122">
        <v>0</v>
      </c>
      <c r="K372" s="122">
        <v>640</v>
      </c>
      <c r="L372"/>
    </row>
    <row r="373" spans="1:12" ht="12.75">
      <c r="A373" s="123"/>
      <c r="B373" s="118">
        <v>2271</v>
      </c>
      <c r="C373" s="49" t="s">
        <v>459</v>
      </c>
      <c r="D373" s="122">
        <v>795</v>
      </c>
      <c r="E373" s="122">
        <v>356</v>
      </c>
      <c r="F373" s="122">
        <v>0</v>
      </c>
      <c r="G373" s="122">
        <v>356</v>
      </c>
      <c r="H373" s="122">
        <v>0</v>
      </c>
      <c r="I373" s="122">
        <v>356</v>
      </c>
      <c r="J373" s="122">
        <v>0</v>
      </c>
      <c r="K373" s="122">
        <v>356</v>
      </c>
      <c r="L373"/>
    </row>
    <row r="374" spans="1:12" ht="12.75">
      <c r="A374" s="123"/>
      <c r="B374" s="118">
        <v>2279</v>
      </c>
      <c r="C374" s="49" t="s">
        <v>410</v>
      </c>
      <c r="D374" s="122">
        <v>133</v>
      </c>
      <c r="E374" s="122">
        <v>1708</v>
      </c>
      <c r="F374" s="122">
        <v>0</v>
      </c>
      <c r="G374" s="122">
        <v>1708</v>
      </c>
      <c r="H374" s="122">
        <v>0</v>
      </c>
      <c r="I374" s="122">
        <v>1708</v>
      </c>
      <c r="J374" s="122">
        <v>-58</v>
      </c>
      <c r="K374" s="122">
        <v>1650</v>
      </c>
      <c r="L374"/>
    </row>
    <row r="375" spans="1:12" ht="25.5">
      <c r="A375" s="123"/>
      <c r="B375" s="15">
        <v>2300</v>
      </c>
      <c r="C375" s="49" t="s">
        <v>79</v>
      </c>
      <c r="D375" s="122">
        <f aca="true" t="shared" si="54" ref="D375:I375">SUM(D376:D384)</f>
        <v>3365</v>
      </c>
      <c r="E375" s="122">
        <f t="shared" si="54"/>
        <v>3641</v>
      </c>
      <c r="F375" s="122">
        <f t="shared" si="54"/>
        <v>0</v>
      </c>
      <c r="G375" s="122">
        <f t="shared" si="54"/>
        <v>3641</v>
      </c>
      <c r="H375" s="122">
        <f t="shared" si="54"/>
        <v>0</v>
      </c>
      <c r="I375" s="122">
        <f t="shared" si="54"/>
        <v>3641</v>
      </c>
      <c r="J375" s="122">
        <f>SUM(J376:J384)</f>
        <v>-508</v>
      </c>
      <c r="K375" s="122">
        <f>SUM(K376:K384)</f>
        <v>3133</v>
      </c>
      <c r="L375"/>
    </row>
    <row r="376" spans="1:12" ht="12.75">
      <c r="A376" s="123"/>
      <c r="B376" s="118">
        <v>2311</v>
      </c>
      <c r="C376" s="49" t="s">
        <v>252</v>
      </c>
      <c r="D376" s="122">
        <v>30</v>
      </c>
      <c r="E376" s="122">
        <v>72</v>
      </c>
      <c r="F376" s="122">
        <v>0</v>
      </c>
      <c r="G376" s="122">
        <v>72</v>
      </c>
      <c r="H376" s="122">
        <v>0</v>
      </c>
      <c r="I376" s="122">
        <v>72</v>
      </c>
      <c r="J376" s="122">
        <v>0</v>
      </c>
      <c r="K376" s="122">
        <v>72</v>
      </c>
      <c r="L376"/>
    </row>
    <row r="377" spans="1:12" ht="12.75">
      <c r="A377" s="123"/>
      <c r="B377" s="118">
        <v>2312</v>
      </c>
      <c r="C377" s="49" t="s">
        <v>253</v>
      </c>
      <c r="D377" s="122">
        <v>1000</v>
      </c>
      <c r="E377" s="122">
        <v>662</v>
      </c>
      <c r="F377" s="122">
        <v>0</v>
      </c>
      <c r="G377" s="122">
        <v>662</v>
      </c>
      <c r="H377" s="122">
        <v>0</v>
      </c>
      <c r="I377" s="122">
        <v>662</v>
      </c>
      <c r="J377" s="122">
        <v>225</v>
      </c>
      <c r="K377" s="122">
        <v>887</v>
      </c>
      <c r="L377"/>
    </row>
    <row r="378" spans="1:12" ht="12.75">
      <c r="A378" s="123"/>
      <c r="B378" s="118">
        <v>2322</v>
      </c>
      <c r="C378" s="49" t="s">
        <v>254</v>
      </c>
      <c r="D378" s="122">
        <v>480</v>
      </c>
      <c r="E378" s="122">
        <v>72</v>
      </c>
      <c r="F378" s="122">
        <v>0</v>
      </c>
      <c r="G378" s="122">
        <v>72</v>
      </c>
      <c r="H378" s="122">
        <v>0</v>
      </c>
      <c r="I378" s="122">
        <v>72</v>
      </c>
      <c r="J378" s="122">
        <v>0</v>
      </c>
      <c r="K378" s="122">
        <v>72</v>
      </c>
      <c r="L378"/>
    </row>
    <row r="379" spans="1:12" ht="15.75" customHeight="1">
      <c r="A379" s="123"/>
      <c r="B379" s="118">
        <v>2341</v>
      </c>
      <c r="C379" s="49" t="s">
        <v>439</v>
      </c>
      <c r="D379" s="122">
        <v>40</v>
      </c>
      <c r="E379" s="122">
        <v>57</v>
      </c>
      <c r="F379" s="122">
        <v>0</v>
      </c>
      <c r="G379" s="122">
        <v>57</v>
      </c>
      <c r="H379" s="122">
        <v>0</v>
      </c>
      <c r="I379" s="122">
        <v>57</v>
      </c>
      <c r="J379" s="122">
        <v>15</v>
      </c>
      <c r="K379" s="122">
        <v>72</v>
      </c>
      <c r="L379"/>
    </row>
    <row r="380" spans="1:12" ht="15" customHeight="1">
      <c r="A380" s="123"/>
      <c r="B380" s="118">
        <v>2351</v>
      </c>
      <c r="C380" s="49" t="s">
        <v>255</v>
      </c>
      <c r="D380" s="122">
        <v>705</v>
      </c>
      <c r="E380" s="122">
        <v>570</v>
      </c>
      <c r="F380" s="122">
        <v>0</v>
      </c>
      <c r="G380" s="122">
        <v>570</v>
      </c>
      <c r="H380" s="122">
        <v>0</v>
      </c>
      <c r="I380" s="122">
        <v>570</v>
      </c>
      <c r="J380" s="122">
        <v>-570</v>
      </c>
      <c r="K380" s="122">
        <v>0</v>
      </c>
      <c r="L380"/>
    </row>
    <row r="381" spans="1:12" ht="12.75">
      <c r="A381" s="123"/>
      <c r="B381" s="118">
        <v>2352</v>
      </c>
      <c r="C381" s="49" t="s">
        <v>256</v>
      </c>
      <c r="D381" s="122">
        <v>900</v>
      </c>
      <c r="E381" s="122">
        <v>1708</v>
      </c>
      <c r="F381" s="122">
        <v>0</v>
      </c>
      <c r="G381" s="122">
        <v>1708</v>
      </c>
      <c r="H381" s="122">
        <v>0</v>
      </c>
      <c r="I381" s="122">
        <v>1708</v>
      </c>
      <c r="J381" s="122">
        <v>-595</v>
      </c>
      <c r="K381" s="122">
        <v>1113</v>
      </c>
      <c r="L381"/>
    </row>
    <row r="382" spans="1:12" ht="12.75">
      <c r="A382" s="123"/>
      <c r="B382" s="118">
        <v>2353</v>
      </c>
      <c r="C382" s="49" t="s">
        <v>449</v>
      </c>
      <c r="D382" s="122">
        <v>140</v>
      </c>
      <c r="E382" s="122">
        <v>143</v>
      </c>
      <c r="F382" s="122">
        <v>0</v>
      </c>
      <c r="G382" s="122">
        <v>143</v>
      </c>
      <c r="H382" s="122">
        <v>0</v>
      </c>
      <c r="I382" s="122">
        <v>143</v>
      </c>
      <c r="J382" s="122">
        <v>560</v>
      </c>
      <c r="K382" s="122">
        <v>703</v>
      </c>
      <c r="L382"/>
    </row>
    <row r="383" spans="1:12" ht="12.75">
      <c r="A383" s="123"/>
      <c r="B383" s="118">
        <v>2354</v>
      </c>
      <c r="C383" s="49" t="s">
        <v>411</v>
      </c>
      <c r="D383" s="122">
        <v>70</v>
      </c>
      <c r="E383" s="122">
        <v>214</v>
      </c>
      <c r="F383" s="122">
        <v>0</v>
      </c>
      <c r="G383" s="122">
        <v>214</v>
      </c>
      <c r="H383" s="122">
        <v>0</v>
      </c>
      <c r="I383" s="122">
        <v>214</v>
      </c>
      <c r="J383" s="122">
        <v>0</v>
      </c>
      <c r="K383" s="122">
        <v>214</v>
      </c>
      <c r="L383"/>
    </row>
    <row r="384" spans="1:12" ht="12.75">
      <c r="A384" s="123"/>
      <c r="B384" s="118">
        <v>2390</v>
      </c>
      <c r="C384" s="49" t="s">
        <v>385</v>
      </c>
      <c r="D384" s="122">
        <v>0</v>
      </c>
      <c r="E384" s="122">
        <v>143</v>
      </c>
      <c r="F384" s="122">
        <v>0</v>
      </c>
      <c r="G384" s="122">
        <v>143</v>
      </c>
      <c r="H384" s="122">
        <v>0</v>
      </c>
      <c r="I384" s="122">
        <v>143</v>
      </c>
      <c r="J384" s="122">
        <v>-143</v>
      </c>
      <c r="K384" s="122">
        <v>0</v>
      </c>
      <c r="L384"/>
    </row>
    <row r="385" spans="1:12" ht="12.75">
      <c r="A385" s="123"/>
      <c r="B385" s="15">
        <v>5000</v>
      </c>
      <c r="C385" s="49" t="s">
        <v>61</v>
      </c>
      <c r="D385" s="122">
        <v>420</v>
      </c>
      <c r="E385" s="122">
        <v>0</v>
      </c>
      <c r="F385" s="122">
        <v>0</v>
      </c>
      <c r="G385" s="122">
        <v>0</v>
      </c>
      <c r="H385" s="122">
        <v>0</v>
      </c>
      <c r="I385" s="122">
        <v>0</v>
      </c>
      <c r="J385" s="122">
        <v>726</v>
      </c>
      <c r="K385" s="122">
        <v>726</v>
      </c>
      <c r="L385"/>
    </row>
    <row r="386" spans="1:12" ht="12.75">
      <c r="A386" s="123"/>
      <c r="B386" s="118">
        <v>5238</v>
      </c>
      <c r="C386" s="49" t="s">
        <v>434</v>
      </c>
      <c r="D386" s="122">
        <v>420</v>
      </c>
      <c r="E386" s="122">
        <v>0</v>
      </c>
      <c r="F386" s="122">
        <v>0</v>
      </c>
      <c r="G386" s="122">
        <v>0</v>
      </c>
      <c r="H386" s="122">
        <v>0</v>
      </c>
      <c r="I386" s="122">
        <v>0</v>
      </c>
      <c r="J386" s="122">
        <v>0</v>
      </c>
      <c r="K386" s="122">
        <v>0</v>
      </c>
      <c r="L386"/>
    </row>
    <row r="387" spans="1:12" ht="12.75">
      <c r="A387" s="123"/>
      <c r="B387" s="118">
        <v>5239</v>
      </c>
      <c r="C387" s="49" t="s">
        <v>387</v>
      </c>
      <c r="D387" s="122">
        <v>0</v>
      </c>
      <c r="E387" s="122">
        <v>0</v>
      </c>
      <c r="F387" s="122">
        <v>0</v>
      </c>
      <c r="G387" s="122">
        <v>0</v>
      </c>
      <c r="H387" s="122">
        <v>0</v>
      </c>
      <c r="I387" s="122">
        <v>0</v>
      </c>
      <c r="J387" s="122">
        <v>726</v>
      </c>
      <c r="K387" s="122">
        <v>726</v>
      </c>
      <c r="L387"/>
    </row>
    <row r="388" spans="1:12" ht="12.75">
      <c r="A388" s="123"/>
      <c r="B388" s="15"/>
      <c r="C388" s="124" t="s">
        <v>70</v>
      </c>
      <c r="D388" s="122">
        <f aca="true" t="shared" si="55" ref="D388:I388">D352+D353+D358+D375+D354+D385</f>
        <v>36504</v>
      </c>
      <c r="E388" s="122">
        <f t="shared" si="55"/>
        <v>49617</v>
      </c>
      <c r="F388" s="122">
        <f t="shared" si="55"/>
        <v>0</v>
      </c>
      <c r="G388" s="122">
        <f t="shared" si="55"/>
        <v>49617</v>
      </c>
      <c r="H388" s="122">
        <f t="shared" si="55"/>
        <v>0</v>
      </c>
      <c r="I388" s="122">
        <f t="shared" si="55"/>
        <v>49617</v>
      </c>
      <c r="J388" s="122">
        <f>J352+J353+J358+J375+J354+J385</f>
        <v>0</v>
      </c>
      <c r="K388" s="122">
        <f>K352+K353+K358+K375+K354+K385</f>
        <v>49617</v>
      </c>
      <c r="L388"/>
    </row>
    <row r="389" spans="1:12" ht="12.75">
      <c r="A389" s="123"/>
      <c r="B389" s="15"/>
      <c r="C389" s="124"/>
      <c r="D389" s="122"/>
      <c r="E389" s="122"/>
      <c r="F389" s="122"/>
      <c r="G389" s="122"/>
      <c r="H389" s="122"/>
      <c r="I389" s="122"/>
      <c r="J389" s="122"/>
      <c r="K389" s="122"/>
      <c r="L389"/>
    </row>
    <row r="390" spans="1:12" ht="13.5">
      <c r="A390" s="123"/>
      <c r="B390" s="15"/>
      <c r="C390" s="143" t="s">
        <v>450</v>
      </c>
      <c r="D390" s="122"/>
      <c r="E390" s="122"/>
      <c r="F390" s="122"/>
      <c r="G390" s="122"/>
      <c r="H390" s="122"/>
      <c r="I390" s="122"/>
      <c r="J390" s="122"/>
      <c r="K390" s="122"/>
      <c r="L390"/>
    </row>
    <row r="391" spans="1:12" ht="12.75">
      <c r="A391" s="123"/>
      <c r="B391" s="15">
        <v>2100</v>
      </c>
      <c r="C391" s="49" t="s">
        <v>793</v>
      </c>
      <c r="D391" s="122">
        <f aca="true" t="shared" si="56" ref="D391:I391">SUM(D392:D393)</f>
        <v>24</v>
      </c>
      <c r="E391" s="122">
        <f t="shared" si="56"/>
        <v>144</v>
      </c>
      <c r="F391" s="122">
        <f t="shared" si="56"/>
        <v>0</v>
      </c>
      <c r="G391" s="122">
        <f t="shared" si="56"/>
        <v>144</v>
      </c>
      <c r="H391" s="122">
        <f t="shared" si="56"/>
        <v>0</v>
      </c>
      <c r="I391" s="122">
        <f t="shared" si="56"/>
        <v>144</v>
      </c>
      <c r="J391" s="122">
        <f>SUM(J392:J393)</f>
        <v>0</v>
      </c>
      <c r="K391" s="122">
        <f>SUM(K392:K393)</f>
        <v>144</v>
      </c>
      <c r="L391"/>
    </row>
    <row r="392" spans="1:12" ht="12.75">
      <c r="A392" s="123"/>
      <c r="B392" s="118">
        <v>2110</v>
      </c>
      <c r="C392" s="49" t="s">
        <v>794</v>
      </c>
      <c r="D392" s="122">
        <v>16</v>
      </c>
      <c r="E392" s="122">
        <v>72</v>
      </c>
      <c r="F392" s="122">
        <v>0</v>
      </c>
      <c r="G392" s="122">
        <v>72</v>
      </c>
      <c r="H392" s="122">
        <v>0</v>
      </c>
      <c r="I392" s="122">
        <v>72</v>
      </c>
      <c r="J392" s="122">
        <v>0</v>
      </c>
      <c r="K392" s="122">
        <v>72</v>
      </c>
      <c r="L392"/>
    </row>
    <row r="393" spans="1:12" ht="12.75">
      <c r="A393" s="123"/>
      <c r="B393" s="118">
        <v>2111</v>
      </c>
      <c r="C393" s="49" t="s">
        <v>940</v>
      </c>
      <c r="D393" s="122">
        <v>8</v>
      </c>
      <c r="E393" s="122">
        <v>72</v>
      </c>
      <c r="F393" s="122">
        <v>0</v>
      </c>
      <c r="G393" s="122">
        <v>72</v>
      </c>
      <c r="H393" s="122">
        <v>0</v>
      </c>
      <c r="I393" s="122">
        <v>72</v>
      </c>
      <c r="J393" s="122">
        <v>0</v>
      </c>
      <c r="K393" s="122">
        <v>72</v>
      </c>
      <c r="L393"/>
    </row>
    <row r="394" spans="1:12" ht="12.75">
      <c r="A394" s="123"/>
      <c r="B394" s="15">
        <v>2200</v>
      </c>
      <c r="C394" s="49" t="s">
        <v>28</v>
      </c>
      <c r="D394" s="122">
        <f aca="true" t="shared" si="57" ref="D394:I394">SUM(D395:D398)</f>
        <v>309</v>
      </c>
      <c r="E394" s="122">
        <f t="shared" si="57"/>
        <v>940</v>
      </c>
      <c r="F394" s="122">
        <f t="shared" si="57"/>
        <v>0</v>
      </c>
      <c r="G394" s="122">
        <f t="shared" si="57"/>
        <v>940</v>
      </c>
      <c r="H394" s="122">
        <f t="shared" si="57"/>
        <v>86</v>
      </c>
      <c r="I394" s="122">
        <f t="shared" si="57"/>
        <v>1026</v>
      </c>
      <c r="J394" s="122">
        <v>0</v>
      </c>
      <c r="K394" s="122">
        <f>SUM(K395:K398)</f>
        <v>1026</v>
      </c>
      <c r="L394"/>
    </row>
    <row r="395" spans="1:12" ht="12.75">
      <c r="A395" s="123"/>
      <c r="B395" s="118">
        <v>2231</v>
      </c>
      <c r="C395" s="49" t="s">
        <v>721</v>
      </c>
      <c r="D395" s="122">
        <v>58</v>
      </c>
      <c r="E395" s="122">
        <v>513</v>
      </c>
      <c r="F395" s="122">
        <v>0</v>
      </c>
      <c r="G395" s="122">
        <v>513</v>
      </c>
      <c r="H395" s="122">
        <v>0</v>
      </c>
      <c r="I395" s="122">
        <v>513</v>
      </c>
      <c r="J395" s="122">
        <v>0</v>
      </c>
      <c r="K395" s="122">
        <v>513</v>
      </c>
      <c r="L395"/>
    </row>
    <row r="396" spans="1:12" ht="12.75">
      <c r="A396" s="123"/>
      <c r="B396" s="118">
        <v>2260</v>
      </c>
      <c r="C396" s="49" t="s">
        <v>875</v>
      </c>
      <c r="D396" s="122">
        <v>231</v>
      </c>
      <c r="E396" s="122">
        <v>0</v>
      </c>
      <c r="F396" s="122">
        <v>0</v>
      </c>
      <c r="G396" s="122">
        <v>0</v>
      </c>
      <c r="H396" s="122">
        <v>323</v>
      </c>
      <c r="I396" s="122">
        <v>323</v>
      </c>
      <c r="J396" s="122">
        <v>0</v>
      </c>
      <c r="K396" s="122">
        <v>323</v>
      </c>
      <c r="L396"/>
    </row>
    <row r="397" spans="1:12" ht="12.75">
      <c r="A397" s="123"/>
      <c r="B397" s="118">
        <v>2271</v>
      </c>
      <c r="C397" s="49" t="s">
        <v>571</v>
      </c>
      <c r="D397" s="122">
        <v>0</v>
      </c>
      <c r="E397" s="122">
        <v>0</v>
      </c>
      <c r="F397" s="122">
        <v>0</v>
      </c>
      <c r="G397" s="122">
        <v>0</v>
      </c>
      <c r="H397" s="122">
        <v>190</v>
      </c>
      <c r="I397" s="122">
        <v>190</v>
      </c>
      <c r="J397" s="122">
        <v>0</v>
      </c>
      <c r="K397" s="122">
        <v>190</v>
      </c>
      <c r="L397"/>
    </row>
    <row r="398" spans="1:12" ht="12.75">
      <c r="A398" s="123"/>
      <c r="B398" s="118">
        <v>2279</v>
      </c>
      <c r="C398" s="49" t="s">
        <v>410</v>
      </c>
      <c r="D398" s="122">
        <v>20</v>
      </c>
      <c r="E398" s="122">
        <v>427</v>
      </c>
      <c r="F398" s="122">
        <v>0</v>
      </c>
      <c r="G398" s="122">
        <v>427</v>
      </c>
      <c r="H398" s="122">
        <v>-427</v>
      </c>
      <c r="I398" s="122">
        <v>0</v>
      </c>
      <c r="J398" s="122">
        <v>0</v>
      </c>
      <c r="K398" s="122">
        <v>0</v>
      </c>
      <c r="L398"/>
    </row>
    <row r="399" spans="1:12" ht="25.5">
      <c r="A399" s="123"/>
      <c r="B399" s="15">
        <v>2300</v>
      </c>
      <c r="C399" s="49" t="s">
        <v>79</v>
      </c>
      <c r="D399" s="122">
        <f aca="true" t="shared" si="58" ref="D399:I399">SUM(D400:D403)</f>
        <v>1067</v>
      </c>
      <c r="E399" s="122">
        <f t="shared" si="58"/>
        <v>1339</v>
      </c>
      <c r="F399" s="122">
        <f t="shared" si="58"/>
        <v>0</v>
      </c>
      <c r="G399" s="122">
        <f t="shared" si="58"/>
        <v>1339</v>
      </c>
      <c r="H399" s="122">
        <f t="shared" si="58"/>
        <v>-86</v>
      </c>
      <c r="I399" s="122">
        <f t="shared" si="58"/>
        <v>1253</v>
      </c>
      <c r="J399" s="122">
        <f>SUM(J400:J403)</f>
        <v>0</v>
      </c>
      <c r="K399" s="122">
        <f>SUM(K400:K403)</f>
        <v>1253</v>
      </c>
      <c r="L399"/>
    </row>
    <row r="400" spans="1:12" ht="12.75">
      <c r="A400" s="123"/>
      <c r="B400" s="118">
        <v>2312</v>
      </c>
      <c r="C400" s="49" t="s">
        <v>253</v>
      </c>
      <c r="D400" s="122">
        <v>142</v>
      </c>
      <c r="E400" s="122">
        <v>0</v>
      </c>
      <c r="F400" s="122">
        <v>0</v>
      </c>
      <c r="G400" s="122">
        <v>0</v>
      </c>
      <c r="H400" s="122">
        <v>0</v>
      </c>
      <c r="I400" s="122">
        <v>0</v>
      </c>
      <c r="J400" s="122">
        <v>0</v>
      </c>
      <c r="K400" s="122">
        <v>0</v>
      </c>
      <c r="L400"/>
    </row>
    <row r="401" spans="1:12" ht="12.75">
      <c r="A401" s="123"/>
      <c r="B401" s="118">
        <v>2322</v>
      </c>
      <c r="C401" s="49" t="s">
        <v>254</v>
      </c>
      <c r="D401" s="122">
        <v>0</v>
      </c>
      <c r="E401" s="122">
        <v>712</v>
      </c>
      <c r="F401" s="122">
        <v>0</v>
      </c>
      <c r="G401" s="122">
        <v>712</v>
      </c>
      <c r="H401" s="122">
        <v>-186</v>
      </c>
      <c r="I401" s="122">
        <v>526</v>
      </c>
      <c r="J401" s="122">
        <v>0</v>
      </c>
      <c r="K401" s="122">
        <v>526</v>
      </c>
      <c r="L401"/>
    </row>
    <row r="402" spans="1:12" ht="12.75">
      <c r="A402" s="123"/>
      <c r="B402" s="118">
        <v>2361</v>
      </c>
      <c r="C402" s="49" t="s">
        <v>892</v>
      </c>
      <c r="D402" s="122">
        <v>540</v>
      </c>
      <c r="E402" s="122">
        <v>200</v>
      </c>
      <c r="F402" s="122">
        <v>0</v>
      </c>
      <c r="G402" s="122">
        <v>200</v>
      </c>
      <c r="H402" s="122">
        <v>0</v>
      </c>
      <c r="I402" s="122">
        <v>200</v>
      </c>
      <c r="J402" s="122">
        <v>0</v>
      </c>
      <c r="K402" s="122">
        <v>200</v>
      </c>
      <c r="L402"/>
    </row>
    <row r="403" spans="1:12" ht="12.75">
      <c r="A403" s="123"/>
      <c r="B403" s="118">
        <v>2363</v>
      </c>
      <c r="C403" s="49" t="s">
        <v>384</v>
      </c>
      <c r="D403" s="122">
        <v>385</v>
      </c>
      <c r="E403" s="122">
        <v>427</v>
      </c>
      <c r="F403" s="122">
        <v>0</v>
      </c>
      <c r="G403" s="122">
        <v>427</v>
      </c>
      <c r="H403" s="122">
        <v>100</v>
      </c>
      <c r="I403" s="122">
        <v>527</v>
      </c>
      <c r="J403" s="122">
        <v>0</v>
      </c>
      <c r="K403" s="122">
        <v>527</v>
      </c>
      <c r="L403"/>
    </row>
    <row r="404" spans="1:12" ht="12.75">
      <c r="A404" s="123"/>
      <c r="B404" s="15"/>
      <c r="C404" s="124" t="s">
        <v>70</v>
      </c>
      <c r="D404" s="122">
        <f aca="true" t="shared" si="59" ref="D404:I404">D391+D394+D399</f>
        <v>1400</v>
      </c>
      <c r="E404" s="122">
        <f t="shared" si="59"/>
        <v>2423</v>
      </c>
      <c r="F404" s="122">
        <f t="shared" si="59"/>
        <v>0</v>
      </c>
      <c r="G404" s="122">
        <f t="shared" si="59"/>
        <v>2423</v>
      </c>
      <c r="H404" s="122">
        <f t="shared" si="59"/>
        <v>0</v>
      </c>
      <c r="I404" s="122">
        <f t="shared" si="59"/>
        <v>2423</v>
      </c>
      <c r="J404" s="122">
        <f>J391+J394+J399</f>
        <v>0</v>
      </c>
      <c r="K404" s="122">
        <f>K391+K394+K399</f>
        <v>2423</v>
      </c>
      <c r="L404"/>
    </row>
    <row r="405" spans="1:12" ht="12.75">
      <c r="A405" s="123"/>
      <c r="B405" s="15"/>
      <c r="C405" s="124" t="s">
        <v>452</v>
      </c>
      <c r="D405" s="122">
        <f aca="true" t="shared" si="60" ref="D405:I405">D349+D388+D404</f>
        <v>101570</v>
      </c>
      <c r="E405" s="122">
        <f t="shared" si="60"/>
        <v>152406</v>
      </c>
      <c r="F405" s="122">
        <f t="shared" si="60"/>
        <v>0</v>
      </c>
      <c r="G405" s="122">
        <f t="shared" si="60"/>
        <v>152406</v>
      </c>
      <c r="H405" s="122">
        <f t="shared" si="60"/>
        <v>0</v>
      </c>
      <c r="I405" s="122">
        <f t="shared" si="60"/>
        <v>152406</v>
      </c>
      <c r="J405" s="122">
        <f>J349+J388+J404</f>
        <v>0</v>
      </c>
      <c r="K405" s="122">
        <f>K349+K388+K404</f>
        <v>152406</v>
      </c>
      <c r="L405"/>
    </row>
    <row r="406" spans="1:12" ht="13.5" thickBot="1">
      <c r="A406" s="392" t="s">
        <v>53</v>
      </c>
      <c r="B406" s="393"/>
      <c r="C406" s="394"/>
      <c r="D406" s="313">
        <f aca="true" t="shared" si="61" ref="D406:I406">D294+D405+D299</f>
        <v>344402</v>
      </c>
      <c r="E406" s="313">
        <f t="shared" si="61"/>
        <v>517574</v>
      </c>
      <c r="F406" s="313">
        <f t="shared" si="61"/>
        <v>5000</v>
      </c>
      <c r="G406" s="313">
        <f t="shared" si="61"/>
        <v>522574</v>
      </c>
      <c r="H406" s="313">
        <f t="shared" si="61"/>
        <v>0</v>
      </c>
      <c r="I406" s="313">
        <f t="shared" si="61"/>
        <v>522574</v>
      </c>
      <c r="J406" s="313">
        <f>J294+J405+J299</f>
        <v>0</v>
      </c>
      <c r="K406" s="313">
        <f>K294+K405+K299</f>
        <v>522574</v>
      </c>
      <c r="L406"/>
    </row>
    <row r="407" spans="1:12" ht="15.75">
      <c r="A407" s="53"/>
      <c r="C407" s="25"/>
      <c r="E407"/>
      <c r="F407"/>
      <c r="G407"/>
      <c r="H407"/>
      <c r="I407"/>
      <c r="J407"/>
      <c r="K407"/>
      <c r="L407"/>
    </row>
    <row r="408" spans="1:12" ht="15.75">
      <c r="A408" s="26"/>
      <c r="B408" s="26"/>
      <c r="D408" s="26"/>
      <c r="E408"/>
      <c r="F408"/>
      <c r="G408"/>
      <c r="H408"/>
      <c r="I408"/>
      <c r="J408"/>
      <c r="K408"/>
      <c r="L408"/>
    </row>
    <row r="409" spans="5:12" ht="12.75">
      <c r="E409"/>
      <c r="F409"/>
      <c r="G409"/>
      <c r="H409"/>
      <c r="I409"/>
      <c r="J409"/>
      <c r="K409"/>
      <c r="L409"/>
    </row>
    <row r="410" spans="3:12" ht="15.75">
      <c r="C410" s="69"/>
      <c r="E410"/>
      <c r="F410"/>
      <c r="G410"/>
      <c r="H410"/>
      <c r="I410"/>
      <c r="J410"/>
      <c r="K410"/>
      <c r="L410"/>
    </row>
    <row r="411" spans="5:12" ht="12.75">
      <c r="E411"/>
      <c r="F411"/>
      <c r="G411"/>
      <c r="H411"/>
      <c r="I411"/>
      <c r="J411"/>
      <c r="K411"/>
      <c r="L411"/>
    </row>
    <row r="412" spans="5:12" ht="12.75">
      <c r="E412"/>
      <c r="F412"/>
      <c r="G412"/>
      <c r="H412"/>
      <c r="I412"/>
      <c r="J412"/>
      <c r="K412"/>
      <c r="L412"/>
    </row>
    <row r="413" spans="5:12" ht="12.75">
      <c r="E413"/>
      <c r="F413"/>
      <c r="G413"/>
      <c r="H413"/>
      <c r="I413"/>
      <c r="J413"/>
      <c r="K413"/>
      <c r="L413"/>
    </row>
    <row r="414" spans="5:12" ht="12.75">
      <c r="E414"/>
      <c r="F414"/>
      <c r="G414"/>
      <c r="H414"/>
      <c r="I414"/>
      <c r="J414"/>
      <c r="K414"/>
      <c r="L414"/>
    </row>
    <row r="415" spans="5:12" ht="12.75">
      <c r="E415"/>
      <c r="F415"/>
      <c r="G415"/>
      <c r="H415"/>
      <c r="I415"/>
      <c r="J415"/>
      <c r="K415"/>
      <c r="L415"/>
    </row>
    <row r="416" spans="5:12" ht="12.75">
      <c r="E416"/>
      <c r="F416"/>
      <c r="G416"/>
      <c r="H416"/>
      <c r="I416"/>
      <c r="J416"/>
      <c r="K416"/>
      <c r="L416"/>
    </row>
    <row r="417" spans="5:12" ht="12.75">
      <c r="E417"/>
      <c r="F417"/>
      <c r="G417"/>
      <c r="H417"/>
      <c r="I417"/>
      <c r="J417"/>
      <c r="K417"/>
      <c r="L417"/>
    </row>
    <row r="418" spans="5:12" ht="12.75">
      <c r="E418"/>
      <c r="F418"/>
      <c r="G418"/>
      <c r="H418"/>
      <c r="I418"/>
      <c r="J418"/>
      <c r="K418"/>
      <c r="L418"/>
    </row>
    <row r="419" ht="14.25" customHeight="1"/>
    <row r="431" ht="45.75" customHeight="1"/>
    <row r="433" spans="15:27" ht="12.75"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5:27" s="2" customFormat="1" ht="15.75" customHeight="1">
      <c r="E434" s="60"/>
      <c r="F434" s="60"/>
      <c r="G434" s="60"/>
      <c r="H434" s="60"/>
      <c r="I434" s="60"/>
      <c r="J434" s="60"/>
      <c r="K434" s="60"/>
      <c r="L434" s="60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</sheetData>
  <sheetProtection/>
  <mergeCells count="7">
    <mergeCell ref="A8:C8"/>
    <mergeCell ref="A406:C406"/>
    <mergeCell ref="A3:C3"/>
    <mergeCell ref="D3:G3"/>
    <mergeCell ref="A5:D5"/>
    <mergeCell ref="E5:G5"/>
    <mergeCell ref="A7:C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35"/>
  <sheetViews>
    <sheetView zoomScalePageLayoutView="0" workbookViewId="0" topLeftCell="A1">
      <selection activeCell="L74" sqref="L74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6.8515625" style="60" customWidth="1"/>
    <col min="6" max="6" width="7.8515625" style="60" customWidth="1"/>
    <col min="7" max="7" width="6.8515625" style="60" customWidth="1"/>
    <col min="8" max="8" width="7.8515625" style="60" customWidth="1"/>
    <col min="9" max="9" width="7.7109375" style="60" customWidth="1"/>
    <col min="10" max="10" width="8.8515625" style="60" customWidth="1"/>
    <col min="11" max="11" width="9.421875" style="60" customWidth="1"/>
    <col min="12" max="12" width="9.140625" style="60" customWidth="1"/>
  </cols>
  <sheetData>
    <row r="1" spans="1:7" ht="12.75">
      <c r="A1" s="1"/>
      <c r="C1" s="71"/>
      <c r="D1" s="58"/>
      <c r="E1" s="58"/>
      <c r="F1" s="57"/>
      <c r="G1" s="59"/>
    </row>
    <row r="2" spans="2:7" ht="15.75">
      <c r="B2" s="1"/>
      <c r="C2" s="54"/>
      <c r="D2" s="362"/>
      <c r="E2" s="362"/>
      <c r="F2" s="362"/>
      <c r="G2" s="362"/>
    </row>
    <row r="3" spans="1:7" ht="18.75">
      <c r="A3" s="5"/>
      <c r="B3" s="5"/>
      <c r="C3" s="70"/>
      <c r="D3" s="204" t="s">
        <v>680</v>
      </c>
      <c r="E3" s="58"/>
      <c r="F3" s="57"/>
      <c r="G3" s="4"/>
    </row>
    <row r="4" spans="1:14" ht="17.25" customHeight="1">
      <c r="A4" s="363" t="s">
        <v>453</v>
      </c>
      <c r="B4" s="363"/>
      <c r="C4" s="363"/>
      <c r="D4" s="363"/>
      <c r="E4" s="364"/>
      <c r="F4" s="364"/>
      <c r="G4" s="364"/>
      <c r="H4" s="54"/>
      <c r="I4" s="54"/>
      <c r="N4" s="55"/>
    </row>
    <row r="5" spans="1:6" ht="16.5" customHeight="1" thickBot="1">
      <c r="A5" s="7"/>
      <c r="B5" s="7"/>
      <c r="C5" s="7"/>
      <c r="D5" s="58"/>
      <c r="F5" s="4"/>
    </row>
    <row r="6" spans="1:12" ht="76.5" customHeight="1" thickBot="1">
      <c r="A6" s="381" t="s">
        <v>735</v>
      </c>
      <c r="B6" s="382"/>
      <c r="C6" s="383"/>
      <c r="D6" s="238" t="s">
        <v>231</v>
      </c>
      <c r="E6" s="238" t="s">
        <v>268</v>
      </c>
      <c r="F6" s="238" t="s">
        <v>303</v>
      </c>
      <c r="G6" s="238" t="s">
        <v>301</v>
      </c>
      <c r="H6" s="238" t="s">
        <v>310</v>
      </c>
      <c r="I6" s="238" t="s">
        <v>309</v>
      </c>
      <c r="J6" s="337" t="s">
        <v>360</v>
      </c>
      <c r="K6" s="337" t="s">
        <v>361</v>
      </c>
      <c r="L6"/>
    </row>
    <row r="7" spans="1:15" ht="20.25" thickBot="1">
      <c r="A7" s="388"/>
      <c r="B7" s="385"/>
      <c r="C7" s="386"/>
      <c r="D7" s="306" t="s">
        <v>828</v>
      </c>
      <c r="E7" s="306" t="s">
        <v>717</v>
      </c>
      <c r="F7" s="306" t="s">
        <v>717</v>
      </c>
      <c r="G7" s="306" t="s">
        <v>717</v>
      </c>
      <c r="H7" s="306" t="s">
        <v>717</v>
      </c>
      <c r="I7" s="306" t="s">
        <v>717</v>
      </c>
      <c r="J7" s="306" t="s">
        <v>717</v>
      </c>
      <c r="K7" s="306" t="s">
        <v>717</v>
      </c>
      <c r="L7"/>
      <c r="O7" s="112"/>
    </row>
    <row r="8" spans="1:12" ht="29.25" thickBot="1">
      <c r="A8" s="11"/>
      <c r="B8" s="12" t="s">
        <v>517</v>
      </c>
      <c r="C8" s="133" t="s">
        <v>628</v>
      </c>
      <c r="D8" s="273"/>
      <c r="E8" s="273"/>
      <c r="F8" s="273"/>
      <c r="G8" s="273"/>
      <c r="H8" s="273"/>
      <c r="I8" s="273"/>
      <c r="J8" s="273"/>
      <c r="K8" s="273"/>
      <c r="L8"/>
    </row>
    <row r="9" spans="1:12" ht="27">
      <c r="A9" s="8"/>
      <c r="B9" s="21" t="s">
        <v>518</v>
      </c>
      <c r="C9" s="140" t="s">
        <v>16</v>
      </c>
      <c r="D9" s="241"/>
      <c r="E9" s="241"/>
      <c r="F9" s="241"/>
      <c r="G9" s="241"/>
      <c r="H9" s="241"/>
      <c r="I9" s="241"/>
      <c r="J9" s="241"/>
      <c r="K9" s="241"/>
      <c r="L9"/>
    </row>
    <row r="10" spans="1:12" ht="12.75">
      <c r="A10" s="8"/>
      <c r="B10" s="9">
        <v>1100</v>
      </c>
      <c r="C10" s="233" t="s">
        <v>59</v>
      </c>
      <c r="D10" s="234">
        <v>17258</v>
      </c>
      <c r="E10" s="234">
        <v>20888</v>
      </c>
      <c r="F10" s="234">
        <v>0</v>
      </c>
      <c r="G10" s="234">
        <v>20888</v>
      </c>
      <c r="H10" s="234">
        <v>-1698</v>
      </c>
      <c r="I10" s="234">
        <v>19190</v>
      </c>
      <c r="J10" s="234">
        <v>0</v>
      </c>
      <c r="K10" s="234">
        <v>19190</v>
      </c>
      <c r="L10"/>
    </row>
    <row r="11" spans="1:12" ht="12.75">
      <c r="A11" s="8"/>
      <c r="B11" s="9">
        <v>1210</v>
      </c>
      <c r="C11" s="233" t="s">
        <v>60</v>
      </c>
      <c r="D11" s="234">
        <v>4157</v>
      </c>
      <c r="E11" s="234">
        <v>4930</v>
      </c>
      <c r="F11" s="234">
        <v>0</v>
      </c>
      <c r="G11" s="234">
        <v>4930</v>
      </c>
      <c r="H11" s="234">
        <v>-401</v>
      </c>
      <c r="I11" s="234">
        <v>4529</v>
      </c>
      <c r="J11" s="234">
        <v>0</v>
      </c>
      <c r="K11" s="234">
        <v>4529</v>
      </c>
      <c r="L11"/>
    </row>
    <row r="12" spans="1:12" ht="25.5">
      <c r="A12" s="209"/>
      <c r="B12" s="214">
        <v>1220</v>
      </c>
      <c r="C12" s="213" t="s">
        <v>582</v>
      </c>
      <c r="D12" s="234">
        <f aca="true" t="shared" si="0" ref="D12:I12">SUM(D13:D14)</f>
        <v>0</v>
      </c>
      <c r="E12" s="234">
        <f t="shared" si="0"/>
        <v>86</v>
      </c>
      <c r="F12" s="234">
        <f t="shared" si="0"/>
        <v>0</v>
      </c>
      <c r="G12" s="234">
        <f t="shared" si="0"/>
        <v>86</v>
      </c>
      <c r="H12" s="234">
        <f t="shared" si="0"/>
        <v>0</v>
      </c>
      <c r="I12" s="234">
        <f t="shared" si="0"/>
        <v>86</v>
      </c>
      <c r="J12" s="234">
        <f>SUM(J13:J14)</f>
        <v>0</v>
      </c>
      <c r="K12" s="234">
        <f>SUM(K13:K14)</f>
        <v>86</v>
      </c>
      <c r="L12"/>
    </row>
    <row r="13" spans="1:12" ht="12.75">
      <c r="A13" s="209"/>
      <c r="B13" s="210">
        <v>1221</v>
      </c>
      <c r="C13" s="213" t="s">
        <v>597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4">
        <v>0</v>
      </c>
      <c r="K13" s="234">
        <v>0</v>
      </c>
      <c r="L13"/>
    </row>
    <row r="14" spans="1:12" ht="25.5">
      <c r="A14" s="209"/>
      <c r="B14" s="210">
        <v>1228</v>
      </c>
      <c r="C14" s="213" t="s">
        <v>936</v>
      </c>
      <c r="D14" s="234">
        <v>0</v>
      </c>
      <c r="E14" s="234">
        <v>86</v>
      </c>
      <c r="F14" s="234">
        <v>0</v>
      </c>
      <c r="G14" s="234">
        <v>86</v>
      </c>
      <c r="H14" s="234">
        <v>0</v>
      </c>
      <c r="I14" s="234">
        <v>86</v>
      </c>
      <c r="J14" s="234">
        <v>0</v>
      </c>
      <c r="K14" s="234">
        <v>86</v>
      </c>
      <c r="L14"/>
    </row>
    <row r="15" spans="1:12" ht="12.75">
      <c r="A15" s="209"/>
      <c r="B15" s="214">
        <v>2100</v>
      </c>
      <c r="C15" s="213" t="s">
        <v>30</v>
      </c>
      <c r="D15" s="234">
        <v>0</v>
      </c>
      <c r="E15" s="234">
        <v>0</v>
      </c>
      <c r="F15" s="234">
        <v>0</v>
      </c>
      <c r="G15" s="234">
        <v>0</v>
      </c>
      <c r="H15" s="234">
        <v>414</v>
      </c>
      <c r="I15" s="234">
        <v>414</v>
      </c>
      <c r="J15" s="234">
        <v>0</v>
      </c>
      <c r="K15" s="234">
        <v>414</v>
      </c>
      <c r="L15"/>
    </row>
    <row r="16" spans="1:12" ht="12.75">
      <c r="A16" s="8"/>
      <c r="B16" s="9">
        <v>2200</v>
      </c>
      <c r="C16" s="13" t="s">
        <v>28</v>
      </c>
      <c r="D16" s="63">
        <f aca="true" t="shared" si="1" ref="D16:I16">SUM(D17:D43)</f>
        <v>79702</v>
      </c>
      <c r="E16" s="63">
        <f t="shared" si="1"/>
        <v>89611</v>
      </c>
      <c r="F16" s="63">
        <f t="shared" si="1"/>
        <v>-3300</v>
      </c>
      <c r="G16" s="63">
        <f t="shared" si="1"/>
        <v>86311</v>
      </c>
      <c r="H16" s="63">
        <f t="shared" si="1"/>
        <v>-1630</v>
      </c>
      <c r="I16" s="63">
        <f t="shared" si="1"/>
        <v>84681</v>
      </c>
      <c r="J16" s="63">
        <f>SUM(J17:J43)</f>
        <v>-16656</v>
      </c>
      <c r="K16" s="63">
        <f>SUM(K17:K43)</f>
        <v>68025</v>
      </c>
      <c r="L16"/>
    </row>
    <row r="17" spans="1:12" ht="12.75">
      <c r="A17" s="8"/>
      <c r="B17" s="117">
        <v>2219</v>
      </c>
      <c r="C17" s="13" t="s">
        <v>208</v>
      </c>
      <c r="D17" s="63">
        <v>155</v>
      </c>
      <c r="E17" s="63">
        <v>242</v>
      </c>
      <c r="F17" s="63">
        <v>0</v>
      </c>
      <c r="G17" s="63">
        <v>242</v>
      </c>
      <c r="H17" s="63">
        <v>0</v>
      </c>
      <c r="I17" s="63">
        <v>242</v>
      </c>
      <c r="J17" s="63">
        <v>0</v>
      </c>
      <c r="K17" s="63">
        <v>242</v>
      </c>
      <c r="L17"/>
    </row>
    <row r="18" spans="1:12" ht="12.75">
      <c r="A18" s="8"/>
      <c r="B18" s="117">
        <v>2221</v>
      </c>
      <c r="C18" s="13" t="s">
        <v>209</v>
      </c>
      <c r="D18" s="63">
        <v>1035</v>
      </c>
      <c r="E18" s="63">
        <v>1565</v>
      </c>
      <c r="F18" s="63">
        <v>0</v>
      </c>
      <c r="G18" s="63">
        <v>1565</v>
      </c>
      <c r="H18" s="63">
        <v>0</v>
      </c>
      <c r="I18" s="63">
        <v>1565</v>
      </c>
      <c r="J18" s="63">
        <v>-250</v>
      </c>
      <c r="K18" s="63">
        <v>1315</v>
      </c>
      <c r="L18"/>
    </row>
    <row r="19" spans="1:12" ht="12.75">
      <c r="A19" s="8"/>
      <c r="B19" s="117">
        <v>2220</v>
      </c>
      <c r="C19" s="13" t="s">
        <v>814</v>
      </c>
      <c r="D19" s="63">
        <v>1500</v>
      </c>
      <c r="E19" s="63">
        <v>2135</v>
      </c>
      <c r="F19" s="63">
        <v>0</v>
      </c>
      <c r="G19" s="63">
        <v>2135</v>
      </c>
      <c r="H19" s="63">
        <v>-1000</v>
      </c>
      <c r="I19" s="63">
        <v>1135</v>
      </c>
      <c r="J19" s="63">
        <v>-700</v>
      </c>
      <c r="K19" s="63">
        <v>435</v>
      </c>
      <c r="L19"/>
    </row>
    <row r="20" spans="1:12" ht="12.75">
      <c r="A20" s="8"/>
      <c r="B20" s="117">
        <v>2222</v>
      </c>
      <c r="C20" s="13" t="s">
        <v>210</v>
      </c>
      <c r="D20" s="63">
        <v>200</v>
      </c>
      <c r="E20" s="63">
        <v>285</v>
      </c>
      <c r="F20" s="63">
        <v>0</v>
      </c>
      <c r="G20" s="63">
        <v>285</v>
      </c>
      <c r="H20" s="63">
        <v>0</v>
      </c>
      <c r="I20" s="63">
        <v>285</v>
      </c>
      <c r="J20" s="63">
        <v>-100</v>
      </c>
      <c r="K20" s="63">
        <v>185</v>
      </c>
      <c r="L20"/>
    </row>
    <row r="21" spans="1:12" ht="12.75">
      <c r="A21" s="8"/>
      <c r="B21" s="117">
        <v>2223</v>
      </c>
      <c r="C21" s="13" t="s">
        <v>475</v>
      </c>
      <c r="D21" s="63">
        <v>231</v>
      </c>
      <c r="E21" s="63">
        <v>427</v>
      </c>
      <c r="F21" s="63">
        <v>0</v>
      </c>
      <c r="G21" s="63">
        <v>427</v>
      </c>
      <c r="H21" s="63">
        <v>0</v>
      </c>
      <c r="I21" s="63">
        <v>427</v>
      </c>
      <c r="J21" s="63">
        <v>0</v>
      </c>
      <c r="K21" s="63">
        <v>427</v>
      </c>
      <c r="L21"/>
    </row>
    <row r="22" spans="1:12" ht="25.5">
      <c r="A22" s="8"/>
      <c r="B22" s="117">
        <v>2226</v>
      </c>
      <c r="C22" s="13" t="s">
        <v>526</v>
      </c>
      <c r="D22" s="63">
        <v>1500</v>
      </c>
      <c r="E22" s="63">
        <v>2135</v>
      </c>
      <c r="F22" s="63">
        <v>0</v>
      </c>
      <c r="G22" s="63">
        <v>2135</v>
      </c>
      <c r="H22" s="63">
        <v>0</v>
      </c>
      <c r="I22" s="63">
        <v>2135</v>
      </c>
      <c r="J22" s="63">
        <v>-2100</v>
      </c>
      <c r="K22" s="63">
        <v>35</v>
      </c>
      <c r="L22"/>
    </row>
    <row r="23" spans="1:12" ht="12.75">
      <c r="A23" s="8"/>
      <c r="B23" s="117">
        <v>2229</v>
      </c>
      <c r="C23" s="13" t="s">
        <v>489</v>
      </c>
      <c r="D23" s="63">
        <v>1000</v>
      </c>
      <c r="E23" s="63">
        <v>1423</v>
      </c>
      <c r="F23" s="63">
        <v>0</v>
      </c>
      <c r="G23" s="63">
        <v>1423</v>
      </c>
      <c r="H23" s="63">
        <v>0</v>
      </c>
      <c r="I23" s="63">
        <v>1423</v>
      </c>
      <c r="J23" s="63">
        <v>-1050</v>
      </c>
      <c r="K23" s="63">
        <v>373</v>
      </c>
      <c r="L23"/>
    </row>
    <row r="24" spans="1:12" ht="12.75">
      <c r="A24" s="8"/>
      <c r="B24" s="117">
        <v>2232</v>
      </c>
      <c r="C24" s="13" t="s">
        <v>947</v>
      </c>
      <c r="D24" s="63">
        <v>0</v>
      </c>
      <c r="E24" s="64">
        <v>1423</v>
      </c>
      <c r="F24" s="64">
        <v>0</v>
      </c>
      <c r="G24" s="64">
        <v>1423</v>
      </c>
      <c r="H24" s="64">
        <v>0</v>
      </c>
      <c r="I24" s="64">
        <v>1423</v>
      </c>
      <c r="J24" s="64">
        <v>-1400</v>
      </c>
      <c r="K24" s="64">
        <v>23</v>
      </c>
      <c r="L24"/>
    </row>
    <row r="25" spans="1:12" ht="12.75">
      <c r="A25" s="8"/>
      <c r="B25" s="117">
        <v>2233</v>
      </c>
      <c r="C25" s="13" t="s">
        <v>390</v>
      </c>
      <c r="D25" s="336">
        <v>100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50</v>
      </c>
      <c r="K25" s="64">
        <v>50</v>
      </c>
      <c r="L25"/>
    </row>
    <row r="26" spans="1:12" ht="12.75">
      <c r="A26" s="209"/>
      <c r="B26" s="210">
        <v>2234</v>
      </c>
      <c r="C26" s="213" t="s">
        <v>536</v>
      </c>
      <c r="D26" s="323">
        <v>60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/>
    </row>
    <row r="27" spans="1:12" ht="12.75">
      <c r="A27" s="209"/>
      <c r="B27" s="210">
        <v>2235</v>
      </c>
      <c r="C27" s="213" t="s">
        <v>219</v>
      </c>
      <c r="D27" s="323">
        <v>150</v>
      </c>
      <c r="E27" s="92">
        <v>0</v>
      </c>
      <c r="F27" s="92">
        <v>0</v>
      </c>
      <c r="G27" s="92">
        <v>0</v>
      </c>
      <c r="H27" s="92">
        <v>100</v>
      </c>
      <c r="I27" s="92">
        <v>100</v>
      </c>
      <c r="J27" s="92">
        <v>0</v>
      </c>
      <c r="K27" s="92">
        <v>100</v>
      </c>
      <c r="L27"/>
    </row>
    <row r="28" spans="1:12" ht="12.75">
      <c r="A28" s="8"/>
      <c r="B28" s="117">
        <v>2236</v>
      </c>
      <c r="C28" s="13" t="s">
        <v>525</v>
      </c>
      <c r="D28" s="63">
        <v>400</v>
      </c>
      <c r="E28" s="67">
        <v>1707</v>
      </c>
      <c r="F28" s="67">
        <v>0</v>
      </c>
      <c r="G28" s="67">
        <v>1707</v>
      </c>
      <c r="H28" s="67">
        <v>0</v>
      </c>
      <c r="I28" s="67">
        <v>1707</v>
      </c>
      <c r="J28" s="67">
        <v>-450</v>
      </c>
      <c r="K28" s="67">
        <v>1257</v>
      </c>
      <c r="L28"/>
    </row>
    <row r="29" spans="1:12" ht="12.75">
      <c r="A29" s="8"/>
      <c r="B29" s="117">
        <v>2239</v>
      </c>
      <c r="C29" s="13" t="s">
        <v>490</v>
      </c>
      <c r="D29" s="63">
        <v>8598</v>
      </c>
      <c r="E29" s="63">
        <v>14229</v>
      </c>
      <c r="F29" s="63">
        <v>0</v>
      </c>
      <c r="G29" s="63">
        <v>14229</v>
      </c>
      <c r="H29" s="63">
        <v>-5000</v>
      </c>
      <c r="I29" s="63">
        <v>9229</v>
      </c>
      <c r="J29" s="63">
        <v>1015</v>
      </c>
      <c r="K29" s="63">
        <v>10244</v>
      </c>
      <c r="L29"/>
    </row>
    <row r="30" spans="1:12" ht="12.75">
      <c r="A30" s="8"/>
      <c r="B30" s="117">
        <v>2240</v>
      </c>
      <c r="C30" s="13" t="s">
        <v>871</v>
      </c>
      <c r="D30" s="63">
        <v>10390</v>
      </c>
      <c r="E30" s="63">
        <v>8538</v>
      </c>
      <c r="F30" s="63">
        <v>0</v>
      </c>
      <c r="G30" s="63">
        <v>8538</v>
      </c>
      <c r="H30" s="63">
        <v>0</v>
      </c>
      <c r="I30" s="63">
        <v>8538</v>
      </c>
      <c r="J30" s="63">
        <v>-3422</v>
      </c>
      <c r="K30" s="63">
        <v>5116</v>
      </c>
      <c r="L30"/>
    </row>
    <row r="31" spans="1:12" ht="12.75">
      <c r="A31" s="8"/>
      <c r="B31" s="117">
        <v>2241</v>
      </c>
      <c r="C31" s="13" t="s">
        <v>272</v>
      </c>
      <c r="D31" s="63">
        <v>5540</v>
      </c>
      <c r="E31" s="63">
        <v>1423</v>
      </c>
      <c r="F31" s="63">
        <v>0</v>
      </c>
      <c r="G31" s="63">
        <v>1423</v>
      </c>
      <c r="H31" s="63">
        <v>943</v>
      </c>
      <c r="I31" s="63">
        <v>2366</v>
      </c>
      <c r="J31" s="63">
        <v>7977</v>
      </c>
      <c r="K31" s="63">
        <v>10343</v>
      </c>
      <c r="L31"/>
    </row>
    <row r="32" spans="1:12" ht="12.75">
      <c r="A32" s="8"/>
      <c r="B32" s="117">
        <v>2242</v>
      </c>
      <c r="C32" s="13" t="s">
        <v>504</v>
      </c>
      <c r="D32" s="63">
        <v>2230</v>
      </c>
      <c r="E32" s="63">
        <v>2134</v>
      </c>
      <c r="F32" s="63">
        <v>0</v>
      </c>
      <c r="G32" s="63">
        <v>2134</v>
      </c>
      <c r="H32" s="63">
        <v>0</v>
      </c>
      <c r="I32" s="63">
        <v>2134</v>
      </c>
      <c r="J32" s="63">
        <v>-1950</v>
      </c>
      <c r="K32" s="63">
        <v>184</v>
      </c>
      <c r="L32"/>
    </row>
    <row r="33" spans="1:12" ht="25.5">
      <c r="A33" s="8"/>
      <c r="B33" s="117">
        <v>2243</v>
      </c>
      <c r="C33" s="13" t="s">
        <v>430</v>
      </c>
      <c r="D33" s="63">
        <v>1700</v>
      </c>
      <c r="E33" s="63">
        <v>2632</v>
      </c>
      <c r="F33" s="63">
        <v>0</v>
      </c>
      <c r="G33" s="63">
        <v>2632</v>
      </c>
      <c r="H33" s="63">
        <v>0</v>
      </c>
      <c r="I33" s="63">
        <v>2632</v>
      </c>
      <c r="J33" s="63">
        <v>55</v>
      </c>
      <c r="K33" s="63">
        <v>2687</v>
      </c>
      <c r="L33"/>
    </row>
    <row r="34" spans="1:12" ht="12.75">
      <c r="A34" s="8"/>
      <c r="B34" s="117">
        <v>2244</v>
      </c>
      <c r="C34" s="13" t="s">
        <v>346</v>
      </c>
      <c r="D34" s="63">
        <v>0</v>
      </c>
      <c r="E34" s="63">
        <v>0</v>
      </c>
      <c r="F34" s="63">
        <v>0</v>
      </c>
      <c r="G34" s="63">
        <v>0</v>
      </c>
      <c r="H34" s="63">
        <v>18325</v>
      </c>
      <c r="I34" s="63">
        <v>18325</v>
      </c>
      <c r="J34" s="63">
        <v>-12700</v>
      </c>
      <c r="K34" s="63">
        <v>5625</v>
      </c>
      <c r="L34"/>
    </row>
    <row r="35" spans="1:12" ht="12.75">
      <c r="A35" s="8"/>
      <c r="B35" s="117">
        <v>2245</v>
      </c>
      <c r="C35" s="13" t="s">
        <v>527</v>
      </c>
      <c r="D35" s="63">
        <v>100</v>
      </c>
      <c r="E35" s="63">
        <v>86</v>
      </c>
      <c r="F35" s="63">
        <v>0</v>
      </c>
      <c r="G35" s="63">
        <v>86</v>
      </c>
      <c r="H35" s="63">
        <v>10</v>
      </c>
      <c r="I35" s="63">
        <v>96</v>
      </c>
      <c r="J35" s="63">
        <v>615</v>
      </c>
      <c r="K35" s="63">
        <v>711</v>
      </c>
      <c r="L35"/>
    </row>
    <row r="36" spans="1:12" ht="12.75">
      <c r="A36" s="8"/>
      <c r="B36" s="117">
        <v>2246</v>
      </c>
      <c r="C36" s="13" t="s">
        <v>600</v>
      </c>
      <c r="D36" s="63">
        <v>11590</v>
      </c>
      <c r="E36" s="63">
        <v>21343</v>
      </c>
      <c r="F36" s="234">
        <v>-3300</v>
      </c>
      <c r="G36" s="234">
        <v>18043</v>
      </c>
      <c r="H36" s="234">
        <v>-8160</v>
      </c>
      <c r="I36" s="234">
        <v>9883</v>
      </c>
      <c r="J36" s="234">
        <v>-6400</v>
      </c>
      <c r="K36" s="234">
        <v>3483</v>
      </c>
      <c r="L36"/>
    </row>
    <row r="37" spans="1:12" ht="12.75" customHeight="1">
      <c r="A37" s="8"/>
      <c r="B37" s="117">
        <v>2249</v>
      </c>
      <c r="C37" s="13" t="s">
        <v>478</v>
      </c>
      <c r="D37" s="63">
        <v>200</v>
      </c>
      <c r="E37" s="63">
        <v>143</v>
      </c>
      <c r="F37" s="63">
        <v>0</v>
      </c>
      <c r="G37" s="63">
        <v>143</v>
      </c>
      <c r="H37" s="63">
        <v>0</v>
      </c>
      <c r="I37" s="63">
        <v>143</v>
      </c>
      <c r="J37" s="63">
        <v>-100</v>
      </c>
      <c r="K37" s="63">
        <v>43</v>
      </c>
      <c r="L37"/>
    </row>
    <row r="38" spans="1:12" ht="25.5">
      <c r="A38" s="8"/>
      <c r="B38" s="117">
        <v>2253</v>
      </c>
      <c r="C38" s="13" t="s">
        <v>479</v>
      </c>
      <c r="D38" s="63">
        <v>50</v>
      </c>
      <c r="E38" s="63">
        <v>72</v>
      </c>
      <c r="F38" s="63">
        <v>0</v>
      </c>
      <c r="G38" s="63">
        <v>72</v>
      </c>
      <c r="H38" s="63">
        <v>0</v>
      </c>
      <c r="I38" s="63">
        <v>72</v>
      </c>
      <c r="J38" s="63">
        <v>0</v>
      </c>
      <c r="K38" s="63">
        <v>72</v>
      </c>
      <c r="L38"/>
    </row>
    <row r="39" spans="1:12" ht="12.75">
      <c r="A39" s="8"/>
      <c r="B39" s="117">
        <v>2260</v>
      </c>
      <c r="C39" s="13" t="s">
        <v>948</v>
      </c>
      <c r="D39" s="63">
        <v>250</v>
      </c>
      <c r="E39" s="63">
        <v>356</v>
      </c>
      <c r="F39" s="63">
        <v>0</v>
      </c>
      <c r="G39" s="63">
        <v>356</v>
      </c>
      <c r="H39" s="63">
        <v>0</v>
      </c>
      <c r="I39" s="63">
        <v>356</v>
      </c>
      <c r="J39" s="63">
        <v>-250</v>
      </c>
      <c r="K39" s="63">
        <v>106</v>
      </c>
      <c r="L39"/>
    </row>
    <row r="40" spans="1:12" ht="12.75">
      <c r="A40" s="8"/>
      <c r="B40" s="117">
        <v>2263</v>
      </c>
      <c r="C40" s="13" t="s">
        <v>170</v>
      </c>
      <c r="D40" s="63">
        <v>95</v>
      </c>
      <c r="E40" s="63">
        <v>136</v>
      </c>
      <c r="F40" s="63">
        <v>0</v>
      </c>
      <c r="G40" s="63">
        <v>136</v>
      </c>
      <c r="H40" s="63">
        <v>0</v>
      </c>
      <c r="I40" s="63">
        <v>136</v>
      </c>
      <c r="J40" s="63">
        <v>0</v>
      </c>
      <c r="K40" s="63">
        <v>136</v>
      </c>
      <c r="L40"/>
    </row>
    <row r="41" spans="1:12" ht="12.75">
      <c r="A41" s="8"/>
      <c r="B41" s="117">
        <v>2279</v>
      </c>
      <c r="C41" s="13" t="s">
        <v>410</v>
      </c>
      <c r="D41" s="63">
        <v>25543</v>
      </c>
      <c r="E41" s="63">
        <v>14229</v>
      </c>
      <c r="F41" s="63">
        <v>0</v>
      </c>
      <c r="G41" s="63">
        <v>14229</v>
      </c>
      <c r="H41" s="63">
        <v>-6848</v>
      </c>
      <c r="I41" s="63">
        <v>7381</v>
      </c>
      <c r="J41" s="63">
        <v>4647</v>
      </c>
      <c r="K41" s="63">
        <v>12028</v>
      </c>
      <c r="L41"/>
    </row>
    <row r="42" spans="1:12" ht="12.75">
      <c r="A42" s="8"/>
      <c r="B42" s="117">
        <v>2280</v>
      </c>
      <c r="C42" s="13" t="s">
        <v>212</v>
      </c>
      <c r="D42" s="63">
        <v>85</v>
      </c>
      <c r="E42" s="63">
        <v>143</v>
      </c>
      <c r="F42" s="63">
        <v>0</v>
      </c>
      <c r="G42" s="63">
        <v>143</v>
      </c>
      <c r="H42" s="63">
        <v>0</v>
      </c>
      <c r="I42" s="63">
        <v>143</v>
      </c>
      <c r="J42" s="63">
        <v>-143</v>
      </c>
      <c r="K42" s="63">
        <v>0</v>
      </c>
      <c r="L42"/>
    </row>
    <row r="43" spans="1:12" ht="12.75">
      <c r="A43" s="8"/>
      <c r="B43" s="117">
        <v>2283</v>
      </c>
      <c r="C43" s="13" t="s">
        <v>551</v>
      </c>
      <c r="D43" s="63">
        <v>7000</v>
      </c>
      <c r="E43" s="63">
        <v>12805</v>
      </c>
      <c r="F43" s="234">
        <v>0</v>
      </c>
      <c r="G43" s="234">
        <v>12805</v>
      </c>
      <c r="H43" s="234">
        <v>0</v>
      </c>
      <c r="I43" s="234">
        <v>12805</v>
      </c>
      <c r="J43" s="234">
        <v>0</v>
      </c>
      <c r="K43" s="234">
        <v>12805</v>
      </c>
      <c r="L43"/>
    </row>
    <row r="44" spans="1:12" ht="24" customHeight="1">
      <c r="A44" s="8"/>
      <c r="B44" s="9">
        <v>2300</v>
      </c>
      <c r="C44" s="13" t="s">
        <v>76</v>
      </c>
      <c r="D44" s="63">
        <f aca="true" t="shared" si="2" ref="D44:I44">SUM(D45:D53)</f>
        <v>11645</v>
      </c>
      <c r="E44" s="63">
        <f t="shared" si="2"/>
        <v>12881</v>
      </c>
      <c r="F44" s="63">
        <f t="shared" si="2"/>
        <v>0</v>
      </c>
      <c r="G44" s="63">
        <f t="shared" si="2"/>
        <v>12881</v>
      </c>
      <c r="H44" s="63">
        <f t="shared" si="2"/>
        <v>7158</v>
      </c>
      <c r="I44" s="63">
        <f t="shared" si="2"/>
        <v>20039</v>
      </c>
      <c r="J44" s="63">
        <f>SUM(J45:J53)</f>
        <v>181</v>
      </c>
      <c r="K44" s="63">
        <f>SUM(K45:K53)</f>
        <v>20220</v>
      </c>
      <c r="L44"/>
    </row>
    <row r="45" spans="1:12" ht="14.25" customHeight="1">
      <c r="A45" s="8"/>
      <c r="B45" s="117">
        <v>2311</v>
      </c>
      <c r="C45" s="13" t="s">
        <v>252</v>
      </c>
      <c r="D45" s="63">
        <v>75</v>
      </c>
      <c r="E45" s="63">
        <v>72</v>
      </c>
      <c r="F45" s="63">
        <v>0</v>
      </c>
      <c r="G45" s="63">
        <v>72</v>
      </c>
      <c r="H45" s="63">
        <v>200</v>
      </c>
      <c r="I45" s="63">
        <v>272</v>
      </c>
      <c r="J45" s="63">
        <v>0</v>
      </c>
      <c r="K45" s="63">
        <v>272</v>
      </c>
      <c r="L45"/>
    </row>
    <row r="46" spans="1:12" ht="15" customHeight="1">
      <c r="A46" s="8"/>
      <c r="B46" s="117">
        <v>2312</v>
      </c>
      <c r="C46" s="13" t="s">
        <v>253</v>
      </c>
      <c r="D46" s="63">
        <v>2500</v>
      </c>
      <c r="E46" s="63">
        <v>2135</v>
      </c>
      <c r="F46" s="63">
        <v>0</v>
      </c>
      <c r="G46" s="63">
        <v>2135</v>
      </c>
      <c r="H46" s="63">
        <v>558</v>
      </c>
      <c r="I46" s="63">
        <v>2693</v>
      </c>
      <c r="J46" s="63">
        <v>735</v>
      </c>
      <c r="K46" s="63">
        <v>3428</v>
      </c>
      <c r="L46"/>
    </row>
    <row r="47" spans="1:12" ht="14.25" customHeight="1">
      <c r="A47" s="8"/>
      <c r="B47" s="117">
        <v>2322</v>
      </c>
      <c r="C47" s="13" t="s">
        <v>254</v>
      </c>
      <c r="D47" s="63">
        <v>2500</v>
      </c>
      <c r="E47" s="63">
        <v>3415</v>
      </c>
      <c r="F47" s="63">
        <v>0</v>
      </c>
      <c r="G47" s="63">
        <v>3415</v>
      </c>
      <c r="H47" s="63">
        <v>0</v>
      </c>
      <c r="I47" s="63">
        <v>3415</v>
      </c>
      <c r="J47" s="63">
        <v>0</v>
      </c>
      <c r="K47" s="63">
        <v>3415</v>
      </c>
      <c r="L47"/>
    </row>
    <row r="48" spans="1:12" ht="13.5" customHeight="1">
      <c r="A48" s="8"/>
      <c r="B48" s="117">
        <v>2350</v>
      </c>
      <c r="C48" s="13" t="s">
        <v>850</v>
      </c>
      <c r="D48" s="63">
        <v>1000</v>
      </c>
      <c r="E48" s="63">
        <v>1423</v>
      </c>
      <c r="F48" s="63">
        <v>0</v>
      </c>
      <c r="G48" s="63">
        <v>1423</v>
      </c>
      <c r="H48" s="63">
        <v>5000</v>
      </c>
      <c r="I48" s="63">
        <v>6423</v>
      </c>
      <c r="J48" s="63">
        <v>1186</v>
      </c>
      <c r="K48" s="63">
        <v>7609</v>
      </c>
      <c r="L48"/>
    </row>
    <row r="49" spans="1:12" ht="13.5" customHeight="1">
      <c r="A49" s="8"/>
      <c r="B49" s="117">
        <v>2351</v>
      </c>
      <c r="C49" s="13" t="s">
        <v>255</v>
      </c>
      <c r="D49" s="63">
        <v>1000</v>
      </c>
      <c r="E49" s="63">
        <v>712</v>
      </c>
      <c r="F49" s="63">
        <v>0</v>
      </c>
      <c r="G49" s="63">
        <v>712</v>
      </c>
      <c r="H49" s="63">
        <v>1000</v>
      </c>
      <c r="I49" s="63">
        <v>1712</v>
      </c>
      <c r="J49" s="63">
        <v>0</v>
      </c>
      <c r="K49" s="63">
        <v>1712</v>
      </c>
      <c r="L49"/>
    </row>
    <row r="50" spans="1:12" ht="13.5" customHeight="1">
      <c r="A50" s="8"/>
      <c r="B50" s="117">
        <v>2352</v>
      </c>
      <c r="C50" s="13" t="s">
        <v>482</v>
      </c>
      <c r="D50" s="63">
        <v>200</v>
      </c>
      <c r="E50" s="63">
        <v>143</v>
      </c>
      <c r="F50" s="63">
        <v>0</v>
      </c>
      <c r="G50" s="63">
        <v>143</v>
      </c>
      <c r="H50" s="63">
        <v>400</v>
      </c>
      <c r="I50" s="63">
        <v>543</v>
      </c>
      <c r="J50" s="63">
        <v>35</v>
      </c>
      <c r="K50" s="63">
        <v>578</v>
      </c>
      <c r="L50"/>
    </row>
    <row r="51" spans="1:12" ht="15.75" customHeight="1">
      <c r="A51" s="8"/>
      <c r="B51" s="117">
        <v>2354</v>
      </c>
      <c r="C51" s="13" t="s">
        <v>411</v>
      </c>
      <c r="D51" s="63">
        <v>650</v>
      </c>
      <c r="E51" s="63">
        <v>1423</v>
      </c>
      <c r="F51" s="63">
        <v>0</v>
      </c>
      <c r="G51" s="63">
        <v>1423</v>
      </c>
      <c r="H51" s="63">
        <v>0</v>
      </c>
      <c r="I51" s="63">
        <v>1423</v>
      </c>
      <c r="J51" s="63">
        <v>0</v>
      </c>
      <c r="K51" s="63">
        <v>1423</v>
      </c>
      <c r="L51"/>
    </row>
    <row r="52" spans="1:12" ht="13.5" customHeight="1">
      <c r="A52" s="8"/>
      <c r="B52" s="117">
        <v>2363</v>
      </c>
      <c r="C52" s="13" t="s">
        <v>384</v>
      </c>
      <c r="D52" s="63">
        <v>600</v>
      </c>
      <c r="E52" s="63">
        <v>712</v>
      </c>
      <c r="F52" s="63">
        <v>0</v>
      </c>
      <c r="G52" s="63">
        <v>712</v>
      </c>
      <c r="H52" s="63">
        <v>0</v>
      </c>
      <c r="I52" s="63">
        <v>712</v>
      </c>
      <c r="J52" s="63">
        <v>125</v>
      </c>
      <c r="K52" s="63">
        <v>837</v>
      </c>
      <c r="L52"/>
    </row>
    <row r="53" spans="1:12" ht="14.25" customHeight="1">
      <c r="A53" s="8"/>
      <c r="B53" s="117">
        <v>2390</v>
      </c>
      <c r="C53" s="13" t="s">
        <v>385</v>
      </c>
      <c r="D53" s="63">
        <v>3120</v>
      </c>
      <c r="E53" s="63">
        <v>2846</v>
      </c>
      <c r="F53" s="63">
        <v>0</v>
      </c>
      <c r="G53" s="63">
        <v>2846</v>
      </c>
      <c r="H53" s="63">
        <v>0</v>
      </c>
      <c r="I53" s="63">
        <v>2846</v>
      </c>
      <c r="J53" s="63">
        <v>-1900</v>
      </c>
      <c r="K53" s="63">
        <v>946</v>
      </c>
      <c r="L53"/>
    </row>
    <row r="54" spans="1:12" ht="12.75">
      <c r="A54" s="8"/>
      <c r="B54" s="9">
        <v>2500</v>
      </c>
      <c r="C54" s="13" t="s">
        <v>528</v>
      </c>
      <c r="D54" s="63">
        <f>SUM(D55:D56)</f>
        <v>11000</v>
      </c>
      <c r="E54" s="63">
        <f>SUM(E55:E56)</f>
        <v>14386</v>
      </c>
      <c r="F54" s="63">
        <v>0</v>
      </c>
      <c r="G54" s="63">
        <f>SUM(G55:G56)</f>
        <v>14386</v>
      </c>
      <c r="H54" s="63">
        <f>SUM(H55:H56)</f>
        <v>48726</v>
      </c>
      <c r="I54" s="63">
        <f>SUM(I55:I56)</f>
        <v>63112</v>
      </c>
      <c r="J54" s="63">
        <f>SUM(J55:J56)</f>
        <v>-18154</v>
      </c>
      <c r="K54" s="63">
        <f>SUM(K55:K56)</f>
        <v>44958</v>
      </c>
      <c r="L54"/>
    </row>
    <row r="55" spans="1:12" ht="12.75">
      <c r="A55" s="8"/>
      <c r="B55" s="117">
        <v>2512</v>
      </c>
      <c r="C55" s="13" t="s">
        <v>851</v>
      </c>
      <c r="D55" s="63">
        <v>10885</v>
      </c>
      <c r="E55" s="63">
        <v>14229</v>
      </c>
      <c r="F55" s="63">
        <v>0</v>
      </c>
      <c r="G55" s="63">
        <v>14229</v>
      </c>
      <c r="H55" s="63">
        <v>48688</v>
      </c>
      <c r="I55" s="63">
        <v>62917</v>
      </c>
      <c r="J55" s="63">
        <v>-18154</v>
      </c>
      <c r="K55" s="63">
        <v>44763</v>
      </c>
      <c r="L55"/>
    </row>
    <row r="56" spans="1:12" ht="12.75">
      <c r="A56" s="8"/>
      <c r="B56" s="117">
        <v>2519</v>
      </c>
      <c r="C56" s="13" t="s">
        <v>852</v>
      </c>
      <c r="D56" s="63">
        <v>115</v>
      </c>
      <c r="E56" s="63">
        <v>157</v>
      </c>
      <c r="F56" s="63">
        <v>0</v>
      </c>
      <c r="G56" s="63">
        <v>157</v>
      </c>
      <c r="H56" s="63">
        <v>38</v>
      </c>
      <c r="I56" s="63">
        <v>195</v>
      </c>
      <c r="J56" s="63">
        <v>0</v>
      </c>
      <c r="K56" s="63">
        <v>195</v>
      </c>
      <c r="L56"/>
    </row>
    <row r="57" spans="1:12" ht="12.75">
      <c r="A57" s="8"/>
      <c r="B57" s="9">
        <v>3262</v>
      </c>
      <c r="C57" s="13" t="s">
        <v>815</v>
      </c>
      <c r="D57" s="63">
        <v>5050</v>
      </c>
      <c r="E57" s="63">
        <v>0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/>
    </row>
    <row r="58" spans="1:12" ht="12.75">
      <c r="A58" s="8"/>
      <c r="B58" s="9">
        <v>5000</v>
      </c>
      <c r="C58" s="13" t="s">
        <v>61</v>
      </c>
      <c r="D58" s="63">
        <f aca="true" t="shared" si="3" ref="D58:I58">SUM(D59:D65)</f>
        <v>5943</v>
      </c>
      <c r="E58" s="63">
        <f t="shared" si="3"/>
        <v>12095</v>
      </c>
      <c r="F58" s="63">
        <f t="shared" si="3"/>
        <v>0</v>
      </c>
      <c r="G58" s="63">
        <f t="shared" si="3"/>
        <v>12095</v>
      </c>
      <c r="H58" s="63">
        <f t="shared" si="3"/>
        <v>-8883</v>
      </c>
      <c r="I58" s="63">
        <f t="shared" si="3"/>
        <v>3212</v>
      </c>
      <c r="J58" s="63">
        <f>SUM(J59:J65)</f>
        <v>9075</v>
      </c>
      <c r="K58" s="63">
        <f>SUM(K59:K65)</f>
        <v>12287</v>
      </c>
      <c r="L58"/>
    </row>
    <row r="59" spans="1:12" ht="12.75">
      <c r="A59" s="8"/>
      <c r="B59" s="117">
        <v>5239</v>
      </c>
      <c r="C59" s="13" t="s">
        <v>387</v>
      </c>
      <c r="D59" s="63">
        <v>226</v>
      </c>
      <c r="E59" s="63">
        <v>712</v>
      </c>
      <c r="F59" s="63">
        <v>0</v>
      </c>
      <c r="G59" s="63">
        <v>712</v>
      </c>
      <c r="H59" s="63">
        <v>2500</v>
      </c>
      <c r="I59" s="63">
        <v>3212</v>
      </c>
      <c r="J59" s="63">
        <v>9075</v>
      </c>
      <c r="K59" s="63">
        <v>12287</v>
      </c>
      <c r="L59"/>
    </row>
    <row r="60" spans="1:12" ht="12.75">
      <c r="A60" s="8"/>
      <c r="B60" s="117">
        <v>5238</v>
      </c>
      <c r="C60" s="13" t="s">
        <v>386</v>
      </c>
      <c r="D60" s="63">
        <v>715</v>
      </c>
      <c r="E60" s="63">
        <v>0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/>
    </row>
    <row r="61" spans="1:12" ht="12.75">
      <c r="A61" s="8"/>
      <c r="B61" s="117">
        <v>5218</v>
      </c>
      <c r="C61" s="13" t="s">
        <v>220</v>
      </c>
      <c r="D61" s="63">
        <v>1375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/>
    </row>
    <row r="62" spans="1:12" ht="12.75">
      <c r="A62" s="8"/>
      <c r="B62" s="117">
        <v>5217</v>
      </c>
      <c r="C62" s="13" t="s">
        <v>221</v>
      </c>
      <c r="D62" s="63">
        <v>1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/>
    </row>
    <row r="63" spans="1:12" ht="12.75">
      <c r="A63" s="8"/>
      <c r="B63" s="117">
        <v>5211</v>
      </c>
      <c r="C63" s="13" t="s">
        <v>222</v>
      </c>
      <c r="D63" s="63">
        <v>1609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/>
    </row>
    <row r="64" spans="1:12" ht="12.75">
      <c r="A64" s="8"/>
      <c r="B64" s="117">
        <v>5110</v>
      </c>
      <c r="C64" s="13" t="s">
        <v>223</v>
      </c>
      <c r="D64" s="63">
        <v>2017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/>
    </row>
    <row r="65" spans="1:12" ht="12.75">
      <c r="A65" s="8"/>
      <c r="B65" s="117">
        <v>5250</v>
      </c>
      <c r="C65" s="13" t="s">
        <v>879</v>
      </c>
      <c r="D65" s="63">
        <v>0</v>
      </c>
      <c r="E65" s="63">
        <v>11383</v>
      </c>
      <c r="F65" s="63">
        <v>0</v>
      </c>
      <c r="G65" s="63">
        <v>11383</v>
      </c>
      <c r="H65" s="63">
        <v>-11383</v>
      </c>
      <c r="I65" s="63">
        <v>0</v>
      </c>
      <c r="J65" s="63">
        <v>0</v>
      </c>
      <c r="K65" s="63">
        <v>0</v>
      </c>
      <c r="L65"/>
    </row>
    <row r="66" spans="1:12" ht="12.75">
      <c r="A66" s="8"/>
      <c r="B66" s="9">
        <v>6200</v>
      </c>
      <c r="C66" s="13" t="s">
        <v>224</v>
      </c>
      <c r="D66" s="63">
        <v>100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/>
    </row>
    <row r="67" spans="1:11" s="126" customFormat="1" ht="14.25">
      <c r="A67" s="8"/>
      <c r="B67" s="9"/>
      <c r="C67" s="17" t="s">
        <v>24</v>
      </c>
      <c r="D67" s="63">
        <f>D10+D11+D16+D44+D54+D58+D12+D57+D66</f>
        <v>134855</v>
      </c>
      <c r="E67" s="63">
        <f>E10+E11+E16+E44+E54+E58+E12+E57+E66</f>
        <v>154877</v>
      </c>
      <c r="F67" s="63">
        <f>F10+F11+F16+F44+F54+F58+F12+F57+F66</f>
        <v>-3300</v>
      </c>
      <c r="G67" s="63">
        <f>G10+G11+G16+G44+G54+G58+G12+G57+G66</f>
        <v>151577</v>
      </c>
      <c r="H67" s="63">
        <f>H10+H11+H16+H44+H54+H58+H12+H57+H66+H15</f>
        <v>43686</v>
      </c>
      <c r="I67" s="63">
        <f>I10+I11+I16+I44+I54+I58+I12+I57+I66+I15</f>
        <v>195263</v>
      </c>
      <c r="J67" s="63">
        <f>J10+J11+J16+J44+J54+J58+J12+J57+J66+J15</f>
        <v>-25554</v>
      </c>
      <c r="K67" s="63">
        <f>K10+K11+K16+K44+K54+K58+K12+K57+K66+K15</f>
        <v>169709</v>
      </c>
    </row>
    <row r="68" spans="1:11" s="126" customFormat="1" ht="14.25">
      <c r="A68" s="8"/>
      <c r="B68" s="9"/>
      <c r="C68" s="17"/>
      <c r="D68" s="63"/>
      <c r="E68" s="63"/>
      <c r="F68" s="63"/>
      <c r="G68" s="63"/>
      <c r="H68" s="63"/>
      <c r="I68" s="63"/>
      <c r="J68" s="63"/>
      <c r="K68" s="63"/>
    </row>
    <row r="69" spans="1:12" ht="13.5">
      <c r="A69" s="8"/>
      <c r="B69" s="9"/>
      <c r="C69" s="135" t="s">
        <v>519</v>
      </c>
      <c r="D69" s="63">
        <f aca="true" t="shared" si="4" ref="D69:I69">D70+D92</f>
        <v>173895</v>
      </c>
      <c r="E69" s="63">
        <f t="shared" si="4"/>
        <v>2028752</v>
      </c>
      <c r="F69" s="63">
        <f t="shared" si="4"/>
        <v>-153462</v>
      </c>
      <c r="G69" s="63">
        <f t="shared" si="4"/>
        <v>1875290</v>
      </c>
      <c r="H69" s="63">
        <f t="shared" si="4"/>
        <v>-43244</v>
      </c>
      <c r="I69" s="63">
        <f t="shared" si="4"/>
        <v>1832046</v>
      </c>
      <c r="J69" s="63">
        <f>J70+J92</f>
        <v>61770</v>
      </c>
      <c r="K69" s="63">
        <f>K70+K92</f>
        <v>1893816</v>
      </c>
      <c r="L69"/>
    </row>
    <row r="70" spans="1:12" ht="12.75">
      <c r="A70" s="8"/>
      <c r="B70" s="9">
        <v>2200</v>
      </c>
      <c r="C70" s="13" t="s">
        <v>520</v>
      </c>
      <c r="D70" s="63">
        <f aca="true" t="shared" si="5" ref="D70:I70">SUM(D71:D91)</f>
        <v>8487</v>
      </c>
      <c r="E70" s="63">
        <f t="shared" si="5"/>
        <v>21851</v>
      </c>
      <c r="F70" s="63">
        <f t="shared" si="5"/>
        <v>-4186</v>
      </c>
      <c r="G70" s="63">
        <f t="shared" si="5"/>
        <v>17665</v>
      </c>
      <c r="H70" s="63">
        <f t="shared" si="5"/>
        <v>2278</v>
      </c>
      <c r="I70" s="63">
        <f t="shared" si="5"/>
        <v>19943</v>
      </c>
      <c r="J70" s="63">
        <f>SUM(J71:J91)</f>
        <v>610</v>
      </c>
      <c r="K70" s="63">
        <f>SUM(K71:K91)</f>
        <v>20553</v>
      </c>
      <c r="L70"/>
    </row>
    <row r="71" spans="1:12" ht="38.25">
      <c r="A71" s="8"/>
      <c r="B71" s="117">
        <v>2279</v>
      </c>
      <c r="C71" s="13" t="s">
        <v>846</v>
      </c>
      <c r="D71" s="63">
        <v>800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/>
    </row>
    <row r="72" spans="1:12" ht="63.75">
      <c r="A72" s="8"/>
      <c r="B72" s="117">
        <v>2279</v>
      </c>
      <c r="C72" s="13" t="s">
        <v>779</v>
      </c>
      <c r="D72" s="63">
        <v>0</v>
      </c>
      <c r="E72" s="63">
        <v>1876</v>
      </c>
      <c r="F72" s="234">
        <v>-1876</v>
      </c>
      <c r="G72" s="234">
        <v>0</v>
      </c>
      <c r="H72" s="234">
        <v>0</v>
      </c>
      <c r="I72" s="234">
        <v>0</v>
      </c>
      <c r="J72" s="234">
        <v>0</v>
      </c>
      <c r="K72" s="234">
        <v>0</v>
      </c>
      <c r="L72"/>
    </row>
    <row r="73" spans="1:12" ht="63.75">
      <c r="A73" s="8"/>
      <c r="B73" s="210">
        <v>2279</v>
      </c>
      <c r="C73" s="213" t="s">
        <v>358</v>
      </c>
      <c r="D73" s="212">
        <v>0</v>
      </c>
      <c r="E73" s="212">
        <v>0</v>
      </c>
      <c r="F73" s="212">
        <v>0</v>
      </c>
      <c r="G73" s="212">
        <v>0</v>
      </c>
      <c r="H73" s="212">
        <v>0</v>
      </c>
      <c r="I73" s="212">
        <v>0</v>
      </c>
      <c r="J73" s="212">
        <v>610</v>
      </c>
      <c r="K73" s="212">
        <v>610</v>
      </c>
      <c r="L73"/>
    </row>
    <row r="74" spans="1:12" ht="51.75" customHeight="1">
      <c r="A74" s="8"/>
      <c r="B74" s="117">
        <v>2279</v>
      </c>
      <c r="C74" s="233" t="s">
        <v>278</v>
      </c>
      <c r="D74" s="234">
        <v>0</v>
      </c>
      <c r="E74" s="234">
        <v>0</v>
      </c>
      <c r="F74" s="234">
        <v>1167</v>
      </c>
      <c r="G74" s="234">
        <v>1167</v>
      </c>
      <c r="H74" s="234">
        <v>0</v>
      </c>
      <c r="I74" s="234">
        <v>1167</v>
      </c>
      <c r="J74" s="234">
        <v>0</v>
      </c>
      <c r="K74" s="234">
        <v>1167</v>
      </c>
      <c r="L74"/>
    </row>
    <row r="75" spans="1:12" ht="51.75" customHeight="1">
      <c r="A75" s="8"/>
      <c r="B75" s="117">
        <v>2279</v>
      </c>
      <c r="C75" s="233" t="s">
        <v>279</v>
      </c>
      <c r="D75" s="234">
        <v>0</v>
      </c>
      <c r="E75" s="234">
        <v>0</v>
      </c>
      <c r="F75" s="234">
        <v>298</v>
      </c>
      <c r="G75" s="234">
        <v>298</v>
      </c>
      <c r="H75" s="234">
        <v>0</v>
      </c>
      <c r="I75" s="234">
        <v>298</v>
      </c>
      <c r="J75" s="234">
        <v>0</v>
      </c>
      <c r="K75" s="234">
        <v>298</v>
      </c>
      <c r="L75"/>
    </row>
    <row r="76" spans="1:12" ht="51">
      <c r="A76" s="8"/>
      <c r="B76" s="117">
        <v>2279</v>
      </c>
      <c r="C76" s="13" t="s">
        <v>860</v>
      </c>
      <c r="D76" s="63">
        <v>1000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/>
    </row>
    <row r="77" spans="1:12" ht="51">
      <c r="A77" s="8"/>
      <c r="B77" s="117">
        <v>2279</v>
      </c>
      <c r="C77" s="13" t="s">
        <v>861</v>
      </c>
      <c r="D77" s="63">
        <v>518</v>
      </c>
      <c r="E77" s="63">
        <v>737</v>
      </c>
      <c r="F77" s="63">
        <v>0</v>
      </c>
      <c r="G77" s="63">
        <v>737</v>
      </c>
      <c r="H77" s="63">
        <v>-50</v>
      </c>
      <c r="I77" s="63">
        <v>687</v>
      </c>
      <c r="J77" s="63">
        <v>0</v>
      </c>
      <c r="K77" s="63">
        <v>687</v>
      </c>
      <c r="L77"/>
    </row>
    <row r="78" spans="1:12" ht="51">
      <c r="A78" s="8"/>
      <c r="B78" s="117">
        <v>2279</v>
      </c>
      <c r="C78" s="13" t="s">
        <v>774</v>
      </c>
      <c r="D78" s="63">
        <v>0</v>
      </c>
      <c r="E78" s="63">
        <v>357</v>
      </c>
      <c r="F78" s="63">
        <v>0</v>
      </c>
      <c r="G78" s="63">
        <v>357</v>
      </c>
      <c r="H78" s="63">
        <v>0</v>
      </c>
      <c r="I78" s="63">
        <v>357</v>
      </c>
      <c r="J78" s="63">
        <v>0</v>
      </c>
      <c r="K78" s="63">
        <v>357</v>
      </c>
      <c r="L78"/>
    </row>
    <row r="79" spans="1:12" ht="38.25">
      <c r="A79" s="8"/>
      <c r="B79" s="117">
        <v>2279</v>
      </c>
      <c r="C79" s="13" t="s">
        <v>931</v>
      </c>
      <c r="D79" s="63">
        <v>1542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/>
    </row>
    <row r="80" spans="1:12" ht="38.25">
      <c r="A80" s="8"/>
      <c r="B80" s="117">
        <v>2279</v>
      </c>
      <c r="C80" s="233" t="s">
        <v>775</v>
      </c>
      <c r="D80" s="234">
        <v>0</v>
      </c>
      <c r="E80" s="234">
        <v>699</v>
      </c>
      <c r="F80" s="234">
        <v>0</v>
      </c>
      <c r="G80" s="234">
        <v>699</v>
      </c>
      <c r="H80" s="234">
        <v>0</v>
      </c>
      <c r="I80" s="234">
        <v>699</v>
      </c>
      <c r="J80" s="234">
        <v>0</v>
      </c>
      <c r="K80" s="234">
        <v>699</v>
      </c>
      <c r="L80"/>
    </row>
    <row r="81" spans="1:12" ht="41.25" customHeight="1">
      <c r="A81" s="8"/>
      <c r="B81" s="117">
        <v>2279</v>
      </c>
      <c r="C81" s="13" t="s">
        <v>776</v>
      </c>
      <c r="D81" s="64">
        <v>0</v>
      </c>
      <c r="E81" s="64">
        <v>699</v>
      </c>
      <c r="F81" s="64">
        <v>0</v>
      </c>
      <c r="G81" s="64">
        <v>699</v>
      </c>
      <c r="H81" s="64">
        <v>0</v>
      </c>
      <c r="I81" s="64">
        <v>699</v>
      </c>
      <c r="J81" s="64">
        <v>0</v>
      </c>
      <c r="K81" s="64">
        <v>699</v>
      </c>
      <c r="L81"/>
    </row>
    <row r="82" spans="1:12" ht="41.25" customHeight="1">
      <c r="A82" s="8"/>
      <c r="B82" s="117">
        <v>2279</v>
      </c>
      <c r="C82" s="13" t="s">
        <v>777</v>
      </c>
      <c r="D82" s="64">
        <v>0</v>
      </c>
      <c r="E82" s="64">
        <v>693</v>
      </c>
      <c r="F82" s="64">
        <v>0</v>
      </c>
      <c r="G82" s="64">
        <v>693</v>
      </c>
      <c r="H82" s="64">
        <v>-693</v>
      </c>
      <c r="I82" s="64">
        <v>0</v>
      </c>
      <c r="J82" s="64">
        <v>0</v>
      </c>
      <c r="K82" s="64">
        <v>0</v>
      </c>
      <c r="L82"/>
    </row>
    <row r="83" spans="1:12" ht="41.25" customHeight="1">
      <c r="A83" s="8"/>
      <c r="B83" s="117">
        <v>2279</v>
      </c>
      <c r="C83" s="13" t="s">
        <v>322</v>
      </c>
      <c r="D83" s="64">
        <v>0</v>
      </c>
      <c r="E83" s="64">
        <v>0</v>
      </c>
      <c r="F83" s="64"/>
      <c r="G83" s="64"/>
      <c r="H83" s="64">
        <v>3096</v>
      </c>
      <c r="I83" s="64">
        <v>3096</v>
      </c>
      <c r="J83" s="64">
        <v>0</v>
      </c>
      <c r="K83" s="64">
        <v>3096</v>
      </c>
      <c r="L83"/>
    </row>
    <row r="84" spans="1:12" ht="25.5">
      <c r="A84" s="8"/>
      <c r="B84" s="117">
        <v>2279</v>
      </c>
      <c r="C84" s="233" t="s">
        <v>213</v>
      </c>
      <c r="D84" s="234">
        <v>0</v>
      </c>
      <c r="E84" s="234">
        <v>2913</v>
      </c>
      <c r="F84" s="234">
        <v>-2913</v>
      </c>
      <c r="G84" s="234">
        <v>0</v>
      </c>
      <c r="H84" s="234">
        <v>0</v>
      </c>
      <c r="I84" s="234">
        <v>0</v>
      </c>
      <c r="J84" s="234">
        <v>0</v>
      </c>
      <c r="K84" s="234">
        <v>0</v>
      </c>
      <c r="L84"/>
    </row>
    <row r="85" spans="1:12" ht="41.25" customHeight="1">
      <c r="A85" s="8"/>
      <c r="B85" s="117">
        <v>2279</v>
      </c>
      <c r="C85" s="233" t="s">
        <v>778</v>
      </c>
      <c r="D85" s="234">
        <v>0</v>
      </c>
      <c r="E85" s="234">
        <v>150</v>
      </c>
      <c r="F85" s="234">
        <v>-150</v>
      </c>
      <c r="G85" s="234">
        <v>0</v>
      </c>
      <c r="H85" s="234">
        <v>0</v>
      </c>
      <c r="I85" s="234">
        <v>0</v>
      </c>
      <c r="J85" s="234">
        <v>0</v>
      </c>
      <c r="K85" s="234">
        <v>0</v>
      </c>
      <c r="L85"/>
    </row>
    <row r="86" spans="1:12" ht="43.5" customHeight="1">
      <c r="A86" s="8"/>
      <c r="B86" s="117">
        <v>2279</v>
      </c>
      <c r="C86" s="233" t="s">
        <v>697</v>
      </c>
      <c r="D86" s="234">
        <v>437</v>
      </c>
      <c r="E86" s="234">
        <v>0</v>
      </c>
      <c r="F86" s="234">
        <v>0</v>
      </c>
      <c r="G86" s="234">
        <v>0</v>
      </c>
      <c r="H86" s="234">
        <v>0</v>
      </c>
      <c r="I86" s="234">
        <v>0</v>
      </c>
      <c r="J86" s="234">
        <v>0</v>
      </c>
      <c r="K86" s="234">
        <v>0</v>
      </c>
      <c r="L86"/>
    </row>
    <row r="87" spans="1:12" ht="50.25" customHeight="1">
      <c r="A87" s="8"/>
      <c r="B87" s="117">
        <v>2279</v>
      </c>
      <c r="C87" s="233" t="s">
        <v>880</v>
      </c>
      <c r="D87" s="234">
        <v>645</v>
      </c>
      <c r="E87" s="234">
        <v>0</v>
      </c>
      <c r="F87" s="234">
        <v>0</v>
      </c>
      <c r="G87" s="234">
        <v>0</v>
      </c>
      <c r="H87" s="234">
        <v>0</v>
      </c>
      <c r="I87" s="234">
        <v>0</v>
      </c>
      <c r="J87" s="234">
        <v>0</v>
      </c>
      <c r="K87" s="234">
        <v>0</v>
      </c>
      <c r="L87"/>
    </row>
    <row r="88" spans="1:12" ht="38.25">
      <c r="A88" s="8"/>
      <c r="B88" s="117">
        <v>2279</v>
      </c>
      <c r="C88" s="13" t="s">
        <v>270</v>
      </c>
      <c r="D88" s="63">
        <v>0</v>
      </c>
      <c r="E88" s="63">
        <v>712</v>
      </c>
      <c r="F88" s="234">
        <v>-712</v>
      </c>
      <c r="G88" s="234">
        <v>0</v>
      </c>
      <c r="H88" s="234">
        <v>0</v>
      </c>
      <c r="I88" s="234">
        <v>0</v>
      </c>
      <c r="J88" s="234">
        <v>0</v>
      </c>
      <c r="K88" s="234">
        <v>0</v>
      </c>
      <c r="L88"/>
    </row>
    <row r="89" spans="1:12" ht="51">
      <c r="A89" s="8"/>
      <c r="B89" s="117">
        <v>2279</v>
      </c>
      <c r="C89" s="13" t="s">
        <v>271</v>
      </c>
      <c r="D89" s="63">
        <v>0</v>
      </c>
      <c r="E89" s="63">
        <v>413</v>
      </c>
      <c r="F89" s="63">
        <v>0</v>
      </c>
      <c r="G89" s="63">
        <v>413</v>
      </c>
      <c r="H89" s="63">
        <v>0</v>
      </c>
      <c r="I89" s="63">
        <v>413</v>
      </c>
      <c r="J89" s="63">
        <v>0</v>
      </c>
      <c r="K89" s="63">
        <v>413</v>
      </c>
      <c r="L89"/>
    </row>
    <row r="90" spans="1:12" ht="51">
      <c r="A90" s="8"/>
      <c r="B90" s="117">
        <v>2279</v>
      </c>
      <c r="C90" s="13" t="s">
        <v>841</v>
      </c>
      <c r="D90" s="63">
        <v>3545</v>
      </c>
      <c r="E90" s="63">
        <v>5123</v>
      </c>
      <c r="F90" s="63">
        <v>0</v>
      </c>
      <c r="G90" s="63">
        <v>5123</v>
      </c>
      <c r="H90" s="63">
        <v>-75</v>
      </c>
      <c r="I90" s="63">
        <v>5048</v>
      </c>
      <c r="J90" s="63">
        <v>0</v>
      </c>
      <c r="K90" s="63">
        <v>5048</v>
      </c>
      <c r="L90"/>
    </row>
    <row r="91" spans="1:12" ht="38.25">
      <c r="A91" s="8"/>
      <c r="B91" s="117">
        <v>2239</v>
      </c>
      <c r="C91" s="13" t="s">
        <v>214</v>
      </c>
      <c r="D91" s="63">
        <v>0</v>
      </c>
      <c r="E91" s="63">
        <v>7479</v>
      </c>
      <c r="F91" s="63">
        <v>0</v>
      </c>
      <c r="G91" s="63">
        <v>7479</v>
      </c>
      <c r="H91" s="63">
        <v>0</v>
      </c>
      <c r="I91" s="63">
        <v>7479</v>
      </c>
      <c r="J91" s="63">
        <v>0</v>
      </c>
      <c r="K91" s="63">
        <v>7479</v>
      </c>
      <c r="L91"/>
    </row>
    <row r="92" spans="1:12" ht="12.75">
      <c r="A92" s="8"/>
      <c r="B92" s="9">
        <v>5000</v>
      </c>
      <c r="C92" s="233" t="s">
        <v>521</v>
      </c>
      <c r="D92" s="234">
        <f>SUM(D94:D163)</f>
        <v>165408</v>
      </c>
      <c r="E92" s="234">
        <f>SUM(E94:E163)</f>
        <v>2006901</v>
      </c>
      <c r="F92" s="234">
        <f aca="true" t="shared" si="6" ref="F92:K92">SUM(F93:F163)</f>
        <v>-149276</v>
      </c>
      <c r="G92" s="234">
        <f t="shared" si="6"/>
        <v>1857625</v>
      </c>
      <c r="H92" s="234">
        <f t="shared" si="6"/>
        <v>-45522</v>
      </c>
      <c r="I92" s="234">
        <f t="shared" si="6"/>
        <v>1812103</v>
      </c>
      <c r="J92" s="234">
        <f t="shared" si="6"/>
        <v>61160</v>
      </c>
      <c r="K92" s="234">
        <f t="shared" si="6"/>
        <v>1873263</v>
      </c>
      <c r="L92"/>
    </row>
    <row r="93" spans="1:12" ht="38.25">
      <c r="A93" s="8"/>
      <c r="B93" s="117">
        <v>2279</v>
      </c>
      <c r="C93" s="302" t="s">
        <v>287</v>
      </c>
      <c r="D93" s="303">
        <v>0</v>
      </c>
      <c r="E93" s="303">
        <v>0</v>
      </c>
      <c r="F93" s="303">
        <v>30000</v>
      </c>
      <c r="G93" s="303">
        <v>30000</v>
      </c>
      <c r="H93" s="303">
        <v>-8000</v>
      </c>
      <c r="I93" s="303">
        <v>22000</v>
      </c>
      <c r="J93" s="303">
        <v>0</v>
      </c>
      <c r="K93" s="303">
        <v>22000</v>
      </c>
      <c r="L93"/>
    </row>
    <row r="94" spans="1:12" ht="25.5">
      <c r="A94" s="8"/>
      <c r="B94" s="117">
        <v>5250</v>
      </c>
      <c r="C94" s="302" t="s">
        <v>843</v>
      </c>
      <c r="D94" s="303">
        <v>0</v>
      </c>
      <c r="E94" s="303">
        <v>34149</v>
      </c>
      <c r="F94" s="303">
        <v>0</v>
      </c>
      <c r="G94" s="303">
        <v>34149</v>
      </c>
      <c r="H94" s="303">
        <v>0</v>
      </c>
      <c r="I94" s="303">
        <v>34149</v>
      </c>
      <c r="J94" s="303">
        <v>-6290</v>
      </c>
      <c r="K94" s="303">
        <v>27859</v>
      </c>
      <c r="L94"/>
    </row>
    <row r="95" spans="1:12" ht="38.25">
      <c r="A95" s="8"/>
      <c r="B95" s="117">
        <v>5250</v>
      </c>
      <c r="C95" s="302" t="s">
        <v>844</v>
      </c>
      <c r="D95" s="303">
        <v>24383</v>
      </c>
      <c r="E95" s="303">
        <v>0</v>
      </c>
      <c r="F95" s="303">
        <v>0</v>
      </c>
      <c r="G95" s="303">
        <v>0</v>
      </c>
      <c r="H95" s="303">
        <v>0</v>
      </c>
      <c r="I95" s="303">
        <v>0</v>
      </c>
      <c r="J95" s="303">
        <v>0</v>
      </c>
      <c r="K95" s="303">
        <v>0</v>
      </c>
      <c r="L95"/>
    </row>
    <row r="96" spans="1:12" ht="25.5">
      <c r="A96" s="8"/>
      <c r="B96" s="117">
        <v>5250</v>
      </c>
      <c r="C96" s="302" t="s">
        <v>845</v>
      </c>
      <c r="D96" s="303">
        <v>0</v>
      </c>
      <c r="E96" s="303">
        <v>40460</v>
      </c>
      <c r="F96" s="303">
        <v>0</v>
      </c>
      <c r="G96" s="303">
        <v>40460</v>
      </c>
      <c r="H96" s="303">
        <v>0</v>
      </c>
      <c r="I96" s="303">
        <v>40460</v>
      </c>
      <c r="J96" s="303">
        <v>0</v>
      </c>
      <c r="K96" s="303">
        <v>40460</v>
      </c>
      <c r="L96"/>
    </row>
    <row r="97" spans="1:12" ht="12.75">
      <c r="A97" s="8"/>
      <c r="B97" s="117">
        <v>5250</v>
      </c>
      <c r="C97" s="302" t="s">
        <v>553</v>
      </c>
      <c r="D97" s="303">
        <v>0</v>
      </c>
      <c r="E97" s="303">
        <v>8610</v>
      </c>
      <c r="F97" s="303">
        <v>0</v>
      </c>
      <c r="G97" s="303">
        <v>8610</v>
      </c>
      <c r="H97" s="303">
        <v>-8610</v>
      </c>
      <c r="I97" s="303">
        <v>0</v>
      </c>
      <c r="J97" s="303">
        <v>0</v>
      </c>
      <c r="K97" s="303">
        <v>0</v>
      </c>
      <c r="L97"/>
    </row>
    <row r="98" spans="1:12" ht="38.25">
      <c r="A98" s="8"/>
      <c r="B98" s="117">
        <v>5250</v>
      </c>
      <c r="C98" s="302" t="s">
        <v>215</v>
      </c>
      <c r="D98" s="303">
        <v>0</v>
      </c>
      <c r="E98" s="303">
        <v>4269</v>
      </c>
      <c r="F98" s="303">
        <v>0</v>
      </c>
      <c r="G98" s="303">
        <v>4269</v>
      </c>
      <c r="H98" s="303">
        <v>210</v>
      </c>
      <c r="I98" s="303">
        <v>4479</v>
      </c>
      <c r="J98" s="303">
        <v>0</v>
      </c>
      <c r="K98" s="303">
        <v>4479</v>
      </c>
      <c r="L98"/>
    </row>
    <row r="99" spans="1:12" ht="39">
      <c r="A99" s="8"/>
      <c r="B99" s="117">
        <v>5250</v>
      </c>
      <c r="C99" s="302" t="s">
        <v>297</v>
      </c>
      <c r="D99" s="303">
        <v>0</v>
      </c>
      <c r="E99" s="303">
        <v>0</v>
      </c>
      <c r="F99" s="303">
        <v>4600</v>
      </c>
      <c r="G99" s="303">
        <v>4600</v>
      </c>
      <c r="H99" s="303">
        <v>0</v>
      </c>
      <c r="I99" s="303">
        <v>4600</v>
      </c>
      <c r="J99" s="303">
        <v>0</v>
      </c>
      <c r="K99" s="303">
        <v>4600</v>
      </c>
      <c r="L99"/>
    </row>
    <row r="100" spans="1:12" ht="39">
      <c r="A100" s="8"/>
      <c r="B100" s="117">
        <v>5250</v>
      </c>
      <c r="C100" s="302" t="s">
        <v>323</v>
      </c>
      <c r="D100" s="303">
        <v>0</v>
      </c>
      <c r="E100" s="303">
        <v>0</v>
      </c>
      <c r="F100" s="303"/>
      <c r="G100" s="303">
        <v>0</v>
      </c>
      <c r="H100" s="303">
        <v>5555</v>
      </c>
      <c r="I100" s="303">
        <v>5555</v>
      </c>
      <c r="J100" s="303">
        <v>0</v>
      </c>
      <c r="K100" s="303">
        <v>5555</v>
      </c>
      <c r="L100"/>
    </row>
    <row r="101" spans="1:12" ht="38.25">
      <c r="A101" s="8"/>
      <c r="B101" s="117">
        <v>2240</v>
      </c>
      <c r="C101" s="302" t="s">
        <v>298</v>
      </c>
      <c r="D101" s="303">
        <v>0</v>
      </c>
      <c r="E101" s="303">
        <v>0</v>
      </c>
      <c r="F101" s="303">
        <v>27000</v>
      </c>
      <c r="G101" s="303">
        <v>27000</v>
      </c>
      <c r="H101" s="303">
        <v>0</v>
      </c>
      <c r="I101" s="303">
        <v>27000</v>
      </c>
      <c r="J101" s="303">
        <v>0</v>
      </c>
      <c r="K101" s="303">
        <v>27000</v>
      </c>
      <c r="L101"/>
    </row>
    <row r="102" spans="1:12" ht="25.5">
      <c r="A102" s="8"/>
      <c r="B102" s="117">
        <v>2240</v>
      </c>
      <c r="C102" s="302" t="s">
        <v>326</v>
      </c>
      <c r="D102" s="303">
        <v>0</v>
      </c>
      <c r="E102" s="303">
        <v>0</v>
      </c>
      <c r="F102" s="303">
        <v>0</v>
      </c>
      <c r="G102" s="303">
        <v>0</v>
      </c>
      <c r="H102" s="303">
        <v>4000</v>
      </c>
      <c r="I102" s="303">
        <v>4000</v>
      </c>
      <c r="J102" s="303">
        <v>0</v>
      </c>
      <c r="K102" s="303">
        <v>4000</v>
      </c>
      <c r="L102"/>
    </row>
    <row r="103" spans="1:12" ht="25.5">
      <c r="A103" s="8"/>
      <c r="B103" s="117">
        <v>2279</v>
      </c>
      <c r="C103" s="302" t="s">
        <v>267</v>
      </c>
      <c r="D103" s="303">
        <v>0</v>
      </c>
      <c r="E103" s="303">
        <v>8537</v>
      </c>
      <c r="F103" s="303">
        <v>0</v>
      </c>
      <c r="G103" s="303">
        <v>8537</v>
      </c>
      <c r="H103" s="303">
        <v>0</v>
      </c>
      <c r="I103" s="303">
        <v>8537</v>
      </c>
      <c r="J103" s="303">
        <v>0</v>
      </c>
      <c r="K103" s="303">
        <v>8537</v>
      </c>
      <c r="L103"/>
    </row>
    <row r="104" spans="1:12" ht="25.5">
      <c r="A104" s="8"/>
      <c r="B104" s="117">
        <v>5250</v>
      </c>
      <c r="C104" s="302" t="s">
        <v>343</v>
      </c>
      <c r="D104" s="303">
        <v>0</v>
      </c>
      <c r="E104" s="303">
        <v>500000</v>
      </c>
      <c r="F104" s="303">
        <v>0</v>
      </c>
      <c r="G104" s="303">
        <v>500000</v>
      </c>
      <c r="H104" s="303">
        <v>230000</v>
      </c>
      <c r="I104" s="303">
        <v>730000</v>
      </c>
      <c r="J104" s="303">
        <v>0</v>
      </c>
      <c r="K104" s="303">
        <v>730000</v>
      </c>
      <c r="L104"/>
    </row>
    <row r="105" spans="1:12" ht="25.5">
      <c r="A105" s="8"/>
      <c r="B105" s="117">
        <v>5250</v>
      </c>
      <c r="C105" s="356" t="s">
        <v>234</v>
      </c>
      <c r="D105" s="357">
        <v>0</v>
      </c>
      <c r="E105" s="357">
        <v>0</v>
      </c>
      <c r="F105" s="357">
        <v>0</v>
      </c>
      <c r="G105" s="357">
        <v>0</v>
      </c>
      <c r="H105" s="357">
        <v>0</v>
      </c>
      <c r="I105" s="357">
        <v>0</v>
      </c>
      <c r="J105" s="357">
        <v>46627</v>
      </c>
      <c r="K105" s="357">
        <v>46627</v>
      </c>
      <c r="L105"/>
    </row>
    <row r="106" spans="1:12" ht="25.5">
      <c r="A106" s="8"/>
      <c r="B106" s="117">
        <v>5250</v>
      </c>
      <c r="C106" s="302" t="s">
        <v>342</v>
      </c>
      <c r="D106" s="303">
        <v>0</v>
      </c>
      <c r="E106" s="303">
        <v>0</v>
      </c>
      <c r="F106" s="303">
        <v>0</v>
      </c>
      <c r="G106" s="303">
        <v>0</v>
      </c>
      <c r="H106" s="303">
        <v>74702</v>
      </c>
      <c r="I106" s="303">
        <v>74702</v>
      </c>
      <c r="J106" s="303">
        <v>0</v>
      </c>
      <c r="K106" s="303">
        <v>74702</v>
      </c>
      <c r="L106"/>
    </row>
    <row r="107" spans="1:12" ht="25.5">
      <c r="A107" s="8"/>
      <c r="B107" s="117">
        <v>5250</v>
      </c>
      <c r="C107" s="302" t="s">
        <v>559</v>
      </c>
      <c r="D107" s="303">
        <v>0</v>
      </c>
      <c r="E107" s="303">
        <v>924867</v>
      </c>
      <c r="F107" s="303">
        <v>0</v>
      </c>
      <c r="G107" s="303">
        <v>924867</v>
      </c>
      <c r="H107" s="303">
        <v>-337867</v>
      </c>
      <c r="I107" s="303">
        <v>587000</v>
      </c>
      <c r="J107" s="303">
        <v>0</v>
      </c>
      <c r="K107" s="303">
        <v>587000</v>
      </c>
      <c r="L107"/>
    </row>
    <row r="108" spans="1:12" ht="25.5">
      <c r="A108" s="8"/>
      <c r="B108" s="117">
        <v>5250</v>
      </c>
      <c r="C108" s="356" t="s">
        <v>357</v>
      </c>
      <c r="D108" s="357">
        <v>0</v>
      </c>
      <c r="E108" s="357">
        <v>0</v>
      </c>
      <c r="F108" s="357">
        <v>0</v>
      </c>
      <c r="G108" s="357">
        <v>0</v>
      </c>
      <c r="H108" s="357">
        <v>0</v>
      </c>
      <c r="I108" s="357"/>
      <c r="J108" s="357">
        <v>5000</v>
      </c>
      <c r="K108" s="357">
        <v>5000</v>
      </c>
      <c r="L108"/>
    </row>
    <row r="109" spans="1:12" ht="51">
      <c r="A109" s="8"/>
      <c r="B109" s="117"/>
      <c r="C109" s="302" t="s">
        <v>261</v>
      </c>
      <c r="D109" s="303">
        <v>0</v>
      </c>
      <c r="E109" s="303">
        <v>228205</v>
      </c>
      <c r="F109" s="303">
        <v>-228205</v>
      </c>
      <c r="G109" s="303">
        <v>0</v>
      </c>
      <c r="H109" s="303">
        <v>0</v>
      </c>
      <c r="I109" s="303">
        <v>0</v>
      </c>
      <c r="J109" s="303">
        <v>0</v>
      </c>
      <c r="K109" s="303">
        <v>0</v>
      </c>
      <c r="L109"/>
    </row>
    <row r="110" spans="1:12" ht="39.75" customHeight="1">
      <c r="A110" s="8"/>
      <c r="B110" s="117">
        <v>5239</v>
      </c>
      <c r="C110" s="233" t="s">
        <v>847</v>
      </c>
      <c r="D110" s="234">
        <v>2999</v>
      </c>
      <c r="E110" s="234">
        <v>4268</v>
      </c>
      <c r="F110" s="234">
        <v>0</v>
      </c>
      <c r="G110" s="234">
        <v>4268</v>
      </c>
      <c r="H110" s="234">
        <v>0</v>
      </c>
      <c r="I110" s="234">
        <v>4268</v>
      </c>
      <c r="J110" s="234">
        <v>0</v>
      </c>
      <c r="K110" s="234">
        <v>4268</v>
      </c>
      <c r="L110"/>
    </row>
    <row r="111" spans="1:12" ht="40.5" customHeight="1">
      <c r="A111" s="8"/>
      <c r="B111" s="117">
        <v>5239</v>
      </c>
      <c r="C111" s="233" t="s">
        <v>848</v>
      </c>
      <c r="D111" s="234">
        <v>2824</v>
      </c>
      <c r="E111" s="234">
        <v>0</v>
      </c>
      <c r="F111" s="234">
        <v>0</v>
      </c>
      <c r="G111" s="234">
        <v>0</v>
      </c>
      <c r="H111" s="234">
        <v>0</v>
      </c>
      <c r="I111" s="234">
        <v>0</v>
      </c>
      <c r="J111" s="234">
        <v>0</v>
      </c>
      <c r="K111" s="234">
        <v>0</v>
      </c>
      <c r="L111"/>
    </row>
    <row r="112" spans="1:12" ht="39.75" customHeight="1">
      <c r="A112" s="8"/>
      <c r="B112" s="117">
        <v>5238</v>
      </c>
      <c r="C112" s="233" t="s">
        <v>849</v>
      </c>
      <c r="D112" s="234">
        <v>17804</v>
      </c>
      <c r="E112" s="234">
        <v>0</v>
      </c>
      <c r="F112" s="234">
        <v>0</v>
      </c>
      <c r="G112" s="234">
        <v>0</v>
      </c>
      <c r="H112" s="234">
        <v>0</v>
      </c>
      <c r="I112" s="234">
        <v>0</v>
      </c>
      <c r="J112" s="234">
        <v>0</v>
      </c>
      <c r="K112" s="234">
        <v>0</v>
      </c>
      <c r="L112"/>
    </row>
    <row r="113" spans="1:12" ht="41.25" customHeight="1">
      <c r="A113" s="8"/>
      <c r="B113" s="117"/>
      <c r="C113" s="233" t="s">
        <v>855</v>
      </c>
      <c r="D113" s="234">
        <v>3493</v>
      </c>
      <c r="E113" s="234">
        <v>4970</v>
      </c>
      <c r="F113" s="234">
        <v>-4970</v>
      </c>
      <c r="G113" s="234">
        <v>0</v>
      </c>
      <c r="H113" s="234">
        <v>0</v>
      </c>
      <c r="I113" s="234">
        <v>0</v>
      </c>
      <c r="J113" s="234">
        <v>0</v>
      </c>
      <c r="K113" s="234">
        <v>0</v>
      </c>
      <c r="L113"/>
    </row>
    <row r="114" spans="1:12" ht="29.25" customHeight="1">
      <c r="A114" s="8"/>
      <c r="B114" s="117">
        <v>5239</v>
      </c>
      <c r="C114" s="233" t="s">
        <v>858</v>
      </c>
      <c r="D114" s="234">
        <v>1605</v>
      </c>
      <c r="E114" s="234">
        <v>676</v>
      </c>
      <c r="F114" s="234">
        <v>-316</v>
      </c>
      <c r="G114" s="234">
        <v>360</v>
      </c>
      <c r="H114" s="234">
        <v>0</v>
      </c>
      <c r="I114" s="234">
        <v>360</v>
      </c>
      <c r="J114" s="234">
        <v>0</v>
      </c>
      <c r="K114" s="234">
        <v>360</v>
      </c>
      <c r="L114"/>
    </row>
    <row r="115" spans="1:12" ht="28.5" customHeight="1">
      <c r="A115" s="8"/>
      <c r="B115" s="117">
        <v>5239</v>
      </c>
      <c r="C115" s="233" t="s">
        <v>859</v>
      </c>
      <c r="D115" s="234">
        <v>1390</v>
      </c>
      <c r="E115" s="234">
        <v>1544</v>
      </c>
      <c r="F115" s="234">
        <v>-199</v>
      </c>
      <c r="G115" s="234">
        <v>1345</v>
      </c>
      <c r="H115" s="234">
        <v>0</v>
      </c>
      <c r="I115" s="234">
        <v>1345</v>
      </c>
      <c r="J115" s="234">
        <v>0</v>
      </c>
      <c r="K115" s="234">
        <v>1345</v>
      </c>
      <c r="L115"/>
    </row>
    <row r="116" spans="1:12" ht="42" customHeight="1">
      <c r="A116" s="8"/>
      <c r="B116" s="117">
        <v>5250</v>
      </c>
      <c r="C116" s="233" t="s">
        <v>869</v>
      </c>
      <c r="D116" s="234">
        <v>5943</v>
      </c>
      <c r="E116" s="234">
        <v>0</v>
      </c>
      <c r="F116" s="234">
        <v>0</v>
      </c>
      <c r="G116" s="234">
        <v>0</v>
      </c>
      <c r="H116" s="234">
        <v>0</v>
      </c>
      <c r="I116" s="234">
        <v>0</v>
      </c>
      <c r="J116" s="234">
        <v>0</v>
      </c>
      <c r="K116" s="234">
        <v>0</v>
      </c>
      <c r="L116"/>
    </row>
    <row r="117" spans="1:12" ht="30" customHeight="1">
      <c r="A117" s="8"/>
      <c r="B117" s="117">
        <v>2200</v>
      </c>
      <c r="C117" s="233" t="s">
        <v>767</v>
      </c>
      <c r="D117" s="234">
        <v>15600</v>
      </c>
      <c r="E117" s="234">
        <v>0</v>
      </c>
      <c r="F117" s="234">
        <v>0</v>
      </c>
      <c r="G117" s="234">
        <v>0</v>
      </c>
      <c r="H117" s="234">
        <v>0</v>
      </c>
      <c r="I117" s="234">
        <v>0</v>
      </c>
      <c r="J117" s="234">
        <v>0</v>
      </c>
      <c r="K117" s="234">
        <v>0</v>
      </c>
      <c r="L117"/>
    </row>
    <row r="118" spans="1:12" ht="17.25" customHeight="1">
      <c r="A118" s="8"/>
      <c r="B118" s="117">
        <v>5211</v>
      </c>
      <c r="C118" s="233" t="s">
        <v>818</v>
      </c>
      <c r="D118" s="234">
        <v>3700</v>
      </c>
      <c r="E118" s="234">
        <v>0</v>
      </c>
      <c r="F118" s="234">
        <v>0</v>
      </c>
      <c r="G118" s="234">
        <v>0</v>
      </c>
      <c r="H118" s="234">
        <v>0</v>
      </c>
      <c r="I118" s="234">
        <v>0</v>
      </c>
      <c r="J118" s="234">
        <v>0</v>
      </c>
      <c r="K118" s="234">
        <v>0</v>
      </c>
      <c r="L118"/>
    </row>
    <row r="119" spans="1:12" ht="26.25" customHeight="1">
      <c r="A119" s="8"/>
      <c r="B119" s="117">
        <v>5211</v>
      </c>
      <c r="C119" s="233" t="s">
        <v>821</v>
      </c>
      <c r="D119" s="234">
        <v>800</v>
      </c>
      <c r="E119" s="234">
        <v>0</v>
      </c>
      <c r="F119" s="234">
        <v>0</v>
      </c>
      <c r="G119" s="234">
        <v>0</v>
      </c>
      <c r="H119" s="234">
        <v>0</v>
      </c>
      <c r="I119" s="234">
        <v>0</v>
      </c>
      <c r="J119" s="234">
        <v>0</v>
      </c>
      <c r="K119" s="234">
        <v>0</v>
      </c>
      <c r="L119"/>
    </row>
    <row r="120" spans="1:12" ht="18" customHeight="1">
      <c r="A120" s="8"/>
      <c r="B120" s="117">
        <v>5211</v>
      </c>
      <c r="C120" s="233" t="s">
        <v>820</v>
      </c>
      <c r="D120" s="234">
        <v>9000</v>
      </c>
      <c r="E120" s="234">
        <v>0</v>
      </c>
      <c r="F120" s="234">
        <v>0</v>
      </c>
      <c r="G120" s="234">
        <v>0</v>
      </c>
      <c r="H120" s="234">
        <v>0</v>
      </c>
      <c r="I120" s="234">
        <v>0</v>
      </c>
      <c r="J120" s="234">
        <v>0</v>
      </c>
      <c r="K120" s="234">
        <v>0</v>
      </c>
      <c r="L120"/>
    </row>
    <row r="121" spans="1:12" ht="18" customHeight="1">
      <c r="A121" s="8"/>
      <c r="B121" s="117">
        <v>5250</v>
      </c>
      <c r="C121" s="233" t="s">
        <v>819</v>
      </c>
      <c r="D121" s="234">
        <v>10000</v>
      </c>
      <c r="E121" s="234">
        <v>0</v>
      </c>
      <c r="F121" s="234">
        <v>0</v>
      </c>
      <c r="G121" s="234">
        <v>0</v>
      </c>
      <c r="H121" s="234">
        <v>0</v>
      </c>
      <c r="I121" s="234">
        <v>0</v>
      </c>
      <c r="J121" s="234">
        <v>0</v>
      </c>
      <c r="K121" s="234">
        <v>0</v>
      </c>
      <c r="L121"/>
    </row>
    <row r="122" spans="1:12" ht="18" customHeight="1">
      <c r="A122" s="8"/>
      <c r="B122" s="117">
        <v>5239</v>
      </c>
      <c r="C122" s="233" t="s">
        <v>832</v>
      </c>
      <c r="D122" s="234">
        <v>3405</v>
      </c>
      <c r="E122" s="234">
        <v>0</v>
      </c>
      <c r="F122" s="234">
        <v>0</v>
      </c>
      <c r="G122" s="234">
        <v>0</v>
      </c>
      <c r="H122" s="234">
        <v>0</v>
      </c>
      <c r="I122" s="234">
        <v>0</v>
      </c>
      <c r="J122" s="234">
        <v>0</v>
      </c>
      <c r="K122" s="234">
        <v>0</v>
      </c>
      <c r="L122"/>
    </row>
    <row r="123" spans="1:12" ht="14.25" customHeight="1">
      <c r="A123" s="8"/>
      <c r="B123" s="117">
        <v>5231</v>
      </c>
      <c r="C123" s="233" t="s">
        <v>817</v>
      </c>
      <c r="D123" s="234">
        <v>14750</v>
      </c>
      <c r="E123" s="234">
        <v>0</v>
      </c>
      <c r="F123" s="234">
        <v>0</v>
      </c>
      <c r="G123" s="234">
        <v>0</v>
      </c>
      <c r="H123" s="234">
        <v>0</v>
      </c>
      <c r="I123" s="234">
        <v>0</v>
      </c>
      <c r="J123" s="234">
        <v>0</v>
      </c>
      <c r="K123" s="234">
        <v>0</v>
      </c>
      <c r="L123"/>
    </row>
    <row r="124" spans="1:12" ht="27" customHeight="1">
      <c r="A124" s="8"/>
      <c r="B124" s="117">
        <v>5250</v>
      </c>
      <c r="C124" s="233" t="s">
        <v>902</v>
      </c>
      <c r="D124" s="234">
        <v>3599</v>
      </c>
      <c r="E124" s="234">
        <v>0</v>
      </c>
      <c r="F124" s="234">
        <v>0</v>
      </c>
      <c r="G124" s="234">
        <v>0</v>
      </c>
      <c r="H124" s="234">
        <v>0</v>
      </c>
      <c r="I124" s="234">
        <v>0</v>
      </c>
      <c r="J124" s="234">
        <v>0</v>
      </c>
      <c r="K124" s="234">
        <v>0</v>
      </c>
      <c r="L124"/>
    </row>
    <row r="125" spans="1:12" ht="27" customHeight="1">
      <c r="A125" s="8"/>
      <c r="B125" s="117">
        <v>5250</v>
      </c>
      <c r="C125" s="213" t="s">
        <v>359</v>
      </c>
      <c r="D125" s="212">
        <v>0</v>
      </c>
      <c r="E125" s="212">
        <v>0</v>
      </c>
      <c r="F125" s="212">
        <v>0</v>
      </c>
      <c r="G125" s="212">
        <v>0</v>
      </c>
      <c r="H125" s="212">
        <v>0</v>
      </c>
      <c r="I125" s="212"/>
      <c r="J125" s="212">
        <v>9000</v>
      </c>
      <c r="K125" s="212">
        <v>9000</v>
      </c>
      <c r="L125"/>
    </row>
    <row r="126" spans="1:12" ht="13.5" customHeight="1">
      <c r="A126" s="8"/>
      <c r="B126" s="117">
        <v>5250</v>
      </c>
      <c r="C126" s="233" t="s">
        <v>812</v>
      </c>
      <c r="D126" s="234">
        <v>4018</v>
      </c>
      <c r="E126" s="234">
        <v>0</v>
      </c>
      <c r="F126" s="234">
        <v>0</v>
      </c>
      <c r="G126" s="234">
        <v>0</v>
      </c>
      <c r="H126" s="234">
        <v>0</v>
      </c>
      <c r="I126" s="234">
        <v>0</v>
      </c>
      <c r="J126" s="234">
        <v>0</v>
      </c>
      <c r="K126" s="234">
        <v>0</v>
      </c>
      <c r="L126"/>
    </row>
    <row r="127" spans="1:12" ht="13.5" customHeight="1">
      <c r="A127" s="8"/>
      <c r="B127" s="117">
        <v>5250</v>
      </c>
      <c r="C127" s="233" t="s">
        <v>813</v>
      </c>
      <c r="D127" s="234">
        <v>5917</v>
      </c>
      <c r="E127" s="234">
        <v>0</v>
      </c>
      <c r="F127" s="234">
        <v>0</v>
      </c>
      <c r="G127" s="234">
        <v>0</v>
      </c>
      <c r="H127" s="234">
        <v>0</v>
      </c>
      <c r="I127" s="234">
        <v>0</v>
      </c>
      <c r="J127" s="234">
        <v>0</v>
      </c>
      <c r="K127" s="234">
        <v>0</v>
      </c>
      <c r="L127"/>
    </row>
    <row r="128" spans="1:12" ht="36.75" customHeight="1">
      <c r="A128" s="8"/>
      <c r="B128" s="117">
        <v>5218</v>
      </c>
      <c r="C128" s="233" t="s">
        <v>552</v>
      </c>
      <c r="D128" s="234">
        <v>0</v>
      </c>
      <c r="E128" s="234">
        <v>25612</v>
      </c>
      <c r="F128" s="234">
        <v>0</v>
      </c>
      <c r="G128" s="234">
        <v>25612</v>
      </c>
      <c r="H128" s="234">
        <v>1655</v>
      </c>
      <c r="I128" s="234">
        <v>27267</v>
      </c>
      <c r="J128" s="234">
        <v>0</v>
      </c>
      <c r="K128" s="234">
        <v>27267</v>
      </c>
      <c r="L128"/>
    </row>
    <row r="129" spans="1:12" ht="26.25" customHeight="1">
      <c r="A129" s="8"/>
      <c r="B129" s="117">
        <v>5218</v>
      </c>
      <c r="C129" s="233" t="s">
        <v>282</v>
      </c>
      <c r="D129" s="234">
        <v>0</v>
      </c>
      <c r="E129" s="234">
        <v>0</v>
      </c>
      <c r="F129" s="234">
        <v>3300</v>
      </c>
      <c r="G129" s="234">
        <v>3300</v>
      </c>
      <c r="H129" s="234">
        <v>122</v>
      </c>
      <c r="I129" s="234">
        <v>3422</v>
      </c>
      <c r="J129" s="234">
        <v>0</v>
      </c>
      <c r="K129" s="234">
        <v>3422</v>
      </c>
      <c r="L129"/>
    </row>
    <row r="130" spans="1:12" ht="24.75" customHeight="1">
      <c r="A130" s="8"/>
      <c r="B130" s="117">
        <v>5218</v>
      </c>
      <c r="C130" s="233" t="s">
        <v>276</v>
      </c>
      <c r="D130" s="234">
        <v>0</v>
      </c>
      <c r="E130" s="234">
        <v>3558</v>
      </c>
      <c r="F130" s="234">
        <v>0</v>
      </c>
      <c r="G130" s="234">
        <v>3558</v>
      </c>
      <c r="H130" s="234">
        <v>-1655</v>
      </c>
      <c r="I130" s="234">
        <v>1903</v>
      </c>
      <c r="J130" s="234">
        <v>0</v>
      </c>
      <c r="K130" s="234">
        <v>1903</v>
      </c>
      <c r="L130"/>
    </row>
    <row r="131" spans="1:12" ht="24.75" customHeight="1">
      <c r="A131" s="8"/>
      <c r="B131" s="117">
        <v>2241</v>
      </c>
      <c r="C131" s="233" t="s">
        <v>232</v>
      </c>
      <c r="D131" s="234">
        <v>0</v>
      </c>
      <c r="E131" s="234">
        <v>4269</v>
      </c>
      <c r="F131" s="234">
        <v>0</v>
      </c>
      <c r="G131" s="234">
        <v>4269</v>
      </c>
      <c r="H131" s="234">
        <v>0</v>
      </c>
      <c r="I131" s="234">
        <v>4269</v>
      </c>
      <c r="J131" s="234">
        <v>0</v>
      </c>
      <c r="K131" s="234">
        <v>4269</v>
      </c>
      <c r="L131"/>
    </row>
    <row r="132" spans="1:12" ht="25.5" customHeight="1">
      <c r="A132" s="8"/>
      <c r="B132" s="117">
        <v>5218</v>
      </c>
      <c r="C132" s="233" t="s">
        <v>216</v>
      </c>
      <c r="D132" s="234">
        <v>0</v>
      </c>
      <c r="E132" s="234">
        <v>8537</v>
      </c>
      <c r="F132" s="234">
        <v>0</v>
      </c>
      <c r="G132" s="234">
        <v>8537</v>
      </c>
      <c r="H132" s="234">
        <v>0</v>
      </c>
      <c r="I132" s="234">
        <v>8537</v>
      </c>
      <c r="J132" s="234">
        <v>0</v>
      </c>
      <c r="K132" s="234">
        <v>8537</v>
      </c>
      <c r="L132"/>
    </row>
    <row r="133" spans="1:12" ht="54.75" customHeight="1">
      <c r="A133" s="8"/>
      <c r="B133" s="117">
        <v>2241</v>
      </c>
      <c r="C133" s="233" t="s">
        <v>269</v>
      </c>
      <c r="D133" s="234">
        <v>0</v>
      </c>
      <c r="E133" s="234">
        <v>4169</v>
      </c>
      <c r="F133" s="234">
        <v>0</v>
      </c>
      <c r="G133" s="234">
        <v>4169</v>
      </c>
      <c r="H133" s="234">
        <v>-4169</v>
      </c>
      <c r="I133" s="234">
        <v>0</v>
      </c>
      <c r="J133" s="234">
        <v>0</v>
      </c>
      <c r="K133" s="234">
        <v>0</v>
      </c>
      <c r="L133"/>
    </row>
    <row r="134" spans="1:12" ht="39.75" customHeight="1">
      <c r="A134" s="8"/>
      <c r="B134" s="117"/>
      <c r="C134" s="233" t="s">
        <v>707</v>
      </c>
      <c r="D134" s="234">
        <v>0</v>
      </c>
      <c r="E134" s="234">
        <v>20002</v>
      </c>
      <c r="F134" s="234">
        <v>-20002</v>
      </c>
      <c r="G134" s="234">
        <v>0</v>
      </c>
      <c r="H134" s="234">
        <v>0</v>
      </c>
      <c r="I134" s="234">
        <v>0</v>
      </c>
      <c r="J134" s="234">
        <v>0</v>
      </c>
      <c r="K134" s="234">
        <v>0</v>
      </c>
      <c r="L134"/>
    </row>
    <row r="135" spans="1:12" ht="17.25" customHeight="1">
      <c r="A135" s="8"/>
      <c r="B135" s="117">
        <v>2241</v>
      </c>
      <c r="C135" s="233" t="s">
        <v>709</v>
      </c>
      <c r="D135" s="234">
        <v>0</v>
      </c>
      <c r="E135" s="234">
        <v>3557</v>
      </c>
      <c r="F135" s="234">
        <v>0</v>
      </c>
      <c r="G135" s="234">
        <v>3557</v>
      </c>
      <c r="H135" s="234">
        <v>0</v>
      </c>
      <c r="I135" s="234">
        <v>3557</v>
      </c>
      <c r="J135" s="234">
        <v>0</v>
      </c>
      <c r="K135" s="234">
        <v>3557</v>
      </c>
      <c r="L135"/>
    </row>
    <row r="136" spans="1:12" ht="39.75" customHeight="1">
      <c r="A136" s="8"/>
      <c r="B136" s="117">
        <v>5250</v>
      </c>
      <c r="C136" s="233" t="s">
        <v>277</v>
      </c>
      <c r="D136" s="234">
        <v>0</v>
      </c>
      <c r="E136" s="234">
        <v>17075</v>
      </c>
      <c r="F136" s="234">
        <v>20002</v>
      </c>
      <c r="G136" s="234">
        <v>37077</v>
      </c>
      <c r="H136" s="234">
        <v>-600</v>
      </c>
      <c r="I136" s="234">
        <v>36477</v>
      </c>
      <c r="J136" s="234">
        <v>0</v>
      </c>
      <c r="K136" s="234">
        <v>36477</v>
      </c>
      <c r="L136"/>
    </row>
    <row r="137" spans="1:12" ht="15.75" customHeight="1">
      <c r="A137" s="8"/>
      <c r="B137" s="117">
        <v>2241</v>
      </c>
      <c r="C137" s="233" t="s">
        <v>748</v>
      </c>
      <c r="D137" s="234">
        <v>0</v>
      </c>
      <c r="E137" s="234">
        <v>6403</v>
      </c>
      <c r="F137" s="234">
        <v>0</v>
      </c>
      <c r="G137" s="234">
        <v>6403</v>
      </c>
      <c r="H137" s="234">
        <v>-2000</v>
      </c>
      <c r="I137" s="234">
        <v>4403</v>
      </c>
      <c r="J137" s="234">
        <v>0</v>
      </c>
      <c r="K137" s="234">
        <v>4403</v>
      </c>
      <c r="L137"/>
    </row>
    <row r="138" spans="1:12" ht="15.75" customHeight="1">
      <c r="A138" s="8"/>
      <c r="B138" s="117">
        <v>2241</v>
      </c>
      <c r="C138" s="233" t="s">
        <v>354</v>
      </c>
      <c r="D138" s="234">
        <v>0</v>
      </c>
      <c r="E138" s="234">
        <v>0</v>
      </c>
      <c r="F138" s="234">
        <v>0</v>
      </c>
      <c r="G138" s="234">
        <v>0</v>
      </c>
      <c r="H138" s="234">
        <v>2000</v>
      </c>
      <c r="I138" s="234">
        <v>2000</v>
      </c>
      <c r="J138" s="234">
        <v>0</v>
      </c>
      <c r="K138" s="234">
        <v>2000</v>
      </c>
      <c r="L138"/>
    </row>
    <row r="139" spans="1:12" ht="28.5" customHeight="1">
      <c r="A139" s="8"/>
      <c r="B139" s="117">
        <v>5250</v>
      </c>
      <c r="C139" s="213" t="s">
        <v>356</v>
      </c>
      <c r="D139" s="212">
        <v>0</v>
      </c>
      <c r="E139" s="212">
        <v>0</v>
      </c>
      <c r="F139" s="212">
        <v>0</v>
      </c>
      <c r="G139" s="212">
        <v>0</v>
      </c>
      <c r="H139" s="212">
        <v>0</v>
      </c>
      <c r="I139" s="212">
        <v>0</v>
      </c>
      <c r="J139" s="212">
        <v>19000</v>
      </c>
      <c r="K139" s="212">
        <v>19000</v>
      </c>
      <c r="L139"/>
    </row>
    <row r="140" spans="1:12" ht="15.75" customHeight="1">
      <c r="A140" s="8"/>
      <c r="B140" s="117">
        <v>5250</v>
      </c>
      <c r="C140" s="213" t="s">
        <v>544</v>
      </c>
      <c r="D140" s="212">
        <v>0</v>
      </c>
      <c r="E140" s="212">
        <v>31272</v>
      </c>
      <c r="F140" s="212">
        <v>0</v>
      </c>
      <c r="G140" s="212">
        <v>31272</v>
      </c>
      <c r="H140" s="212">
        <v>0</v>
      </c>
      <c r="I140" s="212">
        <v>31272</v>
      </c>
      <c r="J140" s="212">
        <v>-14000</v>
      </c>
      <c r="K140" s="212">
        <v>17272</v>
      </c>
      <c r="L140"/>
    </row>
    <row r="141" spans="1:12" ht="15.75" customHeight="1">
      <c r="A141" s="8"/>
      <c r="B141" s="117">
        <v>2241</v>
      </c>
      <c r="C141" s="233" t="s">
        <v>217</v>
      </c>
      <c r="D141" s="234">
        <v>0</v>
      </c>
      <c r="E141" s="234">
        <v>14229</v>
      </c>
      <c r="F141" s="234">
        <v>0</v>
      </c>
      <c r="G141" s="234">
        <v>14229</v>
      </c>
      <c r="H141" s="234">
        <v>0</v>
      </c>
      <c r="I141" s="234">
        <v>14229</v>
      </c>
      <c r="J141" s="234">
        <v>0</v>
      </c>
      <c r="K141" s="234">
        <v>14229</v>
      </c>
      <c r="L141"/>
    </row>
    <row r="142" spans="1:12" ht="25.5" customHeight="1">
      <c r="A142" s="8"/>
      <c r="B142" s="117">
        <v>5250</v>
      </c>
      <c r="C142" s="233" t="s">
        <v>218</v>
      </c>
      <c r="D142" s="234">
        <v>0</v>
      </c>
      <c r="E142" s="234">
        <v>12806</v>
      </c>
      <c r="F142" s="234">
        <v>0</v>
      </c>
      <c r="G142" s="234">
        <v>12806</v>
      </c>
      <c r="H142" s="234">
        <v>-1560</v>
      </c>
      <c r="I142" s="234">
        <v>11246</v>
      </c>
      <c r="J142" s="234">
        <v>0</v>
      </c>
      <c r="K142" s="234">
        <v>11246</v>
      </c>
      <c r="L142"/>
    </row>
    <row r="143" spans="1:12" ht="51">
      <c r="A143" s="8"/>
      <c r="B143" s="117">
        <v>5239</v>
      </c>
      <c r="C143" s="233" t="s">
        <v>698</v>
      </c>
      <c r="D143" s="234">
        <v>2045</v>
      </c>
      <c r="E143" s="234">
        <v>0</v>
      </c>
      <c r="F143" s="234">
        <v>0</v>
      </c>
      <c r="G143" s="234">
        <v>0</v>
      </c>
      <c r="H143" s="234">
        <v>0</v>
      </c>
      <c r="I143" s="234">
        <v>0</v>
      </c>
      <c r="J143" s="234">
        <v>0</v>
      </c>
      <c r="K143" s="234">
        <v>0</v>
      </c>
      <c r="L143"/>
    </row>
    <row r="144" spans="1:12" ht="25.5">
      <c r="A144" s="8"/>
      <c r="B144" s="117">
        <v>5218</v>
      </c>
      <c r="C144" s="233" t="s">
        <v>932</v>
      </c>
      <c r="D144" s="234">
        <v>1561</v>
      </c>
      <c r="E144" s="234">
        <v>0</v>
      </c>
      <c r="F144" s="234">
        <v>0</v>
      </c>
      <c r="G144" s="234">
        <v>0</v>
      </c>
      <c r="H144" s="234">
        <v>0</v>
      </c>
      <c r="I144" s="234">
        <v>0</v>
      </c>
      <c r="J144" s="234">
        <v>0</v>
      </c>
      <c r="K144" s="234">
        <v>0</v>
      </c>
      <c r="L144"/>
    </row>
    <row r="145" spans="1:12" ht="25.5">
      <c r="A145" s="8"/>
      <c r="B145" s="117"/>
      <c r="C145" s="233" t="s">
        <v>225</v>
      </c>
      <c r="D145" s="234">
        <v>2102</v>
      </c>
      <c r="E145" s="234">
        <v>0</v>
      </c>
      <c r="F145" s="234">
        <v>0</v>
      </c>
      <c r="G145" s="234">
        <v>0</v>
      </c>
      <c r="H145" s="234">
        <v>0</v>
      </c>
      <c r="I145" s="234">
        <v>0</v>
      </c>
      <c r="J145" s="234">
        <v>0</v>
      </c>
      <c r="K145" s="234">
        <v>0</v>
      </c>
      <c r="L145"/>
    </row>
    <row r="146" spans="1:12" ht="38.25">
      <c r="A146" s="8"/>
      <c r="B146" s="117">
        <v>5239</v>
      </c>
      <c r="C146" s="233" t="s">
        <v>768</v>
      </c>
      <c r="D146" s="234">
        <v>0</v>
      </c>
      <c r="E146" s="234">
        <v>3557</v>
      </c>
      <c r="F146" s="234">
        <v>-3557</v>
      </c>
      <c r="G146" s="234">
        <v>0</v>
      </c>
      <c r="H146" s="234">
        <v>0</v>
      </c>
      <c r="I146" s="234">
        <v>0</v>
      </c>
      <c r="J146" s="234">
        <v>0</v>
      </c>
      <c r="K146" s="234">
        <v>0</v>
      </c>
      <c r="L146"/>
    </row>
    <row r="147" spans="1:12" ht="38.25">
      <c r="A147" s="8"/>
      <c r="B147" s="117">
        <v>5239</v>
      </c>
      <c r="C147" s="233" t="s">
        <v>769</v>
      </c>
      <c r="D147" s="234">
        <v>0</v>
      </c>
      <c r="E147" s="234">
        <v>7112</v>
      </c>
      <c r="F147" s="234">
        <v>-7112</v>
      </c>
      <c r="G147" s="234">
        <v>0</v>
      </c>
      <c r="H147" s="234">
        <v>0</v>
      </c>
      <c r="I147" s="234">
        <v>0</v>
      </c>
      <c r="J147" s="234">
        <v>0</v>
      </c>
      <c r="K147" s="234">
        <v>0</v>
      </c>
      <c r="L147"/>
    </row>
    <row r="148" spans="1:12" ht="38.25">
      <c r="A148" s="8"/>
      <c r="B148" s="117">
        <v>5250</v>
      </c>
      <c r="C148" s="233" t="s">
        <v>289</v>
      </c>
      <c r="D148" s="234">
        <v>0</v>
      </c>
      <c r="E148" s="234">
        <v>0</v>
      </c>
      <c r="F148" s="234">
        <v>9126</v>
      </c>
      <c r="G148" s="234">
        <v>9126</v>
      </c>
      <c r="H148" s="234">
        <v>0</v>
      </c>
      <c r="I148" s="234">
        <v>9126</v>
      </c>
      <c r="J148" s="234">
        <v>0</v>
      </c>
      <c r="K148" s="234">
        <v>9126</v>
      </c>
      <c r="L148"/>
    </row>
    <row r="149" spans="1:12" ht="25.5">
      <c r="A149" s="8"/>
      <c r="B149" s="117">
        <v>5239</v>
      </c>
      <c r="C149" s="233" t="s">
        <v>291</v>
      </c>
      <c r="D149" s="234">
        <v>0</v>
      </c>
      <c r="E149" s="234">
        <v>0</v>
      </c>
      <c r="F149" s="234">
        <v>2770</v>
      </c>
      <c r="G149" s="234">
        <v>2770</v>
      </c>
      <c r="H149" s="234">
        <v>0</v>
      </c>
      <c r="I149" s="234">
        <v>2770</v>
      </c>
      <c r="J149" s="234">
        <v>0</v>
      </c>
      <c r="K149" s="234">
        <v>2770</v>
      </c>
      <c r="L149"/>
    </row>
    <row r="150" spans="1:12" ht="38.25">
      <c r="A150" s="8"/>
      <c r="B150" s="117">
        <v>5239</v>
      </c>
      <c r="C150" s="233" t="s">
        <v>293</v>
      </c>
      <c r="D150" s="234">
        <v>0</v>
      </c>
      <c r="E150" s="234">
        <v>0</v>
      </c>
      <c r="F150" s="234">
        <v>2580</v>
      </c>
      <c r="G150" s="234">
        <v>2580</v>
      </c>
      <c r="H150" s="234">
        <v>0</v>
      </c>
      <c r="I150" s="234">
        <v>2580</v>
      </c>
      <c r="J150" s="234">
        <v>0</v>
      </c>
      <c r="K150" s="234">
        <v>2580</v>
      </c>
      <c r="L150"/>
    </row>
    <row r="151" spans="1:12" ht="38.25">
      <c r="A151" s="8"/>
      <c r="B151" s="117">
        <v>5238</v>
      </c>
      <c r="C151" s="233" t="s">
        <v>770</v>
      </c>
      <c r="D151" s="234">
        <v>0</v>
      </c>
      <c r="E151" s="234">
        <v>2555</v>
      </c>
      <c r="F151" s="234">
        <v>35</v>
      </c>
      <c r="G151" s="234">
        <v>2590</v>
      </c>
      <c r="H151" s="234">
        <v>0</v>
      </c>
      <c r="I151" s="234">
        <v>2590</v>
      </c>
      <c r="J151" s="234">
        <v>0</v>
      </c>
      <c r="K151" s="234">
        <v>2590</v>
      </c>
      <c r="L151"/>
    </row>
    <row r="152" spans="1:12" ht="38.25">
      <c r="A152" s="8"/>
      <c r="B152" s="117">
        <v>5239</v>
      </c>
      <c r="C152" s="233" t="s">
        <v>771</v>
      </c>
      <c r="D152" s="234">
        <v>0</v>
      </c>
      <c r="E152" s="234">
        <v>14133</v>
      </c>
      <c r="F152" s="234">
        <v>0</v>
      </c>
      <c r="G152" s="234">
        <v>14133</v>
      </c>
      <c r="H152" s="234">
        <v>-4320</v>
      </c>
      <c r="I152" s="234">
        <v>9813</v>
      </c>
      <c r="J152" s="234">
        <v>0</v>
      </c>
      <c r="K152" s="234">
        <v>9813</v>
      </c>
      <c r="L152"/>
    </row>
    <row r="153" spans="1:12" ht="82.5" customHeight="1">
      <c r="A153" s="8"/>
      <c r="B153" s="117">
        <v>2279</v>
      </c>
      <c r="C153" s="233" t="s">
        <v>327</v>
      </c>
      <c r="D153" s="234">
        <v>0</v>
      </c>
      <c r="E153" s="234">
        <v>0</v>
      </c>
      <c r="F153" s="234">
        <v>4335</v>
      </c>
      <c r="G153" s="234">
        <v>4335</v>
      </c>
      <c r="H153" s="234">
        <v>0</v>
      </c>
      <c r="I153" s="234">
        <v>4335</v>
      </c>
      <c r="J153" s="234">
        <v>190</v>
      </c>
      <c r="K153" s="234">
        <v>4525</v>
      </c>
      <c r="L153"/>
    </row>
    <row r="154" spans="1:12" ht="25.5">
      <c r="A154" s="8"/>
      <c r="B154" s="117">
        <v>5239</v>
      </c>
      <c r="C154" s="233" t="s">
        <v>288</v>
      </c>
      <c r="D154" s="234">
        <v>0</v>
      </c>
      <c r="E154" s="234">
        <v>0</v>
      </c>
      <c r="F154" s="234">
        <v>11337</v>
      </c>
      <c r="G154" s="234">
        <v>11337</v>
      </c>
      <c r="H154" s="234">
        <v>0</v>
      </c>
      <c r="I154" s="234">
        <v>11337</v>
      </c>
      <c r="J154" s="234">
        <v>0</v>
      </c>
      <c r="K154" s="234">
        <v>11337</v>
      </c>
      <c r="L154"/>
    </row>
    <row r="155" spans="1:12" ht="12.75">
      <c r="A155" s="8"/>
      <c r="B155" s="117">
        <v>2279</v>
      </c>
      <c r="C155" s="233" t="s">
        <v>772</v>
      </c>
      <c r="D155" s="234">
        <v>0</v>
      </c>
      <c r="E155" s="234">
        <v>1500</v>
      </c>
      <c r="F155" s="234">
        <v>0</v>
      </c>
      <c r="G155" s="234">
        <v>1500</v>
      </c>
      <c r="H155" s="234">
        <v>0</v>
      </c>
      <c r="I155" s="234">
        <v>1500</v>
      </c>
      <c r="J155" s="234">
        <v>0</v>
      </c>
      <c r="K155" s="234">
        <v>1500</v>
      </c>
      <c r="L155"/>
    </row>
    <row r="156" spans="1:12" ht="12.75">
      <c r="A156" s="8"/>
      <c r="B156" s="117">
        <v>2279</v>
      </c>
      <c r="C156" s="233" t="s">
        <v>15</v>
      </c>
      <c r="D156" s="234">
        <v>0</v>
      </c>
      <c r="E156" s="234">
        <v>66000</v>
      </c>
      <c r="F156" s="234">
        <v>0</v>
      </c>
      <c r="G156" s="234">
        <v>66000</v>
      </c>
      <c r="H156" s="234">
        <v>0</v>
      </c>
      <c r="I156" s="234">
        <v>66000</v>
      </c>
      <c r="J156" s="234">
        <v>1633</v>
      </c>
      <c r="K156" s="234">
        <v>67633</v>
      </c>
      <c r="L156"/>
    </row>
    <row r="157" spans="1:12" ht="38.25">
      <c r="A157" s="8"/>
      <c r="B157" s="117">
        <v>5239</v>
      </c>
      <c r="C157" s="233" t="s">
        <v>328</v>
      </c>
      <c r="D157" s="234">
        <v>0</v>
      </c>
      <c r="E157" s="234">
        <v>0</v>
      </c>
      <c r="F157" s="234">
        <v>0</v>
      </c>
      <c r="G157" s="234">
        <v>0</v>
      </c>
      <c r="H157" s="234">
        <v>5015</v>
      </c>
      <c r="I157" s="234">
        <v>5015</v>
      </c>
      <c r="J157" s="234">
        <v>0</v>
      </c>
      <c r="K157" s="234">
        <v>5015</v>
      </c>
      <c r="L157"/>
    </row>
    <row r="158" spans="1:12" ht="25.5">
      <c r="A158" s="8"/>
      <c r="B158" s="117">
        <v>5110</v>
      </c>
      <c r="C158" s="233" t="s">
        <v>933</v>
      </c>
      <c r="D158" s="234">
        <v>3570</v>
      </c>
      <c r="E158" s="234">
        <v>0</v>
      </c>
      <c r="F158" s="234">
        <v>0</v>
      </c>
      <c r="G158" s="234">
        <v>0</v>
      </c>
      <c r="H158" s="234">
        <v>0</v>
      </c>
      <c r="I158" s="234">
        <v>0</v>
      </c>
      <c r="J158" s="234">
        <v>0</v>
      </c>
      <c r="K158" s="234">
        <v>0</v>
      </c>
      <c r="L158"/>
    </row>
    <row r="159" spans="1:12" ht="25.5" customHeight="1">
      <c r="A159" s="8"/>
      <c r="B159" s="117">
        <v>2241</v>
      </c>
      <c r="C159" s="233" t="s">
        <v>773</v>
      </c>
      <c r="D159" s="234">
        <v>1200</v>
      </c>
      <c r="E159" s="234">
        <v>0</v>
      </c>
      <c r="F159" s="234">
        <v>0</v>
      </c>
      <c r="G159" s="234">
        <v>0</v>
      </c>
      <c r="H159" s="234">
        <v>0</v>
      </c>
      <c r="I159" s="234">
        <v>0</v>
      </c>
      <c r="J159" s="234">
        <v>0</v>
      </c>
      <c r="K159" s="234">
        <v>0</v>
      </c>
      <c r="L159"/>
    </row>
    <row r="160" spans="1:12" ht="37.5" customHeight="1">
      <c r="A160" s="8"/>
      <c r="B160" s="117">
        <v>2253</v>
      </c>
      <c r="C160" s="233" t="s">
        <v>811</v>
      </c>
      <c r="D160" s="234">
        <v>7200</v>
      </c>
      <c r="E160" s="234">
        <v>0</v>
      </c>
      <c r="F160" s="234">
        <v>0</v>
      </c>
      <c r="G160" s="234">
        <v>0</v>
      </c>
      <c r="H160" s="234">
        <v>0</v>
      </c>
      <c r="I160" s="234">
        <v>0</v>
      </c>
      <c r="J160" s="234">
        <v>0</v>
      </c>
      <c r="K160" s="234">
        <v>0</v>
      </c>
      <c r="L160"/>
    </row>
    <row r="161" spans="1:12" ht="38.25" customHeight="1">
      <c r="A161" s="8"/>
      <c r="B161" s="117">
        <v>5250</v>
      </c>
      <c r="C161" s="233" t="s">
        <v>696</v>
      </c>
      <c r="D161" s="234">
        <v>11500</v>
      </c>
      <c r="E161" s="234">
        <v>0</v>
      </c>
      <c r="F161" s="234">
        <v>0</v>
      </c>
      <c r="G161" s="234">
        <v>0</v>
      </c>
      <c r="H161" s="234">
        <v>0</v>
      </c>
      <c r="I161" s="234">
        <v>0</v>
      </c>
      <c r="J161" s="234">
        <v>0</v>
      </c>
      <c r="K161" s="234">
        <v>0</v>
      </c>
      <c r="L161"/>
    </row>
    <row r="162" spans="1:12" ht="40.5" customHeight="1">
      <c r="A162" s="8"/>
      <c r="B162" s="117">
        <v>5250</v>
      </c>
      <c r="C162" s="233" t="s">
        <v>690</v>
      </c>
      <c r="D162" s="234">
        <v>1000</v>
      </c>
      <c r="E162" s="234">
        <v>0</v>
      </c>
      <c r="F162" s="234">
        <v>0</v>
      </c>
      <c r="G162" s="234">
        <v>0</v>
      </c>
      <c r="H162" s="234">
        <v>0</v>
      </c>
      <c r="I162" s="234">
        <v>0</v>
      </c>
      <c r="J162" s="234">
        <v>0</v>
      </c>
      <c r="K162" s="234">
        <v>0</v>
      </c>
      <c r="L162"/>
    </row>
    <row r="163" spans="1:12" ht="16.5" customHeight="1">
      <c r="A163" s="8"/>
      <c r="B163" s="117">
        <v>5250</v>
      </c>
      <c r="C163" s="233" t="s">
        <v>903</v>
      </c>
      <c r="D163" s="234">
        <v>4000</v>
      </c>
      <c r="E163" s="234">
        <v>0</v>
      </c>
      <c r="F163" s="234">
        <v>0</v>
      </c>
      <c r="G163" s="234">
        <v>0</v>
      </c>
      <c r="H163" s="234">
        <v>0</v>
      </c>
      <c r="I163" s="234">
        <v>0</v>
      </c>
      <c r="J163" s="234">
        <v>0</v>
      </c>
      <c r="K163" s="234">
        <v>0</v>
      </c>
      <c r="L163"/>
    </row>
    <row r="164" spans="1:12" ht="12.75">
      <c r="A164" s="8"/>
      <c r="B164" s="9"/>
      <c r="C164" s="13"/>
      <c r="D164" s="63"/>
      <c r="E164" s="63"/>
      <c r="F164" s="63"/>
      <c r="G164" s="63"/>
      <c r="H164" s="63"/>
      <c r="I164" s="63"/>
      <c r="J164" s="63"/>
      <c r="K164" s="63"/>
      <c r="L164"/>
    </row>
    <row r="165" spans="1:12" ht="13.5">
      <c r="A165" s="8"/>
      <c r="B165" s="9"/>
      <c r="C165" s="135" t="s">
        <v>530</v>
      </c>
      <c r="D165" s="63"/>
      <c r="E165" s="63"/>
      <c r="F165" s="63"/>
      <c r="G165" s="63"/>
      <c r="H165" s="63"/>
      <c r="I165" s="63"/>
      <c r="J165" s="63"/>
      <c r="K165" s="63"/>
      <c r="L165"/>
    </row>
    <row r="166" spans="1:12" ht="12.75">
      <c r="A166" s="8"/>
      <c r="B166" s="9">
        <v>1100</v>
      </c>
      <c r="C166" s="13" t="s">
        <v>59</v>
      </c>
      <c r="D166" s="63">
        <v>10235</v>
      </c>
      <c r="E166" s="63">
        <v>18569</v>
      </c>
      <c r="F166" s="63">
        <v>0</v>
      </c>
      <c r="G166" s="63">
        <v>18569</v>
      </c>
      <c r="H166" s="63">
        <v>0</v>
      </c>
      <c r="I166" s="63">
        <v>18569</v>
      </c>
      <c r="J166" s="63">
        <v>0</v>
      </c>
      <c r="K166" s="63">
        <v>18569</v>
      </c>
      <c r="L166"/>
    </row>
    <row r="167" spans="1:12" ht="12.75">
      <c r="A167" s="8"/>
      <c r="B167" s="9">
        <v>1210</v>
      </c>
      <c r="C167" s="13" t="s">
        <v>60</v>
      </c>
      <c r="D167" s="234">
        <v>2466</v>
      </c>
      <c r="E167" s="234">
        <v>4380</v>
      </c>
      <c r="F167" s="234">
        <v>0</v>
      </c>
      <c r="G167" s="234">
        <v>4380</v>
      </c>
      <c r="H167" s="234">
        <v>0</v>
      </c>
      <c r="I167" s="234">
        <v>4380</v>
      </c>
      <c r="J167" s="234">
        <v>0</v>
      </c>
      <c r="K167" s="234">
        <v>4380</v>
      </c>
      <c r="L167"/>
    </row>
    <row r="168" spans="1:12" ht="25.5">
      <c r="A168" s="209"/>
      <c r="B168" s="214">
        <v>1220</v>
      </c>
      <c r="C168" s="213" t="s">
        <v>542</v>
      </c>
      <c r="D168" s="234">
        <f aca="true" t="shared" si="7" ref="D168:K168">SUM(D169:D169)</f>
        <v>0</v>
      </c>
      <c r="E168" s="234">
        <f t="shared" si="7"/>
        <v>0</v>
      </c>
      <c r="F168" s="234">
        <f t="shared" si="7"/>
        <v>0</v>
      </c>
      <c r="G168" s="234">
        <f t="shared" si="7"/>
        <v>0</v>
      </c>
      <c r="H168" s="234">
        <f t="shared" si="7"/>
        <v>0</v>
      </c>
      <c r="I168" s="234">
        <f t="shared" si="7"/>
        <v>0</v>
      </c>
      <c r="J168" s="234">
        <f t="shared" si="7"/>
        <v>0</v>
      </c>
      <c r="K168" s="234">
        <f t="shared" si="7"/>
        <v>0</v>
      </c>
      <c r="L168"/>
    </row>
    <row r="169" spans="1:12" ht="12.75">
      <c r="A169" s="209"/>
      <c r="B169" s="210">
        <v>1221</v>
      </c>
      <c r="C169" s="213" t="s">
        <v>597</v>
      </c>
      <c r="D169" s="234">
        <v>0</v>
      </c>
      <c r="E169" s="234">
        <v>0</v>
      </c>
      <c r="F169" s="234">
        <v>0</v>
      </c>
      <c r="G169" s="234">
        <v>0</v>
      </c>
      <c r="H169" s="234">
        <v>0</v>
      </c>
      <c r="I169" s="234">
        <v>0</v>
      </c>
      <c r="J169" s="234">
        <v>0</v>
      </c>
      <c r="K169" s="234">
        <v>0</v>
      </c>
      <c r="L169"/>
    </row>
    <row r="170" spans="1:12" ht="12.75">
      <c r="A170" s="8"/>
      <c r="B170" s="9">
        <v>2200</v>
      </c>
      <c r="C170" s="13" t="s">
        <v>28</v>
      </c>
      <c r="D170" s="234">
        <f aca="true" t="shared" si="8" ref="D170:I170">SUM(D171:D184)</f>
        <v>34037</v>
      </c>
      <c r="E170" s="234">
        <f t="shared" si="8"/>
        <v>34385</v>
      </c>
      <c r="F170" s="234">
        <f t="shared" si="8"/>
        <v>0</v>
      </c>
      <c r="G170" s="234">
        <f t="shared" si="8"/>
        <v>34385</v>
      </c>
      <c r="H170" s="234">
        <f t="shared" si="8"/>
        <v>0</v>
      </c>
      <c r="I170" s="234">
        <f t="shared" si="8"/>
        <v>34385</v>
      </c>
      <c r="J170" s="234">
        <f>SUM(J171:J184)</f>
        <v>22866</v>
      </c>
      <c r="K170" s="234">
        <f>SUM(K171:K184)</f>
        <v>57251</v>
      </c>
      <c r="L170"/>
    </row>
    <row r="171" spans="1:12" ht="12.75">
      <c r="A171" s="8"/>
      <c r="B171" s="117">
        <v>2219</v>
      </c>
      <c r="C171" s="13" t="s">
        <v>208</v>
      </c>
      <c r="D171" s="234">
        <v>200</v>
      </c>
      <c r="E171" s="234">
        <v>356</v>
      </c>
      <c r="F171" s="234">
        <v>0</v>
      </c>
      <c r="G171" s="234">
        <v>356</v>
      </c>
      <c r="H171" s="234">
        <v>0</v>
      </c>
      <c r="I171" s="234">
        <v>356</v>
      </c>
      <c r="J171" s="234">
        <v>-200</v>
      </c>
      <c r="K171" s="234">
        <v>156</v>
      </c>
      <c r="L171"/>
    </row>
    <row r="172" spans="1:12" ht="12.75">
      <c r="A172" s="8"/>
      <c r="B172" s="117">
        <v>2223</v>
      </c>
      <c r="C172" s="13" t="s">
        <v>211</v>
      </c>
      <c r="D172" s="234">
        <v>0</v>
      </c>
      <c r="E172" s="234">
        <v>72</v>
      </c>
      <c r="F172" s="234">
        <v>0</v>
      </c>
      <c r="G172" s="234">
        <v>72</v>
      </c>
      <c r="H172" s="234">
        <v>0</v>
      </c>
      <c r="I172" s="234">
        <v>72</v>
      </c>
      <c r="J172" s="234">
        <v>0</v>
      </c>
      <c r="K172" s="234">
        <v>72</v>
      </c>
      <c r="L172"/>
    </row>
    <row r="173" spans="1:12" ht="12.75">
      <c r="A173" s="8"/>
      <c r="B173" s="117">
        <v>2226</v>
      </c>
      <c r="C173" s="13" t="s">
        <v>456</v>
      </c>
      <c r="D173" s="234">
        <v>4324</v>
      </c>
      <c r="E173" s="234">
        <v>8110</v>
      </c>
      <c r="F173" s="234">
        <v>0</v>
      </c>
      <c r="G173" s="234">
        <v>8110</v>
      </c>
      <c r="H173" s="234">
        <v>0</v>
      </c>
      <c r="I173" s="234">
        <v>8110</v>
      </c>
      <c r="J173" s="234">
        <v>1160</v>
      </c>
      <c r="K173" s="234">
        <v>9270</v>
      </c>
      <c r="L173"/>
    </row>
    <row r="174" spans="1:12" ht="12.75">
      <c r="A174" s="8"/>
      <c r="B174" s="117">
        <v>2229</v>
      </c>
      <c r="C174" s="13" t="s">
        <v>872</v>
      </c>
      <c r="D174" s="234">
        <v>150</v>
      </c>
      <c r="E174" s="234">
        <v>0</v>
      </c>
      <c r="F174" s="234">
        <v>0</v>
      </c>
      <c r="G174" s="234">
        <v>0</v>
      </c>
      <c r="H174" s="234">
        <v>0</v>
      </c>
      <c r="I174" s="234">
        <v>0</v>
      </c>
      <c r="J174" s="234">
        <v>0</v>
      </c>
      <c r="K174" s="234">
        <v>0</v>
      </c>
      <c r="L174"/>
    </row>
    <row r="175" spans="1:12" ht="12.75">
      <c r="A175" s="209"/>
      <c r="B175" s="210">
        <v>2234</v>
      </c>
      <c r="C175" s="213" t="s">
        <v>536</v>
      </c>
      <c r="D175" s="234">
        <v>60</v>
      </c>
      <c r="E175" s="234">
        <v>22</v>
      </c>
      <c r="F175" s="234">
        <v>0</v>
      </c>
      <c r="G175" s="234">
        <v>22</v>
      </c>
      <c r="H175" s="234">
        <v>0</v>
      </c>
      <c r="I175" s="234">
        <v>22</v>
      </c>
      <c r="J175" s="234">
        <v>0</v>
      </c>
      <c r="K175" s="234">
        <v>22</v>
      </c>
      <c r="L175"/>
    </row>
    <row r="176" spans="1:12" ht="12.75">
      <c r="A176" s="209"/>
      <c r="B176" s="210">
        <v>2240</v>
      </c>
      <c r="C176" s="213" t="s">
        <v>226</v>
      </c>
      <c r="D176" s="234">
        <v>115</v>
      </c>
      <c r="E176" s="234">
        <v>0</v>
      </c>
      <c r="F176" s="234">
        <v>0</v>
      </c>
      <c r="G176" s="234">
        <v>0</v>
      </c>
      <c r="H176" s="234">
        <v>0</v>
      </c>
      <c r="I176" s="234">
        <v>0</v>
      </c>
      <c r="J176" s="234">
        <v>0</v>
      </c>
      <c r="K176" s="234">
        <v>0</v>
      </c>
      <c r="L176"/>
    </row>
    <row r="177" spans="1:12" ht="12.75">
      <c r="A177" s="8"/>
      <c r="B177" s="117">
        <v>2242</v>
      </c>
      <c r="C177" s="13" t="s">
        <v>522</v>
      </c>
      <c r="D177" s="63">
        <v>350</v>
      </c>
      <c r="E177" s="63">
        <v>1352</v>
      </c>
      <c r="F177" s="63">
        <v>0</v>
      </c>
      <c r="G177" s="63">
        <v>1352</v>
      </c>
      <c r="H177" s="63">
        <v>0</v>
      </c>
      <c r="I177" s="63">
        <v>1352</v>
      </c>
      <c r="J177" s="63">
        <v>-1000</v>
      </c>
      <c r="K177" s="63">
        <v>352</v>
      </c>
      <c r="L177"/>
    </row>
    <row r="178" spans="1:12" ht="12.75">
      <c r="A178" s="8"/>
      <c r="B178" s="117">
        <v>2243</v>
      </c>
      <c r="C178" s="13" t="s">
        <v>491</v>
      </c>
      <c r="D178" s="63">
        <v>235</v>
      </c>
      <c r="E178" s="63">
        <v>0</v>
      </c>
      <c r="F178" s="63">
        <v>0</v>
      </c>
      <c r="G178" s="63">
        <v>0</v>
      </c>
      <c r="H178" s="63">
        <v>0</v>
      </c>
      <c r="I178" s="63">
        <v>0</v>
      </c>
      <c r="J178" s="63">
        <v>135</v>
      </c>
      <c r="K178" s="63">
        <v>135</v>
      </c>
      <c r="L178"/>
    </row>
    <row r="179" spans="1:12" ht="12.75">
      <c r="A179" s="8"/>
      <c r="B179" s="117">
        <v>2244</v>
      </c>
      <c r="C179" s="13" t="s">
        <v>842</v>
      </c>
      <c r="D179" s="63">
        <v>0</v>
      </c>
      <c r="E179" s="63">
        <v>569</v>
      </c>
      <c r="F179" s="63">
        <v>0</v>
      </c>
      <c r="G179" s="63">
        <v>569</v>
      </c>
      <c r="H179" s="63">
        <v>0</v>
      </c>
      <c r="I179" s="63">
        <v>569</v>
      </c>
      <c r="J179" s="63">
        <v>120</v>
      </c>
      <c r="K179" s="63">
        <v>689</v>
      </c>
      <c r="L179"/>
    </row>
    <row r="180" spans="1:12" ht="12.75">
      <c r="A180" s="8"/>
      <c r="B180" s="117">
        <v>2245</v>
      </c>
      <c r="C180" s="13" t="s">
        <v>461</v>
      </c>
      <c r="D180" s="63">
        <v>53</v>
      </c>
      <c r="E180" s="63">
        <v>143</v>
      </c>
      <c r="F180" s="63">
        <v>0</v>
      </c>
      <c r="G180" s="63">
        <v>143</v>
      </c>
      <c r="H180" s="63">
        <v>0</v>
      </c>
      <c r="I180" s="63">
        <v>143</v>
      </c>
      <c r="J180" s="63">
        <v>-60</v>
      </c>
      <c r="K180" s="63">
        <v>83</v>
      </c>
      <c r="L180"/>
    </row>
    <row r="181" spans="1:12" ht="12.75">
      <c r="A181" s="8"/>
      <c r="B181" s="117">
        <v>2246</v>
      </c>
      <c r="C181" s="13" t="s">
        <v>523</v>
      </c>
      <c r="D181" s="63">
        <v>27200</v>
      </c>
      <c r="E181" s="63">
        <v>21343</v>
      </c>
      <c r="F181" s="63">
        <v>0</v>
      </c>
      <c r="G181" s="63">
        <v>21343</v>
      </c>
      <c r="H181" s="63">
        <v>0</v>
      </c>
      <c r="I181" s="63">
        <v>21343</v>
      </c>
      <c r="J181" s="63">
        <v>22885</v>
      </c>
      <c r="K181" s="63">
        <v>44228</v>
      </c>
      <c r="L181"/>
    </row>
    <row r="182" spans="1:12" ht="12.75">
      <c r="A182" s="8"/>
      <c r="B182" s="117">
        <v>2260</v>
      </c>
      <c r="C182" s="13" t="s">
        <v>875</v>
      </c>
      <c r="D182" s="63">
        <v>820</v>
      </c>
      <c r="E182" s="63">
        <v>1280</v>
      </c>
      <c r="F182" s="63">
        <v>0</v>
      </c>
      <c r="G182" s="63">
        <v>1280</v>
      </c>
      <c r="H182" s="63">
        <v>0</v>
      </c>
      <c r="I182" s="63">
        <v>1280</v>
      </c>
      <c r="J182" s="63">
        <v>0</v>
      </c>
      <c r="K182" s="63">
        <v>1280</v>
      </c>
      <c r="L182"/>
    </row>
    <row r="183" spans="1:12" ht="12.75">
      <c r="A183" s="8"/>
      <c r="B183" s="117">
        <v>2269</v>
      </c>
      <c r="C183" s="13" t="s">
        <v>554</v>
      </c>
      <c r="D183" s="63">
        <v>100</v>
      </c>
      <c r="E183" s="63">
        <v>0</v>
      </c>
      <c r="F183" s="63">
        <v>0</v>
      </c>
      <c r="G183" s="63">
        <v>0</v>
      </c>
      <c r="H183" s="63">
        <v>0</v>
      </c>
      <c r="I183" s="63">
        <v>0</v>
      </c>
      <c r="J183" s="63">
        <v>126</v>
      </c>
      <c r="K183" s="63">
        <v>126</v>
      </c>
      <c r="L183"/>
    </row>
    <row r="184" spans="1:12" ht="12.75">
      <c r="A184" s="8"/>
      <c r="B184" s="117">
        <v>2279</v>
      </c>
      <c r="C184" s="13" t="s">
        <v>410</v>
      </c>
      <c r="D184" s="63">
        <v>430</v>
      </c>
      <c r="E184" s="63">
        <v>1138</v>
      </c>
      <c r="F184" s="63">
        <v>0</v>
      </c>
      <c r="G184" s="63">
        <v>1138</v>
      </c>
      <c r="H184" s="63">
        <v>0</v>
      </c>
      <c r="I184" s="63">
        <v>1138</v>
      </c>
      <c r="J184" s="63">
        <v>-300</v>
      </c>
      <c r="K184" s="63">
        <v>838</v>
      </c>
      <c r="L184"/>
    </row>
    <row r="185" spans="1:12" ht="25.5">
      <c r="A185" s="8"/>
      <c r="B185" s="9">
        <v>2300</v>
      </c>
      <c r="C185" s="13" t="s">
        <v>76</v>
      </c>
      <c r="D185" s="63">
        <f aca="true" t="shared" si="9" ref="D185:I185">SUM(D186:D196)</f>
        <v>8267</v>
      </c>
      <c r="E185" s="63">
        <f t="shared" si="9"/>
        <v>15939</v>
      </c>
      <c r="F185" s="63">
        <f t="shared" si="9"/>
        <v>0</v>
      </c>
      <c r="G185" s="63">
        <f t="shared" si="9"/>
        <v>15939</v>
      </c>
      <c r="H185" s="63">
        <f t="shared" si="9"/>
        <v>0</v>
      </c>
      <c r="I185" s="63">
        <f t="shared" si="9"/>
        <v>15939</v>
      </c>
      <c r="J185" s="63">
        <f>SUM(J186:J196)</f>
        <v>240</v>
      </c>
      <c r="K185" s="63">
        <f>SUM(K186:K196)</f>
        <v>16179</v>
      </c>
      <c r="L185"/>
    </row>
    <row r="186" spans="1:12" ht="12.75">
      <c r="A186" s="8"/>
      <c r="B186" s="117">
        <v>2312</v>
      </c>
      <c r="C186" s="13" t="s">
        <v>253</v>
      </c>
      <c r="D186" s="63">
        <v>45</v>
      </c>
      <c r="E186" s="63">
        <v>0</v>
      </c>
      <c r="F186" s="63">
        <v>0</v>
      </c>
      <c r="G186" s="63">
        <v>0</v>
      </c>
      <c r="H186" s="63">
        <v>0</v>
      </c>
      <c r="I186" s="63">
        <v>0</v>
      </c>
      <c r="J186" s="63">
        <v>320</v>
      </c>
      <c r="K186" s="63">
        <v>320</v>
      </c>
      <c r="L186"/>
    </row>
    <row r="187" spans="1:12" ht="13.5" customHeight="1">
      <c r="A187" s="8"/>
      <c r="B187" s="117">
        <v>2322</v>
      </c>
      <c r="C187" s="13" t="s">
        <v>254</v>
      </c>
      <c r="D187" s="63">
        <v>2525</v>
      </c>
      <c r="E187" s="63">
        <v>4198</v>
      </c>
      <c r="F187" s="63">
        <v>0</v>
      </c>
      <c r="G187" s="63">
        <v>4198</v>
      </c>
      <c r="H187" s="63">
        <v>0</v>
      </c>
      <c r="I187" s="63">
        <v>4198</v>
      </c>
      <c r="J187" s="63">
        <v>-990</v>
      </c>
      <c r="K187" s="63">
        <v>3208</v>
      </c>
      <c r="L187"/>
    </row>
    <row r="188" spans="1:12" ht="13.5" customHeight="1">
      <c r="A188" s="8"/>
      <c r="B188" s="117">
        <v>2350</v>
      </c>
      <c r="C188" s="13" t="s">
        <v>888</v>
      </c>
      <c r="D188" s="63">
        <v>2100</v>
      </c>
      <c r="E188" s="63">
        <v>3558</v>
      </c>
      <c r="F188" s="63">
        <v>0</v>
      </c>
      <c r="G188" s="63">
        <v>3558</v>
      </c>
      <c r="H188" s="63">
        <v>0</v>
      </c>
      <c r="I188" s="63">
        <v>3558</v>
      </c>
      <c r="J188" s="63">
        <v>3210</v>
      </c>
      <c r="K188" s="63">
        <v>6768</v>
      </c>
      <c r="L188"/>
    </row>
    <row r="189" spans="1:12" ht="13.5" customHeight="1">
      <c r="A189" s="8"/>
      <c r="B189" s="117">
        <v>2351</v>
      </c>
      <c r="C189" s="13" t="s">
        <v>255</v>
      </c>
      <c r="D189" s="63">
        <v>400</v>
      </c>
      <c r="E189" s="63">
        <v>0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/>
    </row>
    <row r="190" spans="1:12" ht="14.25" customHeight="1">
      <c r="A190" s="8"/>
      <c r="B190" s="117">
        <v>2352</v>
      </c>
      <c r="C190" s="13" t="s">
        <v>482</v>
      </c>
      <c r="D190" s="63">
        <v>700</v>
      </c>
      <c r="E190" s="63">
        <v>996</v>
      </c>
      <c r="F190" s="63">
        <v>0</v>
      </c>
      <c r="G190" s="63">
        <v>996</v>
      </c>
      <c r="H190" s="63">
        <v>0</v>
      </c>
      <c r="I190" s="63">
        <v>996</v>
      </c>
      <c r="J190" s="63">
        <v>155</v>
      </c>
      <c r="K190" s="63">
        <v>1151</v>
      </c>
      <c r="L190"/>
    </row>
    <row r="191" spans="1:12" ht="14.25" customHeight="1">
      <c r="A191" s="8"/>
      <c r="B191" s="117">
        <v>2353</v>
      </c>
      <c r="C191" s="13" t="s">
        <v>496</v>
      </c>
      <c r="D191" s="63">
        <v>600</v>
      </c>
      <c r="E191" s="63">
        <v>854</v>
      </c>
      <c r="F191" s="63">
        <v>0</v>
      </c>
      <c r="G191" s="63">
        <v>854</v>
      </c>
      <c r="H191" s="63">
        <v>0</v>
      </c>
      <c r="I191" s="63">
        <v>854</v>
      </c>
      <c r="J191" s="63">
        <v>-650</v>
      </c>
      <c r="K191" s="63">
        <v>204</v>
      </c>
      <c r="L191"/>
    </row>
    <row r="192" spans="1:12" ht="12.75" customHeight="1">
      <c r="A192" s="8"/>
      <c r="B192" s="117">
        <v>2354</v>
      </c>
      <c r="C192" s="13" t="s">
        <v>411</v>
      </c>
      <c r="D192" s="63">
        <v>90</v>
      </c>
      <c r="E192" s="63">
        <v>1281</v>
      </c>
      <c r="F192" s="63">
        <v>0</v>
      </c>
      <c r="G192" s="63">
        <v>1281</v>
      </c>
      <c r="H192" s="63">
        <v>0</v>
      </c>
      <c r="I192" s="63">
        <v>1281</v>
      </c>
      <c r="J192" s="63">
        <v>-200</v>
      </c>
      <c r="K192" s="63">
        <v>1081</v>
      </c>
      <c r="L192"/>
    </row>
    <row r="193" spans="1:12" ht="13.5" customHeight="1">
      <c r="A193" s="8"/>
      <c r="B193" s="117">
        <v>2359</v>
      </c>
      <c r="C193" s="13" t="s">
        <v>524</v>
      </c>
      <c r="D193" s="63">
        <v>35</v>
      </c>
      <c r="E193" s="63">
        <v>0</v>
      </c>
      <c r="F193" s="63">
        <v>0</v>
      </c>
      <c r="G193" s="63">
        <v>0</v>
      </c>
      <c r="H193" s="63">
        <v>0</v>
      </c>
      <c r="I193" s="63">
        <v>0</v>
      </c>
      <c r="J193" s="63">
        <v>2200</v>
      </c>
      <c r="K193" s="63">
        <v>2200</v>
      </c>
      <c r="L193"/>
    </row>
    <row r="194" spans="1:12" ht="13.5" customHeight="1">
      <c r="A194" s="8"/>
      <c r="B194" s="117">
        <v>2361</v>
      </c>
      <c r="C194" s="13" t="s">
        <v>394</v>
      </c>
      <c r="D194" s="63">
        <v>172</v>
      </c>
      <c r="E194" s="63">
        <v>0</v>
      </c>
      <c r="F194" s="63">
        <v>0</v>
      </c>
      <c r="G194" s="63">
        <v>0</v>
      </c>
      <c r="H194" s="63">
        <v>0</v>
      </c>
      <c r="I194" s="63">
        <v>0</v>
      </c>
      <c r="J194" s="63">
        <v>30</v>
      </c>
      <c r="K194" s="63">
        <v>30</v>
      </c>
      <c r="L194"/>
    </row>
    <row r="195" spans="1:12" ht="13.5" customHeight="1">
      <c r="A195" s="8"/>
      <c r="B195" s="117">
        <v>2363</v>
      </c>
      <c r="C195" s="13" t="s">
        <v>384</v>
      </c>
      <c r="D195" s="63">
        <v>200</v>
      </c>
      <c r="E195" s="63">
        <v>712</v>
      </c>
      <c r="F195" s="63">
        <v>0</v>
      </c>
      <c r="G195" s="63">
        <v>712</v>
      </c>
      <c r="H195" s="63">
        <v>0</v>
      </c>
      <c r="I195" s="63">
        <v>712</v>
      </c>
      <c r="J195" s="63">
        <v>-580</v>
      </c>
      <c r="K195" s="63">
        <v>132</v>
      </c>
      <c r="L195"/>
    </row>
    <row r="196" spans="1:12" ht="13.5" customHeight="1">
      <c r="A196" s="8"/>
      <c r="B196" s="117">
        <v>2390</v>
      </c>
      <c r="C196" s="13" t="s">
        <v>385</v>
      </c>
      <c r="D196" s="63">
        <v>1400</v>
      </c>
      <c r="E196" s="63">
        <v>4340</v>
      </c>
      <c r="F196" s="63">
        <v>0</v>
      </c>
      <c r="G196" s="63">
        <v>4340</v>
      </c>
      <c r="H196" s="63">
        <v>0</v>
      </c>
      <c r="I196" s="63">
        <v>4340</v>
      </c>
      <c r="J196" s="63">
        <v>-3255</v>
      </c>
      <c r="K196" s="63">
        <v>1085</v>
      </c>
      <c r="L196"/>
    </row>
    <row r="197" spans="1:12" ht="13.5" customHeight="1">
      <c r="A197" s="8"/>
      <c r="B197" s="9">
        <v>2400</v>
      </c>
      <c r="C197" s="13" t="s">
        <v>36</v>
      </c>
      <c r="D197" s="63">
        <v>10</v>
      </c>
      <c r="E197" s="63">
        <v>0</v>
      </c>
      <c r="F197" s="63">
        <v>0</v>
      </c>
      <c r="G197" s="63">
        <v>0</v>
      </c>
      <c r="H197" s="63">
        <v>0</v>
      </c>
      <c r="I197" s="63">
        <v>0</v>
      </c>
      <c r="J197" s="63">
        <v>15</v>
      </c>
      <c r="K197" s="63">
        <v>15</v>
      </c>
      <c r="L197"/>
    </row>
    <row r="198" spans="1:12" ht="13.5" customHeight="1">
      <c r="A198" s="8"/>
      <c r="B198" s="9">
        <v>5200</v>
      </c>
      <c r="C198" s="13" t="s">
        <v>61</v>
      </c>
      <c r="D198" s="63">
        <v>0</v>
      </c>
      <c r="E198" s="63">
        <v>925</v>
      </c>
      <c r="F198" s="63">
        <v>0</v>
      </c>
      <c r="G198" s="63">
        <v>925</v>
      </c>
      <c r="H198" s="63">
        <v>0</v>
      </c>
      <c r="I198" s="63">
        <v>925</v>
      </c>
      <c r="J198" s="63">
        <v>0</v>
      </c>
      <c r="K198" s="63">
        <v>925</v>
      </c>
      <c r="L198"/>
    </row>
    <row r="199" spans="1:12" ht="13.5" customHeight="1">
      <c r="A199" s="8"/>
      <c r="B199" s="117">
        <v>5239</v>
      </c>
      <c r="C199" s="13" t="s">
        <v>387</v>
      </c>
      <c r="D199" s="63">
        <v>0</v>
      </c>
      <c r="E199" s="63">
        <v>925</v>
      </c>
      <c r="F199" s="63">
        <v>0</v>
      </c>
      <c r="G199" s="63">
        <v>925</v>
      </c>
      <c r="H199" s="63">
        <v>0</v>
      </c>
      <c r="I199" s="63">
        <v>925</v>
      </c>
      <c r="J199" s="63">
        <v>0</v>
      </c>
      <c r="K199" s="63">
        <v>925</v>
      </c>
      <c r="L199"/>
    </row>
    <row r="200" spans="1:12" ht="13.5" customHeight="1">
      <c r="A200" s="8"/>
      <c r="B200" s="9"/>
      <c r="C200" s="13" t="s">
        <v>24</v>
      </c>
      <c r="D200" s="63">
        <f>D166+D167+D170+D185+D168+D197</f>
        <v>55015</v>
      </c>
      <c r="E200" s="63">
        <f aca="true" t="shared" si="10" ref="E200:K200">E166+E167+E170+E185+E168+E197+E198</f>
        <v>74198</v>
      </c>
      <c r="F200" s="63">
        <f t="shared" si="10"/>
        <v>0</v>
      </c>
      <c r="G200" s="63">
        <f t="shared" si="10"/>
        <v>74198</v>
      </c>
      <c r="H200" s="63">
        <f t="shared" si="10"/>
        <v>0</v>
      </c>
      <c r="I200" s="63">
        <f t="shared" si="10"/>
        <v>74198</v>
      </c>
      <c r="J200" s="63">
        <f t="shared" si="10"/>
        <v>23121</v>
      </c>
      <c r="K200" s="63">
        <f t="shared" si="10"/>
        <v>97319</v>
      </c>
      <c r="L200"/>
    </row>
    <row r="201" spans="1:12" ht="12.75">
      <c r="A201" s="8"/>
      <c r="B201" s="9"/>
      <c r="C201" s="13"/>
      <c r="D201" s="63"/>
      <c r="E201" s="63"/>
      <c r="F201" s="63"/>
      <c r="G201" s="63"/>
      <c r="H201" s="63"/>
      <c r="I201" s="63"/>
      <c r="J201" s="63"/>
      <c r="K201" s="63"/>
      <c r="L201"/>
    </row>
    <row r="202" spans="1:12" ht="13.5" customHeight="1">
      <c r="A202" s="8"/>
      <c r="B202" s="9"/>
      <c r="C202" s="135" t="s">
        <v>531</v>
      </c>
      <c r="D202" s="63"/>
      <c r="E202" s="63"/>
      <c r="F202" s="63"/>
      <c r="G202" s="63"/>
      <c r="H202" s="63"/>
      <c r="I202" s="63"/>
      <c r="J202" s="63"/>
      <c r="K202" s="63"/>
      <c r="L202"/>
    </row>
    <row r="203" spans="1:12" ht="13.5" customHeight="1">
      <c r="A203" s="8"/>
      <c r="B203" s="9">
        <v>2200</v>
      </c>
      <c r="C203" s="13" t="s">
        <v>28</v>
      </c>
      <c r="D203" s="63">
        <f aca="true" t="shared" si="11" ref="D203:I203">SUM(D204:D208)</f>
        <v>27714</v>
      </c>
      <c r="E203" s="63">
        <f t="shared" si="11"/>
        <v>48379</v>
      </c>
      <c r="F203" s="63">
        <f t="shared" si="11"/>
        <v>0</v>
      </c>
      <c r="G203" s="63">
        <f t="shared" si="11"/>
        <v>48379</v>
      </c>
      <c r="H203" s="63">
        <f t="shared" si="11"/>
        <v>0</v>
      </c>
      <c r="I203" s="63">
        <f t="shared" si="11"/>
        <v>48379</v>
      </c>
      <c r="J203" s="63">
        <f>SUM(J204:J208)</f>
        <v>200</v>
      </c>
      <c r="K203" s="63">
        <f>SUM(K204:K208)</f>
        <v>48579</v>
      </c>
      <c r="L203"/>
    </row>
    <row r="204" spans="1:12" ht="13.5" customHeight="1">
      <c r="A204" s="8"/>
      <c r="B204" s="117">
        <v>2222</v>
      </c>
      <c r="C204" s="13" t="s">
        <v>574</v>
      </c>
      <c r="D204" s="63">
        <v>862</v>
      </c>
      <c r="E204" s="63">
        <v>0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/>
    </row>
    <row r="205" spans="1:12" ht="14.25" customHeight="1">
      <c r="A205" s="8"/>
      <c r="B205" s="117">
        <v>2223</v>
      </c>
      <c r="C205" s="13" t="s">
        <v>211</v>
      </c>
      <c r="D205" s="63">
        <v>25570</v>
      </c>
      <c r="E205" s="63">
        <v>41264</v>
      </c>
      <c r="F205" s="63">
        <v>0</v>
      </c>
      <c r="G205" s="63">
        <v>41264</v>
      </c>
      <c r="H205" s="63">
        <v>0</v>
      </c>
      <c r="I205" s="63">
        <v>41264</v>
      </c>
      <c r="J205" s="63">
        <v>2700</v>
      </c>
      <c r="K205" s="63">
        <v>43964</v>
      </c>
      <c r="L205"/>
    </row>
    <row r="206" spans="1:12" ht="14.25" customHeight="1">
      <c r="A206" s="8"/>
      <c r="B206" s="117">
        <v>2243</v>
      </c>
      <c r="C206" s="13" t="s">
        <v>809</v>
      </c>
      <c r="D206" s="63">
        <v>350</v>
      </c>
      <c r="E206" s="63">
        <v>4269</v>
      </c>
      <c r="F206" s="63">
        <v>0</v>
      </c>
      <c r="G206" s="63">
        <v>4269</v>
      </c>
      <c r="H206" s="63">
        <v>0</v>
      </c>
      <c r="I206" s="63">
        <v>4269</v>
      </c>
      <c r="J206" s="63">
        <v>-2700</v>
      </c>
      <c r="K206" s="63">
        <v>1569</v>
      </c>
      <c r="L206"/>
    </row>
    <row r="207" spans="1:12" ht="14.25" customHeight="1">
      <c r="A207" s="8"/>
      <c r="B207" s="117">
        <v>2260</v>
      </c>
      <c r="C207" s="13" t="s">
        <v>362</v>
      </c>
      <c r="D207" s="63">
        <v>0</v>
      </c>
      <c r="E207" s="63">
        <v>0</v>
      </c>
      <c r="F207" s="63">
        <v>0</v>
      </c>
      <c r="G207" s="63">
        <v>0</v>
      </c>
      <c r="H207" s="63">
        <v>0</v>
      </c>
      <c r="I207" s="63">
        <v>0</v>
      </c>
      <c r="J207" s="63">
        <v>200</v>
      </c>
      <c r="K207" s="63">
        <v>200</v>
      </c>
      <c r="L207"/>
    </row>
    <row r="208" spans="1:12" ht="14.25" customHeight="1">
      <c r="A208" s="8"/>
      <c r="B208" s="117">
        <v>2240</v>
      </c>
      <c r="C208" s="13" t="s">
        <v>871</v>
      </c>
      <c r="D208" s="63">
        <v>932</v>
      </c>
      <c r="E208" s="63">
        <v>2846</v>
      </c>
      <c r="F208" s="63">
        <v>0</v>
      </c>
      <c r="G208" s="63">
        <v>2846</v>
      </c>
      <c r="H208" s="63">
        <v>0</v>
      </c>
      <c r="I208" s="63">
        <v>2846</v>
      </c>
      <c r="J208" s="63">
        <v>0</v>
      </c>
      <c r="K208" s="63">
        <v>2846</v>
      </c>
      <c r="L208"/>
    </row>
    <row r="209" spans="1:12" ht="24.75" customHeight="1">
      <c r="A209" s="8"/>
      <c r="B209" s="9">
        <v>2300</v>
      </c>
      <c r="C209" s="13" t="s">
        <v>77</v>
      </c>
      <c r="D209" s="63">
        <f aca="true" t="shared" si="12" ref="D209:K209">SUM(D210:D210)</f>
        <v>1265</v>
      </c>
      <c r="E209" s="63">
        <f t="shared" si="12"/>
        <v>3558</v>
      </c>
      <c r="F209" s="63">
        <f t="shared" si="12"/>
        <v>0</v>
      </c>
      <c r="G209" s="63">
        <f t="shared" si="12"/>
        <v>3558</v>
      </c>
      <c r="H209" s="63">
        <f t="shared" si="12"/>
        <v>0</v>
      </c>
      <c r="I209" s="63">
        <f t="shared" si="12"/>
        <v>3558</v>
      </c>
      <c r="J209" s="63">
        <f t="shared" si="12"/>
        <v>-1100</v>
      </c>
      <c r="K209" s="63">
        <f t="shared" si="12"/>
        <v>2458</v>
      </c>
      <c r="L209"/>
    </row>
    <row r="210" spans="1:12" ht="15.75" customHeight="1">
      <c r="A210" s="8"/>
      <c r="B210" s="117">
        <v>2351</v>
      </c>
      <c r="C210" s="13" t="s">
        <v>255</v>
      </c>
      <c r="D210" s="63">
        <v>1265</v>
      </c>
      <c r="E210" s="63">
        <v>3558</v>
      </c>
      <c r="F210" s="63">
        <v>0</v>
      </c>
      <c r="G210" s="63">
        <v>3558</v>
      </c>
      <c r="H210" s="63">
        <v>0</v>
      </c>
      <c r="I210" s="63">
        <v>3558</v>
      </c>
      <c r="J210" s="63">
        <v>-1100</v>
      </c>
      <c r="K210" s="63">
        <v>2458</v>
      </c>
      <c r="L210"/>
    </row>
    <row r="211" spans="1:12" ht="15.75" customHeight="1">
      <c r="A211" s="8"/>
      <c r="B211" s="9">
        <v>5218</v>
      </c>
      <c r="C211" s="13" t="s">
        <v>369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 s="63">
        <v>900</v>
      </c>
      <c r="K211" s="63">
        <v>900</v>
      </c>
      <c r="L211"/>
    </row>
    <row r="212" spans="1:12" ht="15.75" customHeight="1">
      <c r="A212" s="8"/>
      <c r="B212" s="9">
        <v>5250</v>
      </c>
      <c r="C212" s="13" t="s">
        <v>810</v>
      </c>
      <c r="D212" s="63">
        <v>6325</v>
      </c>
      <c r="E212" s="63">
        <v>0</v>
      </c>
      <c r="F212" s="63">
        <v>0</v>
      </c>
      <c r="G212" s="63">
        <v>0</v>
      </c>
      <c r="H212" s="63">
        <v>17055</v>
      </c>
      <c r="I212" s="63">
        <v>17055</v>
      </c>
      <c r="J212" s="63">
        <v>0</v>
      </c>
      <c r="K212" s="63">
        <v>17055</v>
      </c>
      <c r="L212"/>
    </row>
    <row r="213" spans="1:12" ht="13.5" thickBot="1">
      <c r="A213" s="8"/>
      <c r="B213" s="9"/>
      <c r="C213" s="17" t="s">
        <v>24</v>
      </c>
      <c r="D213" s="63">
        <f aca="true" t="shared" si="13" ref="D213:I213">D203+D209+D212</f>
        <v>35304</v>
      </c>
      <c r="E213" s="63">
        <f t="shared" si="13"/>
        <v>51937</v>
      </c>
      <c r="F213" s="63">
        <f t="shared" si="13"/>
        <v>0</v>
      </c>
      <c r="G213" s="63">
        <f t="shared" si="13"/>
        <v>51937</v>
      </c>
      <c r="H213" s="63">
        <f t="shared" si="13"/>
        <v>17055</v>
      </c>
      <c r="I213" s="63">
        <f t="shared" si="13"/>
        <v>68992</v>
      </c>
      <c r="J213" s="63">
        <f>J203+J209+J212+J211</f>
        <v>0</v>
      </c>
      <c r="K213" s="63">
        <f>K203+K209+K212+K211</f>
        <v>68992</v>
      </c>
      <c r="L213"/>
    </row>
    <row r="214" spans="1:12" ht="13.5" thickBot="1">
      <c r="A214" s="389" t="s">
        <v>73</v>
      </c>
      <c r="B214" s="390"/>
      <c r="C214" s="391"/>
      <c r="D214" s="68">
        <f aca="true" t="shared" si="14" ref="D214:I214">D67+D69+D200+D213</f>
        <v>399069</v>
      </c>
      <c r="E214" s="68">
        <f t="shared" si="14"/>
        <v>2309764</v>
      </c>
      <c r="F214" s="68">
        <f t="shared" si="14"/>
        <v>-156762</v>
      </c>
      <c r="G214" s="68">
        <f t="shared" si="14"/>
        <v>2153002</v>
      </c>
      <c r="H214" s="68">
        <f t="shared" si="14"/>
        <v>17497</v>
      </c>
      <c r="I214" s="68">
        <f t="shared" si="14"/>
        <v>2170499</v>
      </c>
      <c r="J214" s="68">
        <f>J67+J69+J200+J213</f>
        <v>59337</v>
      </c>
      <c r="K214" s="68">
        <f>K67+K69+K200+K213</f>
        <v>2229836</v>
      </c>
      <c r="L214"/>
    </row>
    <row r="215" spans="1:12" ht="15.75">
      <c r="A215" s="53"/>
      <c r="C215" s="25"/>
      <c r="E215"/>
      <c r="F215"/>
      <c r="G215"/>
      <c r="H215"/>
      <c r="I215"/>
      <c r="J215"/>
      <c r="K215"/>
      <c r="L215"/>
    </row>
    <row r="216" spans="1:12" ht="16.5" customHeight="1">
      <c r="A216" s="387"/>
      <c r="B216" s="387"/>
      <c r="C216" s="387"/>
      <c r="D216" s="127"/>
      <c r="E216"/>
      <c r="F216"/>
      <c r="G216"/>
      <c r="H216"/>
      <c r="I216"/>
      <c r="J216"/>
      <c r="K216"/>
      <c r="L216"/>
    </row>
    <row r="217" spans="1:12" ht="15.75">
      <c r="A217" s="26"/>
      <c r="B217" s="26"/>
      <c r="D217" s="26"/>
      <c r="E217"/>
      <c r="F217"/>
      <c r="G217"/>
      <c r="H217"/>
      <c r="I217"/>
      <c r="J217"/>
      <c r="K217"/>
      <c r="L217"/>
    </row>
    <row r="218" spans="5:12" ht="12.75">
      <c r="E218"/>
      <c r="F218"/>
      <c r="G218"/>
      <c r="H218"/>
      <c r="I218"/>
      <c r="J218"/>
      <c r="K218"/>
      <c r="L218"/>
    </row>
    <row r="219" spans="3:12" ht="14.25" customHeight="1">
      <c r="C219" s="317"/>
      <c r="E219"/>
      <c r="F219"/>
      <c r="G219"/>
      <c r="H219"/>
      <c r="I219"/>
      <c r="J219"/>
      <c r="K219"/>
      <c r="L219"/>
    </row>
    <row r="221" spans="1:12" s="55" customFormat="1" ht="30" customHeight="1">
      <c r="A221" s="2"/>
      <c r="B221" s="2"/>
      <c r="C221" s="2"/>
      <c r="D221" s="2"/>
      <c r="E221" s="54"/>
      <c r="F221" s="54"/>
      <c r="G221" s="54"/>
      <c r="H221" s="54"/>
      <c r="I221" s="54"/>
      <c r="J221" s="54"/>
      <c r="K221" s="54"/>
      <c r="L221" s="54"/>
    </row>
    <row r="232" spans="5:14" s="2" customFormat="1" ht="45.75" customHeight="1">
      <c r="E232" s="60"/>
      <c r="F232" s="60"/>
      <c r="G232" s="60"/>
      <c r="H232" s="60"/>
      <c r="I232" s="60"/>
      <c r="J232" s="60"/>
      <c r="K232" s="60"/>
      <c r="L232" s="60"/>
      <c r="M232"/>
      <c r="N232"/>
    </row>
    <row r="235" spans="5:14" s="2" customFormat="1" ht="15.75" customHeight="1">
      <c r="E235" s="60"/>
      <c r="F235" s="60"/>
      <c r="G235" s="60"/>
      <c r="H235" s="60"/>
      <c r="I235" s="60"/>
      <c r="J235" s="60"/>
      <c r="K235" s="60"/>
      <c r="L235" s="60"/>
      <c r="M235"/>
      <c r="N235"/>
    </row>
  </sheetData>
  <sheetProtection/>
  <mergeCells count="7">
    <mergeCell ref="A216:C216"/>
    <mergeCell ref="D2:G2"/>
    <mergeCell ref="A4:D4"/>
    <mergeCell ref="E4:G4"/>
    <mergeCell ref="A6:C6"/>
    <mergeCell ref="A7:C7"/>
    <mergeCell ref="A214:C214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6.8515625" style="60" customWidth="1"/>
    <col min="6" max="6" width="7.8515625" style="60" customWidth="1"/>
    <col min="7" max="7" width="6.8515625" style="60" customWidth="1"/>
    <col min="8" max="8" width="7.8515625" style="60" customWidth="1"/>
    <col min="9" max="9" width="7.7109375" style="60" customWidth="1"/>
    <col min="10" max="10" width="8.8515625" style="60" customWidth="1"/>
    <col min="11" max="11" width="9.421875" style="60" customWidth="1"/>
    <col min="12" max="12" width="9.140625" style="60" customWidth="1"/>
  </cols>
  <sheetData>
    <row r="1" spans="1:7" ht="6.75" customHeight="1">
      <c r="A1" s="1"/>
      <c r="C1" s="71"/>
      <c r="D1" s="58"/>
      <c r="E1" s="58"/>
      <c r="F1" s="57"/>
      <c r="G1" s="59"/>
    </row>
    <row r="2" spans="1:7" ht="14.25" customHeight="1">
      <c r="A2" s="1"/>
      <c r="C2" s="71"/>
      <c r="D2" s="204" t="s">
        <v>676</v>
      </c>
      <c r="E2" s="58"/>
      <c r="F2" s="57"/>
      <c r="G2" s="59"/>
    </row>
    <row r="3" spans="1:7" ht="15.75" customHeight="1">
      <c r="A3" s="387" t="s">
        <v>453</v>
      </c>
      <c r="B3" s="387"/>
      <c r="C3" s="387"/>
      <c r="D3" s="362"/>
      <c r="E3" s="362"/>
      <c r="F3" s="362"/>
      <c r="G3" s="362"/>
    </row>
    <row r="4" spans="1:7" ht="18.75" hidden="1">
      <c r="A4" s="5"/>
      <c r="B4" s="5"/>
      <c r="C4" s="70"/>
      <c r="D4" s="58"/>
      <c r="E4" s="58"/>
      <c r="F4" s="57"/>
      <c r="G4" s="4"/>
    </row>
    <row r="5" spans="1:14" ht="63" customHeight="1" hidden="1">
      <c r="A5" s="363"/>
      <c r="B5" s="363"/>
      <c r="C5" s="363"/>
      <c r="D5" s="363"/>
      <c r="E5" s="364"/>
      <c r="F5" s="364"/>
      <c r="G5" s="364"/>
      <c r="H5" s="54"/>
      <c r="I5" s="54"/>
      <c r="N5" s="55"/>
    </row>
    <row r="6" spans="1:6" ht="16.5" customHeight="1" thickBot="1">
      <c r="A6" s="7"/>
      <c r="B6" s="7"/>
      <c r="C6" s="7"/>
      <c r="D6" s="58"/>
      <c r="F6" s="4"/>
    </row>
    <row r="7" spans="1:12" ht="76.5" customHeight="1" thickBot="1">
      <c r="A7" s="381" t="s">
        <v>735</v>
      </c>
      <c r="B7" s="382"/>
      <c r="C7" s="383"/>
      <c r="D7" s="238" t="s">
        <v>231</v>
      </c>
      <c r="E7" s="238" t="s">
        <v>268</v>
      </c>
      <c r="F7" s="238" t="s">
        <v>304</v>
      </c>
      <c r="G7" s="238" t="s">
        <v>301</v>
      </c>
      <c r="H7" s="238" t="s">
        <v>311</v>
      </c>
      <c r="I7" s="238" t="s">
        <v>309</v>
      </c>
      <c r="J7" s="337" t="s">
        <v>360</v>
      </c>
      <c r="K7" s="337" t="s">
        <v>361</v>
      </c>
      <c r="L7"/>
    </row>
    <row r="8" spans="1:12" ht="20.25" thickBot="1">
      <c r="A8" s="384"/>
      <c r="B8" s="385"/>
      <c r="C8" s="386"/>
      <c r="D8" s="306" t="s">
        <v>828</v>
      </c>
      <c r="E8" s="306" t="s">
        <v>717</v>
      </c>
      <c r="F8" s="306" t="s">
        <v>717</v>
      </c>
      <c r="G8" s="306" t="s">
        <v>717</v>
      </c>
      <c r="H8" s="306" t="s">
        <v>717</v>
      </c>
      <c r="I8" s="306" t="s">
        <v>717</v>
      </c>
      <c r="J8" s="306" t="s">
        <v>717</v>
      </c>
      <c r="K8" s="306" t="s">
        <v>717</v>
      </c>
      <c r="L8"/>
    </row>
    <row r="9" spans="1:12" ht="28.5">
      <c r="A9" s="9"/>
      <c r="B9" s="21" t="s">
        <v>31</v>
      </c>
      <c r="C9" s="134" t="s">
        <v>626</v>
      </c>
      <c r="D9" s="295"/>
      <c r="E9" s="295"/>
      <c r="F9" s="295"/>
      <c r="G9" s="295"/>
      <c r="H9" s="295"/>
      <c r="I9" s="295"/>
      <c r="J9" s="295"/>
      <c r="K9" s="295"/>
      <c r="L9"/>
    </row>
    <row r="10" spans="1:12" ht="13.5">
      <c r="A10" s="9"/>
      <c r="B10" s="21"/>
      <c r="C10" s="135" t="s">
        <v>404</v>
      </c>
      <c r="D10" s="241"/>
      <c r="E10" s="241"/>
      <c r="F10" s="241"/>
      <c r="G10" s="241"/>
      <c r="H10" s="241"/>
      <c r="I10" s="241"/>
      <c r="J10" s="241"/>
      <c r="K10" s="241"/>
      <c r="L10"/>
    </row>
    <row r="11" spans="1:12" ht="12.75">
      <c r="A11" s="9"/>
      <c r="B11" s="9">
        <v>1100</v>
      </c>
      <c r="C11" s="13" t="s">
        <v>59</v>
      </c>
      <c r="D11" s="234">
        <v>13000</v>
      </c>
      <c r="E11" s="234">
        <v>24203</v>
      </c>
      <c r="F11" s="234">
        <v>0</v>
      </c>
      <c r="G11" s="234">
        <v>24203</v>
      </c>
      <c r="H11" s="234">
        <v>0</v>
      </c>
      <c r="I11" s="234">
        <v>24203</v>
      </c>
      <c r="J11" s="234">
        <v>-102</v>
      </c>
      <c r="K11" s="234">
        <v>24101</v>
      </c>
      <c r="L11"/>
    </row>
    <row r="12" spans="1:12" ht="12.75">
      <c r="A12" s="9"/>
      <c r="B12" s="9">
        <v>1210</v>
      </c>
      <c r="C12" s="13" t="s">
        <v>60</v>
      </c>
      <c r="D12" s="234">
        <v>3132</v>
      </c>
      <c r="E12" s="234">
        <v>5710</v>
      </c>
      <c r="F12" s="234">
        <v>0</v>
      </c>
      <c r="G12" s="234">
        <v>5710</v>
      </c>
      <c r="H12" s="234">
        <v>0</v>
      </c>
      <c r="I12" s="234">
        <v>5710</v>
      </c>
      <c r="J12" s="234">
        <v>0</v>
      </c>
      <c r="K12" s="234">
        <v>5710</v>
      </c>
      <c r="L12"/>
    </row>
    <row r="13" spans="1:12" ht="25.5">
      <c r="A13" s="214"/>
      <c r="B13" s="214">
        <v>1220</v>
      </c>
      <c r="C13" s="213" t="s">
        <v>538</v>
      </c>
      <c r="D13" s="234">
        <v>370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4">
        <f>SUM(J14:J16)</f>
        <v>288</v>
      </c>
      <c r="K13" s="234">
        <f>SUM(K14:K16)</f>
        <v>288</v>
      </c>
      <c r="L13"/>
    </row>
    <row r="14" spans="1:12" ht="12.75">
      <c r="A14" s="214"/>
      <c r="B14" s="210">
        <v>1221</v>
      </c>
      <c r="C14" s="213" t="s">
        <v>363</v>
      </c>
      <c r="D14" s="234">
        <v>0</v>
      </c>
      <c r="E14" s="234">
        <v>0</v>
      </c>
      <c r="F14" s="234">
        <v>0</v>
      </c>
      <c r="G14" s="234">
        <v>0</v>
      </c>
      <c r="H14" s="234">
        <v>0</v>
      </c>
      <c r="I14" s="234">
        <v>0</v>
      </c>
      <c r="J14" s="234">
        <v>75</v>
      </c>
      <c r="K14" s="234">
        <v>75</v>
      </c>
      <c r="L14"/>
    </row>
    <row r="15" spans="1:12" ht="12.75">
      <c r="A15" s="214"/>
      <c r="B15" s="210">
        <v>1228</v>
      </c>
      <c r="C15" s="213" t="s">
        <v>364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4">
        <v>213</v>
      </c>
      <c r="K15" s="234">
        <v>213</v>
      </c>
      <c r="L15"/>
    </row>
    <row r="16" spans="1:12" ht="25.5">
      <c r="A16" s="214"/>
      <c r="B16" s="210">
        <v>1228</v>
      </c>
      <c r="C16" s="213" t="s">
        <v>936</v>
      </c>
      <c r="D16" s="234">
        <v>370</v>
      </c>
      <c r="E16" s="234">
        <v>0</v>
      </c>
      <c r="F16" s="234">
        <v>0</v>
      </c>
      <c r="G16" s="234">
        <v>0</v>
      </c>
      <c r="H16" s="234">
        <v>0</v>
      </c>
      <c r="I16" s="234">
        <v>0</v>
      </c>
      <c r="J16" s="234">
        <v>0</v>
      </c>
      <c r="K16" s="234">
        <v>0</v>
      </c>
      <c r="L16"/>
    </row>
    <row r="17" spans="1:12" ht="12.75">
      <c r="A17" s="9"/>
      <c r="B17" s="9">
        <v>2200</v>
      </c>
      <c r="C17" s="13" t="s">
        <v>28</v>
      </c>
      <c r="D17" s="234">
        <f aca="true" t="shared" si="0" ref="D17:I17">SUM(D18:D19)</f>
        <v>420</v>
      </c>
      <c r="E17" s="234">
        <f t="shared" si="0"/>
        <v>328</v>
      </c>
      <c r="F17" s="234">
        <f t="shared" si="0"/>
        <v>0</v>
      </c>
      <c r="G17" s="234">
        <f t="shared" si="0"/>
        <v>328</v>
      </c>
      <c r="H17" s="234">
        <f t="shared" si="0"/>
        <v>0</v>
      </c>
      <c r="I17" s="234">
        <f t="shared" si="0"/>
        <v>328</v>
      </c>
      <c r="J17" s="234">
        <f>SUM(J18:J19)</f>
        <v>-43</v>
      </c>
      <c r="K17" s="234">
        <f>SUM(K18:K19)</f>
        <v>285</v>
      </c>
      <c r="L17"/>
    </row>
    <row r="18" spans="1:12" ht="12.75">
      <c r="A18" s="9"/>
      <c r="B18" s="117">
        <v>2219</v>
      </c>
      <c r="C18" s="13" t="s">
        <v>208</v>
      </c>
      <c r="D18" s="234">
        <v>300</v>
      </c>
      <c r="E18" s="234">
        <v>285</v>
      </c>
      <c r="F18" s="234">
        <v>0</v>
      </c>
      <c r="G18" s="234">
        <v>285</v>
      </c>
      <c r="H18" s="234">
        <v>0</v>
      </c>
      <c r="I18" s="234">
        <v>285</v>
      </c>
      <c r="J18" s="234">
        <v>0</v>
      </c>
      <c r="K18" s="234">
        <v>285</v>
      </c>
      <c r="L18"/>
    </row>
    <row r="19" spans="1:12" ht="12.75">
      <c r="A19" s="214"/>
      <c r="B19" s="210">
        <v>2234</v>
      </c>
      <c r="C19" s="213" t="s">
        <v>536</v>
      </c>
      <c r="D19" s="234">
        <v>120</v>
      </c>
      <c r="E19" s="234">
        <v>43</v>
      </c>
      <c r="F19" s="234">
        <v>0</v>
      </c>
      <c r="G19" s="234">
        <v>43</v>
      </c>
      <c r="H19" s="234">
        <v>0</v>
      </c>
      <c r="I19" s="234">
        <v>43</v>
      </c>
      <c r="J19" s="234">
        <v>-43</v>
      </c>
      <c r="K19" s="234">
        <v>0</v>
      </c>
      <c r="L19"/>
    </row>
    <row r="20" spans="1:12" ht="26.25" customHeight="1">
      <c r="A20" s="9"/>
      <c r="B20" s="9">
        <v>2300</v>
      </c>
      <c r="C20" s="13" t="s">
        <v>75</v>
      </c>
      <c r="D20" s="234">
        <v>50</v>
      </c>
      <c r="E20" s="234">
        <v>143</v>
      </c>
      <c r="F20" s="234">
        <v>0</v>
      </c>
      <c r="G20" s="234">
        <v>143</v>
      </c>
      <c r="H20" s="234">
        <v>0</v>
      </c>
      <c r="I20" s="234">
        <v>143</v>
      </c>
      <c r="J20" s="234">
        <v>-143</v>
      </c>
      <c r="K20" s="234">
        <v>0</v>
      </c>
      <c r="L20"/>
    </row>
    <row r="21" spans="1:12" ht="15" customHeight="1">
      <c r="A21" s="9"/>
      <c r="B21" s="117">
        <v>2312</v>
      </c>
      <c r="C21" s="13" t="s">
        <v>253</v>
      </c>
      <c r="D21" s="234">
        <v>50</v>
      </c>
      <c r="E21" s="234">
        <v>143</v>
      </c>
      <c r="F21" s="234">
        <v>0</v>
      </c>
      <c r="G21" s="234">
        <v>143</v>
      </c>
      <c r="H21" s="234">
        <v>0</v>
      </c>
      <c r="I21" s="234">
        <v>143</v>
      </c>
      <c r="J21" s="234">
        <v>-143</v>
      </c>
      <c r="K21" s="234">
        <v>0</v>
      </c>
      <c r="L21"/>
    </row>
    <row r="22" spans="1:12" ht="15" customHeight="1">
      <c r="A22" s="9"/>
      <c r="B22" s="9"/>
      <c r="C22" s="17" t="s">
        <v>24</v>
      </c>
      <c r="D22" s="234">
        <f aca="true" t="shared" si="1" ref="D22:I22">D12+D17+D11+D20+D13</f>
        <v>16972</v>
      </c>
      <c r="E22" s="234">
        <f t="shared" si="1"/>
        <v>30384</v>
      </c>
      <c r="F22" s="234">
        <f t="shared" si="1"/>
        <v>0</v>
      </c>
      <c r="G22" s="234">
        <f t="shared" si="1"/>
        <v>30384</v>
      </c>
      <c r="H22" s="234">
        <f t="shared" si="1"/>
        <v>0</v>
      </c>
      <c r="I22" s="234">
        <f t="shared" si="1"/>
        <v>30384</v>
      </c>
      <c r="J22" s="234">
        <f>J12+J17+J11+J20+J13</f>
        <v>0</v>
      </c>
      <c r="K22" s="234">
        <f>K12+K17+K11+K20+K13</f>
        <v>30384</v>
      </c>
      <c r="L22"/>
    </row>
    <row r="23" spans="1:12" ht="24.75" customHeight="1">
      <c r="A23" s="116"/>
      <c r="B23" s="9"/>
      <c r="C23" s="17"/>
      <c r="D23" s="234"/>
      <c r="E23" s="234"/>
      <c r="F23" s="234"/>
      <c r="G23" s="234"/>
      <c r="H23" s="234"/>
      <c r="I23" s="234"/>
      <c r="J23" s="234"/>
      <c r="K23" s="234"/>
      <c r="L23"/>
    </row>
    <row r="24" spans="1:12" ht="27">
      <c r="A24" s="8"/>
      <c r="B24" s="9"/>
      <c r="C24" s="135" t="s">
        <v>915</v>
      </c>
      <c r="D24" s="234"/>
      <c r="E24" s="234"/>
      <c r="F24" s="234"/>
      <c r="G24" s="234"/>
      <c r="H24" s="234"/>
      <c r="I24" s="234"/>
      <c r="J24" s="234"/>
      <c r="K24" s="234"/>
      <c r="L24"/>
    </row>
    <row r="25" spans="1:12" ht="12.75">
      <c r="A25" s="8"/>
      <c r="B25" s="9">
        <v>1100</v>
      </c>
      <c r="C25" s="10" t="s">
        <v>59</v>
      </c>
      <c r="D25" s="234">
        <v>13600</v>
      </c>
      <c r="E25" s="234">
        <v>22900</v>
      </c>
      <c r="F25" s="234">
        <v>0</v>
      </c>
      <c r="G25" s="234">
        <v>22900</v>
      </c>
      <c r="H25" s="234">
        <v>0</v>
      </c>
      <c r="I25" s="234">
        <v>22900</v>
      </c>
      <c r="J25" s="234">
        <v>0</v>
      </c>
      <c r="K25" s="234">
        <v>22900</v>
      </c>
      <c r="L25"/>
    </row>
    <row r="26" spans="1:12" ht="12.75">
      <c r="A26" s="8"/>
      <c r="B26" s="9">
        <v>1210</v>
      </c>
      <c r="C26" s="10" t="s">
        <v>60</v>
      </c>
      <c r="D26" s="63">
        <v>3276</v>
      </c>
      <c r="E26" s="63">
        <v>5403</v>
      </c>
      <c r="F26" s="63">
        <v>0</v>
      </c>
      <c r="G26" s="63">
        <v>5403</v>
      </c>
      <c r="H26" s="63">
        <v>0</v>
      </c>
      <c r="I26" s="63">
        <v>5403</v>
      </c>
      <c r="J26" s="63">
        <v>0</v>
      </c>
      <c r="K26" s="63">
        <v>5403</v>
      </c>
      <c r="L26"/>
    </row>
    <row r="27" spans="1:12" ht="25.5">
      <c r="A27" s="209"/>
      <c r="B27" s="214">
        <v>1220</v>
      </c>
      <c r="C27" s="211" t="s">
        <v>539</v>
      </c>
      <c r="D27" s="212">
        <v>678</v>
      </c>
      <c r="E27" s="212">
        <f aca="true" t="shared" si="2" ref="E27:K27">SUM(E28:E30)</f>
        <v>612</v>
      </c>
      <c r="F27" s="212">
        <f t="shared" si="2"/>
        <v>0</v>
      </c>
      <c r="G27" s="212">
        <f t="shared" si="2"/>
        <v>612</v>
      </c>
      <c r="H27" s="212">
        <f t="shared" si="2"/>
        <v>0</v>
      </c>
      <c r="I27" s="212">
        <f t="shared" si="2"/>
        <v>612</v>
      </c>
      <c r="J27" s="212">
        <f t="shared" si="2"/>
        <v>50</v>
      </c>
      <c r="K27" s="212">
        <f t="shared" si="2"/>
        <v>662</v>
      </c>
      <c r="L27"/>
    </row>
    <row r="28" spans="1:12" ht="12.75">
      <c r="A28" s="209"/>
      <c r="B28" s="210">
        <v>1221</v>
      </c>
      <c r="C28" s="211" t="s">
        <v>597</v>
      </c>
      <c r="D28" s="234">
        <v>0</v>
      </c>
      <c r="E28" s="234">
        <v>0</v>
      </c>
      <c r="F28" s="234">
        <v>0</v>
      </c>
      <c r="G28" s="234">
        <v>0</v>
      </c>
      <c r="H28" s="234">
        <v>0</v>
      </c>
      <c r="I28" s="234">
        <v>0</v>
      </c>
      <c r="J28" s="234">
        <v>0</v>
      </c>
      <c r="K28" s="234">
        <v>0</v>
      </c>
      <c r="L28"/>
    </row>
    <row r="29" spans="1:12" ht="25.5">
      <c r="A29" s="209"/>
      <c r="B29" s="210">
        <v>1227</v>
      </c>
      <c r="C29" s="211" t="s">
        <v>704</v>
      </c>
      <c r="D29" s="234">
        <v>0</v>
      </c>
      <c r="E29" s="234">
        <v>256</v>
      </c>
      <c r="F29" s="234">
        <v>0</v>
      </c>
      <c r="G29" s="234">
        <v>256</v>
      </c>
      <c r="H29" s="234">
        <v>0</v>
      </c>
      <c r="I29" s="234">
        <v>256</v>
      </c>
      <c r="J29" s="234">
        <v>0</v>
      </c>
      <c r="K29" s="234">
        <v>256</v>
      </c>
      <c r="L29"/>
    </row>
    <row r="30" spans="1:12" ht="12.75">
      <c r="A30" s="209"/>
      <c r="B30" s="210">
        <v>1229</v>
      </c>
      <c r="C30" s="211" t="s">
        <v>952</v>
      </c>
      <c r="D30" s="234">
        <v>678</v>
      </c>
      <c r="E30" s="234">
        <v>356</v>
      </c>
      <c r="F30" s="234">
        <v>0</v>
      </c>
      <c r="G30" s="234">
        <v>356</v>
      </c>
      <c r="H30" s="234">
        <v>0</v>
      </c>
      <c r="I30" s="234">
        <v>356</v>
      </c>
      <c r="J30" s="234">
        <v>50</v>
      </c>
      <c r="K30" s="234">
        <v>406</v>
      </c>
      <c r="L30"/>
    </row>
    <row r="31" spans="1:12" ht="12.75">
      <c r="A31" s="8"/>
      <c r="B31" s="9">
        <v>2200</v>
      </c>
      <c r="C31" s="10" t="s">
        <v>28</v>
      </c>
      <c r="D31" s="234">
        <f aca="true" t="shared" si="3" ref="D31:I31">SUM(D32:D39)</f>
        <v>3470</v>
      </c>
      <c r="E31" s="234">
        <f t="shared" si="3"/>
        <v>5297</v>
      </c>
      <c r="F31" s="234">
        <f t="shared" si="3"/>
        <v>0</v>
      </c>
      <c r="G31" s="234">
        <f t="shared" si="3"/>
        <v>5297</v>
      </c>
      <c r="H31" s="234">
        <f t="shared" si="3"/>
        <v>0</v>
      </c>
      <c r="I31" s="234">
        <f t="shared" si="3"/>
        <v>5297</v>
      </c>
      <c r="J31" s="234">
        <f>SUM(J32:J39)</f>
        <v>-50</v>
      </c>
      <c r="K31" s="234">
        <f>SUM(K32:K39)</f>
        <v>5247</v>
      </c>
      <c r="L31"/>
    </row>
    <row r="32" spans="1:12" ht="12.75">
      <c r="A32" s="8"/>
      <c r="B32" s="117">
        <v>2219</v>
      </c>
      <c r="C32" s="10" t="s">
        <v>208</v>
      </c>
      <c r="D32" s="234">
        <v>300</v>
      </c>
      <c r="E32" s="234">
        <v>427</v>
      </c>
      <c r="F32" s="234">
        <v>0</v>
      </c>
      <c r="G32" s="234">
        <v>427</v>
      </c>
      <c r="H32" s="234">
        <v>0</v>
      </c>
      <c r="I32" s="234">
        <v>427</v>
      </c>
      <c r="J32" s="234">
        <v>-50</v>
      </c>
      <c r="K32" s="234">
        <v>377</v>
      </c>
      <c r="L32"/>
    </row>
    <row r="33" spans="1:12" ht="12.75">
      <c r="A33" s="8"/>
      <c r="B33" s="117">
        <v>2235</v>
      </c>
      <c r="C33" s="10" t="s">
        <v>718</v>
      </c>
      <c r="D33" s="234">
        <v>250</v>
      </c>
      <c r="E33" s="234">
        <v>356</v>
      </c>
      <c r="F33" s="234">
        <v>0</v>
      </c>
      <c r="G33" s="234">
        <v>356</v>
      </c>
      <c r="H33" s="234">
        <v>0</v>
      </c>
      <c r="I33" s="234">
        <v>356</v>
      </c>
      <c r="J33" s="234">
        <v>0</v>
      </c>
      <c r="K33" s="234">
        <v>356</v>
      </c>
      <c r="L33"/>
    </row>
    <row r="34" spans="1:12" ht="12.75">
      <c r="A34" s="209"/>
      <c r="B34" s="210">
        <v>2234</v>
      </c>
      <c r="C34" s="211" t="s">
        <v>536</v>
      </c>
      <c r="D34" s="234">
        <v>60</v>
      </c>
      <c r="E34" s="234">
        <v>43</v>
      </c>
      <c r="F34" s="234">
        <v>0</v>
      </c>
      <c r="G34" s="234">
        <v>43</v>
      </c>
      <c r="H34" s="234">
        <v>0</v>
      </c>
      <c r="I34" s="234">
        <v>43</v>
      </c>
      <c r="J34" s="234">
        <v>0</v>
      </c>
      <c r="K34" s="234">
        <v>43</v>
      </c>
      <c r="L34"/>
    </row>
    <row r="35" spans="1:12" ht="12.75">
      <c r="A35" s="8"/>
      <c r="B35" s="117">
        <v>2242</v>
      </c>
      <c r="C35" s="10" t="s">
        <v>407</v>
      </c>
      <c r="D35" s="63">
        <v>170</v>
      </c>
      <c r="E35" s="63">
        <v>570</v>
      </c>
      <c r="F35" s="63">
        <v>0</v>
      </c>
      <c r="G35" s="63">
        <v>570</v>
      </c>
      <c r="H35" s="63">
        <v>0</v>
      </c>
      <c r="I35" s="63">
        <v>570</v>
      </c>
      <c r="J35" s="63">
        <v>-450</v>
      </c>
      <c r="K35" s="63">
        <v>120</v>
      </c>
      <c r="L35"/>
    </row>
    <row r="36" spans="1:12" ht="12.75">
      <c r="A36" s="8"/>
      <c r="B36" s="117">
        <v>2243</v>
      </c>
      <c r="C36" s="10" t="s">
        <v>408</v>
      </c>
      <c r="D36" s="63">
        <v>100</v>
      </c>
      <c r="E36" s="63">
        <v>214</v>
      </c>
      <c r="F36" s="63">
        <v>0</v>
      </c>
      <c r="G36" s="63">
        <v>214</v>
      </c>
      <c r="H36" s="63">
        <v>0</v>
      </c>
      <c r="I36" s="63">
        <v>214</v>
      </c>
      <c r="J36" s="63">
        <v>0</v>
      </c>
      <c r="K36" s="63">
        <v>214</v>
      </c>
      <c r="L36"/>
    </row>
    <row r="37" spans="1:12" ht="12.75">
      <c r="A37" s="8"/>
      <c r="B37" s="117">
        <v>2245</v>
      </c>
      <c r="C37" s="10" t="s">
        <v>409</v>
      </c>
      <c r="D37" s="63">
        <v>60</v>
      </c>
      <c r="E37" s="63">
        <v>86</v>
      </c>
      <c r="F37" s="63">
        <v>0</v>
      </c>
      <c r="G37" s="63">
        <v>86</v>
      </c>
      <c r="H37" s="63">
        <v>0</v>
      </c>
      <c r="I37" s="63">
        <v>86</v>
      </c>
      <c r="J37" s="63">
        <v>0</v>
      </c>
      <c r="K37" s="63">
        <v>86</v>
      </c>
      <c r="L37"/>
    </row>
    <row r="38" spans="1:12" ht="25.5" customHeight="1">
      <c r="A38" s="8"/>
      <c r="B38" s="117">
        <v>2249</v>
      </c>
      <c r="C38" s="10" t="s">
        <v>10</v>
      </c>
      <c r="D38" s="63">
        <v>30</v>
      </c>
      <c r="E38" s="63">
        <v>43</v>
      </c>
      <c r="F38" s="63">
        <v>0</v>
      </c>
      <c r="G38" s="63">
        <v>43</v>
      </c>
      <c r="H38" s="63">
        <v>0</v>
      </c>
      <c r="I38" s="63">
        <v>43</v>
      </c>
      <c r="J38" s="63">
        <v>0</v>
      </c>
      <c r="K38" s="63">
        <v>43</v>
      </c>
      <c r="L38"/>
    </row>
    <row r="39" spans="1:12" ht="12.75">
      <c r="A39" s="8"/>
      <c r="B39" s="117">
        <v>2279</v>
      </c>
      <c r="C39" s="10" t="s">
        <v>410</v>
      </c>
      <c r="D39" s="63">
        <v>2500</v>
      </c>
      <c r="E39" s="63">
        <v>3558</v>
      </c>
      <c r="F39" s="63">
        <v>0</v>
      </c>
      <c r="G39" s="63">
        <v>3558</v>
      </c>
      <c r="H39" s="63">
        <v>0</v>
      </c>
      <c r="I39" s="63">
        <v>3558</v>
      </c>
      <c r="J39" s="63">
        <v>450</v>
      </c>
      <c r="K39" s="63">
        <v>4008</v>
      </c>
      <c r="L39"/>
    </row>
    <row r="40" spans="1:12" ht="25.5">
      <c r="A40" s="8"/>
      <c r="B40" s="9">
        <v>2300</v>
      </c>
      <c r="C40" s="10" t="s">
        <v>76</v>
      </c>
      <c r="D40" s="63">
        <f aca="true" t="shared" si="4" ref="D40:I40">SUM(D41:D48)</f>
        <v>3185</v>
      </c>
      <c r="E40" s="63">
        <f t="shared" si="4"/>
        <v>4128</v>
      </c>
      <c r="F40" s="63">
        <f t="shared" si="4"/>
        <v>0</v>
      </c>
      <c r="G40" s="63">
        <f t="shared" si="4"/>
        <v>4128</v>
      </c>
      <c r="H40" s="63">
        <f t="shared" si="4"/>
        <v>0</v>
      </c>
      <c r="I40" s="63">
        <f t="shared" si="4"/>
        <v>4128</v>
      </c>
      <c r="J40" s="63">
        <f>SUM(J41:J48)</f>
        <v>0</v>
      </c>
      <c r="K40" s="63">
        <f>SUM(K41:K48)</f>
        <v>4128</v>
      </c>
      <c r="L40"/>
    </row>
    <row r="41" spans="1:12" ht="12.75">
      <c r="A41" s="8"/>
      <c r="B41" s="117">
        <v>2311</v>
      </c>
      <c r="C41" s="10" t="s">
        <v>252</v>
      </c>
      <c r="D41" s="63">
        <v>30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/>
    </row>
    <row r="42" spans="1:12" ht="12.75">
      <c r="A42" s="8"/>
      <c r="B42" s="117">
        <v>2312</v>
      </c>
      <c r="C42" s="10" t="s">
        <v>253</v>
      </c>
      <c r="D42" s="63">
        <v>500</v>
      </c>
      <c r="E42" s="63">
        <v>427</v>
      </c>
      <c r="F42" s="63">
        <v>0</v>
      </c>
      <c r="G42" s="63">
        <v>427</v>
      </c>
      <c r="H42" s="63">
        <v>0</v>
      </c>
      <c r="I42" s="63">
        <v>427</v>
      </c>
      <c r="J42" s="63">
        <v>0</v>
      </c>
      <c r="K42" s="63">
        <v>427</v>
      </c>
      <c r="L42"/>
    </row>
    <row r="43" spans="1:12" ht="12.75">
      <c r="A43" s="8"/>
      <c r="B43" s="117">
        <v>2322</v>
      </c>
      <c r="C43" s="10" t="s">
        <v>254</v>
      </c>
      <c r="D43" s="63">
        <v>2200</v>
      </c>
      <c r="E43" s="63">
        <v>2846</v>
      </c>
      <c r="F43" s="63">
        <v>0</v>
      </c>
      <c r="G43" s="63">
        <v>2846</v>
      </c>
      <c r="H43" s="63">
        <v>0</v>
      </c>
      <c r="I43" s="63">
        <v>2846</v>
      </c>
      <c r="J43" s="63">
        <v>0</v>
      </c>
      <c r="K43" s="63">
        <v>2846</v>
      </c>
      <c r="L43"/>
    </row>
    <row r="44" spans="1:12" ht="12.75">
      <c r="A44" s="8"/>
      <c r="B44" s="117">
        <v>2350</v>
      </c>
      <c r="C44" s="10" t="s">
        <v>888</v>
      </c>
      <c r="D44" s="63">
        <v>50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/>
    </row>
    <row r="45" spans="1:12" ht="12.75">
      <c r="A45" s="8"/>
      <c r="B45" s="117">
        <v>2352</v>
      </c>
      <c r="C45" s="10" t="s">
        <v>256</v>
      </c>
      <c r="D45" s="63">
        <v>105</v>
      </c>
      <c r="E45" s="63">
        <v>143</v>
      </c>
      <c r="F45" s="63">
        <v>0</v>
      </c>
      <c r="G45" s="63">
        <v>143</v>
      </c>
      <c r="H45" s="63">
        <v>0</v>
      </c>
      <c r="I45" s="63">
        <v>143</v>
      </c>
      <c r="J45" s="63">
        <v>100</v>
      </c>
      <c r="K45" s="63">
        <v>243</v>
      </c>
      <c r="L45"/>
    </row>
    <row r="46" spans="1:12" ht="12.75">
      <c r="A46" s="8"/>
      <c r="B46" s="117">
        <v>2354</v>
      </c>
      <c r="C46" s="10" t="s">
        <v>411</v>
      </c>
      <c r="D46" s="63">
        <v>300</v>
      </c>
      <c r="E46" s="63">
        <v>427</v>
      </c>
      <c r="F46" s="63">
        <v>0</v>
      </c>
      <c r="G46" s="63">
        <v>427</v>
      </c>
      <c r="H46" s="63">
        <v>0</v>
      </c>
      <c r="I46" s="63">
        <v>427</v>
      </c>
      <c r="J46" s="63">
        <v>0</v>
      </c>
      <c r="K46" s="63">
        <v>427</v>
      </c>
      <c r="L46"/>
    </row>
    <row r="47" spans="1:12" ht="12.75">
      <c r="A47" s="8"/>
      <c r="B47" s="117">
        <v>2390</v>
      </c>
      <c r="C47" s="10" t="s">
        <v>314</v>
      </c>
      <c r="D47" s="63">
        <v>0</v>
      </c>
      <c r="E47" s="63">
        <v>0</v>
      </c>
      <c r="F47" s="63">
        <v>0</v>
      </c>
      <c r="G47" s="63">
        <v>0</v>
      </c>
      <c r="H47" s="63">
        <v>50</v>
      </c>
      <c r="I47" s="63">
        <v>50</v>
      </c>
      <c r="J47" s="63">
        <v>0</v>
      </c>
      <c r="K47" s="63">
        <v>50</v>
      </c>
      <c r="L47"/>
    </row>
    <row r="48" spans="1:12" ht="12.75">
      <c r="A48" s="8"/>
      <c r="B48" s="117">
        <v>2361</v>
      </c>
      <c r="C48" s="10" t="s">
        <v>394</v>
      </c>
      <c r="D48" s="63">
        <v>0</v>
      </c>
      <c r="E48" s="63">
        <v>285</v>
      </c>
      <c r="F48" s="63">
        <v>0</v>
      </c>
      <c r="G48" s="63">
        <v>285</v>
      </c>
      <c r="H48" s="63">
        <v>-50</v>
      </c>
      <c r="I48" s="63">
        <v>235</v>
      </c>
      <c r="J48" s="63">
        <v>-100</v>
      </c>
      <c r="K48" s="63">
        <v>135</v>
      </c>
      <c r="L48"/>
    </row>
    <row r="49" spans="1:12" ht="12.75">
      <c r="A49" s="8"/>
      <c r="B49" s="9">
        <v>5200</v>
      </c>
      <c r="C49" s="10" t="s">
        <v>61</v>
      </c>
      <c r="D49" s="63">
        <v>225</v>
      </c>
      <c r="E49" s="63">
        <f>SUM(E50:E51)</f>
        <v>712</v>
      </c>
      <c r="F49" s="63">
        <v>0</v>
      </c>
      <c r="G49" s="63">
        <f>SUM(G50:G51)</f>
        <v>712</v>
      </c>
      <c r="H49" s="63">
        <v>0</v>
      </c>
      <c r="I49" s="63">
        <f>SUM(I50:I51)</f>
        <v>712</v>
      </c>
      <c r="J49" s="63">
        <v>0</v>
      </c>
      <c r="K49" s="63">
        <f>SUM(K50:K51)</f>
        <v>712</v>
      </c>
      <c r="L49"/>
    </row>
    <row r="50" spans="1:12" ht="12.75">
      <c r="A50" s="8"/>
      <c r="B50" s="117">
        <v>5239</v>
      </c>
      <c r="C50" s="10" t="s">
        <v>387</v>
      </c>
      <c r="D50" s="63">
        <v>225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/>
    </row>
    <row r="51" spans="1:12" ht="12.75">
      <c r="A51" s="8"/>
      <c r="B51" s="117">
        <v>5218</v>
      </c>
      <c r="C51" s="10" t="s">
        <v>705</v>
      </c>
      <c r="D51" s="63">
        <v>0</v>
      </c>
      <c r="E51" s="63">
        <v>712</v>
      </c>
      <c r="F51" s="63">
        <v>0</v>
      </c>
      <c r="G51" s="63">
        <v>712</v>
      </c>
      <c r="H51" s="63">
        <v>0</v>
      </c>
      <c r="I51" s="63">
        <v>712</v>
      </c>
      <c r="J51" s="63">
        <v>0</v>
      </c>
      <c r="K51" s="63">
        <v>712</v>
      </c>
      <c r="L51"/>
    </row>
    <row r="52" spans="1:12" ht="12.75">
      <c r="A52" s="31"/>
      <c r="B52" s="21"/>
      <c r="C52" s="32" t="s">
        <v>24</v>
      </c>
      <c r="D52" s="63">
        <f aca="true" t="shared" si="5" ref="D52:I52">D25+D26+D31+D40+D27+D49</f>
        <v>24434</v>
      </c>
      <c r="E52" s="63">
        <f t="shared" si="5"/>
        <v>39052</v>
      </c>
      <c r="F52" s="63">
        <f t="shared" si="5"/>
        <v>0</v>
      </c>
      <c r="G52" s="63">
        <f t="shared" si="5"/>
        <v>39052</v>
      </c>
      <c r="H52" s="63">
        <f t="shared" si="5"/>
        <v>0</v>
      </c>
      <c r="I52" s="63">
        <f t="shared" si="5"/>
        <v>39052</v>
      </c>
      <c r="J52" s="63">
        <f>J25+J26+J31+J40+J27+J49</f>
        <v>0</v>
      </c>
      <c r="K52" s="63">
        <f>K25+K26+K31+K40+K27+K49</f>
        <v>39052</v>
      </c>
      <c r="L52"/>
    </row>
    <row r="53" spans="1:12" ht="12.75">
      <c r="A53" s="31"/>
      <c r="B53" s="21"/>
      <c r="C53" s="32"/>
      <c r="D53" s="63"/>
      <c r="E53" s="63"/>
      <c r="F53" s="63"/>
      <c r="G53" s="63"/>
      <c r="H53" s="63"/>
      <c r="I53" s="63"/>
      <c r="J53" s="63"/>
      <c r="K53" s="63"/>
      <c r="L53"/>
    </row>
    <row r="54" spans="1:12" ht="13.5">
      <c r="A54" s="8"/>
      <c r="B54" s="9"/>
      <c r="C54" s="135" t="s">
        <v>62</v>
      </c>
      <c r="D54" s="63"/>
      <c r="E54" s="63"/>
      <c r="F54" s="63"/>
      <c r="G54" s="63"/>
      <c r="H54" s="63"/>
      <c r="I54" s="63"/>
      <c r="J54" s="63"/>
      <c r="K54" s="63"/>
      <c r="L54"/>
    </row>
    <row r="55" spans="1:12" ht="12.75">
      <c r="A55" s="8"/>
      <c r="B55" s="9">
        <v>1100</v>
      </c>
      <c r="C55" s="10" t="s">
        <v>59</v>
      </c>
      <c r="D55" s="63">
        <v>62100</v>
      </c>
      <c r="E55" s="63">
        <v>98886</v>
      </c>
      <c r="F55" s="63">
        <v>0</v>
      </c>
      <c r="G55" s="63">
        <v>98886</v>
      </c>
      <c r="H55" s="63">
        <v>0</v>
      </c>
      <c r="I55" s="63">
        <v>98886</v>
      </c>
      <c r="J55" s="63">
        <v>0</v>
      </c>
      <c r="K55" s="63">
        <v>98886</v>
      </c>
      <c r="L55"/>
    </row>
    <row r="56" spans="1:12" ht="12.75">
      <c r="A56" s="8"/>
      <c r="B56" s="9">
        <v>1200</v>
      </c>
      <c r="C56" s="10" t="s">
        <v>60</v>
      </c>
      <c r="D56" s="234">
        <v>14960</v>
      </c>
      <c r="E56" s="234">
        <v>23327</v>
      </c>
      <c r="F56" s="234">
        <v>0</v>
      </c>
      <c r="G56" s="234">
        <v>23327</v>
      </c>
      <c r="H56" s="234">
        <v>0</v>
      </c>
      <c r="I56" s="234">
        <v>23327</v>
      </c>
      <c r="J56" s="234">
        <v>0</v>
      </c>
      <c r="K56" s="234">
        <v>23327</v>
      </c>
      <c r="L56"/>
    </row>
    <row r="57" spans="1:12" ht="25.5">
      <c r="A57" s="209"/>
      <c r="B57" s="214">
        <v>1220</v>
      </c>
      <c r="C57" s="211" t="s">
        <v>538</v>
      </c>
      <c r="D57" s="234">
        <f aca="true" t="shared" si="6" ref="D57:I57">SUM(D58:D62)</f>
        <v>730</v>
      </c>
      <c r="E57" s="234">
        <f t="shared" si="6"/>
        <v>1637</v>
      </c>
      <c r="F57" s="234">
        <f t="shared" si="6"/>
        <v>0</v>
      </c>
      <c r="G57" s="234">
        <f t="shared" si="6"/>
        <v>1637</v>
      </c>
      <c r="H57" s="234">
        <f t="shared" si="6"/>
        <v>0</v>
      </c>
      <c r="I57" s="234">
        <f t="shared" si="6"/>
        <v>1637</v>
      </c>
      <c r="J57" s="234">
        <f>SUM(J58:J62)</f>
        <v>370</v>
      </c>
      <c r="K57" s="234">
        <f>SUM(K58:K62)</f>
        <v>2007</v>
      </c>
      <c r="L57"/>
    </row>
    <row r="58" spans="1:12" ht="12.75">
      <c r="A58" s="209"/>
      <c r="B58" s="210">
        <v>1221</v>
      </c>
      <c r="C58" s="211" t="s">
        <v>363</v>
      </c>
      <c r="D58" s="234">
        <v>90</v>
      </c>
      <c r="E58" s="234">
        <v>0</v>
      </c>
      <c r="F58" s="234">
        <v>0</v>
      </c>
      <c r="G58" s="234">
        <v>0</v>
      </c>
      <c r="H58" s="234">
        <v>0</v>
      </c>
      <c r="I58" s="234">
        <v>0</v>
      </c>
      <c r="J58" s="234">
        <v>170</v>
      </c>
      <c r="K58" s="234">
        <v>170</v>
      </c>
      <c r="L58"/>
    </row>
    <row r="59" spans="1:12" ht="12.75">
      <c r="A59" s="209"/>
      <c r="B59" s="210">
        <v>1225</v>
      </c>
      <c r="C59" s="211" t="s">
        <v>540</v>
      </c>
      <c r="D59" s="234">
        <v>240</v>
      </c>
      <c r="E59" s="234">
        <v>0</v>
      </c>
      <c r="F59" s="234">
        <v>0</v>
      </c>
      <c r="G59" s="234">
        <v>0</v>
      </c>
      <c r="H59" s="234">
        <v>0</v>
      </c>
      <c r="I59" s="234">
        <v>0</v>
      </c>
      <c r="J59" s="234">
        <v>0</v>
      </c>
      <c r="K59" s="234">
        <v>0</v>
      </c>
      <c r="L59"/>
    </row>
    <row r="60" spans="1:12" ht="25.5">
      <c r="A60" s="209"/>
      <c r="B60" s="210">
        <v>1227</v>
      </c>
      <c r="C60" s="211" t="s">
        <v>703</v>
      </c>
      <c r="D60" s="234">
        <v>0</v>
      </c>
      <c r="E60" s="234">
        <v>1281</v>
      </c>
      <c r="F60" s="234">
        <v>0</v>
      </c>
      <c r="G60" s="234">
        <v>1281</v>
      </c>
      <c r="H60" s="234">
        <v>0</v>
      </c>
      <c r="I60" s="234">
        <v>1281</v>
      </c>
      <c r="J60" s="234">
        <v>-70</v>
      </c>
      <c r="K60" s="234">
        <v>1211</v>
      </c>
      <c r="L60"/>
    </row>
    <row r="61" spans="1:12" ht="12.75">
      <c r="A61" s="209"/>
      <c r="B61" s="210">
        <v>1228</v>
      </c>
      <c r="C61" s="211" t="s">
        <v>740</v>
      </c>
      <c r="D61" s="234">
        <v>350</v>
      </c>
      <c r="E61" s="234">
        <v>356</v>
      </c>
      <c r="F61" s="234">
        <v>0</v>
      </c>
      <c r="G61" s="234">
        <v>356</v>
      </c>
      <c r="H61" s="234">
        <v>0</v>
      </c>
      <c r="I61" s="234">
        <v>356</v>
      </c>
      <c r="J61" s="234">
        <v>70</v>
      </c>
      <c r="K61" s="234">
        <v>426</v>
      </c>
      <c r="L61"/>
    </row>
    <row r="62" spans="1:12" ht="12.75">
      <c r="A62" s="209"/>
      <c r="B62" s="210">
        <v>1229</v>
      </c>
      <c r="C62" s="211" t="s">
        <v>911</v>
      </c>
      <c r="D62" s="234">
        <v>50</v>
      </c>
      <c r="E62" s="234">
        <v>0</v>
      </c>
      <c r="F62" s="234">
        <v>0</v>
      </c>
      <c r="G62" s="234">
        <v>0</v>
      </c>
      <c r="H62" s="234">
        <v>0</v>
      </c>
      <c r="I62" s="234">
        <v>0</v>
      </c>
      <c r="J62" s="234">
        <v>200</v>
      </c>
      <c r="K62" s="234">
        <v>200</v>
      </c>
      <c r="L62"/>
    </row>
    <row r="63" spans="1:12" ht="12.75">
      <c r="A63" s="8"/>
      <c r="B63" s="9">
        <v>2200</v>
      </c>
      <c r="C63" s="10" t="s">
        <v>28</v>
      </c>
      <c r="D63" s="234">
        <f aca="true" t="shared" si="7" ref="D63:I63">SUM(D64:D78)</f>
        <v>10181</v>
      </c>
      <c r="E63" s="234">
        <f t="shared" si="7"/>
        <v>14087</v>
      </c>
      <c r="F63" s="234">
        <f t="shared" si="7"/>
        <v>0</v>
      </c>
      <c r="G63" s="234">
        <f t="shared" si="7"/>
        <v>14087</v>
      </c>
      <c r="H63" s="234">
        <f t="shared" si="7"/>
        <v>223</v>
      </c>
      <c r="I63" s="234">
        <f t="shared" si="7"/>
        <v>14310</v>
      </c>
      <c r="J63" s="234">
        <f>SUM(J64:J78)</f>
        <v>125</v>
      </c>
      <c r="K63" s="234">
        <f>SUM(K64:K78)</f>
        <v>14435</v>
      </c>
      <c r="L63"/>
    </row>
    <row r="64" spans="1:12" ht="12.75">
      <c r="A64" s="8"/>
      <c r="B64" s="117">
        <v>2219</v>
      </c>
      <c r="C64" s="10" t="s">
        <v>208</v>
      </c>
      <c r="D64" s="234">
        <v>1160</v>
      </c>
      <c r="E64" s="234">
        <v>1566</v>
      </c>
      <c r="F64" s="234">
        <v>0</v>
      </c>
      <c r="G64" s="234">
        <v>1566</v>
      </c>
      <c r="H64" s="234">
        <v>0</v>
      </c>
      <c r="I64" s="234">
        <v>1566</v>
      </c>
      <c r="J64" s="234">
        <v>295</v>
      </c>
      <c r="K64" s="234">
        <v>1861</v>
      </c>
      <c r="L64"/>
    </row>
    <row r="65" spans="1:12" ht="12.75">
      <c r="A65" s="8"/>
      <c r="B65" s="117">
        <v>2221</v>
      </c>
      <c r="C65" s="10" t="s">
        <v>209</v>
      </c>
      <c r="D65" s="234">
        <v>1393</v>
      </c>
      <c r="E65" s="234">
        <v>2135</v>
      </c>
      <c r="F65" s="234">
        <v>0</v>
      </c>
      <c r="G65" s="234">
        <v>2135</v>
      </c>
      <c r="H65" s="234">
        <v>0</v>
      </c>
      <c r="I65" s="234">
        <v>2135</v>
      </c>
      <c r="J65" s="234">
        <v>-295</v>
      </c>
      <c r="K65" s="234">
        <v>1840</v>
      </c>
      <c r="L65"/>
    </row>
    <row r="66" spans="1:12" ht="12.75">
      <c r="A66" s="8"/>
      <c r="B66" s="117">
        <v>2222</v>
      </c>
      <c r="C66" s="10" t="s">
        <v>210</v>
      </c>
      <c r="D66" s="234">
        <v>255</v>
      </c>
      <c r="E66" s="234">
        <v>356</v>
      </c>
      <c r="F66" s="234">
        <v>0</v>
      </c>
      <c r="G66" s="234">
        <v>356</v>
      </c>
      <c r="H66" s="234">
        <v>0</v>
      </c>
      <c r="I66" s="234">
        <v>356</v>
      </c>
      <c r="J66" s="234">
        <v>0</v>
      </c>
      <c r="K66" s="234">
        <v>356</v>
      </c>
      <c r="L66"/>
    </row>
    <row r="67" spans="1:12" ht="12.75">
      <c r="A67" s="8"/>
      <c r="B67" s="117">
        <v>2223</v>
      </c>
      <c r="C67" s="10" t="s">
        <v>211</v>
      </c>
      <c r="D67" s="234">
        <v>1700</v>
      </c>
      <c r="E67" s="234">
        <v>2420</v>
      </c>
      <c r="F67" s="234">
        <v>0</v>
      </c>
      <c r="G67" s="234">
        <v>2420</v>
      </c>
      <c r="H67" s="234">
        <v>0</v>
      </c>
      <c r="I67" s="234">
        <v>2420</v>
      </c>
      <c r="J67" s="234">
        <v>0</v>
      </c>
      <c r="K67" s="234">
        <v>2420</v>
      </c>
      <c r="L67"/>
    </row>
    <row r="68" spans="1:12" ht="12.75">
      <c r="A68" s="209"/>
      <c r="B68" s="210">
        <v>2234</v>
      </c>
      <c r="C68" s="211" t="s">
        <v>536</v>
      </c>
      <c r="D68" s="234">
        <v>250</v>
      </c>
      <c r="E68" s="234">
        <v>43</v>
      </c>
      <c r="F68" s="234">
        <v>0</v>
      </c>
      <c r="G68" s="234">
        <v>43</v>
      </c>
      <c r="H68" s="234">
        <v>0</v>
      </c>
      <c r="I68" s="234">
        <v>43</v>
      </c>
      <c r="J68" s="234">
        <v>0</v>
      </c>
      <c r="K68" s="234">
        <v>43</v>
      </c>
      <c r="L68"/>
    </row>
    <row r="69" spans="1:12" ht="12.75">
      <c r="A69" s="209"/>
      <c r="B69" s="210">
        <v>2235</v>
      </c>
      <c r="C69" s="211" t="s">
        <v>718</v>
      </c>
      <c r="D69" s="212">
        <v>200</v>
      </c>
      <c r="E69" s="212">
        <v>285</v>
      </c>
      <c r="F69" s="212">
        <v>0</v>
      </c>
      <c r="G69" s="212">
        <v>285</v>
      </c>
      <c r="H69" s="212">
        <v>0</v>
      </c>
      <c r="I69" s="212">
        <v>285</v>
      </c>
      <c r="J69" s="212">
        <v>0</v>
      </c>
      <c r="K69" s="212">
        <v>285</v>
      </c>
      <c r="L69"/>
    </row>
    <row r="70" spans="1:12" ht="13.5" customHeight="1">
      <c r="A70" s="8"/>
      <c r="B70" s="117">
        <v>2226</v>
      </c>
      <c r="C70" s="10" t="s">
        <v>412</v>
      </c>
      <c r="D70" s="63">
        <v>150</v>
      </c>
      <c r="E70" s="63">
        <v>0</v>
      </c>
      <c r="F70" s="63">
        <v>0</v>
      </c>
      <c r="G70" s="63">
        <v>0</v>
      </c>
      <c r="H70" s="63">
        <v>100</v>
      </c>
      <c r="I70" s="63">
        <v>100</v>
      </c>
      <c r="J70" s="63">
        <v>30</v>
      </c>
      <c r="K70" s="63">
        <v>130</v>
      </c>
      <c r="L70"/>
    </row>
    <row r="71" spans="1:12" ht="12.75">
      <c r="A71" s="8"/>
      <c r="B71" s="117">
        <v>2242</v>
      </c>
      <c r="C71" s="10" t="s">
        <v>413</v>
      </c>
      <c r="D71" s="63">
        <v>815</v>
      </c>
      <c r="E71" s="63">
        <v>285</v>
      </c>
      <c r="F71" s="63">
        <v>0</v>
      </c>
      <c r="G71" s="63">
        <v>285</v>
      </c>
      <c r="H71" s="63">
        <v>60</v>
      </c>
      <c r="I71" s="63">
        <v>345</v>
      </c>
      <c r="J71" s="63">
        <v>285</v>
      </c>
      <c r="K71" s="63">
        <v>630</v>
      </c>
      <c r="L71"/>
    </row>
    <row r="72" spans="1:12" ht="12.75">
      <c r="A72" s="8"/>
      <c r="B72" s="117">
        <v>2243</v>
      </c>
      <c r="C72" s="10" t="s">
        <v>391</v>
      </c>
      <c r="D72" s="63">
        <v>460</v>
      </c>
      <c r="E72" s="63">
        <v>498</v>
      </c>
      <c r="F72" s="63">
        <v>0</v>
      </c>
      <c r="G72" s="63">
        <v>498</v>
      </c>
      <c r="H72" s="63">
        <v>35</v>
      </c>
      <c r="I72" s="63">
        <v>533</v>
      </c>
      <c r="J72" s="63">
        <v>155</v>
      </c>
      <c r="K72" s="63">
        <v>688</v>
      </c>
      <c r="L72"/>
    </row>
    <row r="73" spans="1:12" ht="12.75">
      <c r="A73" s="8"/>
      <c r="B73" s="117">
        <v>2245</v>
      </c>
      <c r="C73" s="10" t="s">
        <v>611</v>
      </c>
      <c r="D73" s="63">
        <v>595</v>
      </c>
      <c r="E73" s="63">
        <v>712</v>
      </c>
      <c r="F73" s="63">
        <v>0</v>
      </c>
      <c r="G73" s="63">
        <v>712</v>
      </c>
      <c r="H73" s="63">
        <v>0</v>
      </c>
      <c r="I73" s="63">
        <v>712</v>
      </c>
      <c r="J73" s="63">
        <v>65</v>
      </c>
      <c r="K73" s="63">
        <v>777</v>
      </c>
      <c r="L73"/>
    </row>
    <row r="74" spans="1:12" ht="12" customHeight="1">
      <c r="A74" s="8"/>
      <c r="B74" s="117">
        <v>2253</v>
      </c>
      <c r="C74" s="10" t="s">
        <v>414</v>
      </c>
      <c r="D74" s="63">
        <v>185</v>
      </c>
      <c r="E74" s="63">
        <v>214</v>
      </c>
      <c r="F74" s="63">
        <v>0</v>
      </c>
      <c r="G74" s="63">
        <v>214</v>
      </c>
      <c r="H74" s="63">
        <v>-100</v>
      </c>
      <c r="I74" s="63">
        <v>114</v>
      </c>
      <c r="J74" s="63">
        <v>0</v>
      </c>
      <c r="K74" s="63">
        <v>114</v>
      </c>
      <c r="L74"/>
    </row>
    <row r="75" spans="1:12" ht="12" customHeight="1">
      <c r="A75" s="8"/>
      <c r="B75" s="117">
        <v>2260</v>
      </c>
      <c r="C75" s="10" t="s">
        <v>875</v>
      </c>
      <c r="D75" s="63">
        <v>16</v>
      </c>
      <c r="E75" s="63">
        <v>22</v>
      </c>
      <c r="F75" s="63">
        <v>0</v>
      </c>
      <c r="G75" s="63">
        <v>22</v>
      </c>
      <c r="H75" s="63">
        <v>82</v>
      </c>
      <c r="I75" s="63">
        <v>104</v>
      </c>
      <c r="J75" s="63">
        <v>0</v>
      </c>
      <c r="K75" s="63">
        <v>104</v>
      </c>
      <c r="L75"/>
    </row>
    <row r="76" spans="1:12" ht="12" customHeight="1">
      <c r="A76" s="8"/>
      <c r="B76" s="117">
        <v>2262</v>
      </c>
      <c r="C76" s="10" t="s">
        <v>804</v>
      </c>
      <c r="D76" s="63">
        <v>2500</v>
      </c>
      <c r="E76" s="63">
        <v>4867</v>
      </c>
      <c r="F76" s="63">
        <v>0</v>
      </c>
      <c r="G76" s="63">
        <v>4867</v>
      </c>
      <c r="H76" s="63">
        <v>0</v>
      </c>
      <c r="I76" s="63">
        <v>4867</v>
      </c>
      <c r="J76" s="63">
        <v>-660</v>
      </c>
      <c r="K76" s="63">
        <v>4207</v>
      </c>
      <c r="L76"/>
    </row>
    <row r="77" spans="1:12" ht="12.75">
      <c r="A77" s="8"/>
      <c r="B77" s="117">
        <v>2269</v>
      </c>
      <c r="C77" s="10" t="s">
        <v>415</v>
      </c>
      <c r="D77" s="63">
        <v>180</v>
      </c>
      <c r="E77" s="63">
        <v>257</v>
      </c>
      <c r="F77" s="63">
        <v>0</v>
      </c>
      <c r="G77" s="63">
        <v>257</v>
      </c>
      <c r="H77" s="63">
        <v>0</v>
      </c>
      <c r="I77" s="63">
        <v>257</v>
      </c>
      <c r="J77" s="63">
        <v>0</v>
      </c>
      <c r="K77" s="63">
        <v>257</v>
      </c>
      <c r="L77"/>
    </row>
    <row r="78" spans="1:12" ht="12.75">
      <c r="A78" s="8"/>
      <c r="B78" s="117">
        <v>2279</v>
      </c>
      <c r="C78" s="10" t="s">
        <v>410</v>
      </c>
      <c r="D78" s="63">
        <v>322</v>
      </c>
      <c r="E78" s="63">
        <v>427</v>
      </c>
      <c r="F78" s="63">
        <v>0</v>
      </c>
      <c r="G78" s="63">
        <v>427</v>
      </c>
      <c r="H78" s="63">
        <v>46</v>
      </c>
      <c r="I78" s="63">
        <v>473</v>
      </c>
      <c r="J78" s="63">
        <v>250</v>
      </c>
      <c r="K78" s="63">
        <v>723</v>
      </c>
      <c r="L78"/>
    </row>
    <row r="79" spans="1:12" ht="25.5">
      <c r="A79" s="8"/>
      <c r="B79" s="9">
        <v>2300</v>
      </c>
      <c r="C79" s="10" t="s">
        <v>81</v>
      </c>
      <c r="D79" s="63">
        <f aca="true" t="shared" si="8" ref="D79:I79">SUM(D80:D90)</f>
        <v>8817</v>
      </c>
      <c r="E79" s="63">
        <f t="shared" si="8"/>
        <v>14263</v>
      </c>
      <c r="F79" s="63">
        <f t="shared" si="8"/>
        <v>0</v>
      </c>
      <c r="G79" s="63">
        <f t="shared" si="8"/>
        <v>14263</v>
      </c>
      <c r="H79" s="63">
        <f t="shared" si="8"/>
        <v>-208</v>
      </c>
      <c r="I79" s="63">
        <f t="shared" si="8"/>
        <v>14055</v>
      </c>
      <c r="J79" s="63">
        <f>SUM(J80:J90)</f>
        <v>-1261</v>
      </c>
      <c r="K79" s="63">
        <f>SUM(K80:K90)</f>
        <v>12794</v>
      </c>
      <c r="L79"/>
    </row>
    <row r="80" spans="1:12" ht="12.75">
      <c r="A80" s="8"/>
      <c r="B80" s="117">
        <v>2311</v>
      </c>
      <c r="C80" s="10" t="s">
        <v>252</v>
      </c>
      <c r="D80" s="63">
        <v>460</v>
      </c>
      <c r="E80" s="63">
        <v>854</v>
      </c>
      <c r="F80" s="63">
        <v>0</v>
      </c>
      <c r="G80" s="63">
        <v>854</v>
      </c>
      <c r="H80" s="63">
        <v>0</v>
      </c>
      <c r="I80" s="63">
        <v>854</v>
      </c>
      <c r="J80" s="63">
        <v>0</v>
      </c>
      <c r="K80" s="63">
        <v>854</v>
      </c>
      <c r="L80"/>
    </row>
    <row r="81" spans="1:12" ht="12.75">
      <c r="A81" s="8"/>
      <c r="B81" s="117">
        <v>2312</v>
      </c>
      <c r="C81" s="10" t="s">
        <v>253</v>
      </c>
      <c r="D81" s="63">
        <v>90</v>
      </c>
      <c r="E81" s="63">
        <v>854</v>
      </c>
      <c r="F81" s="63">
        <v>0</v>
      </c>
      <c r="G81" s="63">
        <v>854</v>
      </c>
      <c r="H81" s="63">
        <v>-123</v>
      </c>
      <c r="I81" s="63">
        <v>731</v>
      </c>
      <c r="J81" s="63">
        <v>-500</v>
      </c>
      <c r="K81" s="63">
        <v>231</v>
      </c>
      <c r="L81"/>
    </row>
    <row r="82" spans="1:12" ht="13.5" customHeight="1">
      <c r="A82" s="8"/>
      <c r="B82" s="117">
        <v>2322</v>
      </c>
      <c r="C82" s="10" t="s">
        <v>254</v>
      </c>
      <c r="D82" s="63">
        <v>6000</v>
      </c>
      <c r="E82" s="63">
        <v>9250</v>
      </c>
      <c r="F82" s="63">
        <v>0</v>
      </c>
      <c r="G82" s="63">
        <v>9250</v>
      </c>
      <c r="H82" s="63">
        <v>-1000</v>
      </c>
      <c r="I82" s="63">
        <v>8250</v>
      </c>
      <c r="J82" s="63">
        <v>-881</v>
      </c>
      <c r="K82" s="63">
        <v>7369</v>
      </c>
      <c r="L82"/>
    </row>
    <row r="83" spans="1:12" ht="13.5" customHeight="1">
      <c r="A83" s="8"/>
      <c r="B83" s="117">
        <v>2341</v>
      </c>
      <c r="C83" s="10" t="s">
        <v>439</v>
      </c>
      <c r="D83" s="63">
        <v>57</v>
      </c>
      <c r="E83" s="63">
        <v>100</v>
      </c>
      <c r="F83" s="63">
        <v>0</v>
      </c>
      <c r="G83" s="63">
        <v>100</v>
      </c>
      <c r="H83" s="63">
        <v>0</v>
      </c>
      <c r="I83" s="63">
        <v>100</v>
      </c>
      <c r="J83" s="63">
        <v>0</v>
      </c>
      <c r="K83" s="63">
        <v>100</v>
      </c>
      <c r="L83"/>
    </row>
    <row r="84" spans="1:12" ht="15" customHeight="1">
      <c r="A84" s="8"/>
      <c r="B84" s="117">
        <v>2350</v>
      </c>
      <c r="C84" s="10" t="s">
        <v>416</v>
      </c>
      <c r="D84" s="63">
        <v>0</v>
      </c>
      <c r="E84" s="63">
        <v>143</v>
      </c>
      <c r="F84" s="63">
        <v>0</v>
      </c>
      <c r="G84" s="63">
        <v>143</v>
      </c>
      <c r="H84" s="63">
        <v>343</v>
      </c>
      <c r="I84" s="63">
        <v>486</v>
      </c>
      <c r="J84" s="63">
        <v>0</v>
      </c>
      <c r="K84" s="63">
        <v>486</v>
      </c>
      <c r="L84"/>
    </row>
    <row r="85" spans="1:12" ht="14.25" customHeight="1">
      <c r="A85" s="8"/>
      <c r="B85" s="117">
        <v>2351</v>
      </c>
      <c r="C85" s="10" t="s">
        <v>255</v>
      </c>
      <c r="D85" s="63">
        <v>0</v>
      </c>
      <c r="E85" s="63">
        <v>143</v>
      </c>
      <c r="F85" s="63">
        <v>0</v>
      </c>
      <c r="G85" s="63">
        <v>143</v>
      </c>
      <c r="H85" s="63">
        <v>-143</v>
      </c>
      <c r="I85" s="63">
        <v>0</v>
      </c>
      <c r="J85" s="63">
        <v>0</v>
      </c>
      <c r="K85" s="63">
        <v>0</v>
      </c>
      <c r="L85"/>
    </row>
    <row r="86" spans="1:12" ht="12" customHeight="1">
      <c r="A86" s="8"/>
      <c r="B86" s="117">
        <v>2352</v>
      </c>
      <c r="C86" s="10" t="s">
        <v>256</v>
      </c>
      <c r="D86" s="63">
        <v>400</v>
      </c>
      <c r="E86" s="63">
        <v>712</v>
      </c>
      <c r="F86" s="63">
        <v>0</v>
      </c>
      <c r="G86" s="63">
        <v>712</v>
      </c>
      <c r="H86" s="63">
        <v>-300</v>
      </c>
      <c r="I86" s="63">
        <v>412</v>
      </c>
      <c r="J86" s="63">
        <v>20</v>
      </c>
      <c r="K86" s="63">
        <v>432</v>
      </c>
      <c r="L86"/>
    </row>
    <row r="87" spans="1:12" ht="12.75" customHeight="1">
      <c r="A87" s="8"/>
      <c r="B87" s="117">
        <v>2353</v>
      </c>
      <c r="C87" s="10" t="s">
        <v>417</v>
      </c>
      <c r="D87" s="63">
        <v>150</v>
      </c>
      <c r="E87" s="63">
        <v>214</v>
      </c>
      <c r="F87" s="63">
        <v>0</v>
      </c>
      <c r="G87" s="63">
        <v>214</v>
      </c>
      <c r="H87" s="63">
        <v>0</v>
      </c>
      <c r="I87" s="63">
        <v>214</v>
      </c>
      <c r="J87" s="63">
        <v>0</v>
      </c>
      <c r="K87" s="63">
        <v>214</v>
      </c>
      <c r="L87"/>
    </row>
    <row r="88" spans="1:12" ht="12.75" customHeight="1">
      <c r="A88" s="8"/>
      <c r="B88" s="117">
        <v>2354</v>
      </c>
      <c r="C88" s="10" t="s">
        <v>411</v>
      </c>
      <c r="D88" s="63">
        <v>880</v>
      </c>
      <c r="E88" s="63">
        <v>427</v>
      </c>
      <c r="F88" s="63">
        <v>0</v>
      </c>
      <c r="G88" s="63">
        <v>427</v>
      </c>
      <c r="H88" s="63">
        <v>1000</v>
      </c>
      <c r="I88" s="63">
        <v>1427</v>
      </c>
      <c r="J88" s="63">
        <v>0</v>
      </c>
      <c r="K88" s="63">
        <v>1427</v>
      </c>
      <c r="L88"/>
    </row>
    <row r="89" spans="1:12" ht="12" customHeight="1">
      <c r="A89" s="8"/>
      <c r="B89" s="117">
        <v>2361</v>
      </c>
      <c r="C89" s="10" t="s">
        <v>394</v>
      </c>
      <c r="D89" s="63">
        <v>670</v>
      </c>
      <c r="E89" s="63">
        <v>1423</v>
      </c>
      <c r="F89" s="63">
        <v>0</v>
      </c>
      <c r="G89" s="63">
        <v>1423</v>
      </c>
      <c r="H89" s="63">
        <v>0</v>
      </c>
      <c r="I89" s="63">
        <v>1423</v>
      </c>
      <c r="J89" s="63">
        <v>0</v>
      </c>
      <c r="K89" s="63">
        <v>1423</v>
      </c>
      <c r="L89"/>
    </row>
    <row r="90" spans="1:12" ht="12.75" customHeight="1">
      <c r="A90" s="8"/>
      <c r="B90" s="117">
        <v>2390</v>
      </c>
      <c r="C90" s="10" t="s">
        <v>385</v>
      </c>
      <c r="D90" s="63">
        <v>110</v>
      </c>
      <c r="E90" s="63">
        <v>143</v>
      </c>
      <c r="F90" s="63">
        <v>0</v>
      </c>
      <c r="G90" s="63">
        <v>143</v>
      </c>
      <c r="H90" s="63">
        <v>15</v>
      </c>
      <c r="I90" s="63">
        <v>158</v>
      </c>
      <c r="J90" s="63">
        <v>100</v>
      </c>
      <c r="K90" s="63">
        <v>258</v>
      </c>
      <c r="L90"/>
    </row>
    <row r="91" spans="1:12" ht="12.75" customHeight="1">
      <c r="A91" s="8"/>
      <c r="B91" s="9">
        <v>2500</v>
      </c>
      <c r="C91" s="10" t="s">
        <v>71</v>
      </c>
      <c r="D91" s="63">
        <v>50</v>
      </c>
      <c r="E91" s="63">
        <v>72</v>
      </c>
      <c r="F91" s="63">
        <v>0</v>
      </c>
      <c r="G91" s="63">
        <v>72</v>
      </c>
      <c r="H91" s="63">
        <v>-50</v>
      </c>
      <c r="I91" s="63">
        <v>22</v>
      </c>
      <c r="J91" s="63">
        <v>0</v>
      </c>
      <c r="K91" s="63">
        <v>22</v>
      </c>
      <c r="L91"/>
    </row>
    <row r="92" spans="1:12" ht="12.75" customHeight="1">
      <c r="A92" s="8"/>
      <c r="B92" s="9">
        <v>5000</v>
      </c>
      <c r="C92" s="10" t="s">
        <v>61</v>
      </c>
      <c r="D92" s="63">
        <v>212</v>
      </c>
      <c r="E92" s="63">
        <f aca="true" t="shared" si="9" ref="E92:K92">SUM(E93:E95)</f>
        <v>456</v>
      </c>
      <c r="F92" s="63">
        <f t="shared" si="9"/>
        <v>0</v>
      </c>
      <c r="G92" s="63">
        <f t="shared" si="9"/>
        <v>456</v>
      </c>
      <c r="H92" s="63">
        <f t="shared" si="9"/>
        <v>35</v>
      </c>
      <c r="I92" s="63">
        <f t="shared" si="9"/>
        <v>491</v>
      </c>
      <c r="J92" s="63">
        <f t="shared" si="9"/>
        <v>766</v>
      </c>
      <c r="K92" s="63">
        <f t="shared" si="9"/>
        <v>1257</v>
      </c>
      <c r="L92"/>
    </row>
    <row r="93" spans="1:12" ht="12.75" customHeight="1">
      <c r="A93" s="14"/>
      <c r="B93" s="118">
        <v>5121</v>
      </c>
      <c r="C93" s="10" t="s">
        <v>741</v>
      </c>
      <c r="D93" s="63">
        <v>0</v>
      </c>
      <c r="E93" s="63">
        <v>171</v>
      </c>
      <c r="F93" s="63">
        <v>0</v>
      </c>
      <c r="G93" s="63">
        <v>171</v>
      </c>
      <c r="H93" s="63">
        <v>-171</v>
      </c>
      <c r="I93" s="63">
        <v>0</v>
      </c>
      <c r="J93" s="63">
        <v>166</v>
      </c>
      <c r="K93" s="63">
        <v>166</v>
      </c>
      <c r="L93"/>
    </row>
    <row r="94" spans="1:12" ht="12.75" customHeight="1">
      <c r="A94" s="14"/>
      <c r="B94" s="118">
        <v>5239</v>
      </c>
      <c r="C94" s="10" t="s">
        <v>387</v>
      </c>
      <c r="D94" s="63">
        <v>0</v>
      </c>
      <c r="E94" s="63">
        <v>0</v>
      </c>
      <c r="F94" s="63">
        <v>0</v>
      </c>
      <c r="G94" s="63">
        <v>0</v>
      </c>
      <c r="H94" s="63">
        <v>491</v>
      </c>
      <c r="I94" s="63">
        <v>491</v>
      </c>
      <c r="J94" s="63">
        <v>0</v>
      </c>
      <c r="K94" s="63">
        <v>491</v>
      </c>
      <c r="L94"/>
    </row>
    <row r="95" spans="1:12" ht="12.75" customHeight="1">
      <c r="A95" s="14"/>
      <c r="B95" s="118">
        <v>5238</v>
      </c>
      <c r="C95" s="10" t="s">
        <v>434</v>
      </c>
      <c r="D95" s="63">
        <v>212</v>
      </c>
      <c r="E95" s="63">
        <v>285</v>
      </c>
      <c r="F95" s="63">
        <v>0</v>
      </c>
      <c r="G95" s="63">
        <v>285</v>
      </c>
      <c r="H95" s="63">
        <v>-285</v>
      </c>
      <c r="I95" s="63">
        <v>0</v>
      </c>
      <c r="J95" s="63">
        <v>600</v>
      </c>
      <c r="K95" s="63">
        <v>600</v>
      </c>
      <c r="L95"/>
    </row>
    <row r="96" spans="1:12" ht="12.75" customHeight="1" thickBot="1">
      <c r="A96" s="14"/>
      <c r="B96" s="15"/>
      <c r="C96" s="17" t="s">
        <v>24</v>
      </c>
      <c r="D96" s="63">
        <f aca="true" t="shared" si="10" ref="D96:I96">D55+D56+D63+D79+D91+D92+D57</f>
        <v>97050</v>
      </c>
      <c r="E96" s="63">
        <f t="shared" si="10"/>
        <v>152728</v>
      </c>
      <c r="F96" s="63">
        <f t="shared" si="10"/>
        <v>0</v>
      </c>
      <c r="G96" s="63">
        <f t="shared" si="10"/>
        <v>152728</v>
      </c>
      <c r="H96" s="63">
        <f t="shared" si="10"/>
        <v>0</v>
      </c>
      <c r="I96" s="63">
        <f t="shared" si="10"/>
        <v>152728</v>
      </c>
      <c r="J96" s="63">
        <f>J55+J56+J63+J79+J91+J92+J57</f>
        <v>0</v>
      </c>
      <c r="K96" s="63">
        <f>K55+K56+K63+K79+K91+K92+K57</f>
        <v>152728</v>
      </c>
      <c r="L96"/>
    </row>
    <row r="97" spans="1:12" ht="12.75" customHeight="1" thickBot="1">
      <c r="A97" s="389" t="s">
        <v>53</v>
      </c>
      <c r="B97" s="390"/>
      <c r="C97" s="391"/>
      <c r="D97" s="68">
        <f aca="true" t="shared" si="11" ref="D97:I97">D22+D52+D96</f>
        <v>138456</v>
      </c>
      <c r="E97" s="68">
        <f t="shared" si="11"/>
        <v>222164</v>
      </c>
      <c r="F97" s="68">
        <f t="shared" si="11"/>
        <v>0</v>
      </c>
      <c r="G97" s="68">
        <f t="shared" si="11"/>
        <v>222164</v>
      </c>
      <c r="H97" s="68">
        <f t="shared" si="11"/>
        <v>0</v>
      </c>
      <c r="I97" s="68">
        <f t="shared" si="11"/>
        <v>222164</v>
      </c>
      <c r="J97" s="68">
        <f>J22+J52+J96</f>
        <v>0</v>
      </c>
      <c r="K97" s="68">
        <f>K22+K52+K96</f>
        <v>222164</v>
      </c>
      <c r="L97"/>
    </row>
    <row r="98" spans="1:12" ht="15.75">
      <c r="A98" s="53"/>
      <c r="C98" s="25"/>
      <c r="E98"/>
      <c r="F98"/>
      <c r="G98"/>
      <c r="H98"/>
      <c r="I98"/>
      <c r="J98"/>
      <c r="K98"/>
      <c r="L98"/>
    </row>
    <row r="99" spans="1:12" ht="15.75">
      <c r="A99" s="26"/>
      <c r="B99" s="26"/>
      <c r="D99" s="26"/>
      <c r="E99"/>
      <c r="F99"/>
      <c r="G99"/>
      <c r="H99"/>
      <c r="I99"/>
      <c r="J99"/>
      <c r="K99"/>
      <c r="L99"/>
    </row>
    <row r="100" spans="5:12" ht="12.75">
      <c r="E100"/>
      <c r="F100"/>
      <c r="G100"/>
      <c r="H100"/>
      <c r="I100"/>
      <c r="J100"/>
      <c r="K100"/>
      <c r="L100"/>
    </row>
    <row r="101" spans="3:12" ht="15.75">
      <c r="C101" s="69"/>
      <c r="E101"/>
      <c r="F101"/>
      <c r="G101"/>
      <c r="H101"/>
      <c r="I101"/>
      <c r="J101"/>
      <c r="K101"/>
      <c r="L101"/>
    </row>
    <row r="102" spans="5:12" ht="12.75">
      <c r="E102"/>
      <c r="F102"/>
      <c r="G102"/>
      <c r="H102"/>
      <c r="I102"/>
      <c r="J102"/>
      <c r="K102"/>
      <c r="L102"/>
    </row>
    <row r="103" spans="5:12" ht="14.25" customHeight="1">
      <c r="E103"/>
      <c r="F103"/>
      <c r="G103"/>
      <c r="H103"/>
      <c r="I103"/>
      <c r="J103"/>
      <c r="K103"/>
      <c r="L103"/>
    </row>
    <row r="115" ht="45.75" customHeight="1"/>
    <row r="118" spans="5:14" s="2" customFormat="1" ht="15.75" customHeight="1">
      <c r="E118" s="60"/>
      <c r="F118" s="60"/>
      <c r="G118" s="60"/>
      <c r="H118" s="60"/>
      <c r="I118" s="60"/>
      <c r="J118" s="60"/>
      <c r="K118" s="60"/>
      <c r="L118" s="60"/>
      <c r="M118"/>
      <c r="N118"/>
    </row>
  </sheetData>
  <sheetProtection/>
  <mergeCells count="7">
    <mergeCell ref="A97:C97"/>
    <mergeCell ref="D3:G3"/>
    <mergeCell ref="A5:D5"/>
    <mergeCell ref="E5:G5"/>
    <mergeCell ref="A7:C7"/>
    <mergeCell ref="A8:C8"/>
    <mergeCell ref="A3:C3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0"/>
  <sheetViews>
    <sheetView zoomScalePageLayoutView="0" workbookViewId="0" topLeftCell="A4">
      <selection activeCell="L7" sqref="L7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6.8515625" style="60" customWidth="1"/>
  </cols>
  <sheetData>
    <row r="1" spans="1:5" ht="12.75">
      <c r="A1" s="1"/>
      <c r="C1" s="71"/>
      <c r="D1" s="58"/>
      <c r="E1" s="58"/>
    </row>
    <row r="2" spans="2:5" ht="15.75">
      <c r="B2" s="1"/>
      <c r="C2" s="54"/>
      <c r="D2"/>
      <c r="E2"/>
    </row>
    <row r="3" spans="1:5" ht="18.75">
      <c r="A3" s="5"/>
      <c r="B3" s="5"/>
      <c r="C3" s="70"/>
      <c r="D3" s="204" t="s">
        <v>675</v>
      </c>
      <c r="E3" s="58"/>
    </row>
    <row r="4" spans="1:5" ht="15.75">
      <c r="A4" s="363" t="s">
        <v>453</v>
      </c>
      <c r="B4" s="363"/>
      <c r="C4" s="363"/>
      <c r="D4" s="363"/>
      <c r="E4"/>
    </row>
    <row r="5" spans="1:5" ht="16.5" thickBot="1">
      <c r="A5" s="7"/>
      <c r="B5" s="7"/>
      <c r="C5" s="7"/>
      <c r="D5" s="58"/>
      <c r="E5" s="327"/>
    </row>
    <row r="6" spans="1:11" ht="54" thickBot="1">
      <c r="A6" s="381" t="s">
        <v>735</v>
      </c>
      <c r="B6" s="382"/>
      <c r="C6" s="383"/>
      <c r="D6" s="238" t="s">
        <v>231</v>
      </c>
      <c r="E6" s="238" t="s">
        <v>268</v>
      </c>
      <c r="F6" s="238" t="s">
        <v>303</v>
      </c>
      <c r="G6" s="238" t="s">
        <v>301</v>
      </c>
      <c r="H6" s="238" t="s">
        <v>310</v>
      </c>
      <c r="I6" s="238" t="s">
        <v>309</v>
      </c>
      <c r="J6" s="337" t="s">
        <v>360</v>
      </c>
      <c r="K6" s="337" t="s">
        <v>361</v>
      </c>
    </row>
    <row r="7" spans="1:11" ht="20.25" thickBot="1">
      <c r="A7" s="388"/>
      <c r="B7" s="385"/>
      <c r="C7" s="386"/>
      <c r="D7" s="61" t="s">
        <v>828</v>
      </c>
      <c r="E7" s="61" t="s">
        <v>717</v>
      </c>
      <c r="F7" s="61" t="s">
        <v>717</v>
      </c>
      <c r="G7" s="61" t="s">
        <v>717</v>
      </c>
      <c r="H7" s="61" t="s">
        <v>717</v>
      </c>
      <c r="I7" s="61" t="s">
        <v>717</v>
      </c>
      <c r="J7" s="61" t="s">
        <v>717</v>
      </c>
      <c r="K7" s="61" t="s">
        <v>717</v>
      </c>
    </row>
    <row r="8" spans="1:11" ht="14.25">
      <c r="A8" s="18"/>
      <c r="B8" s="29" t="s">
        <v>26</v>
      </c>
      <c r="C8" s="132" t="s">
        <v>27</v>
      </c>
      <c r="D8" s="62"/>
      <c r="E8" s="62"/>
      <c r="F8" s="62"/>
      <c r="G8" s="62"/>
      <c r="H8" s="62"/>
      <c r="I8" s="62"/>
      <c r="J8" s="62"/>
      <c r="K8" s="62"/>
    </row>
    <row r="9" spans="1:11" ht="27">
      <c r="A9" s="8"/>
      <c r="B9" s="9"/>
      <c r="C9" s="135" t="s">
        <v>206</v>
      </c>
      <c r="D9" s="65"/>
      <c r="E9" s="65"/>
      <c r="F9" s="65"/>
      <c r="G9" s="65"/>
      <c r="H9" s="65"/>
      <c r="I9" s="65"/>
      <c r="J9" s="65"/>
      <c r="K9" s="65"/>
    </row>
    <row r="10" spans="1:11" ht="12.75">
      <c r="A10" s="8"/>
      <c r="B10" s="9">
        <v>1100</v>
      </c>
      <c r="C10" s="233" t="s">
        <v>533</v>
      </c>
      <c r="D10" s="234">
        <v>154000</v>
      </c>
      <c r="E10" s="234">
        <v>267215</v>
      </c>
      <c r="F10" s="234">
        <v>0</v>
      </c>
      <c r="G10" s="234">
        <v>267215</v>
      </c>
      <c r="H10" s="234">
        <v>0</v>
      </c>
      <c r="I10" s="234">
        <v>267215</v>
      </c>
      <c r="J10" s="234">
        <v>0</v>
      </c>
      <c r="K10" s="234">
        <v>267215</v>
      </c>
    </row>
    <row r="11" spans="1:11" ht="12.75">
      <c r="A11" s="8"/>
      <c r="B11" s="9">
        <v>1210</v>
      </c>
      <c r="C11" s="233" t="s">
        <v>60</v>
      </c>
      <c r="D11" s="234">
        <v>37544</v>
      </c>
      <c r="E11" s="234">
        <v>63036</v>
      </c>
      <c r="F11" s="234">
        <v>0</v>
      </c>
      <c r="G11" s="234">
        <v>63036</v>
      </c>
      <c r="H11" s="234">
        <v>0</v>
      </c>
      <c r="I11" s="234">
        <v>63036</v>
      </c>
      <c r="J11" s="234">
        <v>0</v>
      </c>
      <c r="K11" s="234">
        <v>63036</v>
      </c>
    </row>
    <row r="12" spans="1:11" ht="25.5">
      <c r="A12" s="209"/>
      <c r="B12" s="214">
        <v>1220</v>
      </c>
      <c r="C12" s="213" t="s">
        <v>532</v>
      </c>
      <c r="D12" s="234">
        <f aca="true" t="shared" si="0" ref="D12:I12">SUM(D13:D17)</f>
        <v>1745</v>
      </c>
      <c r="E12" s="234">
        <f t="shared" si="0"/>
        <v>4082</v>
      </c>
      <c r="F12" s="234">
        <f t="shared" si="0"/>
        <v>0</v>
      </c>
      <c r="G12" s="234">
        <f t="shared" si="0"/>
        <v>4082</v>
      </c>
      <c r="H12" s="234">
        <f t="shared" si="0"/>
        <v>0</v>
      </c>
      <c r="I12" s="234">
        <f t="shared" si="0"/>
        <v>4082</v>
      </c>
      <c r="J12" s="234">
        <f>SUM(J13:J17)</f>
        <v>0</v>
      </c>
      <c r="K12" s="234">
        <f>SUM(K13:K17)</f>
        <v>4082</v>
      </c>
    </row>
    <row r="13" spans="1:11" ht="12.75">
      <c r="A13" s="209"/>
      <c r="B13" s="210">
        <v>1221</v>
      </c>
      <c r="C13" s="213" t="s">
        <v>564</v>
      </c>
      <c r="D13" s="234">
        <v>45</v>
      </c>
      <c r="E13" s="234">
        <v>427</v>
      </c>
      <c r="F13" s="234">
        <v>0</v>
      </c>
      <c r="G13" s="234">
        <v>427</v>
      </c>
      <c r="H13" s="234">
        <v>0</v>
      </c>
      <c r="I13" s="234">
        <v>427</v>
      </c>
      <c r="J13" s="234">
        <v>0</v>
      </c>
      <c r="K13" s="234">
        <v>427</v>
      </c>
    </row>
    <row r="14" spans="1:11" ht="13.5" customHeight="1">
      <c r="A14" s="209"/>
      <c r="B14" s="210">
        <v>1221</v>
      </c>
      <c r="C14" s="213" t="s">
        <v>700</v>
      </c>
      <c r="D14" s="234">
        <v>0</v>
      </c>
      <c r="E14" s="234">
        <v>524</v>
      </c>
      <c r="F14" s="234">
        <v>0</v>
      </c>
      <c r="G14" s="234">
        <v>524</v>
      </c>
      <c r="H14" s="234">
        <v>0</v>
      </c>
      <c r="I14" s="234">
        <v>524</v>
      </c>
      <c r="J14" s="234">
        <v>0</v>
      </c>
      <c r="K14" s="234">
        <v>524</v>
      </c>
    </row>
    <row r="15" spans="1:11" ht="12.75">
      <c r="A15" s="209"/>
      <c r="B15" s="210">
        <v>1228</v>
      </c>
      <c r="C15" s="213" t="s">
        <v>742</v>
      </c>
      <c r="D15" s="234">
        <v>200</v>
      </c>
      <c r="E15" s="234">
        <v>427</v>
      </c>
      <c r="F15" s="234">
        <v>0</v>
      </c>
      <c r="G15" s="234">
        <v>427</v>
      </c>
      <c r="H15" s="234">
        <v>0</v>
      </c>
      <c r="I15" s="234">
        <v>427</v>
      </c>
      <c r="J15" s="234">
        <v>0</v>
      </c>
      <c r="K15" s="234">
        <v>427</v>
      </c>
    </row>
    <row r="16" spans="1:11" ht="25.5">
      <c r="A16" s="209"/>
      <c r="B16" s="210">
        <v>1228</v>
      </c>
      <c r="C16" s="213" t="s">
        <v>937</v>
      </c>
      <c r="D16" s="234">
        <v>0</v>
      </c>
      <c r="E16" s="234">
        <v>427</v>
      </c>
      <c r="F16" s="234">
        <v>0</v>
      </c>
      <c r="G16" s="234">
        <v>427</v>
      </c>
      <c r="H16" s="234">
        <v>0</v>
      </c>
      <c r="I16" s="234">
        <v>427</v>
      </c>
      <c r="J16" s="234">
        <v>0</v>
      </c>
      <c r="K16" s="234">
        <v>427</v>
      </c>
    </row>
    <row r="17" spans="1:11" ht="12.75">
      <c r="A17" s="209"/>
      <c r="B17" s="210">
        <v>1229</v>
      </c>
      <c r="C17" s="213" t="s">
        <v>952</v>
      </c>
      <c r="D17" s="212">
        <v>1500</v>
      </c>
      <c r="E17" s="212">
        <v>2277</v>
      </c>
      <c r="F17" s="212">
        <v>0</v>
      </c>
      <c r="G17" s="212">
        <v>2277</v>
      </c>
      <c r="H17" s="212">
        <v>0</v>
      </c>
      <c r="I17" s="212">
        <v>2277</v>
      </c>
      <c r="J17" s="212">
        <v>0</v>
      </c>
      <c r="K17" s="212">
        <v>2277</v>
      </c>
    </row>
    <row r="18" spans="1:11" ht="12.75">
      <c r="A18" s="8"/>
      <c r="B18" s="9">
        <v>2100</v>
      </c>
      <c r="C18" s="13" t="s">
        <v>30</v>
      </c>
      <c r="D18" s="63">
        <f aca="true" t="shared" si="1" ref="D18:K18">SUM(D19:D19)</f>
        <v>100</v>
      </c>
      <c r="E18" s="63">
        <f t="shared" si="1"/>
        <v>72</v>
      </c>
      <c r="F18" s="63">
        <f t="shared" si="1"/>
        <v>0</v>
      </c>
      <c r="G18" s="63">
        <f t="shared" si="1"/>
        <v>72</v>
      </c>
      <c r="H18" s="63">
        <f t="shared" si="1"/>
        <v>0</v>
      </c>
      <c r="I18" s="63">
        <f t="shared" si="1"/>
        <v>72</v>
      </c>
      <c r="J18" s="63">
        <f t="shared" si="1"/>
        <v>0</v>
      </c>
      <c r="K18" s="63">
        <f t="shared" si="1"/>
        <v>72</v>
      </c>
    </row>
    <row r="19" spans="1:11" ht="25.5">
      <c r="A19" s="8"/>
      <c r="B19" s="117">
        <v>2112</v>
      </c>
      <c r="C19" s="13" t="s">
        <v>736</v>
      </c>
      <c r="D19" s="63">
        <v>100</v>
      </c>
      <c r="E19" s="63">
        <v>72</v>
      </c>
      <c r="F19" s="63">
        <v>0</v>
      </c>
      <c r="G19" s="63">
        <v>72</v>
      </c>
      <c r="H19" s="63">
        <v>0</v>
      </c>
      <c r="I19" s="63">
        <v>72</v>
      </c>
      <c r="J19" s="63">
        <v>0</v>
      </c>
      <c r="K19" s="63">
        <v>72</v>
      </c>
    </row>
    <row r="20" spans="1:11" ht="12.75">
      <c r="A20" s="8"/>
      <c r="B20" s="9">
        <v>2200</v>
      </c>
      <c r="C20" s="13" t="s">
        <v>405</v>
      </c>
      <c r="D20" s="63">
        <f aca="true" t="shared" si="2" ref="D20:I20">SUM(D21:D41)</f>
        <v>30310</v>
      </c>
      <c r="E20" s="63">
        <f t="shared" si="2"/>
        <v>42295</v>
      </c>
      <c r="F20" s="63">
        <f t="shared" si="2"/>
        <v>0</v>
      </c>
      <c r="G20" s="63">
        <f t="shared" si="2"/>
        <v>42295</v>
      </c>
      <c r="H20" s="63">
        <f t="shared" si="2"/>
        <v>0</v>
      </c>
      <c r="I20" s="63">
        <f t="shared" si="2"/>
        <v>42295</v>
      </c>
      <c r="J20" s="63">
        <f>SUM(J21:J41)</f>
        <v>0</v>
      </c>
      <c r="K20" s="63">
        <f>SUM(K21:K41)</f>
        <v>42295</v>
      </c>
    </row>
    <row r="21" spans="1:11" ht="12.75">
      <c r="A21" s="8"/>
      <c r="B21" s="117">
        <v>2213</v>
      </c>
      <c r="C21" s="13" t="s">
        <v>207</v>
      </c>
      <c r="D21" s="63">
        <v>2000</v>
      </c>
      <c r="E21" s="63">
        <v>2561</v>
      </c>
      <c r="F21" s="63">
        <v>0</v>
      </c>
      <c r="G21" s="63">
        <v>2561</v>
      </c>
      <c r="H21" s="63">
        <v>0</v>
      </c>
      <c r="I21" s="63">
        <v>2561</v>
      </c>
      <c r="J21" s="63">
        <v>0</v>
      </c>
      <c r="K21" s="63">
        <v>2561</v>
      </c>
    </row>
    <row r="22" spans="1:11" ht="12.75">
      <c r="A22" s="8"/>
      <c r="B22" s="117">
        <v>2219</v>
      </c>
      <c r="C22" s="13" t="s">
        <v>208</v>
      </c>
      <c r="D22" s="63">
        <v>2700</v>
      </c>
      <c r="E22" s="63">
        <v>3985</v>
      </c>
      <c r="F22" s="63">
        <v>0</v>
      </c>
      <c r="G22" s="63">
        <v>3985</v>
      </c>
      <c r="H22" s="63">
        <v>0</v>
      </c>
      <c r="I22" s="63">
        <v>3985</v>
      </c>
      <c r="J22" s="63">
        <v>0</v>
      </c>
      <c r="K22" s="63">
        <v>3985</v>
      </c>
    </row>
    <row r="23" spans="1:11" ht="12.75">
      <c r="A23" s="8"/>
      <c r="B23" s="117">
        <v>2221</v>
      </c>
      <c r="C23" s="13" t="s">
        <v>209</v>
      </c>
      <c r="D23" s="63">
        <v>3000</v>
      </c>
      <c r="E23" s="63">
        <v>4270</v>
      </c>
      <c r="F23" s="63">
        <v>0</v>
      </c>
      <c r="G23" s="63">
        <v>4270</v>
      </c>
      <c r="H23" s="63">
        <v>0</v>
      </c>
      <c r="I23" s="63">
        <v>4270</v>
      </c>
      <c r="J23" s="63">
        <v>0</v>
      </c>
      <c r="K23" s="63">
        <v>4270</v>
      </c>
    </row>
    <row r="24" spans="1:11" ht="12.75">
      <c r="A24" s="8"/>
      <c r="B24" s="117">
        <v>2222</v>
      </c>
      <c r="C24" s="13" t="s">
        <v>210</v>
      </c>
      <c r="D24" s="63">
        <v>250</v>
      </c>
      <c r="E24" s="63">
        <v>427</v>
      </c>
      <c r="F24" s="63">
        <v>0</v>
      </c>
      <c r="G24" s="63">
        <v>427</v>
      </c>
      <c r="H24" s="63">
        <v>0</v>
      </c>
      <c r="I24" s="63">
        <v>427</v>
      </c>
      <c r="J24" s="63">
        <v>0</v>
      </c>
      <c r="K24" s="63">
        <v>427</v>
      </c>
    </row>
    <row r="25" spans="1:11" ht="12.75">
      <c r="A25" s="8"/>
      <c r="B25" s="117">
        <v>2223</v>
      </c>
      <c r="C25" s="13" t="s">
        <v>211</v>
      </c>
      <c r="D25" s="63">
        <v>3700</v>
      </c>
      <c r="E25" s="63">
        <v>4980</v>
      </c>
      <c r="F25" s="63">
        <v>0</v>
      </c>
      <c r="G25" s="63">
        <v>4980</v>
      </c>
      <c r="H25" s="63">
        <v>0</v>
      </c>
      <c r="I25" s="63">
        <v>4980</v>
      </c>
      <c r="J25" s="63">
        <v>0</v>
      </c>
      <c r="K25" s="63">
        <v>4980</v>
      </c>
    </row>
    <row r="26" spans="1:11" ht="12.75">
      <c r="A26" s="8"/>
      <c r="B26" s="117">
        <v>2226</v>
      </c>
      <c r="C26" s="13" t="s">
        <v>233</v>
      </c>
      <c r="D26" s="63">
        <v>200</v>
      </c>
      <c r="E26" s="63">
        <v>313</v>
      </c>
      <c r="F26" s="63">
        <v>0</v>
      </c>
      <c r="G26" s="63">
        <v>313</v>
      </c>
      <c r="H26" s="63">
        <v>0</v>
      </c>
      <c r="I26" s="63">
        <v>313</v>
      </c>
      <c r="J26" s="63">
        <v>0</v>
      </c>
      <c r="K26" s="63">
        <v>313</v>
      </c>
    </row>
    <row r="27" spans="1:11" ht="12.75">
      <c r="A27" s="8"/>
      <c r="B27" s="117">
        <v>2235</v>
      </c>
      <c r="C27" s="13" t="s">
        <v>718</v>
      </c>
      <c r="D27" s="63">
        <v>1450</v>
      </c>
      <c r="E27" s="63">
        <v>2135</v>
      </c>
      <c r="F27" s="63">
        <v>0</v>
      </c>
      <c r="G27" s="63">
        <v>2135</v>
      </c>
      <c r="H27" s="63">
        <v>0</v>
      </c>
      <c r="I27" s="63">
        <v>2135</v>
      </c>
      <c r="J27" s="63">
        <v>0</v>
      </c>
      <c r="K27" s="63">
        <v>2135</v>
      </c>
    </row>
    <row r="28" spans="1:11" ht="25.5">
      <c r="A28" s="8"/>
      <c r="B28" s="117">
        <v>2232</v>
      </c>
      <c r="C28" s="13" t="s">
        <v>534</v>
      </c>
      <c r="D28" s="63">
        <v>2000</v>
      </c>
      <c r="E28" s="63">
        <v>2846</v>
      </c>
      <c r="F28" s="63">
        <v>0</v>
      </c>
      <c r="G28" s="63">
        <v>2846</v>
      </c>
      <c r="H28" s="63">
        <v>0</v>
      </c>
      <c r="I28" s="63">
        <v>2846</v>
      </c>
      <c r="J28" s="63">
        <v>0</v>
      </c>
      <c r="K28" s="63">
        <v>2846</v>
      </c>
    </row>
    <row r="29" spans="1:11" ht="12.75">
      <c r="A29" s="8"/>
      <c r="B29" s="117">
        <v>2233</v>
      </c>
      <c r="C29" s="13" t="s">
        <v>390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5</v>
      </c>
      <c r="K29" s="63">
        <v>5</v>
      </c>
    </row>
    <row r="30" spans="1:11" ht="12.75">
      <c r="A30" s="209"/>
      <c r="B30" s="210">
        <v>2234</v>
      </c>
      <c r="C30" s="213" t="s">
        <v>536</v>
      </c>
      <c r="D30" s="234">
        <v>720</v>
      </c>
      <c r="E30" s="234">
        <v>72</v>
      </c>
      <c r="F30" s="234">
        <v>0</v>
      </c>
      <c r="G30" s="234">
        <v>72</v>
      </c>
      <c r="H30" s="234">
        <v>0</v>
      </c>
      <c r="I30" s="234">
        <v>72</v>
      </c>
      <c r="J30" s="234">
        <v>-5</v>
      </c>
      <c r="K30" s="234">
        <v>67</v>
      </c>
    </row>
    <row r="31" spans="1:11" ht="12.75">
      <c r="A31" s="8"/>
      <c r="B31" s="117">
        <v>2234</v>
      </c>
      <c r="C31" s="13" t="s">
        <v>245</v>
      </c>
      <c r="D31" s="63">
        <v>550</v>
      </c>
      <c r="E31" s="63">
        <v>783</v>
      </c>
      <c r="F31" s="63">
        <v>0</v>
      </c>
      <c r="G31" s="63">
        <v>783</v>
      </c>
      <c r="H31" s="63">
        <v>0</v>
      </c>
      <c r="I31" s="63">
        <v>783</v>
      </c>
      <c r="J31" s="63">
        <v>0</v>
      </c>
      <c r="K31" s="63">
        <v>783</v>
      </c>
    </row>
    <row r="32" spans="1:11" ht="12.75">
      <c r="A32" s="8"/>
      <c r="B32" s="117">
        <v>2239</v>
      </c>
      <c r="C32" s="13" t="s">
        <v>535</v>
      </c>
      <c r="D32" s="63">
        <v>5800</v>
      </c>
      <c r="E32" s="63">
        <v>8253</v>
      </c>
      <c r="F32" s="63">
        <v>0</v>
      </c>
      <c r="G32" s="63">
        <v>8253</v>
      </c>
      <c r="H32" s="63">
        <v>0</v>
      </c>
      <c r="I32" s="63">
        <v>8253</v>
      </c>
      <c r="J32" s="63">
        <v>0</v>
      </c>
      <c r="K32" s="63">
        <v>8253</v>
      </c>
    </row>
    <row r="33" spans="1:11" ht="12.75">
      <c r="A33" s="8"/>
      <c r="B33" s="117">
        <v>2240</v>
      </c>
      <c r="C33" s="13" t="s">
        <v>798</v>
      </c>
      <c r="D33" s="63">
        <v>50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</row>
    <row r="34" spans="1:11" ht="12.75">
      <c r="A34" s="8"/>
      <c r="B34" s="117">
        <v>2242</v>
      </c>
      <c r="C34" s="13" t="s">
        <v>799</v>
      </c>
      <c r="D34" s="63">
        <v>25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</row>
    <row r="35" spans="1:11" ht="12.75">
      <c r="A35" s="8"/>
      <c r="B35" s="117">
        <v>2243</v>
      </c>
      <c r="C35" s="13" t="s">
        <v>247</v>
      </c>
      <c r="D35" s="63">
        <v>1700</v>
      </c>
      <c r="E35" s="63">
        <v>2420</v>
      </c>
      <c r="F35" s="63">
        <v>0</v>
      </c>
      <c r="G35" s="63">
        <v>2420</v>
      </c>
      <c r="H35" s="63">
        <v>0</v>
      </c>
      <c r="I35" s="63">
        <v>2420</v>
      </c>
      <c r="J35" s="63">
        <v>0</v>
      </c>
      <c r="K35" s="63">
        <v>2420</v>
      </c>
    </row>
    <row r="36" spans="1:11" ht="25.5">
      <c r="A36" s="8"/>
      <c r="B36" s="117">
        <v>2249</v>
      </c>
      <c r="C36" s="13" t="s">
        <v>9</v>
      </c>
      <c r="D36" s="63">
        <v>200</v>
      </c>
      <c r="E36" s="63">
        <v>285</v>
      </c>
      <c r="F36" s="63">
        <v>0</v>
      </c>
      <c r="G36" s="63">
        <v>285</v>
      </c>
      <c r="H36" s="63">
        <v>0</v>
      </c>
      <c r="I36" s="63">
        <v>285</v>
      </c>
      <c r="J36" s="63">
        <v>0</v>
      </c>
      <c r="K36" s="63">
        <v>285</v>
      </c>
    </row>
    <row r="37" spans="1:11" ht="12.75">
      <c r="A37" s="8"/>
      <c r="B37" s="117">
        <v>2251</v>
      </c>
      <c r="C37" s="13" t="s">
        <v>248</v>
      </c>
      <c r="D37" s="63">
        <v>2425</v>
      </c>
      <c r="E37" s="63">
        <v>3840</v>
      </c>
      <c r="F37" s="63">
        <v>0</v>
      </c>
      <c r="G37" s="63">
        <v>3840</v>
      </c>
      <c r="H37" s="63">
        <v>0</v>
      </c>
      <c r="I37" s="63">
        <v>3840</v>
      </c>
      <c r="J37" s="63">
        <v>0</v>
      </c>
      <c r="K37" s="63">
        <v>3840</v>
      </c>
    </row>
    <row r="38" spans="1:11" ht="12.75">
      <c r="A38" s="8"/>
      <c r="B38" s="117">
        <v>2253</v>
      </c>
      <c r="C38" s="13" t="s">
        <v>249</v>
      </c>
      <c r="D38" s="63">
        <v>2975</v>
      </c>
      <c r="E38" s="63">
        <v>4270</v>
      </c>
      <c r="F38" s="63">
        <v>0</v>
      </c>
      <c r="G38" s="63">
        <v>4270</v>
      </c>
      <c r="H38" s="63">
        <v>0</v>
      </c>
      <c r="I38" s="63">
        <v>4270</v>
      </c>
      <c r="J38" s="63">
        <v>0</v>
      </c>
      <c r="K38" s="63">
        <v>4270</v>
      </c>
    </row>
    <row r="39" spans="1:11" ht="12.75">
      <c r="A39" s="8"/>
      <c r="B39" s="117">
        <v>2264</v>
      </c>
      <c r="C39" s="13" t="s">
        <v>362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15</v>
      </c>
      <c r="K39" s="63">
        <v>15</v>
      </c>
    </row>
    <row r="40" spans="1:11" ht="12.75">
      <c r="A40" s="8"/>
      <c r="B40" s="117">
        <v>2269</v>
      </c>
      <c r="C40" s="13" t="s">
        <v>887</v>
      </c>
      <c r="D40" s="63">
        <v>100</v>
      </c>
      <c r="E40" s="63">
        <v>143</v>
      </c>
      <c r="F40" s="63">
        <v>0</v>
      </c>
      <c r="G40" s="63">
        <v>143</v>
      </c>
      <c r="H40" s="63">
        <v>0</v>
      </c>
      <c r="I40" s="63">
        <v>143</v>
      </c>
      <c r="J40" s="63">
        <v>-15</v>
      </c>
      <c r="K40" s="63">
        <v>128</v>
      </c>
    </row>
    <row r="41" spans="1:11" ht="15" customHeight="1">
      <c r="A41" s="8"/>
      <c r="B41" s="117">
        <v>2279</v>
      </c>
      <c r="C41" s="13" t="s">
        <v>251</v>
      </c>
      <c r="D41" s="63">
        <v>465</v>
      </c>
      <c r="E41" s="63">
        <v>712</v>
      </c>
      <c r="F41" s="63">
        <v>0</v>
      </c>
      <c r="G41" s="63">
        <v>712</v>
      </c>
      <c r="H41" s="63">
        <v>0</v>
      </c>
      <c r="I41" s="63">
        <v>712</v>
      </c>
      <c r="J41" s="63">
        <v>0</v>
      </c>
      <c r="K41" s="63">
        <v>712</v>
      </c>
    </row>
    <row r="42" spans="1:11" ht="25.5">
      <c r="A42" s="8"/>
      <c r="B42" s="9">
        <v>2300</v>
      </c>
      <c r="C42" s="13" t="s">
        <v>64</v>
      </c>
      <c r="D42" s="63">
        <f aca="true" t="shared" si="3" ref="D42:I42">+SUM(D43:D52)</f>
        <v>20575</v>
      </c>
      <c r="E42" s="63">
        <f t="shared" si="3"/>
        <v>28761</v>
      </c>
      <c r="F42" s="63">
        <f t="shared" si="3"/>
        <v>0</v>
      </c>
      <c r="G42" s="63">
        <f t="shared" si="3"/>
        <v>28761</v>
      </c>
      <c r="H42" s="63">
        <f t="shared" si="3"/>
        <v>0</v>
      </c>
      <c r="I42" s="63">
        <f t="shared" si="3"/>
        <v>28761</v>
      </c>
      <c r="J42" s="63">
        <f>+SUM(J43:J52)</f>
        <v>-1385</v>
      </c>
      <c r="K42" s="63">
        <f>+SUM(K43:K52)</f>
        <v>27376</v>
      </c>
    </row>
    <row r="43" spans="1:11" ht="12.75">
      <c r="A43" s="8"/>
      <c r="B43" s="117">
        <v>2311</v>
      </c>
      <c r="C43" s="13" t="s">
        <v>252</v>
      </c>
      <c r="D43" s="63">
        <v>4000</v>
      </c>
      <c r="E43" s="63">
        <v>5692</v>
      </c>
      <c r="F43" s="63">
        <v>0</v>
      </c>
      <c r="G43" s="63">
        <v>5692</v>
      </c>
      <c r="H43" s="63">
        <v>0</v>
      </c>
      <c r="I43" s="63">
        <v>5692</v>
      </c>
      <c r="J43" s="63">
        <v>0</v>
      </c>
      <c r="K43" s="63">
        <v>5692</v>
      </c>
    </row>
    <row r="44" spans="1:11" ht="12.75">
      <c r="A44" s="8"/>
      <c r="B44" s="117">
        <v>2312</v>
      </c>
      <c r="C44" s="13" t="s">
        <v>253</v>
      </c>
      <c r="D44" s="63">
        <v>1000</v>
      </c>
      <c r="E44" s="63">
        <v>1437</v>
      </c>
      <c r="F44" s="63">
        <v>0</v>
      </c>
      <c r="G44" s="63">
        <v>1437</v>
      </c>
      <c r="H44" s="63">
        <v>0</v>
      </c>
      <c r="I44" s="63">
        <v>1437</v>
      </c>
      <c r="J44" s="63">
        <v>0</v>
      </c>
      <c r="K44" s="63">
        <v>1437</v>
      </c>
    </row>
    <row r="45" spans="1:11" ht="12.75">
      <c r="A45" s="8"/>
      <c r="B45" s="117">
        <v>2322</v>
      </c>
      <c r="C45" s="13" t="s">
        <v>254</v>
      </c>
      <c r="D45" s="63">
        <v>9750</v>
      </c>
      <c r="E45" s="63">
        <v>14230</v>
      </c>
      <c r="F45" s="63">
        <v>0</v>
      </c>
      <c r="G45" s="63">
        <v>14230</v>
      </c>
      <c r="H45" s="63">
        <v>0</v>
      </c>
      <c r="I45" s="63">
        <v>14230</v>
      </c>
      <c r="J45" s="63">
        <v>0</v>
      </c>
      <c r="K45" s="63">
        <v>14230</v>
      </c>
    </row>
    <row r="46" spans="1:11" ht="12.75">
      <c r="A46" s="8"/>
      <c r="B46" s="117">
        <v>2351</v>
      </c>
      <c r="C46" s="13" t="s">
        <v>255</v>
      </c>
      <c r="D46" s="63">
        <v>950</v>
      </c>
      <c r="E46" s="63">
        <v>712</v>
      </c>
      <c r="F46" s="63">
        <v>0</v>
      </c>
      <c r="G46" s="63">
        <v>712</v>
      </c>
      <c r="H46" s="63">
        <v>0</v>
      </c>
      <c r="I46" s="63">
        <v>712</v>
      </c>
      <c r="J46" s="63">
        <v>0</v>
      </c>
      <c r="K46" s="63">
        <v>712</v>
      </c>
    </row>
    <row r="47" spans="1:11" ht="12.75">
      <c r="A47" s="8"/>
      <c r="B47" s="117">
        <v>2352</v>
      </c>
      <c r="C47" s="13" t="s">
        <v>256</v>
      </c>
      <c r="D47" s="63">
        <v>1900</v>
      </c>
      <c r="E47" s="63">
        <v>2846</v>
      </c>
      <c r="F47" s="63">
        <v>0</v>
      </c>
      <c r="G47" s="63">
        <v>2846</v>
      </c>
      <c r="H47" s="63">
        <v>0</v>
      </c>
      <c r="I47" s="63">
        <v>2846</v>
      </c>
      <c r="J47" s="63">
        <v>-770</v>
      </c>
      <c r="K47" s="63">
        <v>2076</v>
      </c>
    </row>
    <row r="48" spans="1:11" ht="12.75">
      <c r="A48" s="8"/>
      <c r="B48" s="117">
        <v>2353</v>
      </c>
      <c r="C48" s="13" t="s">
        <v>383</v>
      </c>
      <c r="D48" s="63">
        <v>2275</v>
      </c>
      <c r="E48" s="63">
        <v>2846</v>
      </c>
      <c r="F48" s="63">
        <v>0</v>
      </c>
      <c r="G48" s="63">
        <v>2846</v>
      </c>
      <c r="H48" s="63">
        <v>0</v>
      </c>
      <c r="I48" s="63">
        <v>2846</v>
      </c>
      <c r="J48" s="63">
        <v>-640</v>
      </c>
      <c r="K48" s="63">
        <v>2206</v>
      </c>
    </row>
    <row r="49" spans="1:11" ht="12.75">
      <c r="A49" s="8"/>
      <c r="B49" s="117">
        <v>2361</v>
      </c>
      <c r="C49" s="13" t="s">
        <v>394</v>
      </c>
      <c r="D49" s="63">
        <v>100</v>
      </c>
      <c r="E49" s="63">
        <v>143</v>
      </c>
      <c r="F49" s="63">
        <v>0</v>
      </c>
      <c r="G49" s="63">
        <v>143</v>
      </c>
      <c r="H49" s="63">
        <v>0</v>
      </c>
      <c r="I49" s="63">
        <v>143</v>
      </c>
      <c r="J49" s="63">
        <v>0</v>
      </c>
      <c r="K49" s="63">
        <v>143</v>
      </c>
    </row>
    <row r="50" spans="1:11" ht="12.75">
      <c r="A50" s="8"/>
      <c r="B50" s="117">
        <v>2362</v>
      </c>
      <c r="C50" s="13" t="s">
        <v>242</v>
      </c>
      <c r="D50" s="63">
        <v>0</v>
      </c>
      <c r="E50" s="63">
        <v>0</v>
      </c>
      <c r="F50" s="63">
        <v>0</v>
      </c>
      <c r="G50" s="63"/>
      <c r="H50" s="63">
        <v>0</v>
      </c>
      <c r="I50" s="63">
        <v>0</v>
      </c>
      <c r="J50" s="63">
        <v>25</v>
      </c>
      <c r="K50" s="63">
        <v>25</v>
      </c>
    </row>
    <row r="51" spans="1:11" ht="12.75">
      <c r="A51" s="8"/>
      <c r="B51" s="117">
        <v>2363</v>
      </c>
      <c r="C51" s="13" t="s">
        <v>384</v>
      </c>
      <c r="D51" s="63">
        <v>300</v>
      </c>
      <c r="E51" s="63">
        <v>143</v>
      </c>
      <c r="F51" s="63">
        <v>0</v>
      </c>
      <c r="G51" s="63">
        <v>143</v>
      </c>
      <c r="H51" s="63">
        <v>0</v>
      </c>
      <c r="I51" s="63">
        <v>143</v>
      </c>
      <c r="J51" s="63">
        <v>0</v>
      </c>
      <c r="K51" s="63">
        <v>143</v>
      </c>
    </row>
    <row r="52" spans="1:11" ht="12.75">
      <c r="A52" s="8"/>
      <c r="B52" s="117">
        <v>2390</v>
      </c>
      <c r="C52" s="13" t="s">
        <v>385</v>
      </c>
      <c r="D52" s="63">
        <v>300</v>
      </c>
      <c r="E52" s="63">
        <v>712</v>
      </c>
      <c r="F52" s="63">
        <v>0</v>
      </c>
      <c r="G52" s="63">
        <v>712</v>
      </c>
      <c r="H52" s="63">
        <v>0</v>
      </c>
      <c r="I52" s="63">
        <v>712</v>
      </c>
      <c r="J52" s="63">
        <v>0</v>
      </c>
      <c r="K52" s="63">
        <v>712</v>
      </c>
    </row>
    <row r="53" spans="1:11" ht="12.75">
      <c r="A53" s="8"/>
      <c r="B53" s="9">
        <v>2400</v>
      </c>
      <c r="C53" s="13" t="s">
        <v>36</v>
      </c>
      <c r="D53" s="63">
        <v>700</v>
      </c>
      <c r="E53" s="63">
        <v>996</v>
      </c>
      <c r="F53" s="63">
        <v>0</v>
      </c>
      <c r="G53" s="63">
        <v>996</v>
      </c>
      <c r="H53" s="63">
        <v>0</v>
      </c>
      <c r="I53" s="63">
        <v>996</v>
      </c>
      <c r="J53" s="63">
        <v>0</v>
      </c>
      <c r="K53" s="63">
        <v>996</v>
      </c>
    </row>
    <row r="54" spans="1:11" ht="12.75">
      <c r="A54" s="8"/>
      <c r="B54" s="9">
        <v>5000</v>
      </c>
      <c r="C54" s="13" t="s">
        <v>61</v>
      </c>
      <c r="D54" s="63">
        <f aca="true" t="shared" si="4" ref="D54:I54">SUM(D55:D57)</f>
        <v>3520</v>
      </c>
      <c r="E54" s="63">
        <f t="shared" si="4"/>
        <v>16365</v>
      </c>
      <c r="F54" s="63">
        <f t="shared" si="4"/>
        <v>0</v>
      </c>
      <c r="G54" s="63">
        <f t="shared" si="4"/>
        <v>16365</v>
      </c>
      <c r="H54" s="63">
        <f t="shared" si="4"/>
        <v>0</v>
      </c>
      <c r="I54" s="63">
        <f t="shared" si="4"/>
        <v>16365</v>
      </c>
      <c r="J54" s="63">
        <f>SUM(J55:J57)</f>
        <v>1410</v>
      </c>
      <c r="K54" s="63">
        <f>SUM(K55:K57)</f>
        <v>17775</v>
      </c>
    </row>
    <row r="55" spans="1:11" ht="13.5" customHeight="1">
      <c r="A55" s="8"/>
      <c r="B55" s="117">
        <v>5121</v>
      </c>
      <c r="C55" s="13" t="s">
        <v>4</v>
      </c>
      <c r="D55" s="63">
        <v>0</v>
      </c>
      <c r="E55" s="63">
        <v>14230</v>
      </c>
      <c r="F55" s="63">
        <v>0</v>
      </c>
      <c r="G55" s="63">
        <v>14230</v>
      </c>
      <c r="H55" s="63">
        <v>-365</v>
      </c>
      <c r="I55" s="63">
        <v>13865</v>
      </c>
      <c r="J55" s="63">
        <v>0</v>
      </c>
      <c r="K55" s="63">
        <v>13865</v>
      </c>
    </row>
    <row r="56" spans="1:11" ht="12.75">
      <c r="A56" s="8"/>
      <c r="B56" s="117">
        <v>5239</v>
      </c>
      <c r="C56" s="13" t="s">
        <v>387</v>
      </c>
      <c r="D56" s="63">
        <v>1000</v>
      </c>
      <c r="E56" s="63">
        <v>712</v>
      </c>
      <c r="F56" s="63">
        <v>0</v>
      </c>
      <c r="G56" s="63">
        <v>712</v>
      </c>
      <c r="H56" s="63">
        <v>0</v>
      </c>
      <c r="I56" s="63">
        <v>712</v>
      </c>
      <c r="J56" s="63">
        <v>640</v>
      </c>
      <c r="K56" s="63">
        <v>1352</v>
      </c>
    </row>
    <row r="57" spans="1:11" ht="12.75">
      <c r="A57" s="8"/>
      <c r="B57" s="117">
        <v>5238</v>
      </c>
      <c r="C57" s="13" t="s">
        <v>738</v>
      </c>
      <c r="D57" s="63">
        <v>2520</v>
      </c>
      <c r="E57" s="63">
        <v>1423</v>
      </c>
      <c r="F57" s="63">
        <v>0</v>
      </c>
      <c r="G57" s="63">
        <v>1423</v>
      </c>
      <c r="H57" s="63">
        <v>365</v>
      </c>
      <c r="I57" s="63">
        <v>1788</v>
      </c>
      <c r="J57" s="63">
        <v>770</v>
      </c>
      <c r="K57" s="63">
        <v>2558</v>
      </c>
    </row>
    <row r="58" spans="1:11" ht="12.75">
      <c r="A58" s="8"/>
      <c r="B58" s="9"/>
      <c r="C58" s="17" t="s">
        <v>24</v>
      </c>
      <c r="D58" s="63">
        <f aca="true" t="shared" si="5" ref="D58:I58">D10+D12+D18+D42+D53+D54+D20+D11</f>
        <v>248494</v>
      </c>
      <c r="E58" s="63">
        <f t="shared" si="5"/>
        <v>422822</v>
      </c>
      <c r="F58" s="63">
        <f t="shared" si="5"/>
        <v>0</v>
      </c>
      <c r="G58" s="63">
        <f t="shared" si="5"/>
        <v>422822</v>
      </c>
      <c r="H58" s="63">
        <f t="shared" si="5"/>
        <v>0</v>
      </c>
      <c r="I58" s="63">
        <f t="shared" si="5"/>
        <v>422822</v>
      </c>
      <c r="J58" s="63">
        <f>J10+J12+J18+J42+J53+J54+J20+J11</f>
        <v>25</v>
      </c>
      <c r="K58" s="63">
        <f>K10+K12+K18+K42+K53+K54+K20+K11</f>
        <v>422847</v>
      </c>
    </row>
    <row r="59" spans="1:11" ht="12.75">
      <c r="A59" s="8"/>
      <c r="B59" s="9"/>
      <c r="C59" s="30"/>
      <c r="D59" s="65"/>
      <c r="E59" s="65"/>
      <c r="F59" s="65"/>
      <c r="G59" s="65"/>
      <c r="H59" s="65"/>
      <c r="I59" s="65"/>
      <c r="J59" s="65"/>
      <c r="K59" s="65"/>
    </row>
    <row r="60" spans="1:11" ht="13.5">
      <c r="A60" s="8"/>
      <c r="B60" s="9"/>
      <c r="C60" s="135" t="s">
        <v>29</v>
      </c>
      <c r="D60" s="65"/>
      <c r="E60" s="65"/>
      <c r="F60" s="65"/>
      <c r="G60" s="65"/>
      <c r="H60" s="65"/>
      <c r="I60" s="65"/>
      <c r="J60" s="65"/>
      <c r="K60" s="65"/>
    </row>
    <row r="61" spans="1:11" ht="12.75">
      <c r="A61" s="8"/>
      <c r="B61" s="9">
        <v>1100</v>
      </c>
      <c r="C61" s="233" t="s">
        <v>59</v>
      </c>
      <c r="D61" s="234">
        <v>70879</v>
      </c>
      <c r="E61" s="234">
        <v>128058</v>
      </c>
      <c r="F61" s="234">
        <v>0</v>
      </c>
      <c r="G61" s="234">
        <v>128058</v>
      </c>
      <c r="H61" s="234">
        <v>0</v>
      </c>
      <c r="I61" s="234">
        <v>128058</v>
      </c>
      <c r="J61" s="234">
        <v>-3045</v>
      </c>
      <c r="K61" s="234">
        <v>125013</v>
      </c>
    </row>
    <row r="62" spans="1:11" ht="12.75">
      <c r="A62" s="8"/>
      <c r="B62" s="9">
        <v>1210</v>
      </c>
      <c r="C62" s="233" t="s">
        <v>60</v>
      </c>
      <c r="D62" s="234">
        <v>17426</v>
      </c>
      <c r="E62" s="234">
        <v>30209</v>
      </c>
      <c r="F62" s="234">
        <v>0</v>
      </c>
      <c r="G62" s="234">
        <v>30209</v>
      </c>
      <c r="H62" s="234">
        <v>0</v>
      </c>
      <c r="I62" s="234">
        <v>30209</v>
      </c>
      <c r="J62" s="234">
        <v>-525</v>
      </c>
      <c r="K62" s="234">
        <v>29684</v>
      </c>
    </row>
    <row r="63" spans="1:11" ht="25.5">
      <c r="A63" s="8"/>
      <c r="B63" s="9">
        <v>1220</v>
      </c>
      <c r="C63" s="13" t="s">
        <v>949</v>
      </c>
      <c r="D63" s="63">
        <f aca="true" t="shared" si="6" ref="D63:K63">SUM(D64:D64)</f>
        <v>1000</v>
      </c>
      <c r="E63" s="63">
        <f t="shared" si="6"/>
        <v>1708</v>
      </c>
      <c r="F63" s="63">
        <f t="shared" si="6"/>
        <v>0</v>
      </c>
      <c r="G63" s="63">
        <f t="shared" si="6"/>
        <v>1708</v>
      </c>
      <c r="H63" s="63">
        <f t="shared" si="6"/>
        <v>0</v>
      </c>
      <c r="I63" s="63">
        <f t="shared" si="6"/>
        <v>1708</v>
      </c>
      <c r="J63" s="63">
        <f t="shared" si="6"/>
        <v>400</v>
      </c>
      <c r="K63" s="63">
        <f t="shared" si="6"/>
        <v>2108</v>
      </c>
    </row>
    <row r="64" spans="1:11" ht="15" customHeight="1">
      <c r="A64" s="8"/>
      <c r="B64" s="117">
        <v>1229</v>
      </c>
      <c r="C64" s="13" t="s">
        <v>20</v>
      </c>
      <c r="D64" s="63">
        <v>1000</v>
      </c>
      <c r="E64" s="63">
        <v>1708</v>
      </c>
      <c r="F64" s="63">
        <v>0</v>
      </c>
      <c r="G64" s="63">
        <v>1708</v>
      </c>
      <c r="H64" s="63">
        <v>0</v>
      </c>
      <c r="I64" s="63">
        <v>1708</v>
      </c>
      <c r="J64" s="63">
        <v>400</v>
      </c>
      <c r="K64" s="63">
        <v>2108</v>
      </c>
    </row>
    <row r="65" spans="1:11" ht="12.75">
      <c r="A65" s="8"/>
      <c r="B65" s="9">
        <v>2200</v>
      </c>
      <c r="C65" s="13" t="s">
        <v>28</v>
      </c>
      <c r="D65" s="63">
        <f aca="true" t="shared" si="7" ref="D65:I65">SUM(D66:D73)</f>
        <v>1375</v>
      </c>
      <c r="E65" s="63">
        <f t="shared" si="7"/>
        <v>2278</v>
      </c>
      <c r="F65" s="63">
        <f t="shared" si="7"/>
        <v>0</v>
      </c>
      <c r="G65" s="63">
        <f t="shared" si="7"/>
        <v>2278</v>
      </c>
      <c r="H65" s="63">
        <f t="shared" si="7"/>
        <v>-25</v>
      </c>
      <c r="I65" s="63">
        <f t="shared" si="7"/>
        <v>2253</v>
      </c>
      <c r="J65" s="63">
        <f>SUM(J66:J73)</f>
        <v>135</v>
      </c>
      <c r="K65" s="63">
        <f>SUM(K66:K73)</f>
        <v>2388</v>
      </c>
    </row>
    <row r="66" spans="1:11" ht="12.75">
      <c r="A66" s="8"/>
      <c r="B66" s="117">
        <v>2219</v>
      </c>
      <c r="C66" s="13" t="s">
        <v>208</v>
      </c>
      <c r="D66" s="63">
        <v>1000</v>
      </c>
      <c r="E66" s="63">
        <v>1708</v>
      </c>
      <c r="F66" s="63">
        <v>0</v>
      </c>
      <c r="G66" s="63">
        <v>1708</v>
      </c>
      <c r="H66" s="63">
        <v>0</v>
      </c>
      <c r="I66" s="63">
        <v>1708</v>
      </c>
      <c r="J66" s="63">
        <v>125</v>
      </c>
      <c r="K66" s="63">
        <v>1833</v>
      </c>
    </row>
    <row r="67" spans="1:11" ht="12.75">
      <c r="A67" s="8"/>
      <c r="B67" s="117">
        <v>2213</v>
      </c>
      <c r="C67" s="13" t="s">
        <v>207</v>
      </c>
      <c r="D67" s="63">
        <v>50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</row>
    <row r="68" spans="1:11" ht="12.75">
      <c r="A68" s="8"/>
      <c r="B68" s="117">
        <v>2231</v>
      </c>
      <c r="C68" s="13" t="s">
        <v>388</v>
      </c>
      <c r="D68" s="63">
        <v>200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</row>
    <row r="69" spans="1:11" ht="12.75">
      <c r="A69" s="209"/>
      <c r="B69" s="210">
        <v>2234</v>
      </c>
      <c r="C69" s="213" t="s">
        <v>536</v>
      </c>
      <c r="D69" s="234">
        <v>10</v>
      </c>
      <c r="E69" s="234">
        <v>0</v>
      </c>
      <c r="F69" s="234">
        <v>0</v>
      </c>
      <c r="G69" s="234">
        <v>0</v>
      </c>
      <c r="H69" s="234">
        <v>0</v>
      </c>
      <c r="I69" s="234">
        <v>0</v>
      </c>
      <c r="J69" s="234">
        <v>0</v>
      </c>
      <c r="K69" s="234">
        <v>0</v>
      </c>
    </row>
    <row r="70" spans="1:11" ht="12.75">
      <c r="A70" s="209"/>
      <c r="B70" s="210">
        <v>2239</v>
      </c>
      <c r="C70" s="213" t="s">
        <v>490</v>
      </c>
      <c r="D70" s="234">
        <v>100</v>
      </c>
      <c r="E70" s="234">
        <v>0</v>
      </c>
      <c r="F70" s="234">
        <v>0</v>
      </c>
      <c r="G70" s="234">
        <v>0</v>
      </c>
      <c r="H70" s="234">
        <v>70</v>
      </c>
      <c r="I70" s="234">
        <v>70</v>
      </c>
      <c r="J70" s="234">
        <v>0</v>
      </c>
      <c r="K70" s="234">
        <v>70</v>
      </c>
    </row>
    <row r="71" spans="1:11" ht="25.5">
      <c r="A71" s="8"/>
      <c r="B71" s="117">
        <v>2253</v>
      </c>
      <c r="C71" s="13" t="s">
        <v>909</v>
      </c>
      <c r="D71" s="63">
        <v>10</v>
      </c>
      <c r="E71" s="63">
        <v>143</v>
      </c>
      <c r="F71" s="63">
        <v>0</v>
      </c>
      <c r="G71" s="63">
        <v>143</v>
      </c>
      <c r="H71" s="63">
        <v>215</v>
      </c>
      <c r="I71" s="63">
        <v>358</v>
      </c>
      <c r="J71" s="63">
        <v>0</v>
      </c>
      <c r="K71" s="63">
        <v>358</v>
      </c>
    </row>
    <row r="72" spans="1:11" ht="12.75">
      <c r="A72" s="8"/>
      <c r="B72" s="117">
        <v>2279</v>
      </c>
      <c r="C72" s="13" t="s">
        <v>410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10</v>
      </c>
      <c r="K72" s="63">
        <v>10</v>
      </c>
    </row>
    <row r="73" spans="1:11" ht="12.75">
      <c r="A73" s="8"/>
      <c r="B73" s="117">
        <v>2235</v>
      </c>
      <c r="C73" s="13" t="s">
        <v>556</v>
      </c>
      <c r="D73" s="63">
        <v>5</v>
      </c>
      <c r="E73" s="63">
        <v>427</v>
      </c>
      <c r="F73" s="63">
        <v>0</v>
      </c>
      <c r="G73" s="63">
        <v>427</v>
      </c>
      <c r="H73" s="63">
        <v>-310</v>
      </c>
      <c r="I73" s="63">
        <v>117</v>
      </c>
      <c r="J73" s="63">
        <v>0</v>
      </c>
      <c r="K73" s="63">
        <v>117</v>
      </c>
    </row>
    <row r="74" spans="1:11" ht="25.5">
      <c r="A74" s="8"/>
      <c r="B74" s="9">
        <v>2300</v>
      </c>
      <c r="C74" s="13" t="s">
        <v>83</v>
      </c>
      <c r="D74" s="63">
        <f aca="true" t="shared" si="8" ref="D74:I74">SUM(D75:D78)</f>
        <v>5150</v>
      </c>
      <c r="E74" s="63">
        <f t="shared" si="8"/>
        <v>7827</v>
      </c>
      <c r="F74" s="63">
        <f t="shared" si="8"/>
        <v>0</v>
      </c>
      <c r="G74" s="63">
        <f t="shared" si="8"/>
        <v>7827</v>
      </c>
      <c r="H74" s="63">
        <f t="shared" si="8"/>
        <v>25</v>
      </c>
      <c r="I74" s="63">
        <f t="shared" si="8"/>
        <v>7852</v>
      </c>
      <c r="J74" s="63">
        <f>SUM(J75:J78)</f>
        <v>3035</v>
      </c>
      <c r="K74" s="63">
        <f>SUM(K75:K78)</f>
        <v>10887</v>
      </c>
    </row>
    <row r="75" spans="1:11" ht="12.75">
      <c r="A75" s="8"/>
      <c r="B75" s="117">
        <v>2312</v>
      </c>
      <c r="C75" s="13" t="s">
        <v>253</v>
      </c>
      <c r="D75" s="63">
        <v>50</v>
      </c>
      <c r="E75" s="63">
        <v>0</v>
      </c>
      <c r="F75" s="63">
        <v>0</v>
      </c>
      <c r="G75" s="63">
        <v>0</v>
      </c>
      <c r="H75" s="63">
        <v>25</v>
      </c>
      <c r="I75" s="63">
        <v>25</v>
      </c>
      <c r="J75" s="63">
        <v>0</v>
      </c>
      <c r="K75" s="63">
        <v>25</v>
      </c>
    </row>
    <row r="76" spans="1:11" ht="12.75">
      <c r="A76" s="8"/>
      <c r="B76" s="117">
        <v>2361</v>
      </c>
      <c r="C76" s="13" t="s">
        <v>394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63">
        <v>35</v>
      </c>
      <c r="K76" s="63">
        <v>35</v>
      </c>
    </row>
    <row r="77" spans="1:11" ht="12.75">
      <c r="A77" s="8"/>
      <c r="B77" s="117">
        <v>2363</v>
      </c>
      <c r="C77" s="13" t="s">
        <v>800</v>
      </c>
      <c r="D77" s="63">
        <v>400</v>
      </c>
      <c r="E77" s="63">
        <v>712</v>
      </c>
      <c r="F77" s="63">
        <v>0</v>
      </c>
      <c r="G77" s="63">
        <v>712</v>
      </c>
      <c r="H77" s="63">
        <v>0</v>
      </c>
      <c r="I77" s="63">
        <v>712</v>
      </c>
      <c r="J77" s="63">
        <v>0</v>
      </c>
      <c r="K77" s="63">
        <v>712</v>
      </c>
    </row>
    <row r="78" spans="1:11" ht="12.75">
      <c r="A78" s="8"/>
      <c r="B78" s="117">
        <v>2322</v>
      </c>
      <c r="C78" s="13" t="s">
        <v>254</v>
      </c>
      <c r="D78" s="63">
        <v>4700</v>
      </c>
      <c r="E78" s="63">
        <v>7115</v>
      </c>
      <c r="F78" s="63">
        <v>0</v>
      </c>
      <c r="G78" s="63">
        <v>7115</v>
      </c>
      <c r="H78" s="63">
        <v>0</v>
      </c>
      <c r="I78" s="63">
        <v>7115</v>
      </c>
      <c r="J78" s="63">
        <v>3000</v>
      </c>
      <c r="K78" s="63">
        <v>10115</v>
      </c>
    </row>
    <row r="79" spans="1:11" ht="12.75">
      <c r="A79" s="8"/>
      <c r="B79" s="9">
        <v>5200</v>
      </c>
      <c r="C79" s="13" t="s">
        <v>61</v>
      </c>
      <c r="D79" s="63">
        <f aca="true" t="shared" si="9" ref="D79:I79">D81+D80</f>
        <v>1600</v>
      </c>
      <c r="E79" s="63">
        <f t="shared" si="9"/>
        <v>0</v>
      </c>
      <c r="F79" s="63">
        <f t="shared" si="9"/>
        <v>0</v>
      </c>
      <c r="G79" s="63">
        <f t="shared" si="9"/>
        <v>0</v>
      </c>
      <c r="H79" s="63">
        <f t="shared" si="9"/>
        <v>0</v>
      </c>
      <c r="I79" s="63">
        <f t="shared" si="9"/>
        <v>0</v>
      </c>
      <c r="J79" s="63">
        <f>J81+J80</f>
        <v>0</v>
      </c>
      <c r="K79" s="63">
        <f>K81+K80</f>
        <v>0</v>
      </c>
    </row>
    <row r="80" spans="1:11" ht="12.75">
      <c r="A80" s="8"/>
      <c r="B80" s="117">
        <v>5239</v>
      </c>
      <c r="C80" s="13" t="s">
        <v>387</v>
      </c>
      <c r="D80" s="63">
        <v>175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</row>
    <row r="81" spans="1:11" ht="12.75">
      <c r="A81" s="8"/>
      <c r="B81" s="117">
        <v>5238</v>
      </c>
      <c r="C81" s="13" t="s">
        <v>434</v>
      </c>
      <c r="D81" s="63">
        <v>1425</v>
      </c>
      <c r="E81" s="63">
        <v>0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</row>
    <row r="82" spans="1:11" ht="12.75">
      <c r="A82" s="8"/>
      <c r="B82" s="9"/>
      <c r="C82" s="17" t="s">
        <v>24</v>
      </c>
      <c r="D82" s="63">
        <f aca="true" t="shared" si="10" ref="D82:I82">D61+D62+D65+D74+D63+D79</f>
        <v>97430</v>
      </c>
      <c r="E82" s="63">
        <f t="shared" si="10"/>
        <v>170080</v>
      </c>
      <c r="F82" s="63">
        <f t="shared" si="10"/>
        <v>0</v>
      </c>
      <c r="G82" s="63">
        <f t="shared" si="10"/>
        <v>170080</v>
      </c>
      <c r="H82" s="63">
        <f t="shared" si="10"/>
        <v>0</v>
      </c>
      <c r="I82" s="63">
        <f t="shared" si="10"/>
        <v>170080</v>
      </c>
      <c r="J82" s="63">
        <f>J61+J62+J65+J74+J63+J79</f>
        <v>0</v>
      </c>
      <c r="K82" s="63">
        <f>K61+K62+K65+K74+K63+K79</f>
        <v>170080</v>
      </c>
    </row>
    <row r="83" spans="1:11" ht="12.75">
      <c r="A83" s="14"/>
      <c r="B83" s="15"/>
      <c r="C83" s="34"/>
      <c r="D83" s="63"/>
      <c r="E83" s="63"/>
      <c r="F83" s="63"/>
      <c r="G83" s="63"/>
      <c r="H83" s="63"/>
      <c r="I83" s="63"/>
      <c r="J83" s="63"/>
      <c r="K83" s="63"/>
    </row>
    <row r="84" spans="1:11" ht="13.5">
      <c r="A84" s="14"/>
      <c r="B84" s="15"/>
      <c r="C84" s="136" t="s">
        <v>912</v>
      </c>
      <c r="D84" s="63"/>
      <c r="E84" s="63"/>
      <c r="F84" s="63"/>
      <c r="G84" s="63"/>
      <c r="H84" s="63"/>
      <c r="I84" s="63"/>
      <c r="J84" s="63"/>
      <c r="K84" s="63"/>
    </row>
    <row r="85" spans="1:11" ht="12.75">
      <c r="A85" s="14"/>
      <c r="B85" s="15">
        <v>1100</v>
      </c>
      <c r="C85" s="24" t="s">
        <v>59</v>
      </c>
      <c r="D85" s="63">
        <v>2547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</row>
    <row r="86" spans="1:11" ht="12.75">
      <c r="A86" s="14"/>
      <c r="B86" s="15">
        <v>1210</v>
      </c>
      <c r="C86" s="24" t="s">
        <v>60</v>
      </c>
      <c r="D86" s="63">
        <v>609</v>
      </c>
      <c r="E86" s="63">
        <v>0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</row>
    <row r="87" spans="1:11" ht="25.5">
      <c r="A87" s="14"/>
      <c r="B87" s="15">
        <v>1220</v>
      </c>
      <c r="C87" s="24" t="s">
        <v>563</v>
      </c>
      <c r="D87" s="63">
        <v>44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</row>
    <row r="88" spans="1:11" ht="25.5">
      <c r="A88" s="14"/>
      <c r="B88" s="118">
        <v>1229</v>
      </c>
      <c r="C88" s="24" t="s">
        <v>913</v>
      </c>
      <c r="D88" s="63">
        <v>44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</row>
    <row r="89" spans="1:11" ht="25.5" customHeight="1">
      <c r="A89" s="14"/>
      <c r="B89" s="15">
        <v>2300</v>
      </c>
      <c r="C89" s="24" t="s">
        <v>79</v>
      </c>
      <c r="D89" s="63">
        <f>SUM(D90:D93)</f>
        <v>605</v>
      </c>
      <c r="E89" s="63">
        <f aca="true" t="shared" si="11" ref="E89:K89">SUM(E90:E93)</f>
        <v>0</v>
      </c>
      <c r="F89" s="63">
        <f t="shared" si="11"/>
        <v>0</v>
      </c>
      <c r="G89" s="63">
        <f t="shared" si="11"/>
        <v>0</v>
      </c>
      <c r="H89" s="63">
        <f t="shared" si="11"/>
        <v>0</v>
      </c>
      <c r="I89" s="63">
        <f t="shared" si="11"/>
        <v>0</v>
      </c>
      <c r="J89" s="63">
        <f t="shared" si="11"/>
        <v>0</v>
      </c>
      <c r="K89" s="63">
        <f t="shared" si="11"/>
        <v>0</v>
      </c>
    </row>
    <row r="90" spans="1:11" ht="12.75" customHeight="1">
      <c r="A90" s="14"/>
      <c r="B90" s="118">
        <v>2311</v>
      </c>
      <c r="C90" s="24" t="s">
        <v>252</v>
      </c>
      <c r="D90" s="63">
        <v>90</v>
      </c>
      <c r="E90" s="63">
        <v>0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</row>
    <row r="91" spans="1:11" ht="12.75" customHeight="1">
      <c r="A91" s="14"/>
      <c r="B91" s="118">
        <v>2322</v>
      </c>
      <c r="C91" s="24" t="s">
        <v>254</v>
      </c>
      <c r="D91" s="63">
        <v>190</v>
      </c>
      <c r="E91" s="63">
        <v>0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</row>
    <row r="92" spans="1:11" ht="12.75" customHeight="1">
      <c r="A92" s="14"/>
      <c r="B92" s="118">
        <v>2390</v>
      </c>
      <c r="C92" s="24" t="s">
        <v>385</v>
      </c>
      <c r="D92" s="63">
        <v>225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</row>
    <row r="93" spans="1:11" ht="12.75" customHeight="1">
      <c r="A93" s="14"/>
      <c r="B93" s="118">
        <v>2361</v>
      </c>
      <c r="C93" s="24" t="s">
        <v>914</v>
      </c>
      <c r="D93" s="63">
        <v>100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</row>
    <row r="94" spans="1:11" ht="12.75" customHeight="1">
      <c r="A94" s="14"/>
      <c r="B94" s="15">
        <v>5000</v>
      </c>
      <c r="C94" s="24" t="s">
        <v>61</v>
      </c>
      <c r="D94" s="63">
        <v>475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</row>
    <row r="95" spans="1:11" ht="12.75" customHeight="1">
      <c r="A95" s="14"/>
      <c r="B95" s="118">
        <v>5238</v>
      </c>
      <c r="C95" s="24" t="s">
        <v>801</v>
      </c>
      <c r="D95" s="63">
        <v>475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</row>
    <row r="96" spans="1:11" ht="12.75">
      <c r="A96" s="14"/>
      <c r="B96" s="15"/>
      <c r="C96" s="34" t="s">
        <v>53</v>
      </c>
      <c r="D96" s="63">
        <f aca="true" t="shared" si="12" ref="D96:I96">D85+D86+D87+D89+D94</f>
        <v>4280</v>
      </c>
      <c r="E96" s="63">
        <f t="shared" si="12"/>
        <v>0</v>
      </c>
      <c r="F96" s="63">
        <f t="shared" si="12"/>
        <v>0</v>
      </c>
      <c r="G96" s="63">
        <f t="shared" si="12"/>
        <v>0</v>
      </c>
      <c r="H96" s="63">
        <f t="shared" si="12"/>
        <v>0</v>
      </c>
      <c r="I96" s="63">
        <f t="shared" si="12"/>
        <v>0</v>
      </c>
      <c r="J96" s="63">
        <f>J85+J86+J87+J89+J94</f>
        <v>0</v>
      </c>
      <c r="K96" s="63">
        <f>K85+K86+K87+K89+K94</f>
        <v>0</v>
      </c>
    </row>
    <row r="97" spans="1:11" ht="12.75">
      <c r="A97" s="14"/>
      <c r="B97" s="15"/>
      <c r="C97" s="34"/>
      <c r="D97" s="63"/>
      <c r="E97" s="63"/>
      <c r="F97" s="63"/>
      <c r="G97" s="63"/>
      <c r="H97" s="63"/>
      <c r="I97" s="63"/>
      <c r="J97" s="63"/>
      <c r="K97" s="63"/>
    </row>
    <row r="98" spans="1:11" ht="27">
      <c r="A98" s="14"/>
      <c r="B98" s="15"/>
      <c r="C98" s="136" t="s">
        <v>684</v>
      </c>
      <c r="D98" s="63"/>
      <c r="E98" s="63"/>
      <c r="F98" s="63"/>
      <c r="G98" s="63"/>
      <c r="H98" s="63"/>
      <c r="I98" s="63"/>
      <c r="J98" s="63"/>
      <c r="K98" s="63"/>
    </row>
    <row r="99" spans="1:11" ht="12.75">
      <c r="A99" s="14"/>
      <c r="B99" s="15">
        <v>1100</v>
      </c>
      <c r="C99" s="24" t="s">
        <v>59</v>
      </c>
      <c r="D99" s="63">
        <v>16125</v>
      </c>
      <c r="E99" s="63">
        <v>21477</v>
      </c>
      <c r="F99" s="63">
        <v>0</v>
      </c>
      <c r="G99" s="63">
        <v>21477</v>
      </c>
      <c r="H99" s="63">
        <v>0</v>
      </c>
      <c r="I99" s="63">
        <v>21477</v>
      </c>
      <c r="J99" s="63">
        <v>0</v>
      </c>
      <c r="K99" s="63">
        <v>21477</v>
      </c>
    </row>
    <row r="100" spans="1:11" ht="12.75">
      <c r="A100" s="14"/>
      <c r="B100" s="15">
        <v>1210</v>
      </c>
      <c r="C100" s="24" t="s">
        <v>60</v>
      </c>
      <c r="D100" s="63">
        <v>3885</v>
      </c>
      <c r="E100" s="63">
        <v>5067</v>
      </c>
      <c r="F100" s="63">
        <v>0</v>
      </c>
      <c r="G100" s="63">
        <v>5067</v>
      </c>
      <c r="H100" s="63">
        <v>0</v>
      </c>
      <c r="I100" s="63">
        <v>5067</v>
      </c>
      <c r="J100" s="63">
        <v>0</v>
      </c>
      <c r="K100" s="63">
        <v>5067</v>
      </c>
    </row>
    <row r="101" spans="1:11" ht="25.5">
      <c r="A101" s="215"/>
      <c r="B101" s="218">
        <v>1220</v>
      </c>
      <c r="C101" s="217" t="s">
        <v>532</v>
      </c>
      <c r="D101" s="212">
        <f aca="true" t="shared" si="13" ref="D101:I101">SUM(D102:D105)</f>
        <v>200</v>
      </c>
      <c r="E101" s="212">
        <f t="shared" si="13"/>
        <v>86</v>
      </c>
      <c r="F101" s="212">
        <f t="shared" si="13"/>
        <v>0</v>
      </c>
      <c r="G101" s="212">
        <f t="shared" si="13"/>
        <v>86</v>
      </c>
      <c r="H101" s="212">
        <f t="shared" si="13"/>
        <v>0</v>
      </c>
      <c r="I101" s="212">
        <f t="shared" si="13"/>
        <v>86</v>
      </c>
      <c r="J101" s="212">
        <f>SUM(J102:J105)</f>
        <v>424</v>
      </c>
      <c r="K101" s="212">
        <f>SUM(K102:K105)</f>
        <v>510</v>
      </c>
    </row>
    <row r="102" spans="1:11" ht="12.75">
      <c r="A102" s="215"/>
      <c r="B102" s="216">
        <v>1221</v>
      </c>
      <c r="C102" s="217" t="s">
        <v>363</v>
      </c>
      <c r="D102" s="234">
        <v>0</v>
      </c>
      <c r="E102" s="234">
        <v>0</v>
      </c>
      <c r="F102" s="234">
        <v>0</v>
      </c>
      <c r="G102" s="234">
        <v>0</v>
      </c>
      <c r="H102" s="234">
        <v>0</v>
      </c>
      <c r="I102" s="234">
        <v>0</v>
      </c>
      <c r="J102" s="234">
        <v>107</v>
      </c>
      <c r="K102" s="234">
        <v>107</v>
      </c>
    </row>
    <row r="103" spans="1:11" ht="12.75">
      <c r="A103" s="215"/>
      <c r="B103" s="216">
        <v>1228</v>
      </c>
      <c r="C103" s="217" t="s">
        <v>364</v>
      </c>
      <c r="D103" s="234">
        <v>0</v>
      </c>
      <c r="E103" s="234">
        <v>0</v>
      </c>
      <c r="F103" s="234">
        <v>0</v>
      </c>
      <c r="G103" s="234">
        <v>0</v>
      </c>
      <c r="H103" s="234">
        <v>0</v>
      </c>
      <c r="I103" s="234">
        <v>0</v>
      </c>
      <c r="J103" s="234">
        <v>127</v>
      </c>
      <c r="K103" s="234">
        <v>127</v>
      </c>
    </row>
    <row r="104" spans="1:11" ht="25.5">
      <c r="A104" s="215"/>
      <c r="B104" s="216">
        <v>1228</v>
      </c>
      <c r="C104" s="217" t="s">
        <v>936</v>
      </c>
      <c r="D104" s="234">
        <v>0</v>
      </c>
      <c r="E104" s="234">
        <v>86</v>
      </c>
      <c r="F104" s="234">
        <v>0</v>
      </c>
      <c r="G104" s="234">
        <v>86</v>
      </c>
      <c r="H104" s="234">
        <v>0</v>
      </c>
      <c r="I104" s="234">
        <v>86</v>
      </c>
      <c r="J104" s="234">
        <v>0</v>
      </c>
      <c r="K104" s="234">
        <v>86</v>
      </c>
    </row>
    <row r="105" spans="1:11" ht="12.75">
      <c r="A105" s="215"/>
      <c r="B105" s="216">
        <v>1229</v>
      </c>
      <c r="C105" s="217" t="s">
        <v>951</v>
      </c>
      <c r="D105" s="234">
        <v>200</v>
      </c>
      <c r="E105" s="234">
        <v>0</v>
      </c>
      <c r="F105" s="234">
        <v>0</v>
      </c>
      <c r="G105" s="234">
        <v>0</v>
      </c>
      <c r="H105" s="234">
        <v>0</v>
      </c>
      <c r="I105" s="234">
        <v>0</v>
      </c>
      <c r="J105" s="234">
        <v>190</v>
      </c>
      <c r="K105" s="234">
        <v>190</v>
      </c>
    </row>
    <row r="106" spans="1:11" ht="12.75">
      <c r="A106" s="215"/>
      <c r="B106" s="218">
        <v>2100</v>
      </c>
      <c r="C106" s="217" t="s">
        <v>802</v>
      </c>
      <c r="D106" s="234">
        <v>40</v>
      </c>
      <c r="E106" s="234">
        <v>0</v>
      </c>
      <c r="F106" s="234">
        <v>0</v>
      </c>
      <c r="G106" s="234">
        <v>0</v>
      </c>
      <c r="H106" s="234">
        <v>0</v>
      </c>
      <c r="I106" s="234">
        <v>0</v>
      </c>
      <c r="J106" s="234">
        <v>160</v>
      </c>
      <c r="K106" s="234">
        <v>160</v>
      </c>
    </row>
    <row r="107" spans="1:11" ht="12.75">
      <c r="A107" s="215"/>
      <c r="B107" s="216">
        <v>2121</v>
      </c>
      <c r="C107" s="217" t="s">
        <v>803</v>
      </c>
      <c r="D107" s="234">
        <v>40</v>
      </c>
      <c r="E107" s="234">
        <v>0</v>
      </c>
      <c r="F107" s="234">
        <v>0</v>
      </c>
      <c r="G107" s="234">
        <v>0</v>
      </c>
      <c r="H107" s="234">
        <v>0</v>
      </c>
      <c r="I107" s="234">
        <v>0</v>
      </c>
      <c r="J107" s="234">
        <v>160</v>
      </c>
      <c r="K107" s="234">
        <v>160</v>
      </c>
    </row>
    <row r="108" spans="1:11" ht="12.75">
      <c r="A108" s="14"/>
      <c r="B108" s="15">
        <v>2200</v>
      </c>
      <c r="C108" s="24" t="s">
        <v>28</v>
      </c>
      <c r="D108" s="234">
        <f aca="true" t="shared" si="14" ref="D108:I108">SUM(D109:D122)</f>
        <v>13414</v>
      </c>
      <c r="E108" s="234">
        <f t="shared" si="14"/>
        <v>33215</v>
      </c>
      <c r="F108" s="234">
        <f t="shared" si="14"/>
        <v>0</v>
      </c>
      <c r="G108" s="234">
        <f t="shared" si="14"/>
        <v>33215</v>
      </c>
      <c r="H108" s="234">
        <f t="shared" si="14"/>
        <v>0</v>
      </c>
      <c r="I108" s="234">
        <f t="shared" si="14"/>
        <v>33215</v>
      </c>
      <c r="J108" s="234">
        <f>SUM(J109:J122)</f>
        <v>-2939</v>
      </c>
      <c r="K108" s="234">
        <f>SUM(K109:K122)</f>
        <v>30276</v>
      </c>
    </row>
    <row r="109" spans="1:11" ht="12.75">
      <c r="A109" s="14"/>
      <c r="B109" s="118">
        <v>2213</v>
      </c>
      <c r="C109" s="24" t="s">
        <v>207</v>
      </c>
      <c r="D109" s="234">
        <v>1379</v>
      </c>
      <c r="E109" s="234">
        <v>2405</v>
      </c>
      <c r="F109" s="234">
        <v>0</v>
      </c>
      <c r="G109" s="234">
        <v>2405</v>
      </c>
      <c r="H109" s="234">
        <v>0</v>
      </c>
      <c r="I109" s="234">
        <v>2405</v>
      </c>
      <c r="J109" s="234">
        <v>0</v>
      </c>
      <c r="K109" s="234">
        <v>2405</v>
      </c>
    </row>
    <row r="110" spans="1:11" ht="12.75">
      <c r="A110" s="14"/>
      <c r="B110" s="118">
        <v>2214</v>
      </c>
      <c r="C110" s="24" t="s">
        <v>389</v>
      </c>
      <c r="D110" s="234">
        <v>10235</v>
      </c>
      <c r="E110" s="234">
        <v>14400</v>
      </c>
      <c r="F110" s="234">
        <v>0</v>
      </c>
      <c r="G110" s="234">
        <v>14400</v>
      </c>
      <c r="H110" s="234">
        <v>0</v>
      </c>
      <c r="I110" s="234">
        <v>14400</v>
      </c>
      <c r="J110" s="234">
        <v>0</v>
      </c>
      <c r="K110" s="234">
        <v>14400</v>
      </c>
    </row>
    <row r="111" spans="1:11" ht="12.75">
      <c r="A111" s="14"/>
      <c r="B111" s="118">
        <v>2219</v>
      </c>
      <c r="C111" s="24" t="s">
        <v>208</v>
      </c>
      <c r="D111" s="234">
        <v>200</v>
      </c>
      <c r="E111" s="234">
        <v>427</v>
      </c>
      <c r="F111" s="234">
        <v>0</v>
      </c>
      <c r="G111" s="234">
        <v>427</v>
      </c>
      <c r="H111" s="234">
        <v>0</v>
      </c>
      <c r="I111" s="234">
        <v>427</v>
      </c>
      <c r="J111" s="234">
        <v>0</v>
      </c>
      <c r="K111" s="234">
        <v>427</v>
      </c>
    </row>
    <row r="112" spans="1:11" ht="12.75">
      <c r="A112" s="14"/>
      <c r="B112" s="118">
        <v>2231</v>
      </c>
      <c r="C112" s="24" t="s">
        <v>3</v>
      </c>
      <c r="D112" s="234">
        <v>200</v>
      </c>
      <c r="E112" s="234">
        <v>640</v>
      </c>
      <c r="F112" s="234">
        <v>0</v>
      </c>
      <c r="G112" s="234">
        <v>640</v>
      </c>
      <c r="H112" s="234">
        <v>0</v>
      </c>
      <c r="I112" s="234">
        <v>640</v>
      </c>
      <c r="J112" s="234">
        <v>400</v>
      </c>
      <c r="K112" s="234">
        <v>1040</v>
      </c>
    </row>
    <row r="113" spans="1:11" ht="12.75">
      <c r="A113" s="14"/>
      <c r="B113" s="118">
        <v>2235</v>
      </c>
      <c r="C113" s="24" t="s">
        <v>718</v>
      </c>
      <c r="D113" s="234">
        <v>40</v>
      </c>
      <c r="E113" s="234">
        <v>285</v>
      </c>
      <c r="F113" s="234">
        <v>0</v>
      </c>
      <c r="G113" s="234">
        <v>285</v>
      </c>
      <c r="H113" s="234">
        <v>0</v>
      </c>
      <c r="I113" s="234">
        <v>285</v>
      </c>
      <c r="J113" s="234">
        <v>-160</v>
      </c>
      <c r="K113" s="234">
        <v>125</v>
      </c>
    </row>
    <row r="114" spans="1:11" ht="12.75">
      <c r="A114" s="215"/>
      <c r="B114" s="216">
        <v>2234</v>
      </c>
      <c r="C114" s="217" t="s">
        <v>536</v>
      </c>
      <c r="D114" s="234">
        <v>60</v>
      </c>
      <c r="E114" s="234">
        <v>29</v>
      </c>
      <c r="F114" s="234">
        <v>0</v>
      </c>
      <c r="G114" s="234">
        <v>29</v>
      </c>
      <c r="H114" s="234">
        <v>0</v>
      </c>
      <c r="I114" s="234">
        <v>29</v>
      </c>
      <c r="J114" s="234">
        <v>0</v>
      </c>
      <c r="K114" s="234">
        <v>29</v>
      </c>
    </row>
    <row r="115" spans="1:11" ht="12.75">
      <c r="A115" s="215"/>
      <c r="B115" s="216">
        <v>2239</v>
      </c>
      <c r="C115" s="217" t="s">
        <v>490</v>
      </c>
      <c r="D115" s="234">
        <v>0</v>
      </c>
      <c r="E115" s="234">
        <v>0</v>
      </c>
      <c r="F115" s="234">
        <v>0</v>
      </c>
      <c r="G115" s="234">
        <v>0</v>
      </c>
      <c r="H115" s="234">
        <v>0</v>
      </c>
      <c r="I115" s="234">
        <v>0</v>
      </c>
      <c r="J115" s="234">
        <v>160</v>
      </c>
      <c r="K115" s="234">
        <v>160</v>
      </c>
    </row>
    <row r="116" spans="1:11" ht="12.75">
      <c r="A116" s="215"/>
      <c r="B116" s="216">
        <v>2242</v>
      </c>
      <c r="C116" s="217" t="s">
        <v>799</v>
      </c>
      <c r="D116" s="234">
        <v>140</v>
      </c>
      <c r="E116" s="234">
        <v>285</v>
      </c>
      <c r="F116" s="234">
        <v>0</v>
      </c>
      <c r="G116" s="234">
        <v>285</v>
      </c>
      <c r="H116" s="234">
        <v>0</v>
      </c>
      <c r="I116" s="234">
        <v>285</v>
      </c>
      <c r="J116" s="234">
        <v>220</v>
      </c>
      <c r="K116" s="234">
        <v>505</v>
      </c>
    </row>
    <row r="117" spans="1:11" ht="12.75">
      <c r="A117" s="14"/>
      <c r="B117" s="118">
        <v>2243</v>
      </c>
      <c r="C117" s="24" t="s">
        <v>391</v>
      </c>
      <c r="D117" s="63">
        <v>160</v>
      </c>
      <c r="E117" s="63">
        <v>285</v>
      </c>
      <c r="F117" s="63">
        <v>0</v>
      </c>
      <c r="G117" s="63">
        <v>285</v>
      </c>
      <c r="H117" s="63">
        <v>0</v>
      </c>
      <c r="I117" s="63">
        <v>285</v>
      </c>
      <c r="J117" s="63">
        <v>0</v>
      </c>
      <c r="K117" s="63">
        <v>285</v>
      </c>
    </row>
    <row r="118" spans="1:11" ht="12.75">
      <c r="A118" s="14"/>
      <c r="B118" s="118">
        <v>2245</v>
      </c>
      <c r="C118" s="24" t="s">
        <v>461</v>
      </c>
      <c r="D118" s="63">
        <v>40</v>
      </c>
      <c r="E118" s="63">
        <v>86</v>
      </c>
      <c r="F118" s="63">
        <v>0</v>
      </c>
      <c r="G118" s="63">
        <v>86</v>
      </c>
      <c r="H118" s="63">
        <v>0</v>
      </c>
      <c r="I118" s="63">
        <v>86</v>
      </c>
      <c r="J118" s="63">
        <v>0</v>
      </c>
      <c r="K118" s="63">
        <v>86</v>
      </c>
    </row>
    <row r="119" spans="1:11" ht="25.5">
      <c r="A119" s="14"/>
      <c r="B119" s="118">
        <v>2253</v>
      </c>
      <c r="C119" s="24" t="s">
        <v>910</v>
      </c>
      <c r="D119" s="63">
        <v>5</v>
      </c>
      <c r="E119" s="63">
        <v>143</v>
      </c>
      <c r="F119" s="63">
        <v>0</v>
      </c>
      <c r="G119" s="63">
        <v>143</v>
      </c>
      <c r="H119" s="63">
        <v>0</v>
      </c>
      <c r="I119" s="63">
        <v>143</v>
      </c>
      <c r="J119" s="63">
        <v>0</v>
      </c>
      <c r="K119" s="63">
        <v>143</v>
      </c>
    </row>
    <row r="120" spans="1:11" ht="12.75">
      <c r="A120" s="14"/>
      <c r="B120" s="118">
        <v>2261</v>
      </c>
      <c r="C120" s="24" t="s">
        <v>365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35</v>
      </c>
      <c r="K120" s="63">
        <v>35</v>
      </c>
    </row>
    <row r="121" spans="1:11" ht="12.75">
      <c r="A121" s="14"/>
      <c r="B121" s="118">
        <v>2264</v>
      </c>
      <c r="C121" s="24" t="s">
        <v>701</v>
      </c>
      <c r="D121" s="63">
        <v>0</v>
      </c>
      <c r="E121" s="63">
        <v>4270</v>
      </c>
      <c r="F121" s="63">
        <v>0</v>
      </c>
      <c r="G121" s="63">
        <v>4270</v>
      </c>
      <c r="H121" s="63">
        <v>0</v>
      </c>
      <c r="I121" s="63">
        <v>4270</v>
      </c>
      <c r="J121" s="63">
        <v>-655</v>
      </c>
      <c r="K121" s="63">
        <v>3615</v>
      </c>
    </row>
    <row r="122" spans="1:11" ht="14.25" customHeight="1">
      <c r="A122" s="14"/>
      <c r="B122" s="118">
        <v>2279</v>
      </c>
      <c r="C122" s="24" t="s">
        <v>251</v>
      </c>
      <c r="D122" s="63">
        <v>955</v>
      </c>
      <c r="E122" s="63">
        <v>9960</v>
      </c>
      <c r="F122" s="63">
        <v>0</v>
      </c>
      <c r="G122" s="63">
        <v>9960</v>
      </c>
      <c r="H122" s="63">
        <v>0</v>
      </c>
      <c r="I122" s="63">
        <v>9960</v>
      </c>
      <c r="J122" s="63">
        <v>-2939</v>
      </c>
      <c r="K122" s="63">
        <v>7021</v>
      </c>
    </row>
    <row r="123" spans="1:11" ht="25.5">
      <c r="A123" s="14"/>
      <c r="B123" s="15">
        <v>2300</v>
      </c>
      <c r="C123" s="24" t="s">
        <v>93</v>
      </c>
      <c r="D123" s="63">
        <f aca="true" t="shared" si="15" ref="D123:I123">SUM(D124:D133)</f>
        <v>4341</v>
      </c>
      <c r="E123" s="63">
        <f t="shared" si="15"/>
        <v>8396</v>
      </c>
      <c r="F123" s="63">
        <f t="shared" si="15"/>
        <v>0</v>
      </c>
      <c r="G123" s="63">
        <f t="shared" si="15"/>
        <v>8396</v>
      </c>
      <c r="H123" s="63">
        <f t="shared" si="15"/>
        <v>0</v>
      </c>
      <c r="I123" s="63">
        <f t="shared" si="15"/>
        <v>8396</v>
      </c>
      <c r="J123" s="63">
        <f>SUM(J124:J133)</f>
        <v>2355</v>
      </c>
      <c r="K123" s="63">
        <f>SUM(K124:K133)</f>
        <v>10751</v>
      </c>
    </row>
    <row r="124" spans="1:11" ht="12.75">
      <c r="A124" s="14"/>
      <c r="B124" s="118">
        <v>2311</v>
      </c>
      <c r="C124" s="24" t="s">
        <v>252</v>
      </c>
      <c r="D124" s="63">
        <v>860</v>
      </c>
      <c r="E124" s="63">
        <v>569</v>
      </c>
      <c r="F124" s="63">
        <v>0</v>
      </c>
      <c r="G124" s="63">
        <v>569</v>
      </c>
      <c r="H124" s="63">
        <v>0</v>
      </c>
      <c r="I124" s="63">
        <v>569</v>
      </c>
      <c r="J124" s="63">
        <v>100</v>
      </c>
      <c r="K124" s="63">
        <v>669</v>
      </c>
    </row>
    <row r="125" spans="1:11" ht="12.75">
      <c r="A125" s="14"/>
      <c r="B125" s="118">
        <v>2312</v>
      </c>
      <c r="C125" s="24" t="s">
        <v>253</v>
      </c>
      <c r="D125" s="63">
        <v>10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850</v>
      </c>
      <c r="K125" s="63">
        <v>850</v>
      </c>
    </row>
    <row r="126" spans="1:11" ht="12.75">
      <c r="A126" s="14"/>
      <c r="B126" s="118">
        <v>2322</v>
      </c>
      <c r="C126" s="24" t="s">
        <v>254</v>
      </c>
      <c r="D126" s="63">
        <v>1700</v>
      </c>
      <c r="E126" s="63">
        <v>3130</v>
      </c>
      <c r="F126" s="63">
        <v>0</v>
      </c>
      <c r="G126" s="63">
        <v>3130</v>
      </c>
      <c r="H126" s="63">
        <v>0</v>
      </c>
      <c r="I126" s="63">
        <v>3130</v>
      </c>
      <c r="J126" s="63">
        <v>0</v>
      </c>
      <c r="K126" s="63">
        <v>3130</v>
      </c>
    </row>
    <row r="127" spans="1:11" ht="12.75">
      <c r="A127" s="14"/>
      <c r="B127" s="118">
        <v>2351</v>
      </c>
      <c r="C127" s="24" t="s">
        <v>393</v>
      </c>
      <c r="D127" s="63">
        <v>0</v>
      </c>
      <c r="E127" s="63">
        <v>427</v>
      </c>
      <c r="F127" s="63">
        <v>0</v>
      </c>
      <c r="G127" s="63">
        <v>427</v>
      </c>
      <c r="H127" s="63">
        <v>0</v>
      </c>
      <c r="I127" s="63">
        <v>427</v>
      </c>
      <c r="J127" s="63">
        <v>0</v>
      </c>
      <c r="K127" s="63">
        <v>427</v>
      </c>
    </row>
    <row r="128" spans="1:11" ht="12.75">
      <c r="A128" s="14"/>
      <c r="B128" s="118">
        <v>2352</v>
      </c>
      <c r="C128" s="24" t="s">
        <v>256</v>
      </c>
      <c r="D128" s="63">
        <v>30</v>
      </c>
      <c r="E128" s="63">
        <v>143</v>
      </c>
      <c r="F128" s="63">
        <v>0</v>
      </c>
      <c r="G128" s="63">
        <v>143</v>
      </c>
      <c r="H128" s="63">
        <v>0</v>
      </c>
      <c r="I128" s="63">
        <v>143</v>
      </c>
      <c r="J128" s="63">
        <v>700</v>
      </c>
      <c r="K128" s="63">
        <v>843</v>
      </c>
    </row>
    <row r="129" spans="1:11" ht="12.75">
      <c r="A129" s="14"/>
      <c r="B129" s="118">
        <v>2353</v>
      </c>
      <c r="C129" s="24" t="s">
        <v>383</v>
      </c>
      <c r="D129" s="63">
        <v>306</v>
      </c>
      <c r="E129" s="63">
        <v>1280</v>
      </c>
      <c r="F129" s="63">
        <v>0</v>
      </c>
      <c r="G129" s="63">
        <v>1280</v>
      </c>
      <c r="H129" s="63">
        <v>0</v>
      </c>
      <c r="I129" s="63">
        <v>1280</v>
      </c>
      <c r="J129" s="63">
        <v>0</v>
      </c>
      <c r="K129" s="63">
        <v>1280</v>
      </c>
    </row>
    <row r="130" spans="1:11" ht="12.75">
      <c r="A130" s="14"/>
      <c r="B130" s="118">
        <v>2354</v>
      </c>
      <c r="C130" s="24" t="s">
        <v>411</v>
      </c>
      <c r="D130" s="63">
        <v>170</v>
      </c>
      <c r="E130" s="63">
        <v>712</v>
      </c>
      <c r="F130" s="63">
        <v>0</v>
      </c>
      <c r="G130" s="63">
        <v>712</v>
      </c>
      <c r="H130" s="63">
        <v>0</v>
      </c>
      <c r="I130" s="63">
        <v>712</v>
      </c>
      <c r="J130" s="63">
        <v>0</v>
      </c>
      <c r="K130" s="63">
        <v>712</v>
      </c>
    </row>
    <row r="131" spans="1:11" ht="12.75">
      <c r="A131" s="14"/>
      <c r="B131" s="118">
        <v>2361</v>
      </c>
      <c r="C131" s="24" t="s">
        <v>394</v>
      </c>
      <c r="D131" s="63">
        <v>0</v>
      </c>
      <c r="E131" s="63">
        <v>285</v>
      </c>
      <c r="F131" s="63">
        <v>0</v>
      </c>
      <c r="G131" s="63">
        <v>285</v>
      </c>
      <c r="H131" s="63">
        <v>0</v>
      </c>
      <c r="I131" s="63">
        <v>285</v>
      </c>
      <c r="J131" s="63">
        <v>0</v>
      </c>
      <c r="K131" s="63">
        <v>285</v>
      </c>
    </row>
    <row r="132" spans="1:11" ht="12.75">
      <c r="A132" s="14"/>
      <c r="B132" s="118">
        <v>2363</v>
      </c>
      <c r="C132" s="24" t="s">
        <v>384</v>
      </c>
      <c r="D132" s="63">
        <v>210</v>
      </c>
      <c r="E132" s="63">
        <v>427</v>
      </c>
      <c r="F132" s="63">
        <v>0</v>
      </c>
      <c r="G132" s="63">
        <v>427</v>
      </c>
      <c r="H132" s="63">
        <v>0</v>
      </c>
      <c r="I132" s="63">
        <v>427</v>
      </c>
      <c r="J132" s="63">
        <v>100</v>
      </c>
      <c r="K132" s="63">
        <v>527</v>
      </c>
    </row>
    <row r="133" spans="1:11" ht="12.75">
      <c r="A133" s="14"/>
      <c r="B133" s="118">
        <v>2390</v>
      </c>
      <c r="C133" s="24" t="s">
        <v>385</v>
      </c>
      <c r="D133" s="63">
        <v>1055</v>
      </c>
      <c r="E133" s="63">
        <v>1423</v>
      </c>
      <c r="F133" s="63">
        <v>0</v>
      </c>
      <c r="G133" s="63">
        <v>1423</v>
      </c>
      <c r="H133" s="63">
        <v>0</v>
      </c>
      <c r="I133" s="63">
        <v>1423</v>
      </c>
      <c r="J133" s="63">
        <v>605</v>
      </c>
      <c r="K133" s="63">
        <v>2028</v>
      </c>
    </row>
    <row r="134" spans="1:11" ht="12.75">
      <c r="A134" s="14"/>
      <c r="B134" s="15">
        <v>2400</v>
      </c>
      <c r="C134" s="24" t="s">
        <v>85</v>
      </c>
      <c r="D134" s="63">
        <v>0</v>
      </c>
      <c r="E134" s="63">
        <v>72</v>
      </c>
      <c r="F134" s="63">
        <v>0</v>
      </c>
      <c r="G134" s="63">
        <v>72</v>
      </c>
      <c r="H134" s="63">
        <v>0</v>
      </c>
      <c r="I134" s="63">
        <v>72</v>
      </c>
      <c r="J134" s="63">
        <v>0</v>
      </c>
      <c r="K134" s="63">
        <v>72</v>
      </c>
    </row>
    <row r="135" spans="1:11" ht="12.75">
      <c r="A135" s="14"/>
      <c r="B135" s="15">
        <v>2500</v>
      </c>
      <c r="C135" s="24" t="s">
        <v>71</v>
      </c>
      <c r="D135" s="63">
        <v>20</v>
      </c>
      <c r="E135" s="63">
        <v>29</v>
      </c>
      <c r="F135" s="63">
        <v>0</v>
      </c>
      <c r="G135" s="63">
        <v>29</v>
      </c>
      <c r="H135" s="63">
        <v>0</v>
      </c>
      <c r="I135" s="63">
        <v>29</v>
      </c>
      <c r="J135" s="63">
        <v>0</v>
      </c>
      <c r="K135" s="63">
        <v>29</v>
      </c>
    </row>
    <row r="136" spans="1:11" ht="12.75">
      <c r="A136" s="14"/>
      <c r="B136" s="15">
        <v>5000</v>
      </c>
      <c r="C136" s="24" t="s">
        <v>61</v>
      </c>
      <c r="D136" s="63">
        <f>SUM(D139:D139)</f>
        <v>0</v>
      </c>
      <c r="E136" s="63">
        <f aca="true" t="shared" si="16" ref="E136:K136">SUM(E137:E139)</f>
        <v>6004</v>
      </c>
      <c r="F136" s="63">
        <f t="shared" si="16"/>
        <v>0</v>
      </c>
      <c r="G136" s="63">
        <f t="shared" si="16"/>
        <v>6004</v>
      </c>
      <c r="H136" s="63">
        <f t="shared" si="16"/>
        <v>0</v>
      </c>
      <c r="I136" s="63">
        <f t="shared" si="16"/>
        <v>6004</v>
      </c>
      <c r="J136" s="63">
        <f t="shared" si="16"/>
        <v>0</v>
      </c>
      <c r="K136" s="63">
        <f t="shared" si="16"/>
        <v>6004</v>
      </c>
    </row>
    <row r="137" spans="1:11" ht="12.75">
      <c r="A137" s="14"/>
      <c r="B137" s="118">
        <v>5121</v>
      </c>
      <c r="C137" s="24" t="s">
        <v>741</v>
      </c>
      <c r="D137" s="63">
        <v>0</v>
      </c>
      <c r="E137" s="63">
        <v>1024</v>
      </c>
      <c r="F137" s="63">
        <v>0</v>
      </c>
      <c r="G137" s="63">
        <v>1024</v>
      </c>
      <c r="H137" s="63">
        <v>0</v>
      </c>
      <c r="I137" s="63">
        <v>1024</v>
      </c>
      <c r="J137" s="63">
        <v>-1024</v>
      </c>
      <c r="K137" s="63">
        <v>0</v>
      </c>
    </row>
    <row r="138" spans="1:11" ht="12.75">
      <c r="A138" s="14"/>
      <c r="B138" s="118">
        <v>5238</v>
      </c>
      <c r="C138" s="24" t="s">
        <v>801</v>
      </c>
      <c r="D138" s="63">
        <v>0</v>
      </c>
      <c r="E138" s="63">
        <v>0</v>
      </c>
      <c r="F138" s="63">
        <v>0</v>
      </c>
      <c r="G138" s="63">
        <v>0</v>
      </c>
      <c r="H138" s="63">
        <v>0</v>
      </c>
      <c r="I138" s="63">
        <v>0</v>
      </c>
      <c r="J138" s="63">
        <v>4000</v>
      </c>
      <c r="K138" s="63">
        <v>4000</v>
      </c>
    </row>
    <row r="139" spans="1:11" ht="12.75">
      <c r="A139" s="14"/>
      <c r="B139" s="118">
        <v>5239</v>
      </c>
      <c r="C139" s="24" t="s">
        <v>387</v>
      </c>
      <c r="D139" s="63">
        <v>0</v>
      </c>
      <c r="E139" s="63">
        <v>4980</v>
      </c>
      <c r="F139" s="63">
        <v>0</v>
      </c>
      <c r="G139" s="63">
        <v>4980</v>
      </c>
      <c r="H139" s="63">
        <v>0</v>
      </c>
      <c r="I139" s="63">
        <v>4980</v>
      </c>
      <c r="J139" s="63">
        <v>-2976</v>
      </c>
      <c r="K139" s="63">
        <v>2004</v>
      </c>
    </row>
    <row r="140" spans="1:11" ht="12.75">
      <c r="A140" s="14"/>
      <c r="B140" s="15"/>
      <c r="C140" s="34" t="s">
        <v>70</v>
      </c>
      <c r="D140" s="63">
        <f aca="true" t="shared" si="17" ref="D140:I140">D99+D100+D108+D123+D134+D135+D136+D101+D106</f>
        <v>38025</v>
      </c>
      <c r="E140" s="63">
        <f t="shared" si="17"/>
        <v>74346</v>
      </c>
      <c r="F140" s="63">
        <f t="shared" si="17"/>
        <v>0</v>
      </c>
      <c r="G140" s="63">
        <f t="shared" si="17"/>
        <v>74346</v>
      </c>
      <c r="H140" s="63">
        <f t="shared" si="17"/>
        <v>0</v>
      </c>
      <c r="I140" s="63">
        <f t="shared" si="17"/>
        <v>74346</v>
      </c>
      <c r="J140" s="63">
        <f>J99+J100+J108+J123+J134+J135+J136+J101+J106</f>
        <v>0</v>
      </c>
      <c r="K140" s="63">
        <f>K99+K100+K108+K123+K134+K135+K136+K101+K106</f>
        <v>74346</v>
      </c>
    </row>
    <row r="141" spans="1:11" ht="12.75">
      <c r="A141" s="14"/>
      <c r="B141" s="15"/>
      <c r="C141" s="34"/>
      <c r="D141" s="63"/>
      <c r="E141" s="63"/>
      <c r="F141" s="63"/>
      <c r="G141" s="63"/>
      <c r="H141" s="63"/>
      <c r="I141" s="63"/>
      <c r="J141" s="63"/>
      <c r="K141" s="63"/>
    </row>
    <row r="142" spans="1:11" ht="13.5">
      <c r="A142" s="14"/>
      <c r="B142" s="15"/>
      <c r="C142" s="136" t="s">
        <v>516</v>
      </c>
      <c r="D142" s="63"/>
      <c r="E142" s="63"/>
      <c r="F142" s="63"/>
      <c r="G142" s="63"/>
      <c r="H142" s="63"/>
      <c r="I142" s="63"/>
      <c r="J142" s="63"/>
      <c r="K142" s="63"/>
    </row>
    <row r="143" spans="1:11" ht="12.75">
      <c r="A143" s="14"/>
      <c r="B143" s="15">
        <v>1100</v>
      </c>
      <c r="C143" s="24" t="s">
        <v>59</v>
      </c>
      <c r="D143" s="63">
        <v>13545</v>
      </c>
      <c r="E143" s="63">
        <v>23850</v>
      </c>
      <c r="F143" s="63">
        <v>0</v>
      </c>
      <c r="G143" s="63">
        <v>23850</v>
      </c>
      <c r="H143" s="63">
        <v>0</v>
      </c>
      <c r="I143" s="63">
        <v>23850</v>
      </c>
      <c r="J143" s="63">
        <v>0</v>
      </c>
      <c r="K143" s="63">
        <v>23850</v>
      </c>
    </row>
    <row r="144" spans="1:11" ht="12.75">
      <c r="A144" s="14"/>
      <c r="B144" s="15">
        <v>1210</v>
      </c>
      <c r="C144" s="24" t="s">
        <v>60</v>
      </c>
      <c r="D144" s="63">
        <v>3915</v>
      </c>
      <c r="E144" s="63">
        <v>5626</v>
      </c>
      <c r="F144" s="63">
        <v>0</v>
      </c>
      <c r="G144" s="63">
        <v>5626</v>
      </c>
      <c r="H144" s="63">
        <v>0</v>
      </c>
      <c r="I144" s="63">
        <v>5626</v>
      </c>
      <c r="J144" s="63">
        <v>0</v>
      </c>
      <c r="K144" s="63">
        <v>5626</v>
      </c>
    </row>
    <row r="145" spans="1:11" ht="24" customHeight="1">
      <c r="A145" s="215"/>
      <c r="B145" s="218">
        <v>1220</v>
      </c>
      <c r="C145" s="217" t="s">
        <v>542</v>
      </c>
      <c r="D145" s="212">
        <f aca="true" t="shared" si="18" ref="D145:I145">SUM(D146:D148)</f>
        <v>300</v>
      </c>
      <c r="E145" s="212">
        <f t="shared" si="18"/>
        <v>406</v>
      </c>
      <c r="F145" s="212">
        <f t="shared" si="18"/>
        <v>0</v>
      </c>
      <c r="G145" s="212">
        <f t="shared" si="18"/>
        <v>406</v>
      </c>
      <c r="H145" s="212">
        <f t="shared" si="18"/>
        <v>0</v>
      </c>
      <c r="I145" s="212">
        <f t="shared" si="18"/>
        <v>406</v>
      </c>
      <c r="J145" s="212">
        <f>SUM(J146:J148)</f>
        <v>-100</v>
      </c>
      <c r="K145" s="212">
        <f>SUM(K146:K148)</f>
        <v>306</v>
      </c>
    </row>
    <row r="146" spans="1:11" ht="12.75">
      <c r="A146" s="215"/>
      <c r="B146" s="216">
        <v>1221</v>
      </c>
      <c r="C146" s="217" t="s">
        <v>597</v>
      </c>
      <c r="D146" s="234">
        <v>0</v>
      </c>
      <c r="E146" s="234">
        <v>0</v>
      </c>
      <c r="F146" s="234">
        <v>0</v>
      </c>
      <c r="G146" s="234">
        <v>0</v>
      </c>
      <c r="H146" s="234">
        <v>0</v>
      </c>
      <c r="I146" s="234">
        <v>0</v>
      </c>
      <c r="J146" s="234">
        <v>0</v>
      </c>
      <c r="K146" s="234">
        <v>0</v>
      </c>
    </row>
    <row r="147" spans="1:11" ht="25.5">
      <c r="A147" s="215"/>
      <c r="B147" s="216">
        <v>1228</v>
      </c>
      <c r="C147" s="217" t="s">
        <v>936</v>
      </c>
      <c r="D147" s="234">
        <v>0</v>
      </c>
      <c r="E147" s="234">
        <v>86</v>
      </c>
      <c r="F147" s="234">
        <v>0</v>
      </c>
      <c r="G147" s="234">
        <v>86</v>
      </c>
      <c r="H147" s="234">
        <v>0</v>
      </c>
      <c r="I147" s="234">
        <v>86</v>
      </c>
      <c r="J147" s="234">
        <v>0</v>
      </c>
      <c r="K147" s="234">
        <v>86</v>
      </c>
    </row>
    <row r="148" spans="1:11" ht="25.5">
      <c r="A148" s="215"/>
      <c r="B148" s="216">
        <v>1229</v>
      </c>
      <c r="C148" s="217" t="s">
        <v>950</v>
      </c>
      <c r="D148" s="234">
        <v>300</v>
      </c>
      <c r="E148" s="234">
        <v>320</v>
      </c>
      <c r="F148" s="234">
        <v>0</v>
      </c>
      <c r="G148" s="234">
        <v>320</v>
      </c>
      <c r="H148" s="234">
        <v>0</v>
      </c>
      <c r="I148" s="234">
        <v>320</v>
      </c>
      <c r="J148" s="234">
        <v>-100</v>
      </c>
      <c r="K148" s="234">
        <v>220</v>
      </c>
    </row>
    <row r="149" spans="1:11" ht="12.75">
      <c r="A149" s="215"/>
      <c r="B149" s="218">
        <v>2100</v>
      </c>
      <c r="C149" s="217" t="s">
        <v>30</v>
      </c>
      <c r="D149" s="234">
        <v>0</v>
      </c>
      <c r="E149" s="234">
        <v>0</v>
      </c>
      <c r="F149" s="234">
        <v>0</v>
      </c>
      <c r="G149" s="234">
        <v>0</v>
      </c>
      <c r="H149" s="234">
        <v>0</v>
      </c>
      <c r="I149" s="234">
        <v>0</v>
      </c>
      <c r="J149" s="234">
        <v>305</v>
      </c>
      <c r="K149" s="234">
        <v>305</v>
      </c>
    </row>
    <row r="150" spans="1:11" ht="12.75">
      <c r="A150" s="14"/>
      <c r="B150" s="15">
        <v>2200</v>
      </c>
      <c r="C150" s="24" t="s">
        <v>405</v>
      </c>
      <c r="D150" s="234">
        <f aca="true" t="shared" si="19" ref="D150:I150">SUM(D151:D160)</f>
        <v>1570</v>
      </c>
      <c r="E150" s="234">
        <f t="shared" si="19"/>
        <v>2074</v>
      </c>
      <c r="F150" s="234">
        <f t="shared" si="19"/>
        <v>0</v>
      </c>
      <c r="G150" s="234">
        <f t="shared" si="19"/>
        <v>2074</v>
      </c>
      <c r="H150" s="234">
        <f t="shared" si="19"/>
        <v>0</v>
      </c>
      <c r="I150" s="234">
        <f t="shared" si="19"/>
        <v>2074</v>
      </c>
      <c r="J150" s="234">
        <f>SUM(J151:J160)</f>
        <v>-70</v>
      </c>
      <c r="K150" s="234">
        <f>SUM(K151:K160)</f>
        <v>2004</v>
      </c>
    </row>
    <row r="151" spans="1:11" ht="12.75">
      <c r="A151" s="14"/>
      <c r="B151" s="118">
        <v>2219</v>
      </c>
      <c r="C151" s="24" t="s">
        <v>208</v>
      </c>
      <c r="D151" s="234">
        <v>30</v>
      </c>
      <c r="E151" s="234">
        <v>86</v>
      </c>
      <c r="F151" s="234">
        <v>0</v>
      </c>
      <c r="G151" s="234">
        <v>86</v>
      </c>
      <c r="H151" s="234">
        <v>0</v>
      </c>
      <c r="I151" s="234">
        <v>86</v>
      </c>
      <c r="J151" s="234">
        <v>0</v>
      </c>
      <c r="K151" s="234">
        <v>86</v>
      </c>
    </row>
    <row r="152" spans="1:11" ht="12.75">
      <c r="A152" s="14"/>
      <c r="B152" s="118">
        <v>2231</v>
      </c>
      <c r="C152" s="24" t="s">
        <v>891</v>
      </c>
      <c r="D152" s="234">
        <v>350</v>
      </c>
      <c r="E152" s="234">
        <v>0</v>
      </c>
      <c r="F152" s="234">
        <v>0</v>
      </c>
      <c r="G152" s="234">
        <v>0</v>
      </c>
      <c r="H152" s="234">
        <v>0</v>
      </c>
      <c r="I152" s="234">
        <v>0</v>
      </c>
      <c r="J152" s="234">
        <v>0</v>
      </c>
      <c r="K152" s="234">
        <v>0</v>
      </c>
    </row>
    <row r="153" spans="1:11" ht="12.75">
      <c r="A153" s="14"/>
      <c r="B153" s="118">
        <v>2233</v>
      </c>
      <c r="C153" s="24" t="s">
        <v>390</v>
      </c>
      <c r="D153" s="234">
        <v>0</v>
      </c>
      <c r="E153" s="234">
        <v>0</v>
      </c>
      <c r="F153" s="234">
        <v>0</v>
      </c>
      <c r="G153" s="234">
        <v>0</v>
      </c>
      <c r="H153" s="234">
        <v>0</v>
      </c>
      <c r="I153" s="234">
        <v>0</v>
      </c>
      <c r="J153" s="234">
        <v>25</v>
      </c>
      <c r="K153" s="234">
        <v>25</v>
      </c>
    </row>
    <row r="154" spans="1:11" ht="12.75">
      <c r="A154" s="215"/>
      <c r="B154" s="216">
        <v>2234</v>
      </c>
      <c r="C154" s="217" t="s">
        <v>536</v>
      </c>
      <c r="D154" s="234">
        <v>90</v>
      </c>
      <c r="E154" s="234">
        <v>22</v>
      </c>
      <c r="F154" s="234">
        <v>0</v>
      </c>
      <c r="G154" s="234">
        <v>22</v>
      </c>
      <c r="H154" s="234">
        <v>0</v>
      </c>
      <c r="I154" s="234">
        <v>22</v>
      </c>
      <c r="J154" s="234">
        <v>0</v>
      </c>
      <c r="K154" s="234">
        <v>22</v>
      </c>
    </row>
    <row r="155" spans="1:11" ht="12.75">
      <c r="A155" s="215"/>
      <c r="B155" s="216">
        <v>2235</v>
      </c>
      <c r="C155" s="217" t="s">
        <v>546</v>
      </c>
      <c r="D155" s="212">
        <v>350</v>
      </c>
      <c r="E155" s="212">
        <v>498</v>
      </c>
      <c r="F155" s="212">
        <v>0</v>
      </c>
      <c r="G155" s="212">
        <v>498</v>
      </c>
      <c r="H155" s="212">
        <v>0</v>
      </c>
      <c r="I155" s="212">
        <v>498</v>
      </c>
      <c r="J155" s="212">
        <v>-450</v>
      </c>
      <c r="K155" s="212">
        <v>48</v>
      </c>
    </row>
    <row r="156" spans="1:11" ht="12.75">
      <c r="A156" s="14"/>
      <c r="B156" s="118">
        <v>2239</v>
      </c>
      <c r="C156" s="24" t="s">
        <v>490</v>
      </c>
      <c r="D156" s="63">
        <v>280</v>
      </c>
      <c r="E156" s="63">
        <v>399</v>
      </c>
      <c r="F156" s="63">
        <v>0</v>
      </c>
      <c r="G156" s="63">
        <v>399</v>
      </c>
      <c r="H156" s="63">
        <v>0</v>
      </c>
      <c r="I156" s="63">
        <v>399</v>
      </c>
      <c r="J156" s="63">
        <v>0</v>
      </c>
      <c r="K156" s="63">
        <v>399</v>
      </c>
    </row>
    <row r="157" spans="1:11" ht="12.75">
      <c r="A157" s="14"/>
      <c r="B157" s="118">
        <v>2243</v>
      </c>
      <c r="C157" s="24" t="s">
        <v>896</v>
      </c>
      <c r="D157" s="63">
        <v>145</v>
      </c>
      <c r="E157" s="63">
        <v>214</v>
      </c>
      <c r="F157" s="63">
        <v>0</v>
      </c>
      <c r="G157" s="63">
        <v>214</v>
      </c>
      <c r="H157" s="63">
        <v>0</v>
      </c>
      <c r="I157" s="63">
        <v>214</v>
      </c>
      <c r="J157" s="63">
        <v>-200</v>
      </c>
      <c r="K157" s="63">
        <v>14</v>
      </c>
    </row>
    <row r="158" spans="1:11" ht="12.75">
      <c r="A158" s="14"/>
      <c r="B158" s="118">
        <v>2245</v>
      </c>
      <c r="C158" s="24" t="s">
        <v>366</v>
      </c>
      <c r="D158" s="63">
        <v>0</v>
      </c>
      <c r="E158" s="63">
        <v>0</v>
      </c>
      <c r="F158" s="63">
        <v>0</v>
      </c>
      <c r="G158" s="63">
        <v>0</v>
      </c>
      <c r="H158" s="63">
        <v>0</v>
      </c>
      <c r="I158" s="63">
        <v>0</v>
      </c>
      <c r="J158" s="63">
        <v>55</v>
      </c>
      <c r="K158" s="63">
        <v>55</v>
      </c>
    </row>
    <row r="159" spans="1:11" ht="12.75">
      <c r="A159" s="14"/>
      <c r="B159" s="118">
        <v>2253</v>
      </c>
      <c r="C159" s="24" t="s">
        <v>897</v>
      </c>
      <c r="D159" s="63">
        <v>70</v>
      </c>
      <c r="E159" s="63">
        <v>72</v>
      </c>
      <c r="F159" s="63">
        <v>0</v>
      </c>
      <c r="G159" s="63">
        <v>72</v>
      </c>
      <c r="H159" s="63">
        <v>0</v>
      </c>
      <c r="I159" s="63">
        <v>72</v>
      </c>
      <c r="J159" s="63">
        <v>0</v>
      </c>
      <c r="K159" s="63">
        <v>72</v>
      </c>
    </row>
    <row r="160" spans="1:11" ht="14.25" customHeight="1">
      <c r="A160" s="14"/>
      <c r="B160" s="118">
        <v>2279</v>
      </c>
      <c r="C160" s="24" t="s">
        <v>251</v>
      </c>
      <c r="D160" s="63">
        <v>255</v>
      </c>
      <c r="E160" s="63">
        <v>783</v>
      </c>
      <c r="F160" s="63">
        <v>0</v>
      </c>
      <c r="G160" s="63">
        <v>783</v>
      </c>
      <c r="H160" s="63">
        <v>0</v>
      </c>
      <c r="I160" s="63">
        <v>783</v>
      </c>
      <c r="J160" s="63">
        <v>500</v>
      </c>
      <c r="K160" s="63">
        <v>1283</v>
      </c>
    </row>
    <row r="161" spans="1:11" ht="25.5">
      <c r="A161" s="14"/>
      <c r="B161" s="15">
        <v>2300</v>
      </c>
      <c r="C161" s="24" t="s">
        <v>529</v>
      </c>
      <c r="D161" s="63">
        <f aca="true" t="shared" si="20" ref="D161:I161">SUM(D162:D169)</f>
        <v>3080</v>
      </c>
      <c r="E161" s="63">
        <f t="shared" si="20"/>
        <v>3446</v>
      </c>
      <c r="F161" s="63">
        <f t="shared" si="20"/>
        <v>0</v>
      </c>
      <c r="G161" s="63">
        <f t="shared" si="20"/>
        <v>3446</v>
      </c>
      <c r="H161" s="63">
        <f t="shared" si="20"/>
        <v>0</v>
      </c>
      <c r="I161" s="63">
        <f t="shared" si="20"/>
        <v>3446</v>
      </c>
      <c r="J161" s="63">
        <f>SUM(J162:J169)</f>
        <v>-135</v>
      </c>
      <c r="K161" s="63">
        <f>SUM(K162:K169)</f>
        <v>3311</v>
      </c>
    </row>
    <row r="162" spans="1:11" ht="12.75">
      <c r="A162" s="14"/>
      <c r="B162" s="118">
        <v>2311</v>
      </c>
      <c r="C162" s="24" t="s">
        <v>252</v>
      </c>
      <c r="D162" s="63">
        <v>200</v>
      </c>
      <c r="E162" s="63">
        <v>285</v>
      </c>
      <c r="F162" s="63">
        <v>0</v>
      </c>
      <c r="G162" s="63">
        <v>285</v>
      </c>
      <c r="H162" s="63">
        <v>0</v>
      </c>
      <c r="I162" s="63">
        <v>285</v>
      </c>
      <c r="J162" s="63">
        <v>-25</v>
      </c>
      <c r="K162" s="63">
        <v>260</v>
      </c>
    </row>
    <row r="163" spans="1:11" ht="12.75">
      <c r="A163" s="14"/>
      <c r="B163" s="118">
        <v>2312</v>
      </c>
      <c r="C163" s="24" t="s">
        <v>253</v>
      </c>
      <c r="D163" s="63">
        <v>300</v>
      </c>
      <c r="E163" s="63">
        <v>427</v>
      </c>
      <c r="F163" s="63">
        <v>0</v>
      </c>
      <c r="G163" s="63">
        <v>427</v>
      </c>
      <c r="H163" s="63">
        <v>0</v>
      </c>
      <c r="I163" s="63">
        <v>427</v>
      </c>
      <c r="J163" s="63">
        <v>-175</v>
      </c>
      <c r="K163" s="63">
        <v>252</v>
      </c>
    </row>
    <row r="164" spans="1:11" ht="12.75">
      <c r="A164" s="14"/>
      <c r="B164" s="118">
        <v>2322</v>
      </c>
      <c r="C164" s="24" t="s">
        <v>254</v>
      </c>
      <c r="D164" s="63">
        <v>1480</v>
      </c>
      <c r="E164" s="63">
        <v>1025</v>
      </c>
      <c r="F164" s="63">
        <v>0</v>
      </c>
      <c r="G164" s="63">
        <v>1025</v>
      </c>
      <c r="H164" s="63">
        <v>0</v>
      </c>
      <c r="I164" s="63">
        <v>1025</v>
      </c>
      <c r="J164" s="63">
        <v>-235</v>
      </c>
      <c r="K164" s="63">
        <v>790</v>
      </c>
    </row>
    <row r="165" spans="1:11" ht="12.75">
      <c r="A165" s="14"/>
      <c r="B165" s="118">
        <v>2350</v>
      </c>
      <c r="C165" s="24" t="s">
        <v>367</v>
      </c>
      <c r="D165" s="63">
        <v>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600</v>
      </c>
      <c r="K165" s="63">
        <v>600</v>
      </c>
    </row>
    <row r="166" spans="1:11" ht="12.75">
      <c r="A166" s="14"/>
      <c r="B166" s="118">
        <v>2352</v>
      </c>
      <c r="C166" s="24" t="s">
        <v>256</v>
      </c>
      <c r="D166" s="63">
        <v>100</v>
      </c>
      <c r="E166" s="63">
        <v>143</v>
      </c>
      <c r="F166" s="63">
        <v>0</v>
      </c>
      <c r="G166" s="63">
        <v>143</v>
      </c>
      <c r="H166" s="63">
        <v>0</v>
      </c>
      <c r="I166" s="63">
        <v>143</v>
      </c>
      <c r="J166" s="63">
        <v>0</v>
      </c>
      <c r="K166" s="63">
        <v>143</v>
      </c>
    </row>
    <row r="167" spans="1:11" ht="12.75">
      <c r="A167" s="14"/>
      <c r="B167" s="118">
        <v>2353</v>
      </c>
      <c r="C167" s="24" t="s">
        <v>702</v>
      </c>
      <c r="D167" s="63">
        <v>500</v>
      </c>
      <c r="E167" s="63">
        <v>854</v>
      </c>
      <c r="F167" s="63">
        <v>0</v>
      </c>
      <c r="G167" s="63">
        <v>854</v>
      </c>
      <c r="H167" s="63">
        <v>0</v>
      </c>
      <c r="I167" s="63">
        <v>854</v>
      </c>
      <c r="J167" s="63">
        <v>-400</v>
      </c>
      <c r="K167" s="63">
        <v>454</v>
      </c>
    </row>
    <row r="168" spans="1:11" ht="12.75">
      <c r="A168" s="14"/>
      <c r="B168" s="118">
        <v>2363</v>
      </c>
      <c r="C168" s="24" t="s">
        <v>384</v>
      </c>
      <c r="D168" s="63">
        <v>435</v>
      </c>
      <c r="E168" s="63">
        <v>712</v>
      </c>
      <c r="F168" s="63">
        <v>0</v>
      </c>
      <c r="G168" s="63">
        <v>712</v>
      </c>
      <c r="H168" s="63">
        <v>-15</v>
      </c>
      <c r="I168" s="63">
        <v>697</v>
      </c>
      <c r="J168" s="63">
        <v>100</v>
      </c>
      <c r="K168" s="63">
        <v>797</v>
      </c>
    </row>
    <row r="169" spans="1:11" ht="12.75">
      <c r="A169" s="14"/>
      <c r="B169" s="118">
        <v>2390</v>
      </c>
      <c r="C169" s="24" t="s">
        <v>385</v>
      </c>
      <c r="D169" s="63">
        <v>65</v>
      </c>
      <c r="E169" s="63">
        <v>0</v>
      </c>
      <c r="F169" s="63">
        <v>0</v>
      </c>
      <c r="G169" s="63">
        <v>0</v>
      </c>
      <c r="H169" s="63">
        <v>15</v>
      </c>
      <c r="I169" s="63">
        <v>15</v>
      </c>
      <c r="J169" s="63">
        <v>0</v>
      </c>
      <c r="K169" s="63">
        <v>15</v>
      </c>
    </row>
    <row r="170" spans="1:11" ht="12.75">
      <c r="A170" s="14"/>
      <c r="B170" s="15">
        <v>2500</v>
      </c>
      <c r="C170" s="24" t="s">
        <v>72</v>
      </c>
      <c r="D170" s="63">
        <v>100</v>
      </c>
      <c r="E170" s="6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</row>
    <row r="171" spans="1:11" ht="12.75">
      <c r="A171" s="14"/>
      <c r="B171" s="15">
        <v>5000</v>
      </c>
      <c r="C171" s="24" t="s">
        <v>61</v>
      </c>
      <c r="D171" s="63">
        <f aca="true" t="shared" si="21" ref="D171:I171">SUM(D172:D174)</f>
        <v>6004</v>
      </c>
      <c r="E171" s="63">
        <f t="shared" si="21"/>
        <v>2545</v>
      </c>
      <c r="F171" s="63">
        <f t="shared" si="21"/>
        <v>0</v>
      </c>
      <c r="G171" s="63">
        <f t="shared" si="21"/>
        <v>2545</v>
      </c>
      <c r="H171" s="63">
        <f t="shared" si="21"/>
        <v>-475</v>
      </c>
      <c r="I171" s="63">
        <f t="shared" si="21"/>
        <v>2070</v>
      </c>
      <c r="J171" s="63">
        <f>SUM(J172:J174)</f>
        <v>0</v>
      </c>
      <c r="K171" s="63">
        <f>SUM(K172:K174)</f>
        <v>2070</v>
      </c>
    </row>
    <row r="172" spans="1:11" ht="12.75">
      <c r="A172" s="14"/>
      <c r="B172" s="118">
        <v>5110</v>
      </c>
      <c r="C172" s="24" t="s">
        <v>541</v>
      </c>
      <c r="D172" s="63">
        <v>4904</v>
      </c>
      <c r="E172" s="63">
        <v>2545</v>
      </c>
      <c r="F172" s="63">
        <v>0</v>
      </c>
      <c r="G172" s="63">
        <v>2545</v>
      </c>
      <c r="H172" s="63">
        <v>-475</v>
      </c>
      <c r="I172" s="63">
        <v>2070</v>
      </c>
      <c r="J172" s="63">
        <v>0</v>
      </c>
      <c r="K172" s="63">
        <v>2070</v>
      </c>
    </row>
    <row r="173" spans="1:11" ht="12.75">
      <c r="A173" s="14"/>
      <c r="B173" s="118">
        <v>5238</v>
      </c>
      <c r="C173" s="24" t="s">
        <v>428</v>
      </c>
      <c r="D173" s="63">
        <v>500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</row>
    <row r="174" spans="1:11" ht="12.75">
      <c r="A174" s="14"/>
      <c r="B174" s="118">
        <v>5239</v>
      </c>
      <c r="C174" s="24" t="s">
        <v>387</v>
      </c>
      <c r="D174" s="63">
        <v>600</v>
      </c>
      <c r="E174" s="63">
        <v>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</row>
    <row r="175" spans="1:11" ht="12.75">
      <c r="A175" s="14"/>
      <c r="B175" s="15">
        <v>7200</v>
      </c>
      <c r="C175" s="24" t="s">
        <v>312</v>
      </c>
      <c r="D175" s="63">
        <v>0</v>
      </c>
      <c r="E175" s="63">
        <v>0</v>
      </c>
      <c r="F175" s="63">
        <v>0</v>
      </c>
      <c r="G175" s="63">
        <v>0</v>
      </c>
      <c r="H175" s="63">
        <f>H176</f>
        <v>475</v>
      </c>
      <c r="I175" s="63">
        <f>I176</f>
        <v>475</v>
      </c>
      <c r="J175" s="63">
        <f>J176</f>
        <v>0</v>
      </c>
      <c r="K175" s="63">
        <f>K176</f>
        <v>475</v>
      </c>
    </row>
    <row r="176" spans="1:11" ht="12.75">
      <c r="A176" s="14"/>
      <c r="B176" s="118">
        <v>7270</v>
      </c>
      <c r="C176" s="24" t="s">
        <v>313</v>
      </c>
      <c r="D176" s="63">
        <v>0</v>
      </c>
      <c r="E176" s="63">
        <v>0</v>
      </c>
      <c r="F176" s="63">
        <v>0</v>
      </c>
      <c r="G176" s="63">
        <v>0</v>
      </c>
      <c r="H176" s="63">
        <v>475</v>
      </c>
      <c r="I176" s="63">
        <v>475</v>
      </c>
      <c r="J176" s="63">
        <v>0</v>
      </c>
      <c r="K176" s="63">
        <v>475</v>
      </c>
    </row>
    <row r="177" spans="1:11" ht="12.75">
      <c r="A177" s="14"/>
      <c r="B177" s="15"/>
      <c r="C177" s="34" t="s">
        <v>70</v>
      </c>
      <c r="D177" s="63">
        <f>D143+D144+D150+D161+D145+D171+D170</f>
        <v>28514</v>
      </c>
      <c r="E177" s="63">
        <f>E143+E144+E150+E161+E145+E171+E170</f>
        <v>37947</v>
      </c>
      <c r="F177" s="63">
        <f>F143+F144+F150+F161+F145+F171+F170</f>
        <v>0</v>
      </c>
      <c r="G177" s="63">
        <f>G143+G144+G150+G161+G145+G171+G170</f>
        <v>37947</v>
      </c>
      <c r="H177" s="63">
        <f>H143+H144+H150+H161+H145+H171+H170+H175</f>
        <v>0</v>
      </c>
      <c r="I177" s="63">
        <f>I143+I144+I150+I161+I145+I171+I170+I176</f>
        <v>37947</v>
      </c>
      <c r="J177" s="63">
        <f>J143+J144+J150+J161+J145+J171+J170+J175+J149</f>
        <v>0</v>
      </c>
      <c r="K177" s="63">
        <f>K143+K144+K150+K161+K145+K171+K170+K176+K149</f>
        <v>37947</v>
      </c>
    </row>
    <row r="178" spans="1:11" ht="12.75">
      <c r="A178" s="14"/>
      <c r="B178" s="15"/>
      <c r="C178" s="34"/>
      <c r="D178" s="63"/>
      <c r="E178" s="63"/>
      <c r="F178" s="63"/>
      <c r="G178" s="63"/>
      <c r="H178" s="63"/>
      <c r="I178" s="63"/>
      <c r="J178" s="63"/>
      <c r="K178" s="63"/>
    </row>
    <row r="179" spans="1:11" ht="27">
      <c r="A179" s="14"/>
      <c r="B179" s="66"/>
      <c r="C179" s="136" t="s">
        <v>737</v>
      </c>
      <c r="D179" s="65"/>
      <c r="E179" s="65"/>
      <c r="F179" s="65"/>
      <c r="G179" s="65"/>
      <c r="H179" s="65"/>
      <c r="I179" s="65"/>
      <c r="J179" s="65"/>
      <c r="K179" s="65"/>
    </row>
    <row r="180" spans="1:11" ht="12.75">
      <c r="A180" s="14"/>
      <c r="B180" s="15">
        <v>4300</v>
      </c>
      <c r="C180" s="24" t="s">
        <v>537</v>
      </c>
      <c r="D180" s="234">
        <f>SUM(D181:D188)</f>
        <v>149240</v>
      </c>
      <c r="E180" s="234">
        <f aca="true" t="shared" si="22" ref="E180:K180">SUM(E181:E194)</f>
        <v>237772</v>
      </c>
      <c r="F180" s="234">
        <f t="shared" si="22"/>
        <v>-113898</v>
      </c>
      <c r="G180" s="234">
        <f t="shared" si="22"/>
        <v>123874</v>
      </c>
      <c r="H180" s="234">
        <f t="shared" si="22"/>
        <v>-32043</v>
      </c>
      <c r="I180" s="234">
        <f t="shared" si="22"/>
        <v>91831</v>
      </c>
      <c r="J180" s="234">
        <f t="shared" si="22"/>
        <v>-60</v>
      </c>
      <c r="K180" s="234">
        <f t="shared" si="22"/>
        <v>91771</v>
      </c>
    </row>
    <row r="181" spans="1:11" ht="25.5">
      <c r="A181" s="14"/>
      <c r="B181" s="15"/>
      <c r="C181" s="24" t="s">
        <v>397</v>
      </c>
      <c r="D181" s="63">
        <v>970</v>
      </c>
      <c r="E181" s="63">
        <v>1067</v>
      </c>
      <c r="F181" s="63">
        <v>0</v>
      </c>
      <c r="G181" s="63">
        <v>1067</v>
      </c>
      <c r="H181" s="63">
        <v>0</v>
      </c>
      <c r="I181" s="63">
        <v>1067</v>
      </c>
      <c r="J181" s="63">
        <v>-60</v>
      </c>
      <c r="K181" s="63">
        <v>1007</v>
      </c>
    </row>
    <row r="182" spans="1:11" ht="25.5">
      <c r="A182" s="14"/>
      <c r="B182" s="15"/>
      <c r="C182" s="24" t="s">
        <v>396</v>
      </c>
      <c r="D182" s="63">
        <v>780</v>
      </c>
      <c r="E182" s="63">
        <v>826</v>
      </c>
      <c r="F182" s="63">
        <v>0</v>
      </c>
      <c r="G182" s="63">
        <v>826</v>
      </c>
      <c r="H182" s="63">
        <v>0</v>
      </c>
      <c r="I182" s="63">
        <v>826</v>
      </c>
      <c r="J182" s="63">
        <v>0</v>
      </c>
      <c r="K182" s="63">
        <v>826</v>
      </c>
    </row>
    <row r="183" spans="1:11" ht="12.75">
      <c r="A183" s="14"/>
      <c r="B183" s="15"/>
      <c r="C183" s="24" t="s">
        <v>398</v>
      </c>
      <c r="D183" s="63">
        <v>10000</v>
      </c>
      <c r="E183" s="63">
        <v>9391</v>
      </c>
      <c r="F183" s="234">
        <v>-5675</v>
      </c>
      <c r="G183" s="234">
        <v>3716</v>
      </c>
      <c r="H183" s="234">
        <v>0</v>
      </c>
      <c r="I183" s="234">
        <v>3716</v>
      </c>
      <c r="J183" s="234">
        <v>0</v>
      </c>
      <c r="K183" s="234">
        <v>3716</v>
      </c>
    </row>
    <row r="184" spans="1:11" ht="25.5">
      <c r="A184" s="14"/>
      <c r="B184" s="15"/>
      <c r="C184" s="24" t="s">
        <v>399</v>
      </c>
      <c r="D184" s="63">
        <v>35000</v>
      </c>
      <c r="E184" s="63">
        <v>45532</v>
      </c>
      <c r="F184" s="234">
        <v>-24930</v>
      </c>
      <c r="G184" s="234">
        <v>20602</v>
      </c>
      <c r="H184" s="234">
        <v>0</v>
      </c>
      <c r="I184" s="234">
        <v>20602</v>
      </c>
      <c r="J184" s="234">
        <v>0</v>
      </c>
      <c r="K184" s="234">
        <v>20602</v>
      </c>
    </row>
    <row r="185" spans="1:11" ht="38.25">
      <c r="A185" s="14"/>
      <c r="B185" s="15"/>
      <c r="C185" s="24" t="s">
        <v>400</v>
      </c>
      <c r="D185" s="63">
        <v>99765</v>
      </c>
      <c r="E185" s="63">
        <v>136311</v>
      </c>
      <c r="F185" s="234">
        <v>-76920</v>
      </c>
      <c r="G185" s="234">
        <v>59391</v>
      </c>
      <c r="H185" s="234">
        <v>0</v>
      </c>
      <c r="I185" s="234">
        <v>59391</v>
      </c>
      <c r="J185" s="234">
        <v>0</v>
      </c>
      <c r="K185" s="234">
        <v>59391</v>
      </c>
    </row>
    <row r="186" spans="1:11" ht="25.5">
      <c r="A186" s="14"/>
      <c r="B186" s="15"/>
      <c r="C186" s="24" t="s">
        <v>401</v>
      </c>
      <c r="D186" s="63">
        <v>1665</v>
      </c>
      <c r="E186" s="63">
        <v>370</v>
      </c>
      <c r="F186" s="234">
        <v>0</v>
      </c>
      <c r="G186" s="234">
        <v>370</v>
      </c>
      <c r="H186" s="234">
        <v>0</v>
      </c>
      <c r="I186" s="234">
        <v>370</v>
      </c>
      <c r="J186" s="234">
        <v>0</v>
      </c>
      <c r="K186" s="234">
        <v>370</v>
      </c>
    </row>
    <row r="187" spans="1:11" ht="51">
      <c r="A187" s="14"/>
      <c r="B187" s="15"/>
      <c r="C187" s="24" t="s">
        <v>402</v>
      </c>
      <c r="D187" s="63">
        <v>560</v>
      </c>
      <c r="E187" s="63">
        <v>0</v>
      </c>
      <c r="F187" s="234">
        <v>0</v>
      </c>
      <c r="G187" s="234">
        <v>0</v>
      </c>
      <c r="H187" s="234">
        <v>0</v>
      </c>
      <c r="I187" s="234">
        <v>0</v>
      </c>
      <c r="J187" s="234">
        <v>0</v>
      </c>
      <c r="K187" s="234">
        <v>0</v>
      </c>
    </row>
    <row r="188" spans="1:11" ht="25.5">
      <c r="A188" s="14"/>
      <c r="B188" s="15"/>
      <c r="C188" s="24" t="s">
        <v>403</v>
      </c>
      <c r="D188" s="63">
        <v>500</v>
      </c>
      <c r="E188" s="63">
        <v>86</v>
      </c>
      <c r="F188" s="234">
        <v>0</v>
      </c>
      <c r="G188" s="234">
        <v>86</v>
      </c>
      <c r="H188" s="234">
        <v>0</v>
      </c>
      <c r="I188" s="234">
        <v>86</v>
      </c>
      <c r="J188" s="234">
        <v>0</v>
      </c>
      <c r="K188" s="234">
        <v>86</v>
      </c>
    </row>
    <row r="189" spans="1:11" ht="25.5">
      <c r="A189" s="14"/>
      <c r="B189" s="15"/>
      <c r="C189" s="346" t="s">
        <v>342</v>
      </c>
      <c r="D189" s="234">
        <v>0</v>
      </c>
      <c r="E189" s="234">
        <v>0</v>
      </c>
      <c r="F189" s="234">
        <v>50</v>
      </c>
      <c r="G189" s="234">
        <v>50</v>
      </c>
      <c r="H189" s="234">
        <v>0</v>
      </c>
      <c r="I189" s="234">
        <v>50</v>
      </c>
      <c r="J189" s="234">
        <v>0</v>
      </c>
      <c r="K189" s="234">
        <v>50</v>
      </c>
    </row>
    <row r="190" spans="1:11" ht="25.5">
      <c r="A190" s="14"/>
      <c r="B190" s="15"/>
      <c r="C190" s="24" t="s">
        <v>344</v>
      </c>
      <c r="D190" s="63">
        <v>0</v>
      </c>
      <c r="E190" s="63">
        <v>1423</v>
      </c>
      <c r="F190" s="234">
        <v>-1423</v>
      </c>
      <c r="G190" s="234">
        <v>0</v>
      </c>
      <c r="H190" s="234">
        <v>0</v>
      </c>
      <c r="I190" s="234">
        <v>0</v>
      </c>
      <c r="J190" s="234">
        <v>0</v>
      </c>
      <c r="K190" s="234">
        <v>0</v>
      </c>
    </row>
    <row r="191" spans="1:11" ht="25.5">
      <c r="A191" s="14"/>
      <c r="B191" s="15"/>
      <c r="C191" s="24" t="s">
        <v>558</v>
      </c>
      <c r="D191" s="63">
        <v>0</v>
      </c>
      <c r="E191" s="63">
        <v>1423</v>
      </c>
      <c r="F191" s="234">
        <v>0</v>
      </c>
      <c r="G191" s="234">
        <v>1423</v>
      </c>
      <c r="H191" s="234">
        <v>0</v>
      </c>
      <c r="I191" s="234">
        <v>1423</v>
      </c>
      <c r="J191" s="234">
        <v>0</v>
      </c>
      <c r="K191" s="234">
        <v>1423</v>
      </c>
    </row>
    <row r="192" spans="1:11" ht="25.5">
      <c r="A192" s="14"/>
      <c r="B192" s="15"/>
      <c r="C192" s="24" t="s">
        <v>559</v>
      </c>
      <c r="D192" s="63">
        <v>0</v>
      </c>
      <c r="E192" s="63">
        <v>21343</v>
      </c>
      <c r="F192" s="234">
        <v>0</v>
      </c>
      <c r="G192" s="234">
        <v>21343</v>
      </c>
      <c r="H192" s="234">
        <v>-19343</v>
      </c>
      <c r="I192" s="234">
        <v>2000</v>
      </c>
      <c r="J192" s="234">
        <v>0</v>
      </c>
      <c r="K192" s="234">
        <v>2000</v>
      </c>
    </row>
    <row r="193" spans="1:11" ht="24.75" customHeight="1">
      <c r="A193" s="14"/>
      <c r="B193" s="15"/>
      <c r="C193" s="346" t="s">
        <v>345</v>
      </c>
      <c r="D193" s="234">
        <v>0</v>
      </c>
      <c r="E193" s="234">
        <v>15000</v>
      </c>
      <c r="F193" s="234">
        <v>0</v>
      </c>
      <c r="G193" s="234">
        <v>15000</v>
      </c>
      <c r="H193" s="234">
        <v>-12700</v>
      </c>
      <c r="I193" s="234">
        <v>2300</v>
      </c>
      <c r="J193" s="234">
        <v>0</v>
      </c>
      <c r="K193" s="234">
        <v>2300</v>
      </c>
    </row>
    <row r="194" spans="1:11" ht="38.25">
      <c r="A194" s="14"/>
      <c r="B194" s="15"/>
      <c r="C194" s="24" t="s">
        <v>260</v>
      </c>
      <c r="D194" s="63">
        <v>0</v>
      </c>
      <c r="E194" s="63">
        <v>5000</v>
      </c>
      <c r="F194" s="234">
        <v>-5000</v>
      </c>
      <c r="G194" s="234">
        <v>0</v>
      </c>
      <c r="H194" s="234">
        <v>0</v>
      </c>
      <c r="I194" s="234">
        <v>0</v>
      </c>
      <c r="J194" s="234">
        <v>0</v>
      </c>
      <c r="K194" s="234">
        <v>0</v>
      </c>
    </row>
    <row r="195" spans="1:11" ht="12.75">
      <c r="A195" s="14"/>
      <c r="B195" s="15"/>
      <c r="C195" s="34" t="s">
        <v>24</v>
      </c>
      <c r="D195" s="48">
        <f aca="true" t="shared" si="23" ref="D195:I195">D180</f>
        <v>149240</v>
      </c>
      <c r="E195" s="48">
        <f t="shared" si="23"/>
        <v>237772</v>
      </c>
      <c r="F195" s="48">
        <f t="shared" si="23"/>
        <v>-113898</v>
      </c>
      <c r="G195" s="48">
        <f t="shared" si="23"/>
        <v>123874</v>
      </c>
      <c r="H195" s="48">
        <f t="shared" si="23"/>
        <v>-32043</v>
      </c>
      <c r="I195" s="48">
        <f t="shared" si="23"/>
        <v>91831</v>
      </c>
      <c r="J195" s="48">
        <f>J180</f>
        <v>-60</v>
      </c>
      <c r="K195" s="48">
        <f>K180</f>
        <v>91771</v>
      </c>
    </row>
    <row r="196" spans="1:11" ht="12.75">
      <c r="A196" s="14"/>
      <c r="B196" s="15"/>
      <c r="C196" s="34"/>
      <c r="D196" s="65"/>
      <c r="E196" s="65"/>
      <c r="F196" s="65"/>
      <c r="G196" s="65"/>
      <c r="H196" s="65"/>
      <c r="I196" s="65"/>
      <c r="J196" s="65"/>
      <c r="K196" s="65"/>
    </row>
    <row r="197" spans="1:11" ht="13.5">
      <c r="A197" s="14"/>
      <c r="B197" s="15">
        <v>7200</v>
      </c>
      <c r="C197" s="136" t="s">
        <v>55</v>
      </c>
      <c r="D197" s="48">
        <f aca="true" t="shared" si="24" ref="D197:I197">D198+D201+D199+D200</f>
        <v>192503</v>
      </c>
      <c r="E197" s="48">
        <f t="shared" si="24"/>
        <v>286907</v>
      </c>
      <c r="F197" s="48">
        <f t="shared" si="24"/>
        <v>0</v>
      </c>
      <c r="G197" s="48">
        <f t="shared" si="24"/>
        <v>286907</v>
      </c>
      <c r="H197" s="48">
        <f t="shared" si="24"/>
        <v>0</v>
      </c>
      <c r="I197" s="48">
        <f t="shared" si="24"/>
        <v>286907</v>
      </c>
      <c r="J197" s="48">
        <f>J198+J201+J199+J200</f>
        <v>0</v>
      </c>
      <c r="K197" s="48">
        <f>K198+K201+K199+K200</f>
        <v>286907</v>
      </c>
    </row>
    <row r="198" spans="1:11" ht="12.75">
      <c r="A198" s="14"/>
      <c r="B198" s="118">
        <v>7211</v>
      </c>
      <c r="C198" s="24" t="s">
        <v>66</v>
      </c>
      <c r="D198" s="63">
        <v>136750</v>
      </c>
      <c r="E198" s="63">
        <v>199202</v>
      </c>
      <c r="F198" s="63">
        <v>0</v>
      </c>
      <c r="G198" s="63">
        <v>199202</v>
      </c>
      <c r="H198" s="63">
        <v>0</v>
      </c>
      <c r="I198" s="63">
        <v>199202</v>
      </c>
      <c r="J198" s="63">
        <v>-2665</v>
      </c>
      <c r="K198" s="63">
        <v>196537</v>
      </c>
    </row>
    <row r="199" spans="1:11" ht="25.5">
      <c r="A199" s="14"/>
      <c r="B199" s="118">
        <v>7212</v>
      </c>
      <c r="C199" s="24" t="s">
        <v>99</v>
      </c>
      <c r="D199" s="63">
        <v>7393</v>
      </c>
      <c r="E199" s="63">
        <v>10592</v>
      </c>
      <c r="F199" s="63">
        <v>0</v>
      </c>
      <c r="G199" s="63">
        <v>10592</v>
      </c>
      <c r="H199" s="63">
        <v>0</v>
      </c>
      <c r="I199" s="63">
        <v>10592</v>
      </c>
      <c r="J199" s="63">
        <v>0</v>
      </c>
      <c r="K199" s="63">
        <v>10592</v>
      </c>
    </row>
    <row r="200" spans="1:11" ht="12.75">
      <c r="A200" s="14"/>
      <c r="B200" s="118">
        <v>7215</v>
      </c>
      <c r="C200" s="24" t="s">
        <v>101</v>
      </c>
      <c r="D200" s="63">
        <v>1110</v>
      </c>
      <c r="E200" s="63">
        <v>1700</v>
      </c>
      <c r="F200" s="63">
        <v>0</v>
      </c>
      <c r="G200" s="63">
        <v>1700</v>
      </c>
      <c r="H200" s="63">
        <v>0</v>
      </c>
      <c r="I200" s="63">
        <v>1700</v>
      </c>
      <c r="J200" s="63">
        <v>0</v>
      </c>
      <c r="K200" s="63">
        <v>1700</v>
      </c>
    </row>
    <row r="201" spans="1:11" ht="12.75">
      <c r="A201" s="14"/>
      <c r="B201" s="118">
        <v>7213</v>
      </c>
      <c r="C201" s="24" t="s">
        <v>555</v>
      </c>
      <c r="D201" s="63">
        <v>47250</v>
      </c>
      <c r="E201" s="63">
        <v>75413</v>
      </c>
      <c r="F201" s="63">
        <v>0</v>
      </c>
      <c r="G201" s="63">
        <v>75413</v>
      </c>
      <c r="H201" s="63">
        <v>0</v>
      </c>
      <c r="I201" s="63">
        <v>75413</v>
      </c>
      <c r="J201" s="63">
        <v>2665</v>
      </c>
      <c r="K201" s="63">
        <v>78078</v>
      </c>
    </row>
    <row r="202" spans="1:11" ht="13.5" thickBot="1">
      <c r="A202" s="14"/>
      <c r="B202" s="15"/>
      <c r="C202" s="24"/>
      <c r="D202" s="65"/>
      <c r="E202" s="65"/>
      <c r="F202" s="65"/>
      <c r="G202" s="65"/>
      <c r="H202" s="65"/>
      <c r="I202" s="65"/>
      <c r="J202" s="65"/>
      <c r="K202" s="65"/>
    </row>
    <row r="203" spans="1:11" ht="13.5" thickBot="1">
      <c r="A203" s="389" t="s">
        <v>53</v>
      </c>
      <c r="B203" s="390"/>
      <c r="C203" s="391"/>
      <c r="D203" s="68">
        <f aca="true" t="shared" si="25" ref="D203:I203">D58+D82+D140+D195+D197+D177+D96</f>
        <v>758486</v>
      </c>
      <c r="E203" s="68">
        <f t="shared" si="25"/>
        <v>1229874</v>
      </c>
      <c r="F203" s="68">
        <f t="shared" si="25"/>
        <v>-113898</v>
      </c>
      <c r="G203" s="68">
        <f t="shared" si="25"/>
        <v>1115976</v>
      </c>
      <c r="H203" s="68">
        <f t="shared" si="25"/>
        <v>-32043</v>
      </c>
      <c r="I203" s="68">
        <f t="shared" si="25"/>
        <v>1083933</v>
      </c>
      <c r="J203" s="68">
        <f>J58+J82+J140+J195+J197+J177+J96</f>
        <v>-35</v>
      </c>
      <c r="K203" s="68">
        <f>K58+K82+K140+K195+K197+K177+K96</f>
        <v>1083898</v>
      </c>
    </row>
    <row r="204" spans="1:5" ht="15.75">
      <c r="A204" s="53"/>
      <c r="C204" s="25"/>
      <c r="E204"/>
    </row>
    <row r="205" spans="1:5" ht="15.75">
      <c r="A205" s="26"/>
      <c r="B205" s="26"/>
      <c r="D205" s="26"/>
      <c r="E205"/>
    </row>
    <row r="206" ht="12.75">
      <c r="E206"/>
    </row>
    <row r="207" spans="3:5" ht="15.75">
      <c r="C207" s="69"/>
      <c r="E207"/>
    </row>
    <row r="208" ht="12.75">
      <c r="E208"/>
    </row>
    <row r="209" ht="12.75">
      <c r="E209"/>
    </row>
    <row r="210" ht="12.75">
      <c r="E210"/>
    </row>
  </sheetData>
  <sheetProtection/>
  <mergeCells count="4">
    <mergeCell ref="A4:D4"/>
    <mergeCell ref="A6:C6"/>
    <mergeCell ref="A7:C7"/>
    <mergeCell ref="A203:C20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3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41.00390625" style="2" customWidth="1"/>
    <col min="2" max="2" width="8.7109375" style="2" hidden="1" customWidth="1"/>
    <col min="3" max="3" width="13.8515625" style="2" customWidth="1"/>
    <col min="4" max="4" width="0.13671875" style="2" hidden="1" customWidth="1"/>
    <col min="5" max="5" width="11.421875" style="2" customWidth="1"/>
    <col min="6" max="6" width="13.140625" style="60" customWidth="1"/>
    <col min="7" max="7" width="11.7109375" style="60" customWidth="1"/>
    <col min="8" max="8" width="13.7109375" style="60" customWidth="1"/>
    <col min="9" max="9" width="13.421875" style="60" customWidth="1"/>
    <col min="10" max="10" width="10.57421875" style="60" customWidth="1"/>
    <col min="11" max="11" width="9.00390625" style="60" hidden="1" customWidth="1"/>
    <col min="12" max="12" width="7.7109375" style="60" customWidth="1"/>
    <col min="13" max="13" width="8.8515625" style="60" customWidth="1"/>
    <col min="14" max="14" width="9.421875" style="60" customWidth="1"/>
    <col min="15" max="15" width="9.140625" style="60" customWidth="1"/>
  </cols>
  <sheetData>
    <row r="1" spans="1:9" ht="12.75">
      <c r="A1" s="1"/>
      <c r="C1" s="71"/>
      <c r="D1" s="58"/>
      <c r="E1" s="208" t="s">
        <v>683</v>
      </c>
      <c r="F1" s="57"/>
      <c r="G1" s="58"/>
      <c r="H1" s="57"/>
      <c r="I1" s="59"/>
    </row>
    <row r="2" spans="2:9" ht="15.75">
      <c r="B2" s="1"/>
      <c r="C2" s="54"/>
      <c r="D2" s="362"/>
      <c r="E2" s="362"/>
      <c r="F2" s="362"/>
      <c r="G2" s="362"/>
      <c r="H2" s="362"/>
      <c r="I2" s="362"/>
    </row>
    <row r="3" spans="1:9" ht="15.75" customHeight="1">
      <c r="A3" s="5" t="s">
        <v>453</v>
      </c>
      <c r="B3" s="5"/>
      <c r="C3" s="70"/>
      <c r="D3" s="58"/>
      <c r="E3" s="58"/>
      <c r="F3" s="57"/>
      <c r="G3" s="58"/>
      <c r="H3" s="57"/>
      <c r="I3" s="4"/>
    </row>
    <row r="4" spans="1:15" ht="17.25" customHeight="1">
      <c r="A4" s="395" t="s">
        <v>830</v>
      </c>
      <c r="B4" s="395"/>
      <c r="C4" s="395"/>
      <c r="D4" s="395"/>
      <c r="E4" s="395"/>
      <c r="F4" s="54"/>
      <c r="G4" s="54"/>
      <c r="K4"/>
      <c r="L4" s="55"/>
      <c r="M4"/>
      <c r="N4"/>
      <c r="O4"/>
    </row>
    <row r="5" spans="1:15" ht="16.5" customHeight="1">
      <c r="A5" s="57"/>
      <c r="B5" s="58"/>
      <c r="C5" s="161" t="s">
        <v>682</v>
      </c>
      <c r="D5" s="4"/>
      <c r="E5" s="60"/>
      <c r="K5"/>
      <c r="L5"/>
      <c r="M5"/>
      <c r="N5"/>
      <c r="O5"/>
    </row>
    <row r="6" spans="1:15" ht="16.5" customHeight="1">
      <c r="A6" s="57"/>
      <c r="B6" s="58"/>
      <c r="C6" s="161"/>
      <c r="D6" s="4"/>
      <c r="E6" s="60"/>
      <c r="K6"/>
      <c r="L6"/>
      <c r="M6"/>
      <c r="N6"/>
      <c r="O6"/>
    </row>
    <row r="7" spans="1:15" ht="15.75" customHeight="1">
      <c r="A7"/>
      <c r="B7"/>
      <c r="C7" s="301" t="s">
        <v>840</v>
      </c>
      <c r="D7" s="174"/>
      <c r="E7" s="300"/>
      <c r="F7" s="301" t="s">
        <v>307</v>
      </c>
      <c r="G7" s="300"/>
      <c r="H7" s="301" t="s">
        <v>240</v>
      </c>
      <c r="I7" s="300"/>
      <c r="J7"/>
      <c r="K7"/>
      <c r="L7"/>
      <c r="M7"/>
      <c r="N7"/>
      <c r="O7"/>
    </row>
    <row r="8" spans="1:15" ht="15.75" customHeight="1">
      <c r="A8" s="176" t="s">
        <v>653</v>
      </c>
      <c r="B8" s="174"/>
      <c r="C8" s="176" t="s">
        <v>353</v>
      </c>
      <c r="D8" s="175"/>
      <c r="E8" s="176" t="s">
        <v>650</v>
      </c>
      <c r="F8" s="176" t="s">
        <v>353</v>
      </c>
      <c r="G8" s="176" t="s">
        <v>650</v>
      </c>
      <c r="H8" s="176" t="s">
        <v>353</v>
      </c>
      <c r="I8" s="176" t="s">
        <v>650</v>
      </c>
      <c r="J8"/>
      <c r="K8"/>
      <c r="L8"/>
      <c r="M8"/>
      <c r="N8"/>
      <c r="O8"/>
    </row>
    <row r="9" spans="1:15" ht="15.75" customHeight="1">
      <c r="A9" s="177"/>
      <c r="B9" s="174"/>
      <c r="C9" s="178" t="s">
        <v>352</v>
      </c>
      <c r="D9" s="174"/>
      <c r="E9" s="178" t="s">
        <v>651</v>
      </c>
      <c r="F9" s="178" t="s">
        <v>352</v>
      </c>
      <c r="G9" s="178" t="s">
        <v>651</v>
      </c>
      <c r="H9" s="178" t="s">
        <v>352</v>
      </c>
      <c r="I9" s="178" t="s">
        <v>651</v>
      </c>
      <c r="J9"/>
      <c r="K9"/>
      <c r="L9"/>
      <c r="M9"/>
      <c r="N9"/>
      <c r="O9"/>
    </row>
    <row r="10" spans="1:15" ht="12.75">
      <c r="A10" s="152"/>
      <c r="B10" s="174"/>
      <c r="C10" s="152"/>
      <c r="D10" s="174"/>
      <c r="E10" s="338" t="s">
        <v>652</v>
      </c>
      <c r="F10" s="152"/>
      <c r="G10" s="338" t="s">
        <v>652</v>
      </c>
      <c r="H10" s="152"/>
      <c r="I10" s="338" t="s">
        <v>652</v>
      </c>
      <c r="J10"/>
      <c r="K10"/>
      <c r="L10"/>
      <c r="M10"/>
      <c r="N10"/>
      <c r="O10"/>
    </row>
    <row r="11" spans="1:15" ht="12.75">
      <c r="A11" s="111"/>
      <c r="B11" s="111"/>
      <c r="C11" s="111"/>
      <c r="D11" s="111"/>
      <c r="E11" s="111"/>
      <c r="F11" s="111"/>
      <c r="G11" s="111"/>
      <c r="H11" s="111"/>
      <c r="I11" s="111"/>
      <c r="J11"/>
      <c r="K11"/>
      <c r="L11"/>
      <c r="M11"/>
      <c r="N11"/>
      <c r="O11"/>
    </row>
    <row r="12" spans="1:15" ht="12.75">
      <c r="A12" s="172" t="s">
        <v>654</v>
      </c>
      <c r="B12" s="111"/>
      <c r="C12" s="171">
        <v>6743040</v>
      </c>
      <c r="D12" s="111"/>
      <c r="E12" s="111">
        <v>100</v>
      </c>
      <c r="F12" s="171">
        <v>6458760</v>
      </c>
      <c r="G12" s="111">
        <v>100</v>
      </c>
      <c r="H12" s="352">
        <v>6769059</v>
      </c>
      <c r="I12" s="353">
        <v>100</v>
      </c>
      <c r="J12"/>
      <c r="K12"/>
      <c r="L12"/>
      <c r="M12"/>
      <c r="N12"/>
      <c r="O12"/>
    </row>
    <row r="13" spans="1:15" ht="12.75">
      <c r="A13" s="111"/>
      <c r="B13" s="111"/>
      <c r="C13" s="111"/>
      <c r="D13" s="111"/>
      <c r="E13" s="111"/>
      <c r="F13" s="111"/>
      <c r="G13" s="111"/>
      <c r="H13" s="353"/>
      <c r="I13" s="353"/>
      <c r="J13"/>
      <c r="K13"/>
      <c r="L13"/>
      <c r="M13"/>
      <c r="N13"/>
      <c r="O13"/>
    </row>
    <row r="14" spans="1:15" ht="25.5">
      <c r="A14" s="173" t="s">
        <v>264</v>
      </c>
      <c r="B14" s="111"/>
      <c r="C14" s="111">
        <v>1229874</v>
      </c>
      <c r="D14" s="111"/>
      <c r="E14" s="171">
        <v>18.24</v>
      </c>
      <c r="F14" s="111">
        <v>1115976</v>
      </c>
      <c r="G14" s="171">
        <v>17.28</v>
      </c>
      <c r="H14" s="353">
        <v>1083898</v>
      </c>
      <c r="I14" s="352">
        <v>16.01</v>
      </c>
      <c r="J14" s="351"/>
      <c r="K14"/>
      <c r="L14" s="112"/>
      <c r="M14"/>
      <c r="N14"/>
      <c r="O14"/>
    </row>
    <row r="15" spans="1:15" ht="12.75">
      <c r="A15" s="171" t="s">
        <v>655</v>
      </c>
      <c r="B15" s="111"/>
      <c r="C15" s="111">
        <v>222164</v>
      </c>
      <c r="D15" s="111"/>
      <c r="E15" s="111">
        <v>3.29</v>
      </c>
      <c r="F15" s="111">
        <v>222164</v>
      </c>
      <c r="G15" s="111">
        <v>3.44</v>
      </c>
      <c r="H15" s="353">
        <v>222164</v>
      </c>
      <c r="I15" s="353">
        <v>3.28</v>
      </c>
      <c r="J15"/>
      <c r="K15"/>
      <c r="L15"/>
      <c r="M15"/>
      <c r="N15"/>
      <c r="O15"/>
    </row>
    <row r="16" spans="1:15" ht="25.5">
      <c r="A16" s="173" t="s">
        <v>656</v>
      </c>
      <c r="B16" s="111"/>
      <c r="C16" s="111">
        <v>2309764</v>
      </c>
      <c r="D16" s="111"/>
      <c r="E16" s="171">
        <v>34.25</v>
      </c>
      <c r="F16" s="111">
        <v>2123002</v>
      </c>
      <c r="G16" s="171">
        <v>32.87</v>
      </c>
      <c r="H16" s="353">
        <v>2229836</v>
      </c>
      <c r="I16" s="352">
        <v>32.94</v>
      </c>
      <c r="J16"/>
      <c r="K16"/>
      <c r="L16"/>
      <c r="M16"/>
      <c r="N16"/>
      <c r="O16"/>
    </row>
    <row r="17" spans="1:15" ht="12.75">
      <c r="A17" s="171" t="s">
        <v>657</v>
      </c>
      <c r="B17" s="111"/>
      <c r="C17" s="111">
        <v>517574</v>
      </c>
      <c r="D17" s="111"/>
      <c r="E17" s="111">
        <v>7.68</v>
      </c>
      <c r="F17" s="111">
        <v>522574</v>
      </c>
      <c r="G17" s="111">
        <v>8.09</v>
      </c>
      <c r="H17" s="353">
        <v>522574</v>
      </c>
      <c r="I17" s="353">
        <v>7.72</v>
      </c>
      <c r="J17"/>
      <c r="K17"/>
      <c r="L17"/>
      <c r="M17"/>
      <c r="N17"/>
      <c r="O17"/>
    </row>
    <row r="18" spans="1:15" ht="12.75">
      <c r="A18" s="171" t="s">
        <v>32</v>
      </c>
      <c r="B18" s="111"/>
      <c r="C18" s="111">
        <v>2000116</v>
      </c>
      <c r="D18" s="111"/>
      <c r="E18" s="111">
        <v>29.66</v>
      </c>
      <c r="F18" s="111">
        <v>2011496</v>
      </c>
      <c r="G18" s="111">
        <v>31.14</v>
      </c>
      <c r="H18" s="353">
        <v>2240502</v>
      </c>
      <c r="I18" s="353">
        <v>33.11</v>
      </c>
      <c r="J18"/>
      <c r="K18"/>
      <c r="L18"/>
      <c r="M18"/>
      <c r="N18"/>
      <c r="O18"/>
    </row>
    <row r="19" spans="1:15" ht="12.75">
      <c r="A19" s="171" t="s">
        <v>658</v>
      </c>
      <c r="B19" s="111"/>
      <c r="C19" s="111">
        <v>463548</v>
      </c>
      <c r="D19" s="111"/>
      <c r="E19" s="111">
        <v>6.88</v>
      </c>
      <c r="F19" s="111">
        <v>463548</v>
      </c>
      <c r="G19" s="111">
        <v>7.18</v>
      </c>
      <c r="H19" s="353">
        <v>470085</v>
      </c>
      <c r="I19" s="353">
        <v>6.94</v>
      </c>
      <c r="J19"/>
      <c r="K19"/>
      <c r="L19"/>
      <c r="M19"/>
      <c r="N19"/>
      <c r="O19"/>
    </row>
    <row r="20" spans="1:15" ht="12.75">
      <c r="A20" s="171"/>
      <c r="B20" s="111"/>
      <c r="C20" s="111"/>
      <c r="D20" s="111"/>
      <c r="E20" s="111"/>
      <c r="F20" s="111"/>
      <c r="G20" s="111"/>
      <c r="H20" s="111"/>
      <c r="I20" s="111"/>
      <c r="J20"/>
      <c r="K20"/>
      <c r="L20"/>
      <c r="M20"/>
      <c r="N20"/>
      <c r="O20"/>
    </row>
    <row r="21" spans="1:15" ht="12" customHeight="1">
      <c r="A21"/>
      <c r="B21"/>
      <c r="C21"/>
      <c r="D21"/>
      <c r="E21"/>
      <c r="F21"/>
      <c r="G21" s="355"/>
      <c r="H21"/>
      <c r="I21"/>
      <c r="J21"/>
      <c r="K21"/>
      <c r="L21"/>
      <c r="M21"/>
      <c r="N21"/>
      <c r="O21"/>
    </row>
    <row r="22" spans="1:15" ht="1.5" customHeight="1" hidden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3:15" ht="12.75"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3:15" ht="12.75"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3:15" ht="12.75"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3:15" ht="12.7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3:15" ht="12.75"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3:15" ht="12.75"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3:15" ht="12.7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3:15" ht="12.7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3:15" ht="12.7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6:15" ht="12.75">
      <c r="F32"/>
      <c r="G32"/>
      <c r="H32"/>
      <c r="I32"/>
      <c r="J32"/>
      <c r="K32"/>
      <c r="L32"/>
      <c r="M32"/>
      <c r="N32"/>
      <c r="O32"/>
    </row>
    <row r="33" spans="6:15" ht="12.75">
      <c r="F33"/>
      <c r="G33"/>
      <c r="H33"/>
      <c r="I33"/>
      <c r="J33"/>
      <c r="K33"/>
      <c r="L33"/>
      <c r="M33"/>
      <c r="N33"/>
      <c r="O33"/>
    </row>
    <row r="34" spans="6:15" ht="12.75">
      <c r="F34"/>
      <c r="G34"/>
      <c r="H34"/>
      <c r="I34"/>
      <c r="J34"/>
      <c r="K34"/>
      <c r="L34"/>
      <c r="M34"/>
      <c r="N34"/>
      <c r="O34"/>
    </row>
    <row r="35" spans="6:15" ht="12.75">
      <c r="F35"/>
      <c r="G35"/>
      <c r="H35"/>
      <c r="I35"/>
      <c r="J35"/>
      <c r="K35"/>
      <c r="L35"/>
      <c r="M35"/>
      <c r="N35"/>
      <c r="O35"/>
    </row>
    <row r="36" spans="6:15" ht="12.75">
      <c r="F36"/>
      <c r="G36"/>
      <c r="H36"/>
      <c r="I36"/>
      <c r="J36"/>
      <c r="K36"/>
      <c r="L36"/>
      <c r="M36"/>
      <c r="N36"/>
      <c r="O36"/>
    </row>
    <row r="37" spans="6:15" ht="12.75">
      <c r="F37"/>
      <c r="G37"/>
      <c r="H37"/>
      <c r="I37"/>
      <c r="J37"/>
      <c r="K37"/>
      <c r="L37"/>
      <c r="M37"/>
      <c r="N37"/>
      <c r="O37"/>
    </row>
    <row r="38" spans="6:15" ht="12.75">
      <c r="F38"/>
      <c r="G38"/>
      <c r="H38"/>
      <c r="I38"/>
      <c r="J38"/>
      <c r="K38"/>
      <c r="L38"/>
      <c r="M38"/>
      <c r="N38"/>
      <c r="O38"/>
    </row>
    <row r="39" spans="6:15" ht="12.75">
      <c r="F39"/>
      <c r="G39"/>
      <c r="H39"/>
      <c r="I39"/>
      <c r="J39"/>
      <c r="K39"/>
      <c r="L39"/>
      <c r="M39"/>
      <c r="N39"/>
      <c r="O39"/>
    </row>
    <row r="40" spans="6:15" ht="12.75">
      <c r="F40"/>
      <c r="G40"/>
      <c r="H40"/>
      <c r="I40"/>
      <c r="J40"/>
      <c r="K40"/>
      <c r="L40"/>
      <c r="M40"/>
      <c r="N40"/>
      <c r="O40"/>
    </row>
    <row r="41" spans="6:15" ht="14.25" customHeight="1">
      <c r="F41"/>
      <c r="G41"/>
      <c r="H41"/>
      <c r="I41"/>
      <c r="J41"/>
      <c r="K41"/>
      <c r="L41"/>
      <c r="M41"/>
      <c r="N41"/>
      <c r="O41"/>
    </row>
    <row r="42" spans="6:15" ht="12.75">
      <c r="F42"/>
      <c r="G42"/>
      <c r="H42"/>
      <c r="I42"/>
      <c r="J42"/>
      <c r="K42"/>
      <c r="L42"/>
      <c r="M42"/>
      <c r="N42"/>
      <c r="O42"/>
    </row>
    <row r="43" spans="6:15" ht="12.75">
      <c r="F43"/>
      <c r="G43"/>
      <c r="H43"/>
      <c r="I43"/>
      <c r="J43"/>
      <c r="K43"/>
      <c r="L43"/>
      <c r="M43"/>
      <c r="N43"/>
      <c r="O43"/>
    </row>
    <row r="44" spans="6:15" ht="12.75">
      <c r="F44"/>
      <c r="G44"/>
      <c r="H44"/>
      <c r="I44"/>
      <c r="J44"/>
      <c r="K44"/>
      <c r="L44"/>
      <c r="M44"/>
      <c r="N44"/>
      <c r="O44"/>
    </row>
    <row r="45" spans="6:15" ht="12.75">
      <c r="F45"/>
      <c r="G45"/>
      <c r="H45"/>
      <c r="I45"/>
      <c r="J45"/>
      <c r="K45"/>
      <c r="L45"/>
      <c r="M45"/>
      <c r="N45"/>
      <c r="O45"/>
    </row>
    <row r="46" spans="6:15" ht="15" customHeight="1">
      <c r="F46"/>
      <c r="G46"/>
      <c r="H46"/>
      <c r="I46"/>
      <c r="J46"/>
      <c r="K46"/>
      <c r="L46"/>
      <c r="M46"/>
      <c r="N46"/>
      <c r="O46"/>
    </row>
    <row r="47" spans="6:15" ht="12.75">
      <c r="F47"/>
      <c r="G47"/>
      <c r="H47"/>
      <c r="I47"/>
      <c r="J47"/>
      <c r="K47"/>
      <c r="L47"/>
      <c r="M47"/>
      <c r="N47"/>
      <c r="O47"/>
    </row>
    <row r="48" spans="6:15" ht="15.75" customHeight="1">
      <c r="F48"/>
      <c r="G48"/>
      <c r="H48"/>
      <c r="I48"/>
      <c r="J48"/>
      <c r="K48"/>
      <c r="L48"/>
      <c r="M48"/>
      <c r="N48"/>
      <c r="O48"/>
    </row>
    <row r="49" spans="6:15" ht="12.75">
      <c r="F49"/>
      <c r="G49"/>
      <c r="H49"/>
      <c r="I49"/>
      <c r="J49"/>
      <c r="K49"/>
      <c r="L49"/>
      <c r="M49"/>
      <c r="N49"/>
      <c r="O49"/>
    </row>
    <row r="50" spans="6:15" ht="12.75">
      <c r="F50"/>
      <c r="G50"/>
      <c r="H50"/>
      <c r="I50"/>
      <c r="J50"/>
      <c r="K50"/>
      <c r="L50"/>
      <c r="M50"/>
      <c r="N50"/>
      <c r="O50"/>
    </row>
    <row r="51" spans="6:15" ht="12.75">
      <c r="F51"/>
      <c r="G51"/>
      <c r="H51"/>
      <c r="I51"/>
      <c r="J51"/>
      <c r="K51"/>
      <c r="L51"/>
      <c r="M51"/>
      <c r="N51"/>
      <c r="O51"/>
    </row>
    <row r="52" spans="6:15" ht="12.75">
      <c r="F52"/>
      <c r="G52"/>
      <c r="H52"/>
      <c r="I52"/>
      <c r="J52"/>
      <c r="K52"/>
      <c r="L52"/>
      <c r="M52"/>
      <c r="N52"/>
      <c r="O52"/>
    </row>
    <row r="53" spans="6:15" ht="12.75">
      <c r="F53"/>
      <c r="G53"/>
      <c r="H53"/>
      <c r="I53"/>
      <c r="J53"/>
      <c r="K53"/>
      <c r="L53"/>
      <c r="M53"/>
      <c r="N53"/>
      <c r="O53"/>
    </row>
    <row r="54" spans="6:15" ht="12.75">
      <c r="F54"/>
      <c r="G54"/>
      <c r="H54"/>
      <c r="I54"/>
      <c r="J54"/>
      <c r="K54"/>
      <c r="L54"/>
      <c r="M54"/>
      <c r="N54"/>
      <c r="O54"/>
    </row>
    <row r="55" spans="6:15" ht="12.75">
      <c r="F55"/>
      <c r="G55"/>
      <c r="H55"/>
      <c r="I55"/>
      <c r="J55"/>
      <c r="K55"/>
      <c r="L55"/>
      <c r="M55"/>
      <c r="N55"/>
      <c r="O55"/>
    </row>
    <row r="56" spans="6:15" ht="12.75">
      <c r="F56"/>
      <c r="G56"/>
      <c r="H56"/>
      <c r="I56"/>
      <c r="J56"/>
      <c r="K56"/>
      <c r="L56"/>
      <c r="M56"/>
      <c r="N56"/>
      <c r="O56"/>
    </row>
    <row r="57" spans="6:15" ht="12.75">
      <c r="F57"/>
      <c r="G57"/>
      <c r="H57"/>
      <c r="I57"/>
      <c r="J57"/>
      <c r="K57"/>
      <c r="L57"/>
      <c r="M57"/>
      <c r="N57"/>
      <c r="O57"/>
    </row>
    <row r="58" spans="6:15" ht="12.75">
      <c r="F58"/>
      <c r="G58"/>
      <c r="H58"/>
      <c r="I58"/>
      <c r="J58"/>
      <c r="K58"/>
      <c r="L58"/>
      <c r="M58"/>
      <c r="N58"/>
      <c r="O58"/>
    </row>
    <row r="59" spans="6:15" ht="12.75">
      <c r="F59"/>
      <c r="G59"/>
      <c r="H59"/>
      <c r="I59"/>
      <c r="J59"/>
      <c r="K59"/>
      <c r="L59"/>
      <c r="M59"/>
      <c r="N59"/>
      <c r="O59"/>
    </row>
    <row r="60" spans="6:15" ht="12.75">
      <c r="F60"/>
      <c r="G60"/>
      <c r="H60"/>
      <c r="I60"/>
      <c r="J60"/>
      <c r="K60"/>
      <c r="L60"/>
      <c r="M60"/>
      <c r="N60"/>
      <c r="O60"/>
    </row>
    <row r="61" spans="6:15" ht="12.75">
      <c r="F61"/>
      <c r="G61"/>
      <c r="H61"/>
      <c r="I61"/>
      <c r="J61"/>
      <c r="K61"/>
      <c r="L61"/>
      <c r="M61"/>
      <c r="N61"/>
      <c r="O61"/>
    </row>
    <row r="62" spans="6:15" ht="12.75">
      <c r="F62"/>
      <c r="G62"/>
      <c r="H62"/>
      <c r="I62"/>
      <c r="J62"/>
      <c r="K62"/>
      <c r="L62"/>
      <c r="M62"/>
      <c r="N62"/>
      <c r="O62"/>
    </row>
    <row r="63" spans="6:15" ht="12.75">
      <c r="F63"/>
      <c r="G63"/>
      <c r="H63"/>
      <c r="I63"/>
      <c r="J63"/>
      <c r="K63"/>
      <c r="L63"/>
      <c r="M63"/>
      <c r="N63"/>
      <c r="O63"/>
    </row>
    <row r="64" spans="6:15" ht="12.75">
      <c r="F64"/>
      <c r="G64"/>
      <c r="H64"/>
      <c r="I64"/>
      <c r="J64"/>
      <c r="K64"/>
      <c r="L64"/>
      <c r="M64"/>
      <c r="N64"/>
      <c r="O64"/>
    </row>
    <row r="65" spans="6:15" ht="12.75">
      <c r="F65"/>
      <c r="G65"/>
      <c r="H65"/>
      <c r="I65"/>
      <c r="J65"/>
      <c r="K65"/>
      <c r="L65"/>
      <c r="M65"/>
      <c r="N65"/>
      <c r="O65"/>
    </row>
    <row r="66" spans="6:15" ht="12.75">
      <c r="F66"/>
      <c r="G66"/>
      <c r="H66"/>
      <c r="I66"/>
      <c r="J66"/>
      <c r="K66"/>
      <c r="L66"/>
      <c r="M66"/>
      <c r="N66"/>
      <c r="O66"/>
    </row>
    <row r="67" spans="6:15" ht="12.75">
      <c r="F67"/>
      <c r="G67"/>
      <c r="H67"/>
      <c r="I67"/>
      <c r="J67"/>
      <c r="K67"/>
      <c r="L67"/>
      <c r="M67"/>
      <c r="N67"/>
      <c r="O67"/>
    </row>
    <row r="68" spans="6:15" ht="12.75">
      <c r="F68"/>
      <c r="G68"/>
      <c r="H68"/>
      <c r="I68"/>
      <c r="J68"/>
      <c r="K68"/>
      <c r="L68"/>
      <c r="M68"/>
      <c r="N68"/>
      <c r="O68"/>
    </row>
    <row r="69" spans="6:15" ht="12.75">
      <c r="F69"/>
      <c r="G69"/>
      <c r="H69"/>
      <c r="I69"/>
      <c r="J69"/>
      <c r="K69"/>
      <c r="L69"/>
      <c r="M69"/>
      <c r="N69"/>
      <c r="O69"/>
    </row>
    <row r="70" spans="6:15" ht="27" customHeight="1">
      <c r="F70"/>
      <c r="G70"/>
      <c r="H70"/>
      <c r="I70"/>
      <c r="J70"/>
      <c r="K70"/>
      <c r="L70"/>
      <c r="M70"/>
      <c r="N70"/>
      <c r="O70"/>
    </row>
    <row r="71" spans="6:15" ht="14.25" customHeight="1">
      <c r="F71"/>
      <c r="G71"/>
      <c r="H71"/>
      <c r="I71"/>
      <c r="J71"/>
      <c r="K71"/>
      <c r="L71"/>
      <c r="M71"/>
      <c r="N71"/>
      <c r="O71"/>
    </row>
    <row r="72" spans="6:15" ht="14.25" customHeight="1">
      <c r="F72"/>
      <c r="G72"/>
      <c r="H72"/>
      <c r="I72"/>
      <c r="J72"/>
      <c r="K72"/>
      <c r="L72"/>
      <c r="M72"/>
      <c r="N72"/>
      <c r="O72"/>
    </row>
    <row r="73" spans="6:15" ht="12.75" customHeight="1">
      <c r="F73"/>
      <c r="G73"/>
      <c r="H73"/>
      <c r="I73"/>
      <c r="J73"/>
      <c r="K73"/>
      <c r="L73"/>
      <c r="M73"/>
      <c r="N73"/>
      <c r="O73"/>
    </row>
    <row r="74" spans="6:15" ht="13.5" customHeight="1">
      <c r="F74"/>
      <c r="G74"/>
      <c r="H74"/>
      <c r="I74"/>
      <c r="J74"/>
      <c r="K74"/>
      <c r="L74"/>
      <c r="M74"/>
      <c r="N74"/>
      <c r="O74"/>
    </row>
    <row r="75" spans="6:15" ht="13.5" customHeight="1">
      <c r="F75"/>
      <c r="G75"/>
      <c r="H75"/>
      <c r="I75"/>
      <c r="J75"/>
      <c r="K75"/>
      <c r="L75"/>
      <c r="M75"/>
      <c r="N75"/>
      <c r="O75"/>
    </row>
    <row r="76" spans="6:15" ht="13.5" customHeight="1">
      <c r="F76"/>
      <c r="G76"/>
      <c r="H76"/>
      <c r="I76"/>
      <c r="J76"/>
      <c r="K76"/>
      <c r="L76"/>
      <c r="M76"/>
      <c r="N76"/>
      <c r="O76"/>
    </row>
    <row r="77" spans="6:15" ht="13.5" customHeight="1">
      <c r="F77"/>
      <c r="G77"/>
      <c r="H77"/>
      <c r="I77"/>
      <c r="J77"/>
      <c r="K77"/>
      <c r="L77"/>
      <c r="M77"/>
      <c r="N77"/>
      <c r="O77"/>
    </row>
    <row r="78" spans="6:15" ht="13.5" customHeight="1">
      <c r="F78"/>
      <c r="G78"/>
      <c r="H78"/>
      <c r="I78"/>
      <c r="J78"/>
      <c r="K78"/>
      <c r="L78"/>
      <c r="M78"/>
      <c r="N78"/>
      <c r="O78"/>
    </row>
    <row r="79" spans="6:15" ht="12.75">
      <c r="F79"/>
      <c r="G79"/>
      <c r="H79"/>
      <c r="I79"/>
      <c r="J79"/>
      <c r="K79"/>
      <c r="L79"/>
      <c r="M79"/>
      <c r="N79"/>
      <c r="O79"/>
    </row>
    <row r="80" spans="6:15" ht="12.75">
      <c r="F80"/>
      <c r="G80"/>
      <c r="H80"/>
      <c r="I80"/>
      <c r="J80"/>
      <c r="K80"/>
      <c r="L80"/>
      <c r="M80"/>
      <c r="N80"/>
      <c r="O80"/>
    </row>
    <row r="81" spans="6:15" ht="12.75">
      <c r="F81"/>
      <c r="G81"/>
      <c r="H81"/>
      <c r="I81"/>
      <c r="J81"/>
      <c r="K81"/>
      <c r="L81"/>
      <c r="M81"/>
      <c r="N81"/>
      <c r="O81"/>
    </row>
    <row r="82" spans="6:15" ht="12.75">
      <c r="F82"/>
      <c r="G82"/>
      <c r="H82"/>
      <c r="I82"/>
      <c r="J82"/>
      <c r="K82"/>
      <c r="L82"/>
      <c r="M82"/>
      <c r="N82"/>
      <c r="O82"/>
    </row>
    <row r="83" spans="6:15" ht="12.75">
      <c r="F83"/>
      <c r="G83"/>
      <c r="H83"/>
      <c r="I83"/>
      <c r="J83"/>
      <c r="K83"/>
      <c r="L83"/>
      <c r="M83"/>
      <c r="N83"/>
      <c r="O83"/>
    </row>
    <row r="84" spans="6:15" ht="12.75">
      <c r="F84"/>
      <c r="G84"/>
      <c r="H84"/>
      <c r="I84"/>
      <c r="J84"/>
      <c r="K84"/>
      <c r="L84"/>
      <c r="M84"/>
      <c r="N84"/>
      <c r="O84"/>
    </row>
    <row r="85" spans="6:15" ht="13.5" customHeight="1">
      <c r="F85"/>
      <c r="G85"/>
      <c r="H85"/>
      <c r="I85"/>
      <c r="J85"/>
      <c r="K85"/>
      <c r="L85"/>
      <c r="M85"/>
      <c r="N85"/>
      <c r="O85"/>
    </row>
    <row r="86" spans="6:15" ht="18.75" customHeight="1">
      <c r="F86"/>
      <c r="G86"/>
      <c r="H86"/>
      <c r="I86"/>
      <c r="J86"/>
      <c r="K86"/>
      <c r="L86"/>
      <c r="M86"/>
      <c r="N86"/>
      <c r="O86"/>
    </row>
    <row r="87" spans="6:15" ht="7.5" customHeight="1" hidden="1">
      <c r="F87"/>
      <c r="G87"/>
      <c r="H87"/>
      <c r="I87"/>
      <c r="J87"/>
      <c r="K87"/>
      <c r="L87"/>
      <c r="M87"/>
      <c r="N87"/>
      <c r="O87"/>
    </row>
    <row r="88" spans="6:15" ht="21.75" customHeight="1">
      <c r="F88"/>
      <c r="G88"/>
      <c r="H88"/>
      <c r="I88"/>
      <c r="J88"/>
      <c r="K88"/>
      <c r="L88"/>
      <c r="M88"/>
      <c r="N88"/>
      <c r="O88"/>
    </row>
    <row r="89" spans="6:15" ht="12.75">
      <c r="F89"/>
      <c r="G89"/>
      <c r="H89"/>
      <c r="I89"/>
      <c r="J89"/>
      <c r="K89"/>
      <c r="L89"/>
      <c r="M89"/>
      <c r="N89"/>
      <c r="O89"/>
    </row>
    <row r="90" spans="6:15" ht="15.75" customHeight="1">
      <c r="F90"/>
      <c r="G90"/>
      <c r="H90"/>
      <c r="I90"/>
      <c r="J90"/>
      <c r="K90"/>
      <c r="L90"/>
      <c r="M90"/>
      <c r="N90"/>
      <c r="O90"/>
    </row>
    <row r="91" spans="6:15" ht="12.75">
      <c r="F91"/>
      <c r="G91"/>
      <c r="H91"/>
      <c r="I91"/>
      <c r="J91"/>
      <c r="K91"/>
      <c r="L91"/>
      <c r="M91"/>
      <c r="N91"/>
      <c r="O91"/>
    </row>
    <row r="92" spans="6:15" ht="12.75">
      <c r="F92"/>
      <c r="G92"/>
      <c r="H92"/>
      <c r="I92"/>
      <c r="J92"/>
      <c r="K92"/>
      <c r="L92"/>
      <c r="M92"/>
      <c r="N92"/>
      <c r="O92"/>
    </row>
    <row r="93" spans="6:15" ht="12.75">
      <c r="F93"/>
      <c r="G93"/>
      <c r="H93"/>
      <c r="I93"/>
      <c r="J93"/>
      <c r="K93"/>
      <c r="L93"/>
      <c r="M93"/>
      <c r="N93"/>
      <c r="O93"/>
    </row>
    <row r="94" spans="6:15" ht="16.5" customHeight="1">
      <c r="F94"/>
      <c r="G94"/>
      <c r="H94"/>
      <c r="I94"/>
      <c r="J94"/>
      <c r="K94"/>
      <c r="L94"/>
      <c r="M94"/>
      <c r="N94"/>
      <c r="O94"/>
    </row>
    <row r="95" spans="6:15" ht="12.75">
      <c r="F95"/>
      <c r="G95"/>
      <c r="H95"/>
      <c r="I95"/>
      <c r="J95"/>
      <c r="K95"/>
      <c r="L95"/>
      <c r="M95"/>
      <c r="N95"/>
      <c r="O95"/>
    </row>
    <row r="96" spans="6:15" ht="13.5" customHeight="1">
      <c r="F96"/>
      <c r="G96"/>
      <c r="H96"/>
      <c r="I96"/>
      <c r="J96"/>
      <c r="K96"/>
      <c r="L96"/>
      <c r="M96"/>
      <c r="N96"/>
      <c r="O96"/>
    </row>
    <row r="97" spans="6:15" ht="14.25" customHeight="1">
      <c r="F97"/>
      <c r="G97"/>
      <c r="H97"/>
      <c r="I97"/>
      <c r="J97"/>
      <c r="K97"/>
      <c r="L97"/>
      <c r="M97"/>
      <c r="N97"/>
      <c r="O97"/>
    </row>
    <row r="99" spans="1:15" s="55" customFormat="1" ht="30" customHeight="1">
      <c r="A99" s="2"/>
      <c r="B99" s="2"/>
      <c r="C99" s="2"/>
      <c r="D99" s="2"/>
      <c r="E99" s="2"/>
      <c r="F99" s="127"/>
      <c r="G99" s="54"/>
      <c r="H99" s="54"/>
      <c r="I99" s="54"/>
      <c r="J99" s="54"/>
      <c r="K99" s="54"/>
      <c r="L99" s="54"/>
      <c r="M99" s="54"/>
      <c r="N99" s="54"/>
      <c r="O99" s="54"/>
    </row>
    <row r="110" spans="6:17" s="2" customFormat="1" ht="45.75" customHeight="1"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/>
      <c r="Q110"/>
    </row>
    <row r="113" spans="6:17" s="2" customFormat="1" ht="15.75" customHeight="1"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/>
      <c r="Q113"/>
    </row>
  </sheetData>
  <sheetProtection/>
  <mergeCells count="2">
    <mergeCell ref="D2:I2"/>
    <mergeCell ref="A4:E4"/>
  </mergeCells>
  <printOptions/>
  <pageMargins left="0.85" right="1.05" top="1" bottom="0.86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Gramatvediba2</dc:creator>
  <cp:keywords/>
  <dc:description/>
  <cp:lastModifiedBy>Admin</cp:lastModifiedBy>
  <cp:lastPrinted>2015-01-05T09:01:55Z</cp:lastPrinted>
  <dcterms:created xsi:type="dcterms:W3CDTF">2006-01-05T10:00:09Z</dcterms:created>
  <dcterms:modified xsi:type="dcterms:W3CDTF">2015-01-06T10:42:29Z</dcterms:modified>
  <cp:category/>
  <cp:version/>
  <cp:contentType/>
  <cp:contentStatus/>
</cp:coreProperties>
</file>