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4" activeTab="8"/>
  </bookViews>
  <sheets>
    <sheet name="autocelu izl" sheetId="1" r:id="rId1"/>
    <sheet name="specbudz2013 " sheetId="2" r:id="rId2"/>
    <sheet name="pb-izd-soc" sheetId="3" r:id="rId3"/>
    <sheet name="pb-izd-izgl" sheetId="4" r:id="rId4"/>
    <sheet name="pb-izd-kult" sheetId="5" r:id="rId5"/>
    <sheet name="pb-izd-ts" sheetId="6" r:id="rId6"/>
    <sheet name="pb-izd-sab.kart." sheetId="7" r:id="rId7"/>
    <sheet name="pb-izd-vald.dien." sheetId="8" r:id="rId8"/>
    <sheet name="sadal-funk.kateg." sheetId="9" r:id="rId9"/>
    <sheet name="pb-kred-finan" sheetId="10" r:id="rId10"/>
    <sheet name="naudas līdz.atlik." sheetId="11" r:id="rId11"/>
    <sheet name="ienem-pamatb.2013" sheetId="12" r:id="rId12"/>
    <sheet name="saturs" sheetId="13" r:id="rId13"/>
    <sheet name="titullapa" sheetId="14" r:id="rId14"/>
  </sheets>
  <definedNames/>
  <calcPr fullCalcOnLoad="1"/>
</workbook>
</file>

<file path=xl/sharedStrings.xml><?xml version="1.0" encoding="utf-8"?>
<sst xmlns="http://schemas.openxmlformats.org/spreadsheetml/2006/main" count="1923" uniqueCount="898">
  <si>
    <t xml:space="preserve">Par grozījumiem Ropažu novada pašvaldības 30.01.2013. saistošajos noteikumos Nr.2" Par Ropažu novada pašvaldības </t>
  </si>
  <si>
    <t>uz 01.04.2013.</t>
  </si>
  <si>
    <t>t.sk. VK-projekts kapacitātes stiprināšana ES politiku instrumentu un pārējās ārvalstu palīdzības līdzfinansēto projektu un pasākumu īstenošanā</t>
  </si>
  <si>
    <t>Naudas līdzekļu atlikums uz 01.01.2013.;01.04.2013.</t>
  </si>
  <si>
    <t>ES projekts - Telpu iekārtošana sociālo pakalpojumu nodrošināšanai multifunkcionālā centrā, iespējami tuvu dzīves vietai Tumšupes iedzīvotājiem</t>
  </si>
  <si>
    <t>8.6.2.2.</t>
  </si>
  <si>
    <t>Procentu ieņēmumi par kontu atlikumiem</t>
  </si>
  <si>
    <t>mērķdotācija dziesmu svētku ēdināšanai</t>
  </si>
  <si>
    <t>mērķdotācija asistenti (izglīt.iest.)</t>
  </si>
  <si>
    <t>mērķdotācija - sociālie asistenti</t>
  </si>
  <si>
    <t>ESFprojekts- kapacitātes stiprināšana ES politiku unstrumentu un pārējās ārvalstu palīdzības līdzfinansēto projektu un pasākumu īstenošanai</t>
  </si>
  <si>
    <t>uz 01.08.2013.</t>
  </si>
  <si>
    <t>t.sk. VK - finansējums 1.klašu brīvpusdienas,mērķdotācija skolu mācību literatūras iegādei, bezmaksas interneta nodrošinājumam bibliotēkās,dziemu svētku dalībnieki</t>
  </si>
  <si>
    <t>t.sk. konts SEB banka</t>
  </si>
  <si>
    <t>mērķdotācija tautas mākslas kolektīvu vadītājiem atlīdzībai</t>
  </si>
  <si>
    <t>Koandējumi un dienesta braucieni</t>
  </si>
  <si>
    <t>ēku,būvju,telpu remonts</t>
  </si>
  <si>
    <t>pārējie komumālie pakalpojumi</t>
  </si>
  <si>
    <t>Pamatkapitļa veidošana</t>
  </si>
  <si>
    <t>Komandējumi ,dienesta braucieni</t>
  </si>
  <si>
    <t>iekšzeme</t>
  </si>
  <si>
    <t>Komandējumi, dienesta braucieni</t>
  </si>
  <si>
    <t>kārtējā remonta in iestāžu uztur.mater.</t>
  </si>
  <si>
    <t>remonta un iest.uztur.pakalpojumi</t>
  </si>
  <si>
    <t>remonta un iest.uztur.pakalpoj.</t>
  </si>
  <si>
    <t>transporta remonts</t>
  </si>
  <si>
    <t>ēdināšanas pakalpojumi</t>
  </si>
  <si>
    <t>datortehnika un cita biroja tehnika</t>
  </si>
  <si>
    <t>Komandējumi,dienesta braucieni</t>
  </si>
  <si>
    <t>dienas nauda ārzemju komandējumos</t>
  </si>
  <si>
    <t>transporta noma</t>
  </si>
  <si>
    <t>komp.par transporta noliet.un ekspl.</t>
  </si>
  <si>
    <t>ēkas ,būves</t>
  </si>
  <si>
    <t>pārējie admin.pakalpojumi</t>
  </si>
  <si>
    <t>Sociālie asistenti</t>
  </si>
  <si>
    <t>Transporta pakalpojumi</t>
  </si>
  <si>
    <t>iekārtu,tehn.apkalpoš.</t>
  </si>
  <si>
    <t>Kapitālais remonts un rekonstrukcija</t>
  </si>
  <si>
    <t>pārē'jā  noma</t>
  </si>
  <si>
    <t>līdzdalība Sporta klubs 333- kartinga skola</t>
  </si>
  <si>
    <t>esošo programmatūru pilnveidošana saistībā ar "Euro ieviešanas likumu " ( ZZ dats un LDC)</t>
  </si>
  <si>
    <t>dzīvojamās mājas Brieži remonts</t>
  </si>
  <si>
    <t>dzīvokļa Zītari 2-27</t>
  </si>
  <si>
    <t>ES projekts- kapacitātes stiprināšana pašvaldības iestādeēs</t>
  </si>
  <si>
    <t>citi komunālie pakalpojumi</t>
  </si>
  <si>
    <t>Dotācija autobuss Ropaži -Ogre</t>
  </si>
  <si>
    <t>pasākumi saistīti ar vides aizsardzību- ūdens kvalitātes mērījumu veikšana novada peldvietās,dzīvnieku atlieku savākšana</t>
  </si>
  <si>
    <t>Ropažu sporta zālesiekšpagalma jumta noteku sistēmas  remonts</t>
  </si>
  <si>
    <t>autobusa iegāde skolēnu pārvadājumiem</t>
  </si>
  <si>
    <t>Reliģiskās organizēcijas</t>
  </si>
  <si>
    <t xml:space="preserve">dzīvokļa Bērzu iela 1-23 iegāde </t>
  </si>
  <si>
    <t>dzīvokļa Priedes 1-1 remonts</t>
  </si>
  <si>
    <t>dzīvokļa Priedes 1-1 iegāde</t>
  </si>
  <si>
    <t>dzīvokļa Bērzu 1-23 maiņa pret Ziedoņi dz.11</t>
  </si>
  <si>
    <t>Grozījumi uz 25.09.2013.</t>
  </si>
  <si>
    <t>Apstiprināts 25.09.2013.</t>
  </si>
  <si>
    <t>operat.darb.izdev.</t>
  </si>
  <si>
    <t>mēbeles  Priedes 1-1 PII grupai Silakrogā</t>
  </si>
  <si>
    <t>uz 25.09.2013.</t>
  </si>
  <si>
    <t>23,93</t>
  </si>
  <si>
    <t>4,37</t>
  </si>
  <si>
    <t>10,84</t>
  </si>
  <si>
    <t>8,60</t>
  </si>
  <si>
    <t xml:space="preserve">Rezerves fonds ( novirzīts kā izdev.),t.sk. </t>
  </si>
  <si>
    <t>interneta paklpojumi</t>
  </si>
  <si>
    <t>12,62</t>
  </si>
  <si>
    <t>39,64</t>
  </si>
  <si>
    <t>Tumšupes multifunkcionālais centrs</t>
  </si>
  <si>
    <t>Silakroga multifunkcionālais centrs</t>
  </si>
  <si>
    <t>maksājumi pars niegtiem fin.paklapoj.</t>
  </si>
  <si>
    <t>līdzdalība Ropažu novada parka teritorijas labiekārtošanā āra klases izveidē</t>
  </si>
  <si>
    <t>Grozījumi uz 23.10.2013.</t>
  </si>
  <si>
    <t>Apstiprināts 23.10.2013.</t>
  </si>
  <si>
    <t xml:space="preserve"> dotācija mācību literatūras iegādei un līdzekļu iegādei</t>
  </si>
  <si>
    <t>uz 01.10.2013.</t>
  </si>
  <si>
    <t>t.sk.konts SEB banka</t>
  </si>
  <si>
    <t>t.sk. VK - tautas mākslas kolektīvu vadītāju atlīdzības saņemšanai</t>
  </si>
  <si>
    <t>NAUDAS LĪDZEKĻU ATLIKUMS uz 01.01.2013.;01.04.2013.;01.08.2013.;01.10.2013.</t>
  </si>
  <si>
    <t>Groazījumi uz 23.10.2013.</t>
  </si>
  <si>
    <t>mācību literatūras un līdzekļu iegāde</t>
  </si>
  <si>
    <t>mācību līdzekļu iegāde</t>
  </si>
  <si>
    <t>uz 01.2014.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</si>
  <si>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</si>
  <si>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</si>
  <si>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</si>
  <si>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Būvprojekta izstrāde Zaķumuižas pamatskolas rekonstrukcijas darbu veikšanai</t>
  </si>
  <si>
    <t>PII Annele paplašināšanas tehniskais projekts</t>
  </si>
  <si>
    <t>līdzdalība biedrības "Aktīvi vecāki-Ropažu novadam "projektā - Automodelisma trase Ropažos</t>
  </si>
  <si>
    <t>Ropažu mūzikas -mākslas skolas ES projekts par muzikāli tehniskā aprīkojuma iegādi</t>
  </si>
  <si>
    <t>Ropažu mūzikas - mākslas skolas ES projekts par mūzikas kabineta modernizāciju</t>
  </si>
  <si>
    <t>Ropažu novada pašvaldības policijas ES projekts- videonovērošanas sistēmas infrastruktūras attīstība Ropažu novadā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</si>
  <si>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</si>
  <si>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</si>
  <si>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</si>
  <si>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</si>
  <si>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</si>
  <si>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projekts- Ropažu mūzika un mākslas skolas - mūzikas izstrumentu iegāde</t>
  </si>
  <si>
    <t>ES projekts -Digitālās novadpētniecības datu bāzes veidošana Ropažu novada bibliotēkā</t>
  </si>
  <si>
    <t>ES projekts - Digitālās novadpētniecības datu bāzes veidošana Ropažu novada bibliotēkā</t>
  </si>
  <si>
    <t>ES projekts -Lielo meiteņu mazie vaļasprieki</t>
  </si>
  <si>
    <t>ES projekts- Lielo meiteņu mazie vaļasprieki</t>
  </si>
  <si>
    <t>ES projekts- Bērnu rotaļu un atpūtas stūrītis bibliotēkā</t>
  </si>
  <si>
    <t>2013. gads</t>
  </si>
  <si>
    <t>gājēju celiņa izbūve no mājas Granīti līdz Bērzu iela 1 ( 2. korpuss )</t>
  </si>
  <si>
    <t>pārējie remonta darbu uztur.pakalp.</t>
  </si>
  <si>
    <t>līdzdalība biedrības " Lijas sporta klubs " ELFLA projektā-Sports -Mucenieku jauniešu izvēle</t>
  </si>
  <si>
    <t>līdzdalība biedrības "Cits Silakrogs " ELFLA projektā-Bērnu un jauniešu attīstība un vingrošanas komplekss Silakrogā</t>
  </si>
  <si>
    <t>līdzdalība biedrības "Lustīgs un kustīgs " ELFLA projektā- deju kolektīva Cielava materiāli tehniskās bāzes nodrošinājums ( tautas tērpi)</t>
  </si>
  <si>
    <t>līdzdalība biedrībai "Dabas dārzi " ES projektā-augļu un dārzeņu pārstrādes iekārrtu komplektu iegāde pakalpojumu sniegšanai</t>
  </si>
  <si>
    <t>18.6.3.0.</t>
  </si>
  <si>
    <t>Comenius skolu partnerības projekts  Zaķumuižas pamatskola</t>
  </si>
  <si>
    <t>Comenius skolu partnerības projekts  Ropažu pamatskola</t>
  </si>
  <si>
    <t>katlu ekspertīze un CO2  samazinājums Ropažu un Silakroga katlu mājās</t>
  </si>
  <si>
    <t>materiālā stimulēšana,naudas balvas</t>
  </si>
  <si>
    <t>kredīts saistībā ar Ropažu vidusskolas , Zaķumuižas pamatskolas, PII Annele projektēšanu</t>
  </si>
  <si>
    <t>pašvaldības ceļu remonts</t>
  </si>
  <si>
    <t>līdzdalība SIA Vilkme projektam "Dalītās atkritumu sistēmas ieviešana Ropažu novadā " ( konteineru iegāde )</t>
  </si>
  <si>
    <t>t.sk. VK - skolu pedagogu darba samaksa,asistenti ,VSAOI</t>
  </si>
  <si>
    <t>t.sk. ziedojums KIC Swedbanka</t>
  </si>
  <si>
    <t>ES projekts- Sanitārā mezgla rekonstrukcija un labierīcību iekārtošana nekustāmajā īpašumā Modriņi</t>
  </si>
  <si>
    <t>ES projekts - sanitārā mezgla rekonstrukcija un labierīcību iekārtošana nekustāmā īpašumā Modriņi</t>
  </si>
  <si>
    <t>dotācija brīvpusdienu nodrošinājums 1.un 2.kl.skolēniem</t>
  </si>
  <si>
    <t>pārējie remonta darbu un iest.uzt.pakalp.</t>
  </si>
  <si>
    <t>izdevumi par elektrenerģiju</t>
  </si>
  <si>
    <t>pārējie remonta darbu un iest. uzt.pakalpojumi</t>
  </si>
  <si>
    <t>remonta un iest.uztur.pakalpojkumi</t>
  </si>
  <si>
    <t>remonta un iest.uzt.pakalpojumi</t>
  </si>
  <si>
    <t>pārējie komun.pakalpojumi</t>
  </si>
  <si>
    <t>kredīts saistībā ar projektēšanas darbiem</t>
  </si>
  <si>
    <t>transporta līdzekļu remonts,uzturēšana</t>
  </si>
  <si>
    <t>iekārtu,inventāra remonts</t>
  </si>
  <si>
    <t>ēku, telpu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</si>
  <si>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</si>
  <si>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</si>
  <si>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</si>
  <si>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</si>
  <si>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</si>
  <si>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Zaķumuižas pamatskolas tehniskās apsekošanas atzinuma sagatavošana</t>
  </si>
  <si>
    <t>sociālā dzīvokļa Bērzu iela 1-19 remonts</t>
  </si>
  <si>
    <t xml:space="preserve">ceļs Jasmīni-Oozliņi-Lielkangari 2,8 km </t>
  </si>
  <si>
    <t>līdzdalība biedrības "Attīstības centrs Mucenieki " ES projektā - Bērnu aktīvās atpūtas laukuma izveide ciematā Mucenieki " un pamatnes izveide</t>
  </si>
  <si>
    <t>EST LAT projekts -  Development of Water Tourism as Nature and Active Tourism Components in Latvia and Estonia</t>
  </si>
  <si>
    <t>Ropažu sporta zāles savienotājkoridora  un Ropažu informācijas centra remonts</t>
  </si>
  <si>
    <t>Klasif.kods</t>
  </si>
  <si>
    <t>autobusu apgriešanās laukuma izbūve pie Ropažu vidusskolas</t>
  </si>
  <si>
    <t>ceļš Lazdiņi- Rūdas</t>
  </si>
  <si>
    <t>mācību līdzekļi PII Annele</t>
  </si>
  <si>
    <t>inventārs PII Annele</t>
  </si>
  <si>
    <t>statūtkapitāla palielināšana SIA Ciemats saistībā ar ūdenssaimniecības TEP izstrādi</t>
  </si>
  <si>
    <t>statūtkapitāla palielināšana SIA Vilkme saistībā ar ūdenssaimniecības TEP izstrādi</t>
  </si>
  <si>
    <t>Ropažu un Silakroga ciemu gāzes apkures katlu dūmēnu tehniskais projekts</t>
  </si>
  <si>
    <t>dienas nauda ārzemju komandējumi</t>
  </si>
  <si>
    <t>pārējie ārvalstu komandējumu izdevumi</t>
  </si>
  <si>
    <t>paklāju noma</t>
  </si>
  <si>
    <t>nedzīvojamās ēkas</t>
  </si>
  <si>
    <t>bēru pabalsts līdz 150 Ls</t>
  </si>
  <si>
    <t>kārtējā remonta un iest.uztur.mater.</t>
  </si>
  <si>
    <t>dienas nauda ārvalstu komandējumos</t>
  </si>
  <si>
    <t>pārējie izdevumi ārvalstu komandējumos</t>
  </si>
  <si>
    <t>pārējie neuzskaitītie palkalpojumi</t>
  </si>
  <si>
    <t>kursi,semināri organ.</t>
  </si>
  <si>
    <t>mīkstais izventārs</t>
  </si>
  <si>
    <t xml:space="preserve">kursi,semināri </t>
  </si>
  <si>
    <t>inform.tehnol.autoruzraudz.</t>
  </si>
  <si>
    <t>komunālie pakalpoj.</t>
  </si>
  <si>
    <t>datoru,inf.kab.tehn.apk.</t>
  </si>
  <si>
    <t>Bezdarbnieku ikmēneša atlīdzība</t>
  </si>
  <si>
    <t>kārtējā remonta un iestāžu uzturēšanas materiāli</t>
  </si>
  <si>
    <t>kursi,semināri org.</t>
  </si>
  <si>
    <t>iekārtu un invent.remonts,tehn.apk.</t>
  </si>
  <si>
    <t>datortehn.,inf.kab.tehn.apkope</t>
  </si>
  <si>
    <t>ēku,telpu būvju remonts</t>
  </si>
  <si>
    <t>datortehnika,cita biroja tehn.</t>
  </si>
  <si>
    <t>Comenius kopā</t>
  </si>
  <si>
    <t>Comenius projekts pakalpojumi kopā</t>
  </si>
  <si>
    <t>Comenius krājumi, materiālu utt. Kopā</t>
  </si>
  <si>
    <t>komp.par transp.noliet.un ekspl.</t>
  </si>
  <si>
    <t>dzīvojamās mājas Augšciema stacija remonts</t>
  </si>
  <si>
    <t>bēru pa., briļļu ieg komp.</t>
  </si>
  <si>
    <t>iekārtu un ien. Rem,tehn.apk.</t>
  </si>
  <si>
    <t>datoru,inf.tehn. apkope</t>
  </si>
  <si>
    <t>iekārtu un inv. Noma</t>
  </si>
  <si>
    <t>Tumšupes ciema stadiona izveide</t>
  </si>
  <si>
    <t>Lazdiņi-Rūdas ceļa sakārtošana</t>
  </si>
  <si>
    <t>Ropažu estrādes remonts</t>
  </si>
  <si>
    <t>Silkroga katlu mājas un Ropažu katlu mājas remontdarbi,izmēgin.granulu iegāde</t>
  </si>
  <si>
    <t>Ropažu KIC grīdas remonts</t>
  </si>
  <si>
    <t>dz.m. Pārupes remonts</t>
  </si>
  <si>
    <t>Siltummezgla remonts jauniešu centrā</t>
  </si>
  <si>
    <t>Siltummezgla remonts Ropažu vidusskolā</t>
  </si>
  <si>
    <t>Veikals Nr. 2 tehniskā projekta izstrāde</t>
  </si>
  <si>
    <t>2013. GADA PAMATBUDŽETA IEŅĒMUMU PLĀNS</t>
  </si>
  <si>
    <t>9.5.1.4.</t>
  </si>
  <si>
    <t>Soda sankcijas par vispārējiem nodokļu maksāšanas pārkāpumiem ( NĪN )</t>
  </si>
  <si>
    <t>Pārējie nenodokļu ieņēmumi ( kavējuma nauda zemes,telpu noma ,utml.)</t>
  </si>
  <si>
    <t xml:space="preserve">mūzikas- mākslas skola </t>
  </si>
  <si>
    <t>mūzikas -mākslas skolas studijas vadīšana</t>
  </si>
  <si>
    <t>2013. gada budžeta ieņēmumu plāns</t>
  </si>
  <si>
    <t>2013. gada budžeta izdevumu sadalījums atbilstoši funkcionālām kategorijām</t>
  </si>
  <si>
    <t>2013. gada budžeta izdevumu sadalījums pa iestādēm un struktūrvienībām,t.sk.:</t>
  </si>
  <si>
    <t>Pamatbudžeta finansēšanas, kreditēšanas plāns 2013. gadam</t>
  </si>
  <si>
    <t>Speciālā budžeta plāns 2013. gadam</t>
  </si>
  <si>
    <t>Autoceļu fonda izlietojuma programma 2013. gadam</t>
  </si>
  <si>
    <t>Pašvaldības nodeva par tirdzniecības vietām</t>
  </si>
  <si>
    <t>Pārējās pašvaldības nodevas ( izziņas, tehn.noteik. )</t>
  </si>
  <si>
    <t>uz 01.01.2013.</t>
  </si>
  <si>
    <t>Pamatbudžeta finansēšanas , kreditēšanas plāns 2013. gadam</t>
  </si>
  <si>
    <t>Valsts iekšējā aizdevuma un kredīta saņemšana</t>
  </si>
  <si>
    <t>2013. gada budžeta izdevumu sadalījums</t>
  </si>
  <si>
    <t>pārējie remondarbu un iest.uzturēšanas darbu izdev.</t>
  </si>
  <si>
    <t>datortehnika,cita biroja tehnikas tehn.apkope</t>
  </si>
  <si>
    <t>datortehnika, cita biroja tehnikas tehn.apk.</t>
  </si>
  <si>
    <t>IZDEVUMI 2013. gads</t>
  </si>
  <si>
    <t>kompens.par a/tr noliet.un ekspl.izdev.</t>
  </si>
  <si>
    <t>Vēlēšanu komisija</t>
  </si>
  <si>
    <t>transporta līdzekļa ekspluatāciajs izdevumi</t>
  </si>
  <si>
    <t>ēdināšaans izdevumi</t>
  </si>
  <si>
    <t>Sabiedriskā kārtība ( ugunsdrošība un vetārsts)</t>
  </si>
  <si>
    <t>Valsts mēŗkdotācija tautas mākslas kolektīvi kopā,t.sk.:</t>
  </si>
  <si>
    <t>dalības maksa organ.</t>
  </si>
  <si>
    <t>transporta līdzekļi</t>
  </si>
  <si>
    <t>inform.tehnoloģiju apkalpošana</t>
  </si>
  <si>
    <t>datoru,inf.kab.tehn.apkope</t>
  </si>
  <si>
    <t>pārējā noma (paklāji)</t>
  </si>
  <si>
    <t>pārējie iestādes administratīvie izdevumi</t>
  </si>
  <si>
    <t>datoru,inform.kab.tehn.apkope</t>
  </si>
  <si>
    <t>elektroenerģijas izdevumi</t>
  </si>
  <si>
    <t>iekārtu un inventāra remonts, tehn.apkope</t>
  </si>
  <si>
    <t>Krājumi,materiāli, energo resursi, inventārs , ko neuzskaita 5000.kodā</t>
  </si>
  <si>
    <t>Pamtkapitāla veidošana</t>
  </si>
  <si>
    <t>jaundzimušo pabalsts</t>
  </si>
  <si>
    <t>pabalsts komun.maksājumiem</t>
  </si>
  <si>
    <t>t.sk. naudas pabalsti ( pēc apcietin., māc.līdz. ,pārējie)</t>
  </si>
  <si>
    <t>malka</t>
  </si>
  <si>
    <t>autoruzraudzība datorprogrammas</t>
  </si>
  <si>
    <t>Krājumi, materiāli, energo resursi, inventārs ko neuzskaita 5000. kodā</t>
  </si>
  <si>
    <t>līdzdalība biedrības "Rodenpois " ES projektā -  Pilsdrupu rekonstrukcija un teritorijas labiekārtošana ( 1. kārta )</t>
  </si>
  <si>
    <t>līdzdalība biedrības "Rodenpois "ES  projektā -  Pilsdrupu rekonstrukcija un teritorijas labiekārtošana ( 2. kārta )</t>
  </si>
  <si>
    <t>līdzdalība biedrības "Novada kaimiņu sadarbība "ES  projektā - Bērnu spēlu laukuma labiekārtošana Ropažu novada Zaķumuižā un Vingrošanas laukuma labiekārtošana un izveide Ropažu novadā - Silakrogā un Zaķumuižā</t>
  </si>
  <si>
    <t>līdzdalība biedrības Pirmā māja ES projektā - Bērnu rotaļu un kustību laukums</t>
  </si>
  <si>
    <t>līdzdalība biedrības "Cits Silakrogs " ES projektā - Bērnu un jauniešu rotaļu laukums Silakrogā</t>
  </si>
  <si>
    <t>ES projekts -siltumnīcefekta gāzu emisiju samazināšana un energo efektivitātes paaugstināšana</t>
  </si>
  <si>
    <t xml:space="preserve">ES projekts - tehnoloģiju pāreja no fosilajiem uz atjaunojamiem resursiem </t>
  </si>
  <si>
    <t>ES projekts- Ropažu mūzikas - mākslas skola- pamatlīdzekļu uzstādīšana Ropažu mūzikas - mākslas skolas keramikas darbnīcā</t>
  </si>
  <si>
    <t xml:space="preserve">ES projekts - satiksmes drošibas uzlabojumi apdzīvotās vietās ārpus Rīgas </t>
  </si>
  <si>
    <t>ES projekts Trotuāra izbūve ciematā Silakrogs</t>
  </si>
  <si>
    <t>gājēju tiltiņa tehniskā projekta izstrāde  Ropažos</t>
  </si>
  <si>
    <t>obligātā veselība spārbaude</t>
  </si>
  <si>
    <t>kursi semināri</t>
  </si>
  <si>
    <t>naudas balva, materilā stimulēšana</t>
  </si>
  <si>
    <t>ES projekts - Algotie pagaidu darbi</t>
  </si>
  <si>
    <t>redzes pārbaude un korekcijas līdzekļu iegāde</t>
  </si>
  <si>
    <t xml:space="preserve">redzes pārbaude un korekcijas līdzekļu iegāde </t>
  </si>
  <si>
    <t>transporta līdz uztur. kompens.</t>
  </si>
  <si>
    <t>Draba devēja sociālā rakstura pabalsti, kompensācijas</t>
  </si>
  <si>
    <t>produkti</t>
  </si>
  <si>
    <t>komunālie pakalpojumi,malka</t>
  </si>
  <si>
    <t>transporta līdz.uztur. kompensāc.</t>
  </si>
  <si>
    <t>rem. Un iestāžu uztur. Pakalpojumi</t>
  </si>
  <si>
    <t>dienas nauda iekšzeme</t>
  </si>
  <si>
    <t>transp.līdz izmant. Kompensācija</t>
  </si>
  <si>
    <t>pārējie iekšzemes komandējumu izdev.</t>
  </si>
  <si>
    <t>dienas nauda ārzemes</t>
  </si>
  <si>
    <t>pārējie kom. Izdev ārzemes</t>
  </si>
  <si>
    <t>bēru pabalsts virs 150 Ls</t>
  </si>
  <si>
    <t>redzes pārbaude un korekcijas līdzekļu iegāde,bēru pabalsts zem 150 Ls</t>
  </si>
  <si>
    <t>sociālā centra pakalpojumi</t>
  </si>
  <si>
    <t>bibliotēku pakalpojumi</t>
  </si>
  <si>
    <t>Zaķumuižas baseina pakalpojumi</t>
  </si>
  <si>
    <t>LM uzturēšanas izdevumi</t>
  </si>
  <si>
    <t xml:space="preserve">sociālā dienesta filiāles izveide Zaķumuižā </t>
  </si>
  <si>
    <t>sociālā dienesta centra Dzīpari jumta remonts</t>
  </si>
  <si>
    <t>projekts Bolderings pašu pagalmā Zaļā iela 8</t>
  </si>
  <si>
    <t>ekspertu pak.-audits</t>
  </si>
  <si>
    <t>noma</t>
  </si>
  <si>
    <t>darba devēja sociāla rakstura pabalsti,kompensācijas</t>
  </si>
  <si>
    <t>naudas balva,materiālā stimulēšana</t>
  </si>
  <si>
    <t>transporta līdzekļu ekspluatācijas izdevumi</t>
  </si>
  <si>
    <t>transporta līdzekļu ekpluatācija</t>
  </si>
  <si>
    <t>transporta līdzekļu ekspluatācija</t>
  </si>
  <si>
    <t>naudas balvas,materiālā stimulēšana</t>
  </si>
  <si>
    <t>transporat līdzekļu ekpluatācija</t>
  </si>
  <si>
    <t>transporta līzdekļu ekspluatācija</t>
  </si>
  <si>
    <t>naudas balva, materālās timulēšana</t>
  </si>
  <si>
    <t>naudas balva, materiālā stimulēšana</t>
  </si>
  <si>
    <t>ES projekts - Algotie pagaidu sabiedriskie darbi</t>
  </si>
  <si>
    <t>Darba devēja   VSAOI</t>
  </si>
  <si>
    <t>Ropažu novada pašvaldības</t>
  </si>
  <si>
    <t xml:space="preserve">APSTIPRINĀTS </t>
  </si>
  <si>
    <t>Dzīvokļu un komunālā saimniecība ( tautsaimniecība )</t>
  </si>
  <si>
    <t>ES projekts Mūzikas -mākslas skola - mūzikas teorētisko priekšmetu kabineta tehniskā pilnveidošana uzstādot projektoru,dokumentu kameru un ekrānu</t>
  </si>
  <si>
    <t>EST LAT projekts Development of Water Tourism as Nature and Active Tourism Components in Latvia and Estonia</t>
  </si>
  <si>
    <t>gājēju tiltiņa pār Lielo Juglu remonts</t>
  </si>
  <si>
    <t>līdzdalība biedrības "Attīstības centrs Mucenieki " ES projektā - Foto un video jaunrades un montāžas pulciņš "kamera-Motors-Dublis1""</t>
  </si>
  <si>
    <t>dzīvokļa Bērzu iela 1-19 iegāde un reģistrācija ZG</t>
  </si>
  <si>
    <t>nekustāmā īpašuma Veikals nr.2 iegāde un reģistrācija ZG</t>
  </si>
  <si>
    <t>Ropažu mūzikas mākslas skolas Rodenpois kāpņu remonts</t>
  </si>
  <si>
    <t xml:space="preserve">t.sk. konts Swedbank ES darba praktizēšanas pasākumu nodrošinājums </t>
  </si>
  <si>
    <t xml:space="preserve">t.sk. VK -  projekts izglītības iestāžu informatizācija,  LAD projekti </t>
  </si>
  <si>
    <t>t.sk. VK- mūzikas -mākslas skolas pedagogu darba samaksa</t>
  </si>
  <si>
    <t>t.sk. dabas resursu nodoklis LHZB</t>
  </si>
  <si>
    <t>transporta līdzekļu ekspluatācijas komp.</t>
  </si>
  <si>
    <t>iekārtu,aparatūras rem. Materiāli</t>
  </si>
  <si>
    <t>pārējie komand.un dienesta braucienu izdevumi</t>
  </si>
  <si>
    <t>IEŅĒMUMI   PAMATBUDŽETĀ</t>
  </si>
  <si>
    <t>Ls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</si>
  <si>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</si>
  <si>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</si>
  <si>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</si>
  <si>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</si>
  <si>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</si>
  <si>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</si>
  <si>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</si>
  <si>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</si>
  <si>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</si>
  <si>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</si>
  <si>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</si>
  <si>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</si>
  <si>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</si>
  <si>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</si>
  <si>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</si>
  <si>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</si>
  <si>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</si>
  <si>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</si>
  <si>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</si>
  <si>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</si>
  <si>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</si>
  <si>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</si>
  <si>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</si>
  <si>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</si>
  <si>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</si>
  <si>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</si>
  <si>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</si>
  <si>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</si>
  <si>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</si>
  <si>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</si>
  <si>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</si>
  <si>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</si>
  <si>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</si>
  <si>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</si>
  <si>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</si>
  <si>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</si>
  <si>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</si>
  <si>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</si>
  <si>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</si>
  <si>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Sociālie pabalsti naudā</t>
  </si>
  <si>
    <t>Bāriņtiesa</t>
  </si>
  <si>
    <t>Krājumi, materiāli, energo resursi, inventārs, ko neuzskaita 5000. kodā</t>
  </si>
  <si>
    <t>darba devēja VSAOI</t>
  </si>
  <si>
    <t>Valsts iekšējā aizdevuma un kredīta atmaksa</t>
  </si>
  <si>
    <t>t.sk. par izglītību</t>
  </si>
  <si>
    <t>Sociālie pabalsti natūrā</t>
  </si>
  <si>
    <t xml:space="preserve">darba samaksa </t>
  </si>
  <si>
    <t xml:space="preserve">t.sk. darba samaksa </t>
  </si>
  <si>
    <t>darba samaksa</t>
  </si>
  <si>
    <t>KOPĀ:</t>
  </si>
  <si>
    <t>par sociālajiem pakalpojumiem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</si>
  <si>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</si>
  <si>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</si>
  <si>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</si>
  <si>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</si>
  <si>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</si>
  <si>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</si>
  <si>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</si>
  <si>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</si>
  <si>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</si>
  <si>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Tūrisms</t>
  </si>
  <si>
    <t>Krājumi, materiāli, energoresursi, inventārs, ko neuzskaita 5000. kodā</t>
  </si>
  <si>
    <t>Krājumi,materiāli,energo resursi, inventārs, ko neuzskaita 5000.kodā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</si>
  <si>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</si>
  <si>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</si>
  <si>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</si>
  <si>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</si>
  <si>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</si>
  <si>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</si>
  <si>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</si>
  <si>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</si>
  <si>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>ES projekts - izglītības iestāžu informatizācija</t>
  </si>
  <si>
    <t>ES projekts - izglītība iestāžu informatizācija</t>
  </si>
  <si>
    <t>Juriskonsults ES līdzekļi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</si>
  <si>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</si>
  <si>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</si>
  <si>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</si>
  <si>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</si>
  <si>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</si>
  <si>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</si>
  <si>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</si>
  <si>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</si>
  <si>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</si>
  <si>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</si>
  <si>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</si>
  <si>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</si>
  <si>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</si>
  <si>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>Comenius projekta realizācija</t>
  </si>
  <si>
    <t xml:space="preserve">Valsts mērķdotācijas skolas ped.kopā, t.sk.: </t>
  </si>
  <si>
    <t xml:space="preserve">Valsts mērķdotācijas pirmskolas ped.kopā, t.sk.: </t>
  </si>
  <si>
    <t xml:space="preserve">Zaķumuižas pamatskolas PI grupas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</si>
  <si>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</si>
  <si>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</si>
  <si>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</si>
  <si>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</si>
  <si>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</si>
  <si>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</si>
  <si>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</si>
  <si>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</si>
  <si>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</si>
  <si>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</si>
  <si>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</si>
  <si>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</si>
  <si>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</si>
  <si>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</si>
  <si>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</si>
  <si>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</si>
  <si>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</si>
  <si>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</si>
  <si>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</si>
  <si>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>Atlikums uz 01.01.2012.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</si>
  <si>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</si>
  <si>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</si>
  <si>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</si>
  <si>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</si>
  <si>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</si>
  <si>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</si>
  <si>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</si>
  <si>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grants izlīdzināšana,greiderēšana,ceļu profilēšana</t>
  </si>
  <si>
    <t>Ceļu un ielu ikdienas uzturēšana,t.sk.</t>
  </si>
  <si>
    <t>kārtējais ceļu remonts (bedrīšu piebēršana, profila labošana,caurteku remonts )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</si>
  <si>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</si>
  <si>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</si>
  <si>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</si>
  <si>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</si>
  <si>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</si>
  <si>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</si>
  <si>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pasākumu organizēšana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</si>
  <si>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</si>
  <si>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</si>
  <si>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</si>
  <si>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</si>
  <si>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</si>
  <si>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</si>
  <si>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</si>
  <si>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</si>
  <si>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</si>
  <si>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</si>
  <si>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</si>
  <si>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</si>
  <si>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</si>
  <si>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Pārējās valsts nodevas, kuras ieskaita pašvaldību budžetā ( dzīves vietas deklarēšana )</t>
  </si>
  <si>
    <t>9.5.1.1.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</si>
  <si>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</si>
  <si>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</si>
  <si>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</si>
  <si>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</si>
  <si>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</si>
  <si>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</si>
  <si>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</si>
  <si>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</si>
  <si>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</si>
  <si>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</si>
  <si>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</si>
  <si>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</si>
  <si>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Ieņēmumi par pārējo dokumnetu izsniegšanu un kancelejas pakalpojumiem,t.sk.: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</si>
  <si>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</si>
  <si>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</si>
  <si>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</si>
  <si>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</si>
  <si>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</si>
  <si>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</si>
  <si>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</si>
  <si>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</si>
  <si>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</si>
  <si>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</si>
  <si>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</si>
  <si>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</si>
  <si>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</si>
  <si>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</si>
  <si>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</si>
  <si>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</si>
  <si>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Pašvaldības nodevas par domes izstrādāto oficiālo dokumentu un apliecinātu to kopiju izsniegšanu</t>
  </si>
  <si>
    <t>21.3.9.3.</t>
  </si>
  <si>
    <t>sporta zāles pakalpojumi</t>
  </si>
  <si>
    <t>TRANSFERTI</t>
  </si>
  <si>
    <t>18.0.0.0</t>
  </si>
  <si>
    <t>Valsts budžeta transferti,t.sk.:</t>
  </si>
  <si>
    <t>bezmaksas interneta nodrošinājums  bibliotēkās</t>
  </si>
  <si>
    <t>mērķdotācijas pašvaldībām izglītības funkciju nodrošināšanai no valsts dotāciju sadales</t>
  </si>
  <si>
    <t>18.6.2.0.</t>
  </si>
  <si>
    <t>18.6.9.0.</t>
  </si>
  <si>
    <t>ES projekts -  siltumnīcefekta gāzu emisiju samazināšana un energoaktivitātes paaugstināšana</t>
  </si>
  <si>
    <t xml:space="preserve">mērķdotācija mūzikas - mākslas skolas pedagogu darba samaksai un VSAOI </t>
  </si>
  <si>
    <t>18.8.1.1.</t>
  </si>
  <si>
    <t>ES projekts- tehnoloģiju pāreja no fosilajiem uz atjaunojamiem resursiem</t>
  </si>
  <si>
    <t>18.8.1.2.</t>
  </si>
  <si>
    <t>ES projekts - speciālistu piesaiste pašvaldībām - juriskonsults</t>
  </si>
  <si>
    <t>ES projekts-izglītības iestāžu informatizācija</t>
  </si>
  <si>
    <t>ES projekts- tūrisma informatīvo stendu izvietošana Ropažu novadā</t>
  </si>
  <si>
    <r>
      <rPr>
        <sz val="10"/>
        <rFont val="Times New Roman"/>
        <family val="1"/>
      </rPr>
      <t>ES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projekts - satiksmes drošības uzlabojumi Ropažu novada apdzīvotās vietās</t>
    </r>
  </si>
  <si>
    <t>valsts budžeta transferti kopā</t>
  </si>
  <si>
    <t>19.0.0.0.</t>
  </si>
  <si>
    <t>Pašvaldību budžetu transferti,t.sk. :</t>
  </si>
  <si>
    <t>19.2.1.0.</t>
  </si>
  <si>
    <t>izglītības funkciju nodrošināšanai</t>
  </si>
  <si>
    <t>pašvaldību budžetu transferti kopā</t>
  </si>
  <si>
    <t>IEŅĒMUMI PAMATBUDŽETĀ KOPĀ</t>
  </si>
  <si>
    <t>nodokļu ieņēmumi kopā</t>
  </si>
  <si>
    <t>ES projekts- Ropažu novada domes ēkas vides pieejamība un labiekārtojums</t>
  </si>
  <si>
    <t xml:space="preserve">ES projekts-pamatlīdzekļu uzstādīšana Ropažu mūzikas-mākslas skolas keramikas darbnīcā </t>
  </si>
  <si>
    <t>uz 01.01.2012.</t>
  </si>
  <si>
    <t>t.sk.  kase</t>
  </si>
  <si>
    <t>t.sk.  konts Swedbanka</t>
  </si>
  <si>
    <t>t.sk.  konts SEB banka</t>
  </si>
  <si>
    <t>t.sk. VK - projekts Comenius ( Ropažu vidusskola un Zaķumuižas pamatskola )</t>
  </si>
  <si>
    <t>t.sk. VK - projekts tehnoloģiju pāreja no fosilajiem uz atjaunojamiem resursiem</t>
  </si>
  <si>
    <t>t.sk. VK-projekts satiksmes drošības uzlabojumi Ropažu novada apdzīvotās vietās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</si>
  <si>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</si>
  <si>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</si>
  <si>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</si>
  <si>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</si>
  <si>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</si>
  <si>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t.sk. VK - projekts siltumnīcefekta gāzu emisiju samazināšana un energoefektivitātes paaugstināšana Ropažu novada pašvaldības ēkās</t>
  </si>
  <si>
    <t>t.sk. ziedojums PII Annele Swedbanka</t>
  </si>
  <si>
    <t>Izpildvara, t.sk. dzimtsaraksts, būvvalde</t>
  </si>
  <si>
    <t>pārējie komandējumu izdevumi</t>
  </si>
  <si>
    <t>interneta pakalpojumi</t>
  </si>
  <si>
    <t>sakaru pakalpojumi</t>
  </si>
  <si>
    <t>apkure</t>
  </si>
  <si>
    <t>ūdens un kanalizācija</t>
  </si>
  <si>
    <t>elektroenerģija</t>
  </si>
  <si>
    <t>pārējie- konteineru izvešana</t>
  </si>
  <si>
    <t>veselības ( Venden) pakalpojumi</t>
  </si>
  <si>
    <t>kursi,semināri</t>
  </si>
  <si>
    <t>telpu remonts</t>
  </si>
  <si>
    <t>iekārtu, inventāra,aparatūras remonts</t>
  </si>
  <si>
    <t>pārējo remontdarbu un uzturēšanas pakalpojumi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</si>
  <si>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</si>
  <si>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</si>
  <si>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</si>
  <si>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</si>
  <si>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</si>
  <si>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</si>
  <si>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</si>
  <si>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</si>
  <si>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</si>
  <si>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iekārtu,aparatūras remontmateriāli</t>
  </si>
  <si>
    <t>ēdināšanas izdevumi</t>
  </si>
  <si>
    <t>pārējās preces</t>
  </si>
  <si>
    <t>datorprogrammas</t>
  </si>
  <si>
    <t>datortehnika, cita biroja tehnika</t>
  </si>
  <si>
    <t>pārējie pamatlīdzekļi</t>
  </si>
  <si>
    <t>kapitālais remonts</t>
  </si>
  <si>
    <t>kursi ,semināri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</si>
  <si>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</si>
  <si>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</si>
  <si>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</si>
  <si>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</si>
  <si>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</si>
  <si>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</si>
  <si>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</si>
  <si>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 xml:space="preserve">kredīts,t.sk. 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</si>
  <si>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</si>
  <si>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</si>
  <si>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</si>
  <si>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</si>
  <si>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</si>
  <si>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</si>
  <si>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Siltumnīcefekta gāzu emisiju samazināšana un energoefektivitātes paaugstināšana Ropažu novada pašvaldības ēkās</t>
  </si>
  <si>
    <t>Satiksmes drošības uzlabojumi Ropažu novada apdzīvotās vietās</t>
  </si>
  <si>
    <t>Aizsardzība (sargi)</t>
  </si>
  <si>
    <t>Sabiedriskā kārtība  ( vetārsts)</t>
  </si>
  <si>
    <t>Pakalpojumi, kopā</t>
  </si>
  <si>
    <t xml:space="preserve">Krājumi,materiāli,energo resursi,inventārs, ko neuzskaita  5000 . kodā </t>
  </si>
  <si>
    <t>transportlīdzekļa uzturēšana</t>
  </si>
  <si>
    <t>iekārtu un inventāra remonts</t>
  </si>
  <si>
    <t>transportlīdzekļu OCTA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</si>
  <si>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</si>
  <si>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</si>
  <si>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</si>
  <si>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</si>
  <si>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</si>
  <si>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</si>
  <si>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pārējie neuzsakitītie pakalpojumi</t>
  </si>
  <si>
    <t>kārtējā remonta un uzturēšanas materiāli</t>
  </si>
  <si>
    <t>iekārtu.aparatūras remontmateriāli</t>
  </si>
  <si>
    <t>O8.000</t>
  </si>
  <si>
    <t>Ropažu bibliotēka- informācijas centrs</t>
  </si>
  <si>
    <t>veselības pakalpojumi (Venden)</t>
  </si>
  <si>
    <t>iekāru,inventāra,aparatūras apkalpošana</t>
  </si>
  <si>
    <t>inventāra ,iekārtu noma ( Venden)</t>
  </si>
  <si>
    <t>kārtējā remonta un iestāžu uztur. mater.</t>
  </si>
  <si>
    <t>iekārtu,inventāra apkalp. Materiāli</t>
  </si>
  <si>
    <t>Zaķumuiža bibliotēka</t>
  </si>
  <si>
    <t>elektrība</t>
  </si>
  <si>
    <t>veselības pakalpojumi ( Venden)</t>
  </si>
  <si>
    <t>datortehnika</t>
  </si>
  <si>
    <t>internets</t>
  </si>
  <si>
    <t>iekārtu,inventāra,aparatūras apkalpošana</t>
  </si>
  <si>
    <t>apdrošināšana ( Telpai)</t>
  </si>
  <si>
    <t>Kori</t>
  </si>
  <si>
    <t>Folkloras kopa -Oglīte</t>
  </si>
  <si>
    <t>Nodokļu maksājumi ( PVN )</t>
  </si>
  <si>
    <t>datortehnika,cita biroja tehnika</t>
  </si>
  <si>
    <t>Ropažu kultūras un izglītības centrs</t>
  </si>
  <si>
    <t>pārējie administartīvie pakalpojumi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</si>
  <si>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</si>
  <si>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</si>
  <si>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</si>
  <si>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</si>
  <si>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</si>
  <si>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</si>
  <si>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</si>
  <si>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</si>
  <si>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</si>
  <si>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</si>
  <si>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operatīvās darb. Izdevumi</t>
  </si>
  <si>
    <t>pārējie pakalpojumi,konteineru izvešana</t>
  </si>
  <si>
    <t>pārējā noma</t>
  </si>
  <si>
    <t>operatīvās darbības izdevumi</t>
  </si>
  <si>
    <t>iekārtu,aparatūras uzturēšanas materiāli</t>
  </si>
  <si>
    <t>Volejbols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</si>
  <si>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</si>
  <si>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</si>
  <si>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</si>
  <si>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</si>
  <si>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</si>
  <si>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</si>
  <si>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</si>
  <si>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</si>
  <si>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</si>
  <si>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</si>
  <si>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</si>
  <si>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</si>
  <si>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</si>
  <si>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</si>
  <si>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</si>
  <si>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</si>
  <si>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</si>
  <si>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</si>
  <si>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GIM</t>
  </si>
  <si>
    <t>dzīvokļu pabalsti</t>
  </si>
  <si>
    <t>Sociālie pabalsti natūrā, kopā</t>
  </si>
  <si>
    <t>brīvpusdienas</t>
  </si>
  <si>
    <t>sociālo dzīvokļu uzturēšana</t>
  </si>
  <si>
    <t>ēdināšanas izdevumi ( zupas virtuve)</t>
  </si>
  <si>
    <t>Bezdarbnieki ES projekts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</si>
  <si>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</si>
  <si>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</si>
  <si>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</si>
  <si>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</si>
  <si>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</si>
  <si>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pārējie remonta uzturēšanas pakalpojumi</t>
  </si>
  <si>
    <t>datortehnikas, biroja tehnikas apkalpošana</t>
  </si>
  <si>
    <t>īre, noma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</si>
  <si>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</si>
  <si>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</si>
  <si>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</si>
  <si>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</si>
  <si>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</si>
  <si>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</si>
  <si>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</si>
  <si>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</si>
  <si>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</si>
  <si>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dienas nauda -ārvalstis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</si>
  <si>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</si>
  <si>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</si>
  <si>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</si>
  <si>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</si>
  <si>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</si>
  <si>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</si>
  <si>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</si>
  <si>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</si>
  <si>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bērnu piedzimšanas pabalsts</t>
  </si>
  <si>
    <t>bēru pabalsts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</si>
  <si>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</si>
  <si>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</si>
  <si>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</si>
  <si>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</si>
  <si>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</si>
  <si>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kārtējā remonta un iest.uztur. Materiāli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</si>
  <si>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</si>
  <si>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</si>
  <si>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</si>
  <si>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</si>
  <si>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</si>
  <si>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</si>
  <si>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</si>
  <si>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</si>
  <si>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</si>
  <si>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</si>
  <si>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</si>
  <si>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</si>
  <si>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</si>
  <si>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Attīstības daļa</t>
  </si>
  <si>
    <t>O7.000</t>
  </si>
  <si>
    <t>O7.300</t>
  </si>
  <si>
    <t xml:space="preserve">Investīcijas </t>
  </si>
  <si>
    <t>Pakalpojumi kopā,t.sk.:</t>
  </si>
  <si>
    <t>Pamatkapitāla veidošana kopā,t.sk.:</t>
  </si>
  <si>
    <t>pašvaldības IT infrastuktūras uzlabošana un apkalpošana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</si>
  <si>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</si>
  <si>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</si>
  <si>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</si>
  <si>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</si>
  <si>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</si>
  <si>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</si>
  <si>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</si>
  <si>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</si>
  <si>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</si>
  <si>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</si>
  <si>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>Darba devēja sociālā rakstura pabalsti, kompensācijas</t>
  </si>
  <si>
    <t xml:space="preserve">Darba samaksa,t.sk. </t>
  </si>
  <si>
    <t>naudas balva</t>
  </si>
  <si>
    <t>pārējie komandējumu, dienesta braucienu  izdevumi</t>
  </si>
  <si>
    <t>pieaicināto ekspertu,audita,tulku pakalpojumi</t>
  </si>
  <si>
    <t>pārējie administratīvie izdevumi</t>
  </si>
  <si>
    <t>obligātā veselības pārbaude</t>
  </si>
  <si>
    <t>Valsts iekšējā aizdevuma  kredītprocentu atmaksa</t>
  </si>
  <si>
    <t>procenti par VK kredītiem</t>
  </si>
  <si>
    <t>Darba devēja sociāla rakstura pabalsti, kompensācijas</t>
  </si>
  <si>
    <t xml:space="preserve">Darba devēja sociālā rakstura pabalsti, kompensācijas </t>
  </si>
  <si>
    <t xml:space="preserve">Krājumi,materiāli,energo resursi, inventārs, ko neuzskaita  5000 . kodā </t>
  </si>
  <si>
    <t>uzturdevas kompensācija</t>
  </si>
  <si>
    <t>attīstības programmas</t>
  </si>
  <si>
    <t>Darba devēja sociālā rakstura pabalsti,kompensācijas</t>
  </si>
  <si>
    <t>Naudas līdzekļi</t>
  </si>
  <si>
    <t>Darba devēja sociāla rakstura pabalsti,kompensācijas</t>
  </si>
  <si>
    <t>Darba devēja sociāla rakstura pabalsti , kompensācijas</t>
  </si>
  <si>
    <t>pabalsts , ja apgādībā bērns invalīds līdz 18 gadu vecumam</t>
  </si>
  <si>
    <t>naudas balvas</t>
  </si>
  <si>
    <t>darba devēja socilā rakstura pabalsti, kompensācijas</t>
  </si>
  <si>
    <t>t.sk. VK -  projekts speciālistu piesaiste plānošanas reģioniem, pilsētām, novadiem</t>
  </si>
  <si>
    <t xml:space="preserve">Plānotie ieņēmumi kopā </t>
  </si>
  <si>
    <t>izglītība</t>
  </si>
  <si>
    <t>Plānotie izdevumi kopā ,t.sk.:</t>
  </si>
  <si>
    <t xml:space="preserve"> vispārējie valdības dienesti</t>
  </si>
  <si>
    <t>Darba devēja sociālā rakstura pabalsti, kompensijas</t>
  </si>
  <si>
    <t>Sociālie pabalsti naudā un natūrā</t>
  </si>
  <si>
    <t>gājēju pārejas apgaismojuma izveide Zaķumuižā</t>
  </si>
  <si>
    <t>iekārtu,inventāra, aparatūras apkalpošana</t>
  </si>
  <si>
    <t>NENODOKĻU IEŅĒMUMI KOPĀ</t>
  </si>
  <si>
    <t>MAKSAS PAKALPOJUMI UN CITI PAŠU IEŅĒMUMI KOPĀ</t>
  </si>
  <si>
    <t>TRANSFERTI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</si>
  <si>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</si>
  <si>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</si>
  <si>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</si>
  <si>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</si>
  <si>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</si>
  <si>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</si>
  <si>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</si>
  <si>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</si>
  <si>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asfatbetona segums gājēju celiņam uz SAC Ropaži</t>
  </si>
  <si>
    <t>Rezerves līdzekļi</t>
  </si>
  <si>
    <t xml:space="preserve">Pamatkapitāla veidošana,t.sk. </t>
  </si>
  <si>
    <t>PII Annele nojume</t>
  </si>
  <si>
    <t>atvaļinājuma pabalsts 25%</t>
  </si>
  <si>
    <t>transporta līdzekļu uzturēšana,rem.pakalpojumi</t>
  </si>
  <si>
    <t>atvaļinājuma pabasts 25%</t>
  </si>
  <si>
    <t>atvaļinājuma pabalsts25%</t>
  </si>
  <si>
    <t>atvaļinājuma pabalsts pedagogi 25%</t>
  </si>
  <si>
    <t>atvaļinājuma pabalsts tehn.dabinieki 25%</t>
  </si>
  <si>
    <t>atvaļinājuma pabalsts tehn.darbinieki 25%</t>
  </si>
  <si>
    <t>atvaļinājuma pabalsts pedagogi25%</t>
  </si>
  <si>
    <t>atvaļinājuma pabalsts tehn.darbiniekiem 25%</t>
  </si>
  <si>
    <t>Pamatkapitāla izveidošana</t>
  </si>
  <si>
    <t>ceļu un ielu kārtējais remonts</t>
  </si>
  <si>
    <t>kredītu apkalpošanas izdevevumi VK</t>
  </si>
  <si>
    <t>PII Annele kāpņu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</si>
  <si>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</si>
  <si>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</si>
  <si>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</si>
  <si>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</si>
  <si>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</si>
  <si>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Nekustāmā īpašuma nodokļa par būvēm iepriekšējo gadu parāds</t>
  </si>
  <si>
    <t>Kultūras un izglītības centra biļešu realizācija</t>
  </si>
  <si>
    <t>ES projekts - trotuāra izbūve ciematā Silakrogs</t>
  </si>
  <si>
    <t>ES projekts Mūzikas mākslas skola - muzikas teorētisko priekšmetu kabineta tehniskā pilnveidošana uzstādot projektoru,dokumentu kameru un ekrānu</t>
  </si>
  <si>
    <t>īre,noma (a/m no Ciemats )</t>
  </si>
  <si>
    <t xml:space="preserve">Ropažu novada kapsētas labiekārtošana </t>
  </si>
  <si>
    <t>Ropažu vidusskolas tehniskās apsekošanas atzinuma sagatavošana</t>
  </si>
  <si>
    <t>transportlīdzekļu OCTA+ Kasko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</si>
  <si>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</si>
  <si>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</si>
  <si>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</si>
  <si>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</si>
  <si>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</si>
  <si>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</si>
  <si>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</si>
  <si>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</si>
  <si>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</si>
  <si>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</si>
  <si>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</si>
  <si>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</si>
  <si>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</si>
  <si>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</si>
  <si>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</si>
  <si>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</si>
  <si>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</si>
  <si>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</si>
  <si>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</si>
  <si>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</si>
  <si>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</si>
  <si>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</si>
  <si>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</si>
  <si>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</si>
  <si>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</si>
  <si>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</si>
  <si>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</si>
  <si>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</si>
  <si>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</si>
  <si>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</si>
  <si>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</si>
  <si>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</si>
  <si>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</si>
  <si>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</si>
  <si>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</si>
  <si>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</si>
  <si>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</si>
  <si>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</si>
  <si>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>Pamatbudžets</t>
  </si>
  <si>
    <t xml:space="preserve">% pret </t>
  </si>
  <si>
    <t xml:space="preserve">izdevumu </t>
  </si>
  <si>
    <t>kopsummu</t>
  </si>
  <si>
    <t>Izdevumu summa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</si>
  <si>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</si>
  <si>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</si>
  <si>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</si>
  <si>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</si>
  <si>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</si>
  <si>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</si>
  <si>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</si>
  <si>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</si>
  <si>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</si>
  <si>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</si>
  <si>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</si>
  <si>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</si>
  <si>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</si>
  <si>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</si>
  <si>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</si>
  <si>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</si>
  <si>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</si>
  <si>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</si>
  <si>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</si>
  <si>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</si>
  <si>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</si>
  <si>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</si>
  <si>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</si>
  <si>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</si>
  <si>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</si>
  <si>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</si>
  <si>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</si>
  <si>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</si>
  <si>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</si>
  <si>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Vispārējie valdības dienesti ( t.sk. kredīprocentu nomaksa)</t>
  </si>
  <si>
    <t>atbilstoši funkcionālām kategorijām</t>
  </si>
  <si>
    <t>4.pielikums</t>
  </si>
  <si>
    <t>Sabiedrisko attiecību daļa,t.sk. Tūrisms</t>
  </si>
  <si>
    <t>kursu organ., dalības maksas</t>
  </si>
  <si>
    <t>Multifunkcionālie centri Tumšupē, Zaķumuižā, Silakrogā</t>
  </si>
  <si>
    <t>veselības pakalpojumi ( venden)</t>
  </si>
  <si>
    <t>datorprpgrammas</t>
  </si>
  <si>
    <t>norm aktos noteiktie darbin.ves.izdevumi ( venden)</t>
  </si>
  <si>
    <t>pārējā noma ( paklāji)</t>
  </si>
  <si>
    <t>Apstiprināts 19.12.2012.</t>
  </si>
  <si>
    <t>Precizētais plāns uz 19.12.2012.</t>
  </si>
  <si>
    <t>ceļmalu pļaušana un krūmu pļaušana 1.5 -2.0 m platumā</t>
  </si>
  <si>
    <t>Silazera gultnes tīrīšana</t>
  </si>
  <si>
    <t>kanalizācijas sistēmas remonts</t>
  </si>
  <si>
    <t>Pasākums Tīrības diena</t>
  </si>
  <si>
    <t>multifunkcionālā centra Priedes 5-1 Silakrogā vai/un Veikala nr.2 Muceniekos remonts</t>
  </si>
  <si>
    <t>pārējie neuzskaitītie pakalpojumi,t.sk. darba aizsardzības pasākumu nodrošinājums</t>
  </si>
  <si>
    <t xml:space="preserve">Valsts mērķdotācijas (pedagogi un asistenti) kopā, t.sk. : </t>
  </si>
  <si>
    <t>Pašvaldības nodeva par dzīvnieku turēšanu</t>
  </si>
  <si>
    <t>Ropažu bibliotēka</t>
  </si>
  <si>
    <t>% pret</t>
  </si>
  <si>
    <t>izdevumu</t>
  </si>
  <si>
    <t>GMI</t>
  </si>
  <si>
    <t>GMI un dzīvokļu pabalstu kompensācija</t>
  </si>
  <si>
    <t>Apstiprināts 30.01.2013.</t>
  </si>
  <si>
    <t>2013. gada budžetu "</t>
  </si>
  <si>
    <t>Apstiprināts 24.04.2013.</t>
  </si>
  <si>
    <t>Grozījumi uz 24.04.2013.</t>
  </si>
  <si>
    <t>21.3.5.9.</t>
  </si>
  <si>
    <t>Pērējie ieņēmumi par izglītības pakalpojumiem</t>
  </si>
  <si>
    <t>PII Annele grupas Brīnumpupa remonts,ūdens skaitītāju sakārtošana, metāla ugunsdrošības kāpņu izveide Jauniešu centrā</t>
  </si>
  <si>
    <t>līdzdalība nodibinājumam "Ropažu novada Kultūras atbalsta fonds "ES projektā - Skatuve ikvienam</t>
  </si>
  <si>
    <t>projekts - Telpu iekārtošana sociālo pakalpojumu nodrošināšanai multifunkcionālā centrā iespējami tuvu dzīves vietai Tumšupes iedzīvotājiem</t>
  </si>
  <si>
    <t xml:space="preserve">PII grupas izveide un uzturēšana Silakrogā </t>
  </si>
  <si>
    <t xml:space="preserve">PII grupas izveide un uzturēšana Muceniekos </t>
  </si>
  <si>
    <t xml:space="preserve">ar Ropažu novada domes 23.10.2013.sēdes lēmumu </t>
  </si>
  <si>
    <t>prot. Nr. .................</t>
  </si>
  <si>
    <t>uz 23.10.2013.</t>
  </si>
  <si>
    <t>4,22</t>
  </si>
  <si>
    <t>12,2</t>
  </si>
  <si>
    <t>saistošie noteikumi Nr. 16</t>
  </si>
  <si>
    <t>ēku, būvju, telpu remonts</t>
  </si>
  <si>
    <t>23,12</t>
  </si>
  <si>
    <t>10,47</t>
  </si>
  <si>
    <t>41,67</t>
  </si>
  <si>
    <t>8,32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</si>
</sst>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_ ;\-0\ "/>
    <numFmt numFmtId="178" formatCode="[$-426]dddd\,\ yyyy&quot;. gada &quot;d\.\ mmmm"/>
    <numFmt numFmtId="179" formatCode="0.000"/>
    <numFmt numFmtId="180" formatCode="0.0000"/>
    <numFmt numFmtId="181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1" borderId="1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25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0" fillId="33" borderId="0" xfId="0" applyFill="1" applyAlignment="1">
      <alignment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9" fillId="0" borderId="16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" fontId="12" fillId="0" borderId="26" xfId="0" applyNumberFormat="1" applyFont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0" fillId="0" borderId="54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2" xfId="0" applyFont="1" applyFill="1" applyBorder="1" applyAlignment="1">
      <alignment/>
    </xf>
    <xf numFmtId="0" fontId="0" fillId="0" borderId="26" xfId="0" applyBorder="1" applyAlignment="1">
      <alignment/>
    </xf>
    <xf numFmtId="0" fontId="19" fillId="33" borderId="2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0" fontId="12" fillId="0" borderId="2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46" xfId="0" applyFont="1" applyBorder="1" applyAlignment="1">
      <alignment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5" fillId="0" borderId="44" xfId="0" applyFont="1" applyFill="1" applyBorder="1" applyAlignment="1">
      <alignment horizontal="right" wrapText="1"/>
    </xf>
    <xf numFmtId="0" fontId="10" fillId="36" borderId="29" xfId="0" applyFont="1" applyFill="1" applyBorder="1" applyAlignment="1">
      <alignment/>
    </xf>
    <xf numFmtId="0" fontId="10" fillId="36" borderId="56" xfId="0" applyFont="1" applyFill="1" applyBorder="1" applyAlignment="1">
      <alignment/>
    </xf>
    <xf numFmtId="0" fontId="10" fillId="36" borderId="57" xfId="0" applyFont="1" applyFill="1" applyBorder="1" applyAlignment="1">
      <alignment/>
    </xf>
    <xf numFmtId="0" fontId="25" fillId="0" borderId="48" xfId="0" applyFont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right" wrapText="1"/>
    </xf>
    <xf numFmtId="0" fontId="0" fillId="0" borderId="38" xfId="0" applyFill="1" applyBorder="1" applyAlignment="1">
      <alignment horizontal="right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61" xfId="0" applyBorder="1" applyAlignment="1">
      <alignment/>
    </xf>
    <xf numFmtId="0" fontId="25" fillId="0" borderId="25" xfId="0" applyFont="1" applyBorder="1" applyAlignment="1">
      <alignment/>
    </xf>
    <xf numFmtId="0" fontId="25" fillId="0" borderId="46" xfId="0" applyFont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23" xfId="56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51" xfId="0" applyBorder="1" applyAlignment="1">
      <alignment/>
    </xf>
    <xf numFmtId="0" fontId="19" fillId="0" borderId="46" xfId="0" applyFont="1" applyFill="1" applyBorder="1" applyAlignment="1">
      <alignment/>
    </xf>
    <xf numFmtId="0" fontId="19" fillId="33" borderId="46" xfId="0" applyFont="1" applyFill="1" applyBorder="1" applyAlignment="1">
      <alignment/>
    </xf>
    <xf numFmtId="0" fontId="4" fillId="0" borderId="51" xfId="0" applyFont="1" applyBorder="1" applyAlignment="1">
      <alignment horizontal="left" wrapText="1"/>
    </xf>
    <xf numFmtId="0" fontId="10" fillId="37" borderId="30" xfId="0" applyFont="1" applyFill="1" applyBorder="1" applyAlignment="1">
      <alignment horizontal="center" vertical="center" textRotation="90" wrapText="1"/>
    </xf>
    <xf numFmtId="0" fontId="19" fillId="37" borderId="28" xfId="0" applyFont="1" applyFill="1" applyBorder="1" applyAlignment="1">
      <alignment/>
    </xf>
    <xf numFmtId="0" fontId="19" fillId="37" borderId="23" xfId="0" applyFont="1" applyFill="1" applyBorder="1" applyAlignment="1">
      <alignment/>
    </xf>
    <xf numFmtId="0" fontId="10" fillId="37" borderId="25" xfId="0" applyFont="1" applyFill="1" applyBorder="1" applyAlignment="1">
      <alignment horizontal="center" vertical="center" textRotation="90" wrapText="1"/>
    </xf>
    <xf numFmtId="0" fontId="10" fillId="38" borderId="30" xfId="0" applyFont="1" applyFill="1" applyBorder="1" applyAlignment="1">
      <alignment horizontal="center" vertical="center" textRotation="90" wrapText="1"/>
    </xf>
    <xf numFmtId="0" fontId="10" fillId="38" borderId="25" xfId="0" applyFont="1" applyFill="1" applyBorder="1" applyAlignment="1">
      <alignment horizontal="center" vertical="center" textRotation="90" wrapText="1"/>
    </xf>
    <xf numFmtId="0" fontId="12" fillId="38" borderId="25" xfId="0" applyFont="1" applyFill="1" applyBorder="1" applyAlignment="1">
      <alignment horizontal="center" vertical="center" textRotation="90" wrapText="1"/>
    </xf>
    <xf numFmtId="0" fontId="6" fillId="38" borderId="38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38" borderId="12" xfId="0" applyFont="1" applyFill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64" xfId="0" applyFont="1" applyBorder="1" applyAlignment="1">
      <alignment horizontal="left" wrapText="1"/>
    </xf>
    <xf numFmtId="0" fontId="18" fillId="0" borderId="58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56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57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5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54" xfId="0" applyFont="1" applyBorder="1" applyAlignment="1">
      <alignment horizontal="center" wrapText="1"/>
    </xf>
    <xf numFmtId="0" fontId="17" fillId="34" borderId="54" xfId="0" applyFont="1" applyFill="1" applyBorder="1" applyAlignment="1">
      <alignment horizontal="left" wrapText="1"/>
    </xf>
    <xf numFmtId="0" fontId="17" fillId="34" borderId="65" xfId="0" applyFont="1" applyFill="1" applyBorder="1" applyAlignment="1">
      <alignment horizontal="left" wrapText="1"/>
    </xf>
    <xf numFmtId="0" fontId="17" fillId="34" borderId="66" xfId="0" applyFont="1" applyFill="1" applyBorder="1" applyAlignment="1">
      <alignment horizontal="left" wrapText="1"/>
    </xf>
    <xf numFmtId="0" fontId="17" fillId="36" borderId="56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57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11" fillId="0" borderId="56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9" fillId="0" borderId="67" xfId="0" applyFont="1" applyBorder="1" applyAlignment="1">
      <alignment horizontal="left" wrapText="1"/>
    </xf>
    <xf numFmtId="0" fontId="9" fillId="0" borderId="59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0" fontId="13" fillId="35" borderId="67" xfId="0" applyFont="1" applyFill="1" applyBorder="1" applyAlignment="1">
      <alignment horizontal="left" wrapText="1"/>
    </xf>
    <xf numFmtId="0" fontId="13" fillId="35" borderId="59" xfId="0" applyFont="1" applyFill="1" applyBorder="1" applyAlignment="1">
      <alignment horizontal="left" wrapText="1"/>
    </xf>
    <xf numFmtId="0" fontId="13" fillId="35" borderId="61" xfId="0" applyFont="1" applyFill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8" xfId="0" applyFont="1" applyBorder="1" applyAlignment="1">
      <alignment horizontal="right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zoomScale="75" zoomScaleNormal="75" zoomScalePageLayoutView="0" workbookViewId="0" topLeftCell="A7">
      <selection activeCell="Q15" sqref="Q15"/>
    </sheetView>
  </sheetViews>
  <sheetFormatPr defaultColWidth="9.140625" defaultRowHeight="12.75"/>
  <cols>
    <col min="1" max="1" width="5.28125" style="4" customWidth="1"/>
    <col min="2" max="2" width="8.57421875" style="28" customWidth="1"/>
    <col min="3" max="3" width="36.421875" style="4" customWidth="1"/>
    <col min="4" max="4" width="6.421875" style="4" customWidth="1"/>
    <col min="5" max="5" width="10.28125" style="4" customWidth="1"/>
    <col min="6" max="6" width="10.421875" style="4" customWidth="1"/>
    <col min="7" max="7" width="9.421875" style="0" customWidth="1"/>
    <col min="8" max="8" width="10.28125" style="0" customWidth="1"/>
    <col min="9" max="9" width="7.140625" style="0" customWidth="1"/>
    <col min="10" max="10" width="7.28125" style="0" customWidth="1"/>
    <col min="11" max="11" width="6.8515625" style="0" customWidth="1"/>
    <col min="12" max="12" width="7.57421875" style="0" customWidth="1"/>
    <col min="13" max="13" width="6.8515625" style="0" customWidth="1"/>
  </cols>
  <sheetData>
    <row r="2" ht="12.75">
      <c r="D2" s="220" t="s">
        <v>816</v>
      </c>
    </row>
    <row r="3" spans="1:3" ht="21" customHeight="1">
      <c r="A3" s="196" t="s">
        <v>621</v>
      </c>
      <c r="B3" s="197"/>
      <c r="C3" s="196"/>
    </row>
    <row r="5" spans="1:5" ht="48.75" customHeight="1">
      <c r="A5" s="403" t="s">
        <v>415</v>
      </c>
      <c r="B5" s="403"/>
      <c r="C5" s="403"/>
      <c r="D5" s="403"/>
      <c r="E5" s="403"/>
    </row>
    <row r="6" ht="15.75">
      <c r="C6" s="183" t="s">
        <v>102</v>
      </c>
    </row>
    <row r="7" spans="3:12" ht="48">
      <c r="C7" s="28"/>
      <c r="D7" s="96" t="s">
        <v>143</v>
      </c>
      <c r="E7" s="298" t="s">
        <v>862</v>
      </c>
      <c r="F7" s="298" t="s">
        <v>876</v>
      </c>
      <c r="G7" s="298" t="s">
        <v>879</v>
      </c>
      <c r="H7" s="298" t="s">
        <v>878</v>
      </c>
      <c r="I7" s="298" t="s">
        <v>54</v>
      </c>
      <c r="J7" s="298" t="s">
        <v>55</v>
      </c>
      <c r="K7" s="400" t="s">
        <v>71</v>
      </c>
      <c r="L7" s="400" t="s">
        <v>72</v>
      </c>
    </row>
    <row r="8" spans="1:12" ht="12.75">
      <c r="A8" s="192"/>
      <c r="B8" s="97">
        <v>1</v>
      </c>
      <c r="C8" s="193" t="s">
        <v>416</v>
      </c>
      <c r="D8" s="296"/>
      <c r="E8" s="297">
        <v>8199</v>
      </c>
      <c r="F8" s="297">
        <v>0</v>
      </c>
      <c r="G8" s="297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</row>
    <row r="9" spans="1:12" ht="24">
      <c r="A9" s="96"/>
      <c r="B9" s="97">
        <v>2</v>
      </c>
      <c r="C9" s="299" t="s">
        <v>417</v>
      </c>
      <c r="D9" s="261"/>
      <c r="E9" s="261">
        <v>60563</v>
      </c>
      <c r="F9" s="261">
        <v>54642</v>
      </c>
      <c r="G9" s="261">
        <v>14890</v>
      </c>
      <c r="H9" s="261">
        <v>69532</v>
      </c>
      <c r="I9" s="261">
        <v>0</v>
      </c>
      <c r="J9" s="261">
        <v>69532</v>
      </c>
      <c r="K9" s="261">
        <v>0</v>
      </c>
      <c r="L9" s="261">
        <v>69532</v>
      </c>
    </row>
    <row r="10" spans="1:12" ht="12.75">
      <c r="A10" s="96"/>
      <c r="B10" s="97"/>
      <c r="C10" s="300" t="s">
        <v>418</v>
      </c>
      <c r="D10" s="261"/>
      <c r="E10" s="261">
        <v>68762</v>
      </c>
      <c r="F10" s="261">
        <v>54642</v>
      </c>
      <c r="G10" s="261">
        <v>14890</v>
      </c>
      <c r="H10" s="261">
        <v>69532</v>
      </c>
      <c r="I10" s="261">
        <v>0</v>
      </c>
      <c r="J10" s="261">
        <v>69532</v>
      </c>
      <c r="K10" s="261">
        <v>0</v>
      </c>
      <c r="L10" s="261">
        <v>69532</v>
      </c>
    </row>
    <row r="11" spans="1:12" ht="12.75">
      <c r="A11" s="96"/>
      <c r="B11" s="97"/>
      <c r="C11" s="282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 ht="12.75">
      <c r="A12" s="96"/>
      <c r="B12" s="97"/>
      <c r="C12" s="282"/>
      <c r="D12" s="261"/>
      <c r="E12" s="261"/>
      <c r="F12" s="261"/>
      <c r="G12" s="261"/>
      <c r="H12" s="261"/>
      <c r="I12" s="261"/>
      <c r="J12" s="261"/>
      <c r="K12" s="261"/>
      <c r="L12" s="261"/>
    </row>
    <row r="13" spans="1:12" ht="12.75">
      <c r="A13" s="96"/>
      <c r="B13" s="97"/>
      <c r="C13" s="300" t="s">
        <v>419</v>
      </c>
      <c r="D13" s="261"/>
      <c r="E13" s="261">
        <v>68762</v>
      </c>
      <c r="F13" s="261">
        <f>F15+F23+F28+F34</f>
        <v>54642</v>
      </c>
      <c r="G13" s="261">
        <v>14890</v>
      </c>
      <c r="H13" s="261">
        <v>69532</v>
      </c>
      <c r="I13" s="261">
        <v>0</v>
      </c>
      <c r="J13" s="261">
        <v>69532</v>
      </c>
      <c r="K13" s="261">
        <v>0</v>
      </c>
      <c r="L13" s="261">
        <v>69532</v>
      </c>
    </row>
    <row r="14" spans="1:12" ht="12.75">
      <c r="A14" s="96"/>
      <c r="B14" s="97"/>
      <c r="C14" s="301"/>
      <c r="D14" s="261"/>
      <c r="E14" s="261"/>
      <c r="F14" s="261"/>
      <c r="G14" s="261"/>
      <c r="H14" s="261"/>
      <c r="I14" s="261"/>
      <c r="J14" s="261"/>
      <c r="K14" s="261"/>
      <c r="L14" s="261"/>
    </row>
    <row r="15" spans="1:12" ht="12.75">
      <c r="A15" s="96"/>
      <c r="B15" s="97">
        <v>1</v>
      </c>
      <c r="C15" s="356" t="s">
        <v>748</v>
      </c>
      <c r="D15" s="261"/>
      <c r="E15" s="261">
        <v>15365</v>
      </c>
      <c r="F15" s="261">
        <f>SUM(F16:F21)</f>
        <v>9292</v>
      </c>
      <c r="G15" s="261">
        <v>0</v>
      </c>
      <c r="H15" s="261">
        <f>SUM(H16:H21)</f>
        <v>9292</v>
      </c>
      <c r="I15" s="261">
        <v>-3000</v>
      </c>
      <c r="J15" s="261">
        <f>SUM(J16:J21)</f>
        <v>6292</v>
      </c>
      <c r="K15" s="261">
        <v>0</v>
      </c>
      <c r="L15" s="261">
        <f>SUM(L16:L21)</f>
        <v>6292</v>
      </c>
    </row>
    <row r="16" spans="1:12" ht="24">
      <c r="A16" s="96"/>
      <c r="B16" s="97"/>
      <c r="C16" s="262" t="s">
        <v>103</v>
      </c>
      <c r="D16" s="261">
        <v>5218</v>
      </c>
      <c r="E16" s="261">
        <v>0</v>
      </c>
      <c r="F16" s="261">
        <v>3000</v>
      </c>
      <c r="G16" s="261">
        <v>0</v>
      </c>
      <c r="H16" s="261">
        <v>3000</v>
      </c>
      <c r="I16" s="261">
        <v>-3000</v>
      </c>
      <c r="J16" s="261">
        <v>0</v>
      </c>
      <c r="K16" s="261">
        <v>0</v>
      </c>
      <c r="L16" s="261">
        <v>0</v>
      </c>
    </row>
    <row r="17" spans="1:12" ht="12.75">
      <c r="A17" s="96"/>
      <c r="B17" s="97"/>
      <c r="C17" s="262" t="s">
        <v>115</v>
      </c>
      <c r="D17" s="261">
        <v>5218</v>
      </c>
      <c r="E17" s="261">
        <v>0</v>
      </c>
      <c r="F17" s="261">
        <v>6292</v>
      </c>
      <c r="G17" s="261">
        <v>0</v>
      </c>
      <c r="H17" s="261">
        <v>6292</v>
      </c>
      <c r="I17" s="261">
        <v>0</v>
      </c>
      <c r="J17" s="261">
        <v>6292</v>
      </c>
      <c r="K17" s="261">
        <v>0</v>
      </c>
      <c r="L17" s="261">
        <v>6292</v>
      </c>
    </row>
    <row r="18" spans="1:12" ht="24">
      <c r="A18" s="96"/>
      <c r="B18" s="97"/>
      <c r="C18" s="262" t="s">
        <v>749</v>
      </c>
      <c r="D18" s="261">
        <v>5218</v>
      </c>
      <c r="E18" s="261">
        <v>4727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</row>
    <row r="19" spans="1:12" ht="12.75">
      <c r="A19" s="96"/>
      <c r="B19" s="97"/>
      <c r="C19" s="262" t="s">
        <v>139</v>
      </c>
      <c r="D19" s="261">
        <v>5218</v>
      </c>
      <c r="E19" s="261">
        <v>4075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</row>
    <row r="20" spans="1:12" ht="24">
      <c r="A20" s="96"/>
      <c r="B20" s="97"/>
      <c r="C20" s="262" t="s">
        <v>144</v>
      </c>
      <c r="D20" s="261">
        <v>5218</v>
      </c>
      <c r="E20" s="261">
        <v>5963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</row>
    <row r="21" spans="1:12" ht="12.75">
      <c r="A21" s="96"/>
      <c r="B21" s="97"/>
      <c r="C21" s="262" t="s">
        <v>145</v>
      </c>
      <c r="D21" s="261">
        <v>5218</v>
      </c>
      <c r="E21" s="261">
        <v>600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</row>
    <row r="22" spans="1:12" ht="12.75">
      <c r="A22" s="96"/>
      <c r="B22" s="97"/>
      <c r="C22" s="301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1:12" ht="12.75">
      <c r="A23" s="96"/>
      <c r="B23" s="97">
        <v>2</v>
      </c>
      <c r="C23" s="356" t="s">
        <v>425</v>
      </c>
      <c r="D23" s="261"/>
      <c r="E23" s="261">
        <v>28072</v>
      </c>
      <c r="F23" s="261">
        <f>SUM(F24:F26)</f>
        <v>32500</v>
      </c>
      <c r="G23" s="261">
        <v>14890</v>
      </c>
      <c r="H23" s="261">
        <f>SUM(H24:H26)</f>
        <v>47390</v>
      </c>
      <c r="I23" s="261">
        <v>2900</v>
      </c>
      <c r="J23" s="261">
        <f>SUM(J24:J26)</f>
        <v>50290</v>
      </c>
      <c r="K23" s="261">
        <v>0</v>
      </c>
      <c r="L23" s="261">
        <f>SUM(L24:L26)</f>
        <v>50290</v>
      </c>
    </row>
    <row r="24" spans="1:12" ht="12.75">
      <c r="A24" s="96"/>
      <c r="B24" s="97"/>
      <c r="C24" s="302" t="s">
        <v>420</v>
      </c>
      <c r="D24" s="261">
        <v>2246</v>
      </c>
      <c r="E24" s="261">
        <v>18544</v>
      </c>
      <c r="F24" s="261">
        <v>23000</v>
      </c>
      <c r="G24" s="261">
        <v>7890</v>
      </c>
      <c r="H24" s="261">
        <v>30890</v>
      </c>
      <c r="I24" s="261">
        <v>11100</v>
      </c>
      <c r="J24" s="261">
        <v>41990</v>
      </c>
      <c r="K24" s="261">
        <v>0</v>
      </c>
      <c r="L24" s="261">
        <v>41990</v>
      </c>
    </row>
    <row r="25" spans="1:12" ht="24">
      <c r="A25" s="96"/>
      <c r="B25" s="97"/>
      <c r="C25" s="302" t="s">
        <v>424</v>
      </c>
      <c r="D25" s="261">
        <v>2246</v>
      </c>
      <c r="E25" s="261">
        <v>5667</v>
      </c>
      <c r="F25" s="261">
        <v>6000</v>
      </c>
      <c r="G25" s="261">
        <v>7000</v>
      </c>
      <c r="H25" s="261">
        <v>13000</v>
      </c>
      <c r="I25" s="261">
        <v>-7000</v>
      </c>
      <c r="J25" s="261">
        <v>6000</v>
      </c>
      <c r="K25" s="261">
        <v>0</v>
      </c>
      <c r="L25" s="261">
        <v>6000</v>
      </c>
    </row>
    <row r="26" spans="1:12" ht="24">
      <c r="A26" s="96"/>
      <c r="B26" s="97"/>
      <c r="C26" s="262" t="s">
        <v>863</v>
      </c>
      <c r="D26" s="261">
        <v>2246</v>
      </c>
      <c r="E26" s="261">
        <v>3861</v>
      </c>
      <c r="F26" s="261">
        <v>3500</v>
      </c>
      <c r="G26" s="261">
        <v>0</v>
      </c>
      <c r="H26" s="261">
        <v>3500</v>
      </c>
      <c r="I26" s="261">
        <v>-1200</v>
      </c>
      <c r="J26" s="261">
        <v>2300</v>
      </c>
      <c r="K26" s="261">
        <v>0</v>
      </c>
      <c r="L26" s="261">
        <v>2300</v>
      </c>
    </row>
    <row r="27" spans="1:12" ht="12.75">
      <c r="A27" s="96"/>
      <c r="B27" s="97"/>
      <c r="C27" s="282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 ht="27.75" customHeight="1">
      <c r="A28" s="96"/>
      <c r="B28" s="97">
        <v>3</v>
      </c>
      <c r="C28" s="356" t="s">
        <v>428</v>
      </c>
      <c r="D28" s="261"/>
      <c r="E28" s="261">
        <v>25296</v>
      </c>
      <c r="F28" s="261">
        <f>SUM(F29:F32)</f>
        <v>12800</v>
      </c>
      <c r="G28" s="261">
        <v>0</v>
      </c>
      <c r="H28" s="261">
        <f>SUM(H29:H32)</f>
        <v>12800</v>
      </c>
      <c r="I28" s="261">
        <v>100</v>
      </c>
      <c r="J28" s="261">
        <f>SUM(J29:J32)</f>
        <v>12900</v>
      </c>
      <c r="K28" s="261">
        <v>0</v>
      </c>
      <c r="L28" s="261">
        <f>SUM(L29:L32)</f>
        <v>12900</v>
      </c>
    </row>
    <row r="29" spans="1:12" ht="24">
      <c r="A29" s="96"/>
      <c r="B29" s="97"/>
      <c r="C29" s="195" t="s">
        <v>426</v>
      </c>
      <c r="D29" s="96">
        <v>2246</v>
      </c>
      <c r="E29" s="261">
        <v>21742</v>
      </c>
      <c r="F29" s="261">
        <v>10000</v>
      </c>
      <c r="G29" s="261">
        <v>0</v>
      </c>
      <c r="H29" s="261">
        <v>10000</v>
      </c>
      <c r="I29" s="261">
        <v>0</v>
      </c>
      <c r="J29" s="261">
        <v>10000</v>
      </c>
      <c r="K29" s="261">
        <v>0</v>
      </c>
      <c r="L29" s="261">
        <v>10000</v>
      </c>
    </row>
    <row r="30" spans="1:12" ht="24">
      <c r="A30" s="96"/>
      <c r="B30" s="97"/>
      <c r="C30" s="195" t="s">
        <v>421</v>
      </c>
      <c r="D30" s="96">
        <v>2246</v>
      </c>
      <c r="E30" s="261">
        <v>250</v>
      </c>
      <c r="F30" s="261">
        <v>300</v>
      </c>
      <c r="G30" s="261">
        <v>0</v>
      </c>
      <c r="H30" s="261">
        <v>300</v>
      </c>
      <c r="I30" s="261">
        <v>0</v>
      </c>
      <c r="J30" s="261">
        <v>300</v>
      </c>
      <c r="K30" s="261">
        <v>0</v>
      </c>
      <c r="L30" s="261">
        <v>300</v>
      </c>
    </row>
    <row r="31" spans="1:12" ht="12.75">
      <c r="A31" s="96"/>
      <c r="B31" s="97"/>
      <c r="C31" s="195" t="s">
        <v>427</v>
      </c>
      <c r="D31" s="96">
        <v>2350</v>
      </c>
      <c r="E31" s="261">
        <v>824</v>
      </c>
      <c r="F31" s="261">
        <v>500</v>
      </c>
      <c r="G31" s="261">
        <v>0</v>
      </c>
      <c r="H31" s="261">
        <v>500</v>
      </c>
      <c r="I31" s="261">
        <v>0</v>
      </c>
      <c r="J31" s="261">
        <v>500</v>
      </c>
      <c r="K31" s="261">
        <v>0</v>
      </c>
      <c r="L31" s="261">
        <v>500</v>
      </c>
    </row>
    <row r="32" spans="1:12" ht="12.75">
      <c r="A32" s="96"/>
      <c r="B32" s="97"/>
      <c r="C32" s="195" t="s">
        <v>422</v>
      </c>
      <c r="D32" s="96">
        <v>2350</v>
      </c>
      <c r="E32" s="261">
        <v>2480</v>
      </c>
      <c r="F32" s="261">
        <v>2000</v>
      </c>
      <c r="G32" s="261">
        <v>0</v>
      </c>
      <c r="H32" s="261">
        <v>2000</v>
      </c>
      <c r="I32" s="261">
        <v>100</v>
      </c>
      <c r="J32" s="261">
        <v>2100</v>
      </c>
      <c r="K32" s="261">
        <v>0</v>
      </c>
      <c r="L32" s="261">
        <v>2100</v>
      </c>
    </row>
    <row r="33" spans="1:12" ht="12.75">
      <c r="A33" s="96"/>
      <c r="B33" s="97"/>
      <c r="C33" s="97"/>
      <c r="D33" s="96"/>
      <c r="E33" s="261"/>
      <c r="F33" s="261"/>
      <c r="G33" s="261"/>
      <c r="H33" s="261"/>
      <c r="I33" s="261"/>
      <c r="J33" s="261"/>
      <c r="K33" s="261"/>
      <c r="L33" s="261"/>
    </row>
    <row r="34" spans="1:12" ht="12.75">
      <c r="A34" s="96"/>
      <c r="B34" s="97">
        <v>4</v>
      </c>
      <c r="C34" s="357" t="s">
        <v>423</v>
      </c>
      <c r="D34" s="96"/>
      <c r="E34" s="261">
        <v>30</v>
      </c>
      <c r="F34" s="261">
        <v>50</v>
      </c>
      <c r="G34" s="261">
        <v>0</v>
      </c>
      <c r="H34" s="261">
        <v>50</v>
      </c>
      <c r="I34" s="261">
        <v>0</v>
      </c>
      <c r="J34" s="261">
        <v>50</v>
      </c>
      <c r="K34" s="261">
        <v>0</v>
      </c>
      <c r="L34" s="261">
        <v>50</v>
      </c>
    </row>
    <row r="35" spans="1:12" ht="12.75">
      <c r="A35" s="96"/>
      <c r="B35" s="97"/>
      <c r="C35" s="195" t="s">
        <v>414</v>
      </c>
      <c r="D35" s="96">
        <v>2236</v>
      </c>
      <c r="E35" s="261">
        <v>30</v>
      </c>
      <c r="F35" s="261">
        <v>50</v>
      </c>
      <c r="G35" s="261">
        <v>0</v>
      </c>
      <c r="H35" s="261">
        <v>50</v>
      </c>
      <c r="I35" s="261">
        <v>0</v>
      </c>
      <c r="J35" s="261">
        <v>50</v>
      </c>
      <c r="K35" s="261">
        <v>0</v>
      </c>
      <c r="L35" s="261">
        <v>50</v>
      </c>
    </row>
    <row r="36" spans="1:12" ht="12.75">
      <c r="A36" s="96"/>
      <c r="B36" s="97"/>
      <c r="C36" s="97"/>
      <c r="D36" s="96"/>
      <c r="E36" s="261"/>
      <c r="F36" s="261"/>
      <c r="G36" s="261"/>
      <c r="H36" s="261"/>
      <c r="I36" s="261"/>
      <c r="J36" s="261"/>
      <c r="K36" s="261"/>
      <c r="L36" s="261"/>
    </row>
    <row r="37" spans="1:12" ht="12.75">
      <c r="A37" s="96"/>
      <c r="B37" s="97"/>
      <c r="C37" s="194" t="s">
        <v>750</v>
      </c>
      <c r="D37" s="96"/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61">
        <v>0</v>
      </c>
    </row>
    <row r="38" spans="1:12" ht="12.75">
      <c r="A38" s="96"/>
      <c r="B38" s="97"/>
      <c r="C38" s="97"/>
      <c r="D38" s="96"/>
      <c r="E38" s="96"/>
      <c r="F38" s="96"/>
      <c r="G38" s="96"/>
      <c r="H38" s="96"/>
      <c r="I38" s="96"/>
      <c r="J38" s="96"/>
      <c r="K38" s="96"/>
      <c r="L38" s="96"/>
    </row>
    <row r="39" ht="12.75">
      <c r="C39" s="28"/>
    </row>
    <row r="40" ht="12.75">
      <c r="C40" s="173"/>
    </row>
    <row r="41" ht="12.75">
      <c r="C41" s="173"/>
    </row>
    <row r="42" ht="12.75">
      <c r="C42" s="173"/>
    </row>
    <row r="43" ht="12.75">
      <c r="C43" s="173"/>
    </row>
    <row r="44" ht="12.75">
      <c r="C44" s="28"/>
    </row>
    <row r="45" ht="12.75">
      <c r="C45" s="28"/>
    </row>
    <row r="46" ht="12.75">
      <c r="C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11.7109375" style="2" customWidth="1"/>
    <col min="5" max="5" width="8.28125" style="62" customWidth="1"/>
    <col min="6" max="6" width="8.00390625" style="62" customWidth="1"/>
    <col min="7" max="8" width="9.00390625" style="62" customWidth="1"/>
    <col min="9" max="9" width="8.421875" style="62" customWidth="1"/>
    <col min="10" max="10" width="7.8515625" style="62" customWidth="1"/>
    <col min="11" max="11" width="9.00390625" style="62" hidden="1" customWidth="1"/>
    <col min="12" max="12" width="7.7109375" style="62" customWidth="1"/>
    <col min="13" max="13" width="8.8515625" style="62" customWidth="1"/>
    <col min="14" max="14" width="9.421875" style="62" customWidth="1"/>
    <col min="15" max="15" width="9.140625" style="62" customWidth="1"/>
  </cols>
  <sheetData>
    <row r="1" ht="12.75">
      <c r="D1" s="75" t="s">
        <v>843</v>
      </c>
    </row>
    <row r="2" spans="1:9" ht="12.75">
      <c r="A2" s="1"/>
      <c r="C2" s="75"/>
      <c r="D2" s="60"/>
      <c r="E2" s="59"/>
      <c r="F2" s="60"/>
      <c r="G2" s="60"/>
      <c r="H2" s="59"/>
      <c r="I2" s="61"/>
    </row>
    <row r="3" spans="1:9" ht="15.75">
      <c r="A3" s="177" t="s">
        <v>621</v>
      </c>
      <c r="B3" s="1"/>
      <c r="C3" s="56"/>
      <c r="D3" s="405"/>
      <c r="E3" s="405"/>
      <c r="F3" s="405"/>
      <c r="G3" s="405"/>
      <c r="H3" s="405"/>
      <c r="I3" s="405"/>
    </row>
    <row r="4" spans="1:9" ht="18.75">
      <c r="A4" s="6"/>
      <c r="B4" s="178" t="s">
        <v>206</v>
      </c>
      <c r="C4" s="74"/>
      <c r="D4" s="60"/>
      <c r="E4" s="59"/>
      <c r="F4" s="60"/>
      <c r="G4" s="60"/>
      <c r="H4" s="59"/>
      <c r="I4" s="5"/>
    </row>
    <row r="5" spans="1:17" ht="15" customHeight="1">
      <c r="A5" s="406"/>
      <c r="B5" s="406"/>
      <c r="C5" s="406"/>
      <c r="D5" s="84"/>
      <c r="E5" s="407"/>
      <c r="F5" s="407"/>
      <c r="G5" s="407"/>
      <c r="H5" s="407"/>
      <c r="I5" s="407"/>
      <c r="J5" s="56"/>
      <c r="K5" s="56"/>
      <c r="L5" s="56"/>
      <c r="Q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5" ht="76.5" customHeight="1" thickBot="1">
      <c r="A7" s="424" t="s">
        <v>817</v>
      </c>
      <c r="B7" s="425"/>
      <c r="C7" s="426"/>
      <c r="D7" s="311" t="s">
        <v>861</v>
      </c>
      <c r="E7" s="253" t="s">
        <v>876</v>
      </c>
      <c r="F7" s="253" t="s">
        <v>878</v>
      </c>
      <c r="G7" s="253" t="s">
        <v>55</v>
      </c>
      <c r="H7" s="396" t="s">
        <v>72</v>
      </c>
      <c r="I7"/>
      <c r="J7"/>
      <c r="K7"/>
      <c r="L7"/>
      <c r="M7"/>
      <c r="N7"/>
      <c r="O7"/>
    </row>
    <row r="8" spans="1:15" ht="20.25" thickBot="1">
      <c r="A8" s="431"/>
      <c r="B8" s="428"/>
      <c r="C8" s="429"/>
      <c r="D8" s="312" t="s">
        <v>305</v>
      </c>
      <c r="E8" s="330" t="s">
        <v>305</v>
      </c>
      <c r="F8" s="347" t="s">
        <v>305</v>
      </c>
      <c r="G8" s="347" t="s">
        <v>305</v>
      </c>
      <c r="H8" s="347" t="s">
        <v>305</v>
      </c>
      <c r="I8"/>
      <c r="J8"/>
      <c r="K8"/>
      <c r="L8"/>
      <c r="M8"/>
      <c r="N8"/>
      <c r="O8"/>
    </row>
    <row r="9" spans="1:15" ht="14.25">
      <c r="A9" s="148"/>
      <c r="B9" s="149"/>
      <c r="C9" s="150"/>
      <c r="D9" s="313"/>
      <c r="E9" s="98"/>
      <c r="F9" s="348"/>
      <c r="G9" s="348"/>
      <c r="H9" s="348"/>
      <c r="I9"/>
      <c r="J9"/>
      <c r="K9"/>
      <c r="L9"/>
      <c r="M9"/>
      <c r="N9"/>
      <c r="O9"/>
    </row>
    <row r="10" spans="1:15" ht="14.25">
      <c r="A10" s="148"/>
      <c r="B10" s="149"/>
      <c r="C10" s="150" t="s">
        <v>730</v>
      </c>
      <c r="D10" s="313">
        <v>3366839</v>
      </c>
      <c r="E10" s="256">
        <v>3063616</v>
      </c>
      <c r="F10" s="256">
        <v>3065136</v>
      </c>
      <c r="G10" s="256">
        <v>3179596</v>
      </c>
      <c r="H10" s="256">
        <v>3288756</v>
      </c>
      <c r="I10"/>
      <c r="J10"/>
      <c r="K10"/>
      <c r="L10"/>
      <c r="M10"/>
      <c r="N10"/>
      <c r="O10"/>
    </row>
    <row r="11" spans="1:15" ht="14.25">
      <c r="A11" s="148"/>
      <c r="B11" s="149"/>
      <c r="C11" s="150" t="s">
        <v>732</v>
      </c>
      <c r="D11" s="313">
        <f>SUM(D12:D17)</f>
        <v>3325745</v>
      </c>
      <c r="E11" s="69">
        <f>SUM(E12:E17)</f>
        <v>3222448</v>
      </c>
      <c r="F11" s="256">
        <f>SUM(F12:F17)</f>
        <v>3053368</v>
      </c>
      <c r="G11" s="256">
        <f>SUM(G12:G17)</f>
        <v>3169217</v>
      </c>
      <c r="H11" s="256">
        <f>SUM(H12:H17)</f>
        <v>3280181</v>
      </c>
      <c r="I11"/>
      <c r="J11"/>
      <c r="K11"/>
      <c r="L11"/>
      <c r="M11"/>
      <c r="N11"/>
      <c r="O11"/>
    </row>
    <row r="12" spans="1:15" ht="15">
      <c r="A12" s="148"/>
      <c r="B12" s="149"/>
      <c r="C12" s="155" t="s">
        <v>733</v>
      </c>
      <c r="D12" s="313">
        <v>731908</v>
      </c>
      <c r="E12" s="256">
        <v>760036</v>
      </c>
      <c r="F12" s="256">
        <v>758536</v>
      </c>
      <c r="G12" s="256">
        <v>758536</v>
      </c>
      <c r="H12" s="256">
        <v>758536</v>
      </c>
      <c r="I12"/>
      <c r="J12"/>
      <c r="K12"/>
      <c r="L12"/>
      <c r="M12"/>
      <c r="N12"/>
      <c r="O12"/>
    </row>
    <row r="13" spans="1:15" ht="15">
      <c r="A13" s="148"/>
      <c r="B13" s="149"/>
      <c r="C13" s="155" t="s">
        <v>828</v>
      </c>
      <c r="D13" s="313">
        <v>142216</v>
      </c>
      <c r="E13" s="256">
        <v>138456</v>
      </c>
      <c r="F13" s="256">
        <v>138456</v>
      </c>
      <c r="G13" s="256">
        <v>138456</v>
      </c>
      <c r="H13" s="256">
        <v>138456</v>
      </c>
      <c r="I13"/>
      <c r="J13"/>
      <c r="K13"/>
      <c r="L13"/>
      <c r="M13"/>
      <c r="N13"/>
      <c r="O13"/>
    </row>
    <row r="14" spans="1:15" ht="15">
      <c r="A14" s="148"/>
      <c r="B14" s="149"/>
      <c r="C14" s="155" t="s">
        <v>731</v>
      </c>
      <c r="D14" s="313">
        <v>1348255</v>
      </c>
      <c r="E14" s="256">
        <v>1232408</v>
      </c>
      <c r="F14" s="256">
        <v>1232408</v>
      </c>
      <c r="G14" s="256">
        <v>1256319</v>
      </c>
      <c r="H14" s="256">
        <v>1366689</v>
      </c>
      <c r="I14" s="119"/>
      <c r="J14" s="383"/>
      <c r="K14"/>
      <c r="L14"/>
      <c r="M14"/>
      <c r="N14"/>
      <c r="O14"/>
    </row>
    <row r="15" spans="1:15" ht="15">
      <c r="A15" s="148"/>
      <c r="B15" s="149"/>
      <c r="C15" s="155" t="s">
        <v>829</v>
      </c>
      <c r="D15" s="313">
        <v>340812</v>
      </c>
      <c r="E15" s="256">
        <v>272983</v>
      </c>
      <c r="F15" s="256">
        <v>272983</v>
      </c>
      <c r="G15" s="256">
        <v>272383</v>
      </c>
      <c r="H15" s="256">
        <v>272977</v>
      </c>
      <c r="I15" s="401"/>
      <c r="J15"/>
      <c r="K15"/>
      <c r="L15"/>
      <c r="M15"/>
      <c r="N15"/>
      <c r="O15"/>
    </row>
    <row r="16" spans="1:15" ht="30">
      <c r="A16" s="148"/>
      <c r="B16" s="149"/>
      <c r="C16" s="155" t="s">
        <v>801</v>
      </c>
      <c r="D16" s="313">
        <v>437160</v>
      </c>
      <c r="E16" s="256">
        <v>482025</v>
      </c>
      <c r="F16" s="256">
        <v>314445</v>
      </c>
      <c r="G16" s="256">
        <v>400044</v>
      </c>
      <c r="H16" s="256">
        <v>400044</v>
      </c>
      <c r="I16" s="119"/>
      <c r="J16" s="383"/>
      <c r="K16"/>
      <c r="L16"/>
      <c r="M16"/>
      <c r="N16"/>
      <c r="O16"/>
    </row>
    <row r="17" spans="1:15" ht="15">
      <c r="A17" s="148"/>
      <c r="B17" s="149"/>
      <c r="C17" s="155" t="s">
        <v>830</v>
      </c>
      <c r="D17" s="313">
        <v>325394</v>
      </c>
      <c r="E17" s="256">
        <v>336540</v>
      </c>
      <c r="F17" s="256">
        <v>336540</v>
      </c>
      <c r="G17" s="256">
        <v>343479</v>
      </c>
      <c r="H17" s="256">
        <v>343479</v>
      </c>
      <c r="I17" s="401"/>
      <c r="J17"/>
      <c r="K17"/>
      <c r="L17"/>
      <c r="M17"/>
      <c r="N17"/>
      <c r="O17"/>
    </row>
    <row r="18" spans="1:15" ht="28.5">
      <c r="A18" s="148"/>
      <c r="B18" s="149"/>
      <c r="C18" s="150" t="s">
        <v>63</v>
      </c>
      <c r="D18" s="313">
        <v>0</v>
      </c>
      <c r="E18" s="319">
        <v>0</v>
      </c>
      <c r="F18" s="256">
        <v>54000</v>
      </c>
      <c r="G18" s="256">
        <v>0</v>
      </c>
      <c r="H18" s="256">
        <v>0</v>
      </c>
      <c r="I18"/>
      <c r="J18"/>
      <c r="K18"/>
      <c r="L18"/>
      <c r="M18"/>
      <c r="N18"/>
      <c r="O18"/>
    </row>
    <row r="19" spans="1:15" ht="30">
      <c r="A19" s="148"/>
      <c r="B19" s="149"/>
      <c r="C19" s="350" t="s">
        <v>885</v>
      </c>
      <c r="D19" s="313">
        <v>0</v>
      </c>
      <c r="E19" s="349">
        <v>0</v>
      </c>
      <c r="F19" s="256">
        <v>27000</v>
      </c>
      <c r="G19" s="256">
        <v>0</v>
      </c>
      <c r="H19" s="256">
        <v>0</v>
      </c>
      <c r="I19"/>
      <c r="J19"/>
      <c r="K19"/>
      <c r="L19"/>
      <c r="M19"/>
      <c r="N19"/>
      <c r="O19"/>
    </row>
    <row r="20" spans="1:15" ht="30">
      <c r="A20" s="148"/>
      <c r="B20" s="149"/>
      <c r="C20" s="350" t="s">
        <v>886</v>
      </c>
      <c r="D20" s="313">
        <v>0</v>
      </c>
      <c r="E20" s="349">
        <v>0</v>
      </c>
      <c r="F20" s="256">
        <v>27000</v>
      </c>
      <c r="G20" s="256">
        <v>0</v>
      </c>
      <c r="H20" s="256">
        <v>0</v>
      </c>
      <c r="I20"/>
      <c r="J20"/>
      <c r="K20"/>
      <c r="L20"/>
      <c r="M20"/>
      <c r="N20"/>
      <c r="O20"/>
    </row>
    <row r="21" spans="1:15" ht="15">
      <c r="A21" s="148"/>
      <c r="B21" s="149"/>
      <c r="C21" s="155"/>
      <c r="D21" s="314"/>
      <c r="E21" s="319"/>
      <c r="F21" s="349"/>
      <c r="G21" s="349"/>
      <c r="H21" s="349"/>
      <c r="I21"/>
      <c r="J21"/>
      <c r="K21"/>
      <c r="L21"/>
      <c r="M21"/>
      <c r="N21"/>
      <c r="O21"/>
    </row>
    <row r="22" spans="1:15" ht="14.25">
      <c r="A22" s="148"/>
      <c r="B22" s="149"/>
      <c r="C22" s="164" t="s">
        <v>741</v>
      </c>
      <c r="D22" s="314"/>
      <c r="E22" s="319"/>
      <c r="F22" s="349"/>
      <c r="G22" s="349"/>
      <c r="H22" s="349"/>
      <c r="I22"/>
      <c r="J22"/>
      <c r="K22"/>
      <c r="L22"/>
      <c r="M22"/>
      <c r="N22"/>
      <c r="O22"/>
    </row>
    <row r="23" spans="1:15" ht="13.5">
      <c r="A23" s="148"/>
      <c r="B23" s="149"/>
      <c r="C23" s="165" t="s">
        <v>723</v>
      </c>
      <c r="D23" s="314"/>
      <c r="E23" s="319"/>
      <c r="F23" s="349"/>
      <c r="G23" s="349"/>
      <c r="H23" s="349"/>
      <c r="I23"/>
      <c r="J23"/>
      <c r="K23"/>
      <c r="L23"/>
      <c r="M23"/>
      <c r="N23"/>
      <c r="O23"/>
    </row>
    <row r="24" spans="1:15" ht="15">
      <c r="A24" s="148"/>
      <c r="B24" s="149"/>
      <c r="C24" s="155" t="s">
        <v>742</v>
      </c>
      <c r="D24" s="314">
        <v>319445</v>
      </c>
      <c r="E24" s="256">
        <v>294728</v>
      </c>
      <c r="F24" s="256">
        <v>294728</v>
      </c>
      <c r="G24" s="256">
        <v>294728</v>
      </c>
      <c r="H24" s="256">
        <v>294728</v>
      </c>
      <c r="I24"/>
      <c r="J24"/>
      <c r="K24"/>
      <c r="L24"/>
      <c r="M24"/>
      <c r="N24"/>
      <c r="O24"/>
    </row>
    <row r="25" spans="1:15" ht="15">
      <c r="A25" s="148"/>
      <c r="B25" s="149"/>
      <c r="C25" s="155" t="s">
        <v>743</v>
      </c>
      <c r="D25" s="314">
        <v>81079</v>
      </c>
      <c r="E25" s="256">
        <v>0</v>
      </c>
      <c r="F25" s="256">
        <v>41600</v>
      </c>
      <c r="G25" s="256">
        <v>94211</v>
      </c>
      <c r="H25" s="256">
        <v>92407</v>
      </c>
      <c r="I25"/>
      <c r="J25"/>
      <c r="K25"/>
      <c r="L25"/>
      <c r="M25"/>
      <c r="N25"/>
      <c r="O25"/>
    </row>
    <row r="26" spans="1:15" ht="15">
      <c r="A26" s="148"/>
      <c r="B26" s="149"/>
      <c r="C26" s="155"/>
      <c r="D26" s="314"/>
      <c r="E26" s="319"/>
      <c r="F26" s="349"/>
      <c r="G26" s="349"/>
      <c r="H26" s="349"/>
      <c r="I26" s="175"/>
      <c r="J26"/>
      <c r="K26"/>
      <c r="L26"/>
      <c r="M26"/>
      <c r="N26"/>
      <c r="O26"/>
    </row>
    <row r="27" spans="1:15" ht="14.25">
      <c r="A27" s="148"/>
      <c r="B27" s="149"/>
      <c r="C27" s="150" t="s">
        <v>744</v>
      </c>
      <c r="D27" s="314">
        <v>-279460</v>
      </c>
      <c r="E27" s="69">
        <v>-135896</v>
      </c>
      <c r="F27" s="256">
        <v>-210896</v>
      </c>
      <c r="G27" s="256">
        <v>-210896</v>
      </c>
      <c r="H27" s="256">
        <v>-210896</v>
      </c>
      <c r="I27"/>
      <c r="J27"/>
      <c r="K27"/>
      <c r="L27"/>
      <c r="M27"/>
      <c r="N27"/>
      <c r="O27"/>
    </row>
    <row r="28" spans="1:15" ht="27">
      <c r="A28" s="148"/>
      <c r="B28" s="149"/>
      <c r="C28" s="165" t="s">
        <v>207</v>
      </c>
      <c r="D28" s="314">
        <v>0</v>
      </c>
      <c r="E28" s="256">
        <v>75000</v>
      </c>
      <c r="F28" s="256">
        <v>0</v>
      </c>
      <c r="G28" s="256">
        <v>0</v>
      </c>
      <c r="H28" s="256">
        <v>0</v>
      </c>
      <c r="I28"/>
      <c r="J28"/>
      <c r="K28"/>
      <c r="L28"/>
      <c r="M28"/>
      <c r="N28"/>
      <c r="O28"/>
    </row>
    <row r="29" spans="1:15" ht="44.25" customHeight="1">
      <c r="A29" s="148"/>
      <c r="B29" s="149"/>
      <c r="C29" s="165" t="s">
        <v>114</v>
      </c>
      <c r="D29" s="314"/>
      <c r="E29" s="256">
        <v>75000</v>
      </c>
      <c r="F29" s="256">
        <v>0</v>
      </c>
      <c r="G29" s="256">
        <v>0</v>
      </c>
      <c r="H29" s="256">
        <v>0</v>
      </c>
      <c r="I29"/>
      <c r="J29"/>
      <c r="K29"/>
      <c r="L29"/>
      <c r="M29"/>
      <c r="N29"/>
      <c r="O29"/>
    </row>
    <row r="30" spans="1:15" ht="27">
      <c r="A30" s="15"/>
      <c r="B30" s="70"/>
      <c r="C30" s="147" t="s">
        <v>349</v>
      </c>
      <c r="D30" s="315"/>
      <c r="E30" s="319"/>
      <c r="F30" s="319"/>
      <c r="G30" s="319"/>
      <c r="H30" s="319"/>
      <c r="I30"/>
      <c r="J30"/>
      <c r="K30"/>
      <c r="L30"/>
      <c r="M30"/>
      <c r="N30"/>
      <c r="O30"/>
    </row>
    <row r="31" spans="1:15" ht="12.75">
      <c r="A31" s="15"/>
      <c r="B31" s="16">
        <v>9999</v>
      </c>
      <c r="C31" s="25" t="s">
        <v>558</v>
      </c>
      <c r="D31" s="316">
        <f>SUM(D32:D39)</f>
        <v>-279460</v>
      </c>
      <c r="E31" s="69">
        <v>-210896</v>
      </c>
      <c r="F31" s="69">
        <v>-210896</v>
      </c>
      <c r="G31" s="69">
        <v>-210896</v>
      </c>
      <c r="H31" s="69">
        <v>-210896</v>
      </c>
      <c r="I31"/>
      <c r="J31"/>
      <c r="K31"/>
      <c r="L31"/>
      <c r="M31"/>
      <c r="N31"/>
      <c r="O31"/>
    </row>
    <row r="32" spans="1:15" ht="25.5">
      <c r="A32" s="15"/>
      <c r="B32" s="16"/>
      <c r="C32" s="25" t="s">
        <v>560</v>
      </c>
      <c r="D32" s="316">
        <v>-4450</v>
      </c>
      <c r="E32" s="256">
        <v>-4400</v>
      </c>
      <c r="F32" s="256">
        <v>-4400</v>
      </c>
      <c r="G32" s="256">
        <v>-4400</v>
      </c>
      <c r="H32" s="256">
        <v>-4400</v>
      </c>
      <c r="I32"/>
      <c r="J32"/>
      <c r="K32"/>
      <c r="L32"/>
      <c r="M32"/>
      <c r="N32"/>
      <c r="O32"/>
    </row>
    <row r="33" spans="1:15" ht="25.5">
      <c r="A33" s="15"/>
      <c r="B33" s="16"/>
      <c r="C33" s="25" t="s">
        <v>559</v>
      </c>
      <c r="D33" s="316">
        <v>-4050</v>
      </c>
      <c r="E33" s="69">
        <v>-4000</v>
      </c>
      <c r="F33" s="69">
        <v>-4000</v>
      </c>
      <c r="G33" s="69">
        <v>-4000</v>
      </c>
      <c r="H33" s="69">
        <v>-4000</v>
      </c>
      <c r="I33"/>
      <c r="J33"/>
      <c r="K33"/>
      <c r="L33"/>
      <c r="M33"/>
      <c r="N33"/>
      <c r="O33"/>
    </row>
    <row r="34" spans="1:15" ht="12.75">
      <c r="A34" s="15"/>
      <c r="B34" s="16"/>
      <c r="C34" s="25" t="s">
        <v>561</v>
      </c>
      <c r="D34" s="316">
        <v>-29200</v>
      </c>
      <c r="E34" s="69">
        <v>-29200</v>
      </c>
      <c r="F34" s="69">
        <v>-29200</v>
      </c>
      <c r="G34" s="69">
        <v>-29200</v>
      </c>
      <c r="H34" s="69">
        <v>-29200</v>
      </c>
      <c r="I34"/>
      <c r="J34"/>
      <c r="K34"/>
      <c r="L34"/>
      <c r="M34"/>
      <c r="N34"/>
      <c r="O34"/>
    </row>
    <row r="35" spans="1:15" ht="25.5">
      <c r="A35" s="15"/>
      <c r="B35" s="16"/>
      <c r="C35" s="25" t="s">
        <v>562</v>
      </c>
      <c r="D35" s="316">
        <v>-50000</v>
      </c>
      <c r="E35" s="69">
        <v>-50000</v>
      </c>
      <c r="F35" s="69">
        <v>-50000</v>
      </c>
      <c r="G35" s="69">
        <v>-50000</v>
      </c>
      <c r="H35" s="69">
        <v>-50000</v>
      </c>
      <c r="I35"/>
      <c r="J35"/>
      <c r="K35"/>
      <c r="L35"/>
      <c r="M35"/>
      <c r="N35"/>
      <c r="O35"/>
    </row>
    <row r="36" spans="1:15" ht="38.25">
      <c r="A36" s="15"/>
      <c r="B36" s="16"/>
      <c r="C36" s="25" t="s">
        <v>563</v>
      </c>
      <c r="D36" s="316">
        <v>-64520</v>
      </c>
      <c r="E36" s="69">
        <v>-64520</v>
      </c>
      <c r="F36" s="69">
        <v>-64520</v>
      </c>
      <c r="G36" s="69">
        <v>-64520</v>
      </c>
      <c r="H36" s="69">
        <v>-64520</v>
      </c>
      <c r="I36"/>
      <c r="J36"/>
      <c r="K36"/>
      <c r="L36"/>
      <c r="M36"/>
      <c r="N36"/>
      <c r="O36"/>
    </row>
    <row r="37" spans="1:15" ht="25.5">
      <c r="A37" s="15"/>
      <c r="B37" s="16"/>
      <c r="C37" s="25" t="s">
        <v>564</v>
      </c>
      <c r="D37" s="316">
        <v>-8812</v>
      </c>
      <c r="E37" s="69">
        <v>-11112</v>
      </c>
      <c r="F37" s="69">
        <v>-11112</v>
      </c>
      <c r="G37" s="69">
        <v>-11112</v>
      </c>
      <c r="H37" s="69">
        <v>-11112</v>
      </c>
      <c r="I37"/>
      <c r="J37"/>
      <c r="K37"/>
      <c r="L37"/>
      <c r="M37"/>
      <c r="N37"/>
      <c r="O37"/>
    </row>
    <row r="38" spans="1:15" ht="51">
      <c r="A38" s="15"/>
      <c r="B38" s="16"/>
      <c r="C38" s="25" t="s">
        <v>565</v>
      </c>
      <c r="D38" s="316">
        <v>-65464</v>
      </c>
      <c r="E38" s="69">
        <v>-34536</v>
      </c>
      <c r="F38" s="69">
        <v>-34536</v>
      </c>
      <c r="G38" s="69">
        <v>-34536</v>
      </c>
      <c r="H38" s="69">
        <v>-34536</v>
      </c>
      <c r="I38"/>
      <c r="J38"/>
      <c r="K38"/>
      <c r="L38"/>
      <c r="M38"/>
      <c r="N38"/>
      <c r="O38"/>
    </row>
    <row r="39" spans="1:15" ht="25.5">
      <c r="A39" s="10"/>
      <c r="B39" s="10"/>
      <c r="C39" s="14" t="s">
        <v>566</v>
      </c>
      <c r="D39" s="316">
        <v>-52964</v>
      </c>
      <c r="E39" s="69">
        <v>-13128</v>
      </c>
      <c r="F39" s="69">
        <v>-13128</v>
      </c>
      <c r="G39" s="69">
        <v>-13128</v>
      </c>
      <c r="H39" s="69">
        <v>-13128</v>
      </c>
      <c r="I39"/>
      <c r="J39"/>
      <c r="K39"/>
      <c r="L39"/>
      <c r="M39"/>
      <c r="N39"/>
      <c r="O39"/>
    </row>
    <row r="40" spans="1:4" ht="15.75">
      <c r="A40" s="27"/>
      <c r="B40" s="27"/>
      <c r="D40" s="27"/>
    </row>
    <row r="42" ht="15.75">
      <c r="C42" s="27"/>
    </row>
    <row r="50" ht="45.75" customHeight="1"/>
    <row r="53" spans="5:17" s="2" customFormat="1" ht="15.75" customHeight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/>
      <c r="Q53"/>
    </row>
  </sheetData>
  <sheetProtection/>
  <mergeCells count="5">
    <mergeCell ref="A8:C8"/>
    <mergeCell ref="D3:I3"/>
    <mergeCell ref="A5:C5"/>
    <mergeCell ref="E5:I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spans="4:5" ht="12.75">
      <c r="D1" s="140" t="s">
        <v>782</v>
      </c>
      <c r="E1" s="79"/>
    </row>
    <row r="2" ht="8.25" customHeight="1"/>
    <row r="3" spans="1:10" ht="12.75">
      <c r="A3" s="218" t="s">
        <v>621</v>
      </c>
      <c r="C3" s="75"/>
      <c r="D3" s="60"/>
      <c r="E3" s="60"/>
      <c r="F3" s="59"/>
      <c r="G3" s="60"/>
      <c r="H3" s="60"/>
      <c r="I3" s="59"/>
      <c r="J3" s="61"/>
    </row>
    <row r="4" spans="2:10" ht="7.5" customHeight="1">
      <c r="B4" s="1"/>
      <c r="C4" s="56"/>
      <c r="D4" s="405"/>
      <c r="E4" s="405"/>
      <c r="F4" s="405"/>
      <c r="G4" s="405"/>
      <c r="H4" s="405"/>
      <c r="I4" s="405"/>
      <c r="J4" s="405"/>
    </row>
    <row r="5" spans="1:10" ht="18.75" hidden="1">
      <c r="A5" s="6"/>
      <c r="B5" s="6"/>
      <c r="C5" s="74"/>
      <c r="D5" s="60"/>
      <c r="E5" s="60"/>
      <c r="F5" s="59"/>
      <c r="G5" s="60"/>
      <c r="H5" s="60"/>
      <c r="I5" s="59"/>
      <c r="J5" s="5"/>
    </row>
    <row r="6" spans="1:18" ht="37.5" customHeight="1">
      <c r="A6" s="449" t="s">
        <v>77</v>
      </c>
      <c r="B6" s="449"/>
      <c r="C6" s="449"/>
      <c r="D6" s="449"/>
      <c r="E6" s="84"/>
      <c r="F6" s="407"/>
      <c r="G6" s="407"/>
      <c r="H6" s="407"/>
      <c r="I6" s="407"/>
      <c r="J6" s="407"/>
      <c r="K6" s="56"/>
      <c r="L6" s="56"/>
      <c r="M6" s="56"/>
      <c r="R6" s="57"/>
    </row>
    <row r="7" spans="1:9" ht="1.5" customHeight="1" thickBot="1">
      <c r="A7" s="8"/>
      <c r="B7" s="8"/>
      <c r="C7" s="8"/>
      <c r="D7" s="60"/>
      <c r="E7" s="60"/>
      <c r="F7" s="59"/>
      <c r="G7" s="60"/>
      <c r="I7" s="5"/>
    </row>
    <row r="8" spans="1:16" ht="71.25" customHeight="1" thickBot="1">
      <c r="A8" s="450"/>
      <c r="B8" s="451"/>
      <c r="C8" s="452"/>
      <c r="D8" s="63" t="s">
        <v>507</v>
      </c>
      <c r="E8" s="253" t="s">
        <v>205</v>
      </c>
      <c r="F8" s="253" t="s">
        <v>1</v>
      </c>
      <c r="G8" s="253" t="s">
        <v>11</v>
      </c>
      <c r="H8" s="396" t="s">
        <v>74</v>
      </c>
      <c r="I8"/>
      <c r="J8"/>
      <c r="K8"/>
      <c r="L8"/>
      <c r="M8"/>
      <c r="N8"/>
      <c r="O8"/>
      <c r="P8"/>
    </row>
    <row r="9" spans="1:16" ht="27.75" customHeight="1">
      <c r="A9" s="453" t="s">
        <v>514</v>
      </c>
      <c r="B9" s="454"/>
      <c r="C9" s="455"/>
      <c r="D9" s="68">
        <f>SUM(D10:D28)</f>
        <v>319445</v>
      </c>
      <c r="E9" s="243">
        <f>SUM(E10:E28)</f>
        <v>294728</v>
      </c>
      <c r="F9" s="346">
        <f>SUM(F10:F28)</f>
        <v>416087</v>
      </c>
      <c r="G9" s="346">
        <f>SUM(G10:G28)</f>
        <v>376980</v>
      </c>
      <c r="H9" s="346">
        <f>SUM(H10:H28)</f>
        <v>382899</v>
      </c>
      <c r="I9"/>
      <c r="J9"/>
      <c r="K9"/>
      <c r="L9"/>
      <c r="M9"/>
      <c r="N9"/>
      <c r="O9"/>
      <c r="P9"/>
    </row>
    <row r="10" spans="1:16" ht="17.25" customHeight="1">
      <c r="A10" s="444" t="s">
        <v>508</v>
      </c>
      <c r="B10" s="444"/>
      <c r="C10" s="445"/>
      <c r="D10" s="83">
        <v>1064</v>
      </c>
      <c r="E10" s="322">
        <v>2287</v>
      </c>
      <c r="F10" s="322">
        <v>3271</v>
      </c>
      <c r="G10" s="322">
        <v>822</v>
      </c>
      <c r="H10" s="322">
        <v>1957</v>
      </c>
      <c r="I10"/>
      <c r="J10"/>
      <c r="K10"/>
      <c r="L10"/>
      <c r="M10"/>
      <c r="N10"/>
      <c r="O10"/>
      <c r="P10"/>
    </row>
    <row r="11" spans="1:16" ht="17.25" customHeight="1">
      <c r="A11" s="443" t="s">
        <v>509</v>
      </c>
      <c r="B11" s="444"/>
      <c r="C11" s="445"/>
      <c r="D11" s="83">
        <v>89549</v>
      </c>
      <c r="E11" s="323">
        <v>238653</v>
      </c>
      <c r="F11" s="323">
        <v>301348</v>
      </c>
      <c r="G11" s="323">
        <v>255433</v>
      </c>
      <c r="H11" s="323">
        <v>268367</v>
      </c>
      <c r="I11"/>
      <c r="J11"/>
      <c r="K11"/>
      <c r="L11"/>
      <c r="M11"/>
      <c r="N11"/>
      <c r="O11"/>
      <c r="P11"/>
    </row>
    <row r="12" spans="1:16" ht="17.25" customHeight="1">
      <c r="A12" s="166" t="s">
        <v>13</v>
      </c>
      <c r="B12" s="167"/>
      <c r="C12" s="168"/>
      <c r="D12" s="83">
        <v>0</v>
      </c>
      <c r="E12" s="323">
        <v>0</v>
      </c>
      <c r="F12" s="323">
        <v>0</v>
      </c>
      <c r="G12" s="323">
        <v>220</v>
      </c>
      <c r="H12" s="323">
        <v>118</v>
      </c>
      <c r="I12"/>
      <c r="J12"/>
      <c r="K12"/>
      <c r="L12"/>
      <c r="M12"/>
      <c r="N12"/>
      <c r="O12"/>
      <c r="P12"/>
    </row>
    <row r="13" spans="1:16" ht="17.25" customHeight="1">
      <c r="A13" s="166" t="s">
        <v>75</v>
      </c>
      <c r="B13" s="167"/>
      <c r="C13" s="168"/>
      <c r="D13" s="83">
        <v>0</v>
      </c>
      <c r="E13" s="323">
        <v>0</v>
      </c>
      <c r="F13" s="323">
        <v>0</v>
      </c>
      <c r="G13" s="323">
        <v>0</v>
      </c>
      <c r="H13" s="323">
        <v>200</v>
      </c>
      <c r="I13"/>
      <c r="J13"/>
      <c r="K13"/>
      <c r="L13"/>
      <c r="M13"/>
      <c r="N13"/>
      <c r="O13"/>
      <c r="P13"/>
    </row>
    <row r="14" spans="1:16" ht="17.25" customHeight="1">
      <c r="A14" s="166" t="s">
        <v>13</v>
      </c>
      <c r="B14" s="156"/>
      <c r="C14" s="124"/>
      <c r="D14" s="83">
        <v>0</v>
      </c>
      <c r="E14" s="323">
        <v>0</v>
      </c>
      <c r="F14" s="323">
        <v>0</v>
      </c>
      <c r="G14" s="323">
        <v>209</v>
      </c>
      <c r="H14" s="323">
        <v>179</v>
      </c>
      <c r="I14"/>
      <c r="J14"/>
      <c r="K14"/>
      <c r="L14"/>
      <c r="M14"/>
      <c r="N14"/>
      <c r="O14"/>
      <c r="P14"/>
    </row>
    <row r="15" spans="1:16" ht="17.25" customHeight="1">
      <c r="A15" s="443" t="s">
        <v>510</v>
      </c>
      <c r="B15" s="444"/>
      <c r="C15" s="445"/>
      <c r="D15" s="83">
        <v>101457</v>
      </c>
      <c r="E15" s="322">
        <v>36075</v>
      </c>
      <c r="F15" s="322">
        <v>58767</v>
      </c>
      <c r="G15" s="322">
        <v>73843</v>
      </c>
      <c r="H15" s="322">
        <v>67413</v>
      </c>
      <c r="I15"/>
      <c r="J15"/>
      <c r="K15"/>
      <c r="L15"/>
      <c r="M15"/>
      <c r="N15"/>
      <c r="O15"/>
      <c r="P15"/>
    </row>
    <row r="16" spans="1:16" ht="27" customHeight="1">
      <c r="A16" s="443" t="s">
        <v>297</v>
      </c>
      <c r="B16" s="444"/>
      <c r="C16" s="445"/>
      <c r="D16" s="83">
        <v>195</v>
      </c>
      <c r="E16" s="322">
        <v>0</v>
      </c>
      <c r="F16" s="322">
        <v>0</v>
      </c>
      <c r="G16" s="322">
        <v>0</v>
      </c>
      <c r="H16" s="322">
        <v>0</v>
      </c>
      <c r="I16"/>
      <c r="J16"/>
      <c r="K16"/>
      <c r="L16"/>
      <c r="M16"/>
      <c r="N16"/>
      <c r="O16"/>
      <c r="P16"/>
    </row>
    <row r="17" spans="1:16" ht="27" customHeight="1">
      <c r="A17" s="443" t="s">
        <v>297</v>
      </c>
      <c r="B17" s="444"/>
      <c r="C17" s="445"/>
      <c r="D17" s="83">
        <v>0</v>
      </c>
      <c r="E17" s="322">
        <v>1533</v>
      </c>
      <c r="F17" s="322">
        <v>826</v>
      </c>
      <c r="G17" s="322">
        <v>924</v>
      </c>
      <c r="H17" s="322">
        <v>923</v>
      </c>
      <c r="I17"/>
      <c r="J17"/>
      <c r="K17"/>
      <c r="L17"/>
      <c r="M17"/>
      <c r="N17"/>
      <c r="O17"/>
      <c r="P17"/>
    </row>
    <row r="18" spans="1:16" ht="25.5" customHeight="1">
      <c r="A18" s="443" t="s">
        <v>511</v>
      </c>
      <c r="B18" s="444"/>
      <c r="C18" s="445"/>
      <c r="D18" s="83">
        <v>16337</v>
      </c>
      <c r="E18" s="322">
        <v>10808</v>
      </c>
      <c r="F18" s="322">
        <v>6587</v>
      </c>
      <c r="G18" s="322">
        <v>0</v>
      </c>
      <c r="H18" s="322">
        <v>0</v>
      </c>
      <c r="I18"/>
      <c r="J18"/>
      <c r="K18"/>
      <c r="L18"/>
      <c r="M18"/>
      <c r="N18"/>
      <c r="O18"/>
      <c r="P18"/>
    </row>
    <row r="19" spans="1:16" ht="15.75" customHeight="1">
      <c r="A19" s="166" t="s">
        <v>117</v>
      </c>
      <c r="B19" s="167"/>
      <c r="C19" s="168"/>
      <c r="D19" s="83">
        <v>0</v>
      </c>
      <c r="E19" s="322">
        <v>0</v>
      </c>
      <c r="F19" s="322">
        <v>33418</v>
      </c>
      <c r="G19" s="322">
        <v>39554</v>
      </c>
      <c r="H19" s="322">
        <v>35865</v>
      </c>
      <c r="I19"/>
      <c r="J19"/>
      <c r="K19"/>
      <c r="L19"/>
      <c r="M19"/>
      <c r="N19"/>
      <c r="O19"/>
      <c r="P19"/>
    </row>
    <row r="20" spans="1:16" ht="15.75" customHeight="1">
      <c r="A20" s="166" t="s">
        <v>76</v>
      </c>
      <c r="B20" s="167"/>
      <c r="C20" s="168"/>
      <c r="D20" s="83">
        <v>0</v>
      </c>
      <c r="E20" s="322">
        <v>0</v>
      </c>
      <c r="F20" s="322">
        <v>0</v>
      </c>
      <c r="G20" s="322">
        <v>283</v>
      </c>
      <c r="H20" s="322">
        <v>0</v>
      </c>
      <c r="I20"/>
      <c r="J20"/>
      <c r="K20"/>
      <c r="L20"/>
      <c r="M20"/>
      <c r="N20"/>
      <c r="O20"/>
      <c r="P20"/>
    </row>
    <row r="21" spans="1:16" ht="25.5" customHeight="1">
      <c r="A21" s="240" t="s">
        <v>299</v>
      </c>
      <c r="B21" s="241"/>
      <c r="C21" s="242"/>
      <c r="D21" s="83">
        <v>0</v>
      </c>
      <c r="E21" s="322">
        <v>0</v>
      </c>
      <c r="F21" s="322">
        <v>2690</v>
      </c>
      <c r="G21" s="322">
        <v>2024</v>
      </c>
      <c r="H21" s="322">
        <v>2495</v>
      </c>
      <c r="I21"/>
      <c r="J21"/>
      <c r="K21"/>
      <c r="L21"/>
      <c r="M21"/>
      <c r="N21"/>
      <c r="O21"/>
      <c r="P21"/>
    </row>
    <row r="22" spans="1:16" ht="25.5" customHeight="1">
      <c r="A22" s="443" t="s">
        <v>512</v>
      </c>
      <c r="B22" s="444"/>
      <c r="C22" s="445"/>
      <c r="D22" s="83">
        <v>37603</v>
      </c>
      <c r="E22" s="322">
        <v>177</v>
      </c>
      <c r="F22" s="322">
        <v>177</v>
      </c>
      <c r="G22" s="322">
        <v>177</v>
      </c>
      <c r="H22" s="322">
        <v>177</v>
      </c>
      <c r="I22"/>
      <c r="J22"/>
      <c r="K22"/>
      <c r="L22"/>
      <c r="M22"/>
      <c r="N22"/>
      <c r="O22"/>
      <c r="P22"/>
    </row>
    <row r="23" spans="1:16" ht="38.25" customHeight="1">
      <c r="A23" s="443" t="s">
        <v>519</v>
      </c>
      <c r="B23" s="444"/>
      <c r="C23" s="445"/>
      <c r="D23" s="83">
        <v>4599</v>
      </c>
      <c r="E23" s="322">
        <v>0</v>
      </c>
      <c r="F23" s="322">
        <v>0</v>
      </c>
      <c r="G23" s="322">
        <v>0</v>
      </c>
      <c r="H23" s="322">
        <v>0</v>
      </c>
      <c r="I23"/>
      <c r="J23"/>
      <c r="K23"/>
      <c r="L23"/>
      <c r="M23"/>
      <c r="N23"/>
      <c r="O23"/>
      <c r="P23"/>
    </row>
    <row r="24" spans="1:16" ht="25.5" customHeight="1">
      <c r="A24" s="443" t="s">
        <v>513</v>
      </c>
      <c r="B24" s="444"/>
      <c r="C24" s="445"/>
      <c r="D24" s="83">
        <v>48429</v>
      </c>
      <c r="E24" s="322">
        <v>0</v>
      </c>
      <c r="F24" s="322">
        <v>0</v>
      </c>
      <c r="G24" s="322">
        <v>0</v>
      </c>
      <c r="H24" s="322">
        <v>0</v>
      </c>
      <c r="I24"/>
      <c r="J24"/>
      <c r="K24"/>
      <c r="L24"/>
      <c r="M24"/>
      <c r="N24" s="175"/>
      <c r="O24"/>
      <c r="P24"/>
    </row>
    <row r="25" spans="1:16" ht="25.5" customHeight="1">
      <c r="A25" s="443" t="s">
        <v>298</v>
      </c>
      <c r="B25" s="444"/>
      <c r="C25" s="445"/>
      <c r="D25" s="83">
        <v>15348</v>
      </c>
      <c r="E25" s="322">
        <v>640</v>
      </c>
      <c r="F25" s="322">
        <v>0</v>
      </c>
      <c r="G25" s="322">
        <v>0</v>
      </c>
      <c r="H25" s="322">
        <v>0</v>
      </c>
      <c r="I25"/>
      <c r="J25"/>
      <c r="K25"/>
      <c r="L25"/>
      <c r="M25"/>
      <c r="N25"/>
      <c r="O25"/>
      <c r="P25"/>
    </row>
    <row r="26" spans="1:16" ht="39.75" customHeight="1">
      <c r="A26" s="443" t="s">
        <v>12</v>
      </c>
      <c r="B26" s="444"/>
      <c r="C26" s="445"/>
      <c r="D26" s="83">
        <v>2995</v>
      </c>
      <c r="E26" s="322">
        <v>4555</v>
      </c>
      <c r="F26" s="322">
        <v>5251</v>
      </c>
      <c r="G26" s="322">
        <v>3491</v>
      </c>
      <c r="H26" s="322">
        <v>5205</v>
      </c>
      <c r="I26"/>
      <c r="J26"/>
      <c r="K26"/>
      <c r="L26"/>
      <c r="M26"/>
      <c r="N26"/>
      <c r="O26"/>
      <c r="P26"/>
    </row>
    <row r="27" spans="1:16" ht="39.75" customHeight="1">
      <c r="A27" s="443" t="s">
        <v>2</v>
      </c>
      <c r="B27" s="444"/>
      <c r="C27" s="445"/>
      <c r="D27" s="83">
        <v>0</v>
      </c>
      <c r="E27" s="322">
        <v>0</v>
      </c>
      <c r="F27" s="322">
        <v>3752</v>
      </c>
      <c r="G27" s="322">
        <v>0</v>
      </c>
      <c r="H27" s="322">
        <v>0</v>
      </c>
      <c r="I27"/>
      <c r="J27"/>
      <c r="K27"/>
      <c r="L27"/>
      <c r="M27"/>
      <c r="N27"/>
      <c r="O27"/>
      <c r="P27"/>
    </row>
    <row r="28" spans="1:16" ht="25.5" customHeight="1">
      <c r="A28" s="442" t="s">
        <v>729</v>
      </c>
      <c r="B28" s="442"/>
      <c r="C28" s="442"/>
      <c r="D28" s="83">
        <v>1869</v>
      </c>
      <c r="E28" s="322">
        <v>0</v>
      </c>
      <c r="F28" s="322">
        <v>0</v>
      </c>
      <c r="G28" s="322">
        <v>0</v>
      </c>
      <c r="H28" s="322">
        <v>0</v>
      </c>
      <c r="I28"/>
      <c r="J28"/>
      <c r="K28"/>
      <c r="L28"/>
      <c r="M28"/>
      <c r="N28"/>
      <c r="O28"/>
      <c r="P28"/>
    </row>
    <row r="29" spans="1:16" ht="12" customHeight="1">
      <c r="A29" s="80"/>
      <c r="B29" s="80"/>
      <c r="C29" s="80"/>
      <c r="D29" s="125"/>
      <c r="E29" s="324"/>
      <c r="F29" s="324"/>
      <c r="G29" s="324"/>
      <c r="H29" s="324"/>
      <c r="I29"/>
      <c r="J29"/>
      <c r="K29"/>
      <c r="L29"/>
      <c r="M29"/>
      <c r="N29"/>
      <c r="O29"/>
      <c r="P29"/>
    </row>
    <row r="30" spans="1:16" ht="25.5" customHeight="1">
      <c r="A30" s="439" t="s">
        <v>515</v>
      </c>
      <c r="B30" s="440"/>
      <c r="C30" s="441"/>
      <c r="D30" s="83">
        <f>SUM(D31:D33)</f>
        <v>55938</v>
      </c>
      <c r="E30" s="322">
        <v>14481</v>
      </c>
      <c r="F30" s="322">
        <v>19</v>
      </c>
      <c r="G30" s="322">
        <v>20037</v>
      </c>
      <c r="H30" s="322">
        <v>24200</v>
      </c>
      <c r="I30"/>
      <c r="J30"/>
      <c r="K30"/>
      <c r="L30"/>
      <c r="M30"/>
      <c r="N30"/>
      <c r="O30"/>
      <c r="P30"/>
    </row>
    <row r="31" spans="1:16" ht="16.5" customHeight="1">
      <c r="A31" s="443" t="s">
        <v>517</v>
      </c>
      <c r="B31" s="444"/>
      <c r="C31" s="445"/>
      <c r="D31" s="128">
        <v>8199</v>
      </c>
      <c r="E31" s="322">
        <v>0</v>
      </c>
      <c r="F31" s="322">
        <v>5</v>
      </c>
      <c r="G31" s="322">
        <v>147</v>
      </c>
      <c r="H31" s="322">
        <v>27</v>
      </c>
      <c r="I31"/>
      <c r="J31"/>
      <c r="K31"/>
      <c r="L31"/>
      <c r="M31"/>
      <c r="N31"/>
      <c r="O31"/>
      <c r="P31"/>
    </row>
    <row r="32" spans="1:16" ht="16.5" customHeight="1">
      <c r="A32" s="443" t="s">
        <v>518</v>
      </c>
      <c r="B32" s="447"/>
      <c r="C32" s="448"/>
      <c r="D32" s="128">
        <v>2734</v>
      </c>
      <c r="E32" s="322">
        <v>14481</v>
      </c>
      <c r="F32" s="322">
        <v>14</v>
      </c>
      <c r="G32" s="322">
        <v>19890</v>
      </c>
      <c r="H32" s="322">
        <v>24173</v>
      </c>
      <c r="I32"/>
      <c r="J32"/>
      <c r="K32"/>
      <c r="L32"/>
      <c r="M32"/>
      <c r="N32"/>
      <c r="O32"/>
      <c r="P32"/>
    </row>
    <row r="33" spans="1:16" ht="15.75" customHeight="1">
      <c r="A33" s="442" t="s">
        <v>300</v>
      </c>
      <c r="B33" s="442"/>
      <c r="C33" s="442"/>
      <c r="D33" s="83">
        <v>45005</v>
      </c>
      <c r="E33" s="322">
        <v>0</v>
      </c>
      <c r="F33" s="322">
        <v>0</v>
      </c>
      <c r="G33" s="322">
        <v>0</v>
      </c>
      <c r="H33" s="322">
        <v>0</v>
      </c>
      <c r="I33"/>
      <c r="J33"/>
      <c r="K33"/>
      <c r="L33"/>
      <c r="M33"/>
      <c r="N33"/>
      <c r="O33"/>
      <c r="P33"/>
    </row>
    <row r="34" spans="1:16" ht="10.5" customHeight="1">
      <c r="A34" s="80"/>
      <c r="B34" s="80"/>
      <c r="C34" s="80"/>
      <c r="D34" s="125"/>
      <c r="E34" s="324"/>
      <c r="F34" s="324"/>
      <c r="G34" s="324"/>
      <c r="H34" s="324"/>
      <c r="I34"/>
      <c r="J34"/>
      <c r="K34"/>
      <c r="L34"/>
      <c r="M34"/>
      <c r="N34"/>
      <c r="O34"/>
      <c r="P34"/>
    </row>
    <row r="35" spans="1:16" ht="21" customHeight="1">
      <c r="A35" s="446" t="s">
        <v>516</v>
      </c>
      <c r="B35" s="446"/>
      <c r="C35" s="446"/>
      <c r="D35" s="126">
        <v>192</v>
      </c>
      <c r="E35" s="322">
        <v>111</v>
      </c>
      <c r="F35" s="322">
        <v>108</v>
      </c>
      <c r="G35" s="322">
        <v>108</v>
      </c>
      <c r="H35" s="322">
        <v>108</v>
      </c>
      <c r="O35"/>
      <c r="P35"/>
    </row>
    <row r="36" spans="1:16" ht="21" customHeight="1">
      <c r="A36" s="318" t="s">
        <v>118</v>
      </c>
      <c r="B36" s="317"/>
      <c r="C36" s="317"/>
      <c r="D36" s="126">
        <v>0</v>
      </c>
      <c r="E36" s="322">
        <v>97</v>
      </c>
      <c r="F36" s="322">
        <v>95</v>
      </c>
      <c r="G36" s="322">
        <v>95</v>
      </c>
      <c r="H36" s="322">
        <v>95</v>
      </c>
      <c r="O36"/>
      <c r="P36"/>
    </row>
    <row r="37" spans="1:12" s="57" customFormat="1" ht="15.75" customHeight="1">
      <c r="A37" s="442" t="s">
        <v>520</v>
      </c>
      <c r="B37" s="442"/>
      <c r="C37" s="442"/>
      <c r="D37" s="126">
        <v>192</v>
      </c>
      <c r="E37" s="322">
        <v>14</v>
      </c>
      <c r="F37" s="322">
        <v>13</v>
      </c>
      <c r="G37" s="322">
        <v>13</v>
      </c>
      <c r="H37" s="322">
        <v>13</v>
      </c>
      <c r="I37" s="56"/>
      <c r="J37" s="56"/>
      <c r="K37" s="56"/>
      <c r="L37" s="56"/>
    </row>
    <row r="38" spans="1:5" ht="15.75">
      <c r="A38" s="27"/>
      <c r="B38" s="27"/>
      <c r="E38" s="27"/>
    </row>
    <row r="40" ht="15.75">
      <c r="C40" s="73"/>
    </row>
    <row r="48" ht="45.75" customHeight="1"/>
    <row r="51" spans="6:18" s="2" customFormat="1" ht="15.75" customHeight="1"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/>
      <c r="R51"/>
    </row>
  </sheetData>
  <sheetProtection/>
  <mergeCells count="24">
    <mergeCell ref="A10:C10"/>
    <mergeCell ref="A17:C17"/>
    <mergeCell ref="D4:J4"/>
    <mergeCell ref="A6:D6"/>
    <mergeCell ref="F6:J6"/>
    <mergeCell ref="A8:C8"/>
    <mergeCell ref="A9:C9"/>
    <mergeCell ref="A11:C11"/>
    <mergeCell ref="A28:C28"/>
    <mergeCell ref="A26:C26"/>
    <mergeCell ref="A24:C24"/>
    <mergeCell ref="A15:C15"/>
    <mergeCell ref="A18:C18"/>
    <mergeCell ref="A23:C23"/>
    <mergeCell ref="A25:C25"/>
    <mergeCell ref="A27:C27"/>
    <mergeCell ref="A22:C22"/>
    <mergeCell ref="A16:C16"/>
    <mergeCell ref="A30:C30"/>
    <mergeCell ref="A37:C37"/>
    <mergeCell ref="A31:C31"/>
    <mergeCell ref="A33:C33"/>
    <mergeCell ref="A35:C35"/>
    <mergeCell ref="A32:C32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85">
      <selection activeCell="O9" sqref="O9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9.00390625" style="62" hidden="1" customWidth="1"/>
    <col min="12" max="12" width="7.7109375" style="62" customWidth="1"/>
    <col min="13" max="13" width="8.8515625" style="62" customWidth="1"/>
    <col min="14" max="14" width="9.421875" style="62" customWidth="1"/>
    <col min="15" max="15" width="9.140625" style="62" customWidth="1"/>
  </cols>
  <sheetData>
    <row r="1" spans="1:9" ht="12.75">
      <c r="A1" s="1"/>
      <c r="C1" s="75"/>
      <c r="D1" s="217" t="s">
        <v>842</v>
      </c>
      <c r="E1" s="59"/>
      <c r="F1" s="60"/>
      <c r="G1" s="60"/>
      <c r="H1" s="59"/>
      <c r="I1" s="61"/>
    </row>
    <row r="2" spans="1:9" ht="11.25" customHeight="1">
      <c r="A2" s="140" t="s">
        <v>621</v>
      </c>
      <c r="B2" s="1"/>
      <c r="C2" s="139"/>
      <c r="D2" s="405"/>
      <c r="E2" s="405"/>
      <c r="F2" s="405"/>
      <c r="G2" s="405"/>
      <c r="H2" s="405"/>
      <c r="I2" s="405"/>
    </row>
    <row r="3" spans="1:9" ht="18.75" hidden="1">
      <c r="A3" s="6"/>
      <c r="B3" s="6"/>
      <c r="C3" s="74"/>
      <c r="D3" s="60"/>
      <c r="E3" s="59"/>
      <c r="F3" s="60"/>
      <c r="G3" s="60"/>
      <c r="H3" s="59"/>
      <c r="I3" s="5"/>
    </row>
    <row r="4" spans="1:17" ht="48" customHeight="1">
      <c r="A4" s="449" t="s">
        <v>191</v>
      </c>
      <c r="B4" s="449"/>
      <c r="C4" s="449"/>
      <c r="D4" s="449"/>
      <c r="E4" s="407"/>
      <c r="F4" s="407"/>
      <c r="G4" s="407"/>
      <c r="H4" s="407"/>
      <c r="I4" s="407"/>
      <c r="J4" s="56"/>
      <c r="K4" s="56"/>
      <c r="L4" s="56"/>
      <c r="Q4" s="57"/>
    </row>
    <row r="5" spans="1:8" ht="16.5" customHeight="1">
      <c r="A5" s="8"/>
      <c r="B5" s="8"/>
      <c r="C5" s="8"/>
      <c r="D5" s="60"/>
      <c r="E5" s="59"/>
      <c r="F5" s="60"/>
      <c r="H5" s="5"/>
    </row>
    <row r="6" spans="1:15" ht="63.75" customHeight="1" thickBot="1">
      <c r="A6" s="459" t="s">
        <v>304</v>
      </c>
      <c r="B6" s="460"/>
      <c r="C6" s="461"/>
      <c r="D6" s="246" t="s">
        <v>861</v>
      </c>
      <c r="E6" s="246" t="s">
        <v>876</v>
      </c>
      <c r="F6" s="246" t="s">
        <v>879</v>
      </c>
      <c r="G6" s="246" t="s">
        <v>878</v>
      </c>
      <c r="H6" s="246" t="s">
        <v>54</v>
      </c>
      <c r="I6" s="246" t="s">
        <v>55</v>
      </c>
      <c r="J6" s="397" t="s">
        <v>71</v>
      </c>
      <c r="K6" s="393" t="s">
        <v>71</v>
      </c>
      <c r="L6" s="393" t="s">
        <v>72</v>
      </c>
      <c r="M6"/>
      <c r="N6"/>
      <c r="O6"/>
    </row>
    <row r="7" spans="1:15" ht="20.25" thickBot="1">
      <c r="A7" s="456"/>
      <c r="B7" s="457"/>
      <c r="C7" s="458"/>
      <c r="D7" s="115" t="s">
        <v>305</v>
      </c>
      <c r="E7" s="115" t="s">
        <v>305</v>
      </c>
      <c r="F7" s="115" t="s">
        <v>305</v>
      </c>
      <c r="G7" s="115" t="s">
        <v>305</v>
      </c>
      <c r="H7" s="115" t="s">
        <v>305</v>
      </c>
      <c r="I7" s="115" t="s">
        <v>305</v>
      </c>
      <c r="J7" s="115" t="s">
        <v>305</v>
      </c>
      <c r="K7" s="115" t="s">
        <v>305</v>
      </c>
      <c r="L7" s="115" t="s">
        <v>305</v>
      </c>
      <c r="M7"/>
      <c r="N7"/>
      <c r="O7"/>
    </row>
    <row r="8" spans="1:15" ht="13.5" customHeight="1" thickBot="1">
      <c r="A8" s="465" t="s">
        <v>436</v>
      </c>
      <c r="B8" s="466"/>
      <c r="C8" s="466"/>
      <c r="D8" s="116"/>
      <c r="E8" s="116"/>
      <c r="F8" s="116"/>
      <c r="G8" s="116"/>
      <c r="H8" s="116"/>
      <c r="I8" s="116"/>
      <c r="J8" s="116"/>
      <c r="K8" s="116"/>
      <c r="L8" s="116"/>
      <c r="M8"/>
      <c r="N8"/>
      <c r="O8"/>
    </row>
    <row r="9" spans="1:15" ht="24" customHeight="1">
      <c r="A9" s="22"/>
      <c r="B9" s="10" t="s">
        <v>375</v>
      </c>
      <c r="C9" s="11" t="s">
        <v>376</v>
      </c>
      <c r="D9" s="65">
        <v>24181</v>
      </c>
      <c r="E9" s="320">
        <v>24469</v>
      </c>
      <c r="F9" s="320">
        <v>0</v>
      </c>
      <c r="G9" s="320">
        <v>24469</v>
      </c>
      <c r="H9" s="320">
        <v>0</v>
      </c>
      <c r="I9" s="320">
        <v>24469</v>
      </c>
      <c r="J9" s="320">
        <v>0</v>
      </c>
      <c r="K9" s="320">
        <v>0</v>
      </c>
      <c r="L9" s="320">
        <v>24469</v>
      </c>
      <c r="M9"/>
      <c r="N9"/>
      <c r="O9"/>
    </row>
    <row r="10" spans="1:15" ht="28.5" customHeight="1">
      <c r="A10" s="10"/>
      <c r="B10" s="10" t="s">
        <v>439</v>
      </c>
      <c r="C10" s="11" t="s">
        <v>438</v>
      </c>
      <c r="D10" s="66">
        <v>2104379</v>
      </c>
      <c r="E10" s="66">
        <v>2171004</v>
      </c>
      <c r="F10" s="66">
        <v>0</v>
      </c>
      <c r="G10" s="66">
        <v>2171004</v>
      </c>
      <c r="H10" s="225">
        <v>85000</v>
      </c>
      <c r="I10" s="225">
        <v>2256004</v>
      </c>
      <c r="J10" s="225">
        <v>0</v>
      </c>
      <c r="K10" s="225">
        <v>0</v>
      </c>
      <c r="L10" s="225">
        <v>2256004</v>
      </c>
      <c r="M10"/>
      <c r="N10"/>
      <c r="O10"/>
    </row>
    <row r="11" spans="1:15" ht="24.75" customHeight="1">
      <c r="A11" s="10"/>
      <c r="B11" s="10" t="s">
        <v>384</v>
      </c>
      <c r="C11" s="11" t="s">
        <v>385</v>
      </c>
      <c r="D11" s="248">
        <v>194949</v>
      </c>
      <c r="E11" s="248">
        <v>180000</v>
      </c>
      <c r="F11" s="248">
        <v>0</v>
      </c>
      <c r="G11" s="248">
        <v>180000</v>
      </c>
      <c r="H11" s="248">
        <v>0</v>
      </c>
      <c r="I11" s="248">
        <v>180000</v>
      </c>
      <c r="J11" s="248">
        <v>0</v>
      </c>
      <c r="K11" s="248">
        <v>0</v>
      </c>
      <c r="L11" s="248">
        <v>180000</v>
      </c>
      <c r="M11"/>
      <c r="N11"/>
      <c r="O11"/>
    </row>
    <row r="12" spans="1:15" ht="24.75" customHeight="1">
      <c r="A12" s="10"/>
      <c r="B12" s="10" t="s">
        <v>766</v>
      </c>
      <c r="C12" s="11" t="s">
        <v>767</v>
      </c>
      <c r="D12" s="248">
        <v>35000</v>
      </c>
      <c r="E12" s="248">
        <v>30000</v>
      </c>
      <c r="F12" s="248">
        <v>0</v>
      </c>
      <c r="G12" s="248">
        <v>30000</v>
      </c>
      <c r="H12" s="248">
        <v>0</v>
      </c>
      <c r="I12" s="248">
        <v>30000</v>
      </c>
      <c r="J12" s="248">
        <v>0</v>
      </c>
      <c r="K12" s="248">
        <v>0</v>
      </c>
      <c r="L12" s="248">
        <v>30000</v>
      </c>
      <c r="M12"/>
      <c r="N12"/>
      <c r="O12"/>
    </row>
    <row r="13" spans="1:15" ht="24" customHeight="1">
      <c r="A13" s="10"/>
      <c r="B13" s="10" t="s">
        <v>387</v>
      </c>
      <c r="C13" s="11" t="s">
        <v>386</v>
      </c>
      <c r="D13" s="248">
        <v>45817</v>
      </c>
      <c r="E13" s="248">
        <v>35000</v>
      </c>
      <c r="F13" s="248">
        <v>0</v>
      </c>
      <c r="G13" s="248">
        <v>35000</v>
      </c>
      <c r="H13" s="248">
        <v>0</v>
      </c>
      <c r="I13" s="248">
        <v>35000</v>
      </c>
      <c r="J13" s="248">
        <v>0</v>
      </c>
      <c r="K13" s="248">
        <v>0</v>
      </c>
      <c r="L13" s="248">
        <v>35000</v>
      </c>
      <c r="M13"/>
      <c r="N13"/>
      <c r="O13"/>
    </row>
    <row r="14" spans="1:15" ht="24" customHeight="1">
      <c r="A14" s="10"/>
      <c r="B14" s="10" t="s">
        <v>768</v>
      </c>
      <c r="C14" s="11" t="s">
        <v>769</v>
      </c>
      <c r="D14" s="248">
        <v>8000</v>
      </c>
      <c r="E14" s="248">
        <v>7000</v>
      </c>
      <c r="F14" s="248">
        <v>0</v>
      </c>
      <c r="G14" s="248">
        <v>7000</v>
      </c>
      <c r="H14" s="248">
        <v>0</v>
      </c>
      <c r="I14" s="248">
        <v>7000</v>
      </c>
      <c r="J14" s="248">
        <v>0</v>
      </c>
      <c r="K14" s="248">
        <v>0</v>
      </c>
      <c r="L14" s="248">
        <v>7000</v>
      </c>
      <c r="M14"/>
      <c r="N14"/>
      <c r="O14"/>
    </row>
    <row r="15" spans="1:15" ht="24" customHeight="1">
      <c r="A15" s="10"/>
      <c r="B15" s="10" t="s">
        <v>387</v>
      </c>
      <c r="C15" s="11" t="s">
        <v>441</v>
      </c>
      <c r="D15" s="248">
        <v>22005</v>
      </c>
      <c r="E15" s="248">
        <v>25000</v>
      </c>
      <c r="F15" s="248">
        <v>0</v>
      </c>
      <c r="G15" s="248">
        <v>25000</v>
      </c>
      <c r="H15" s="248">
        <v>0</v>
      </c>
      <c r="I15" s="248">
        <v>25000</v>
      </c>
      <c r="J15" s="248">
        <v>0</v>
      </c>
      <c r="K15" s="248">
        <v>0</v>
      </c>
      <c r="L15" s="248">
        <v>25000</v>
      </c>
      <c r="M15"/>
      <c r="N15"/>
      <c r="O15"/>
    </row>
    <row r="16" spans="1:15" ht="24" customHeight="1">
      <c r="A16" s="10"/>
      <c r="B16" s="10" t="s">
        <v>770</v>
      </c>
      <c r="C16" s="11" t="s">
        <v>771</v>
      </c>
      <c r="D16" s="67">
        <v>5000</v>
      </c>
      <c r="E16" s="67">
        <v>4000</v>
      </c>
      <c r="F16" s="67">
        <v>0</v>
      </c>
      <c r="G16" s="67">
        <v>4000</v>
      </c>
      <c r="H16" s="67">
        <v>0</v>
      </c>
      <c r="I16" s="67">
        <v>4000</v>
      </c>
      <c r="J16" s="67">
        <v>0</v>
      </c>
      <c r="K16" s="67">
        <v>0</v>
      </c>
      <c r="L16" s="67">
        <v>4000</v>
      </c>
      <c r="M16"/>
      <c r="N16"/>
      <c r="O16"/>
    </row>
    <row r="17" spans="1:15" ht="26.25" customHeight="1" thickBot="1">
      <c r="A17" s="10"/>
      <c r="B17" s="10" t="s">
        <v>440</v>
      </c>
      <c r="C17" s="11" t="s">
        <v>388</v>
      </c>
      <c r="D17" s="77">
        <v>35668</v>
      </c>
      <c r="E17" s="77">
        <v>35000</v>
      </c>
      <c r="F17" s="77">
        <v>0</v>
      </c>
      <c r="G17" s="77">
        <v>35000</v>
      </c>
      <c r="H17" s="77">
        <v>0</v>
      </c>
      <c r="I17" s="77">
        <v>35000</v>
      </c>
      <c r="J17" s="77">
        <v>0</v>
      </c>
      <c r="K17" s="77">
        <v>0</v>
      </c>
      <c r="L17" s="77">
        <v>35000</v>
      </c>
      <c r="M17"/>
      <c r="N17"/>
      <c r="O17"/>
    </row>
    <row r="18" spans="1:15" ht="13.5" thickBot="1">
      <c r="A18" s="112"/>
      <c r="B18" s="113"/>
      <c r="C18" s="114" t="s">
        <v>504</v>
      </c>
      <c r="D18" s="76">
        <f aca="true" t="shared" si="0" ref="D18:I18">SUM(D9:D17)</f>
        <v>2474999</v>
      </c>
      <c r="E18" s="76">
        <f t="shared" si="0"/>
        <v>2511473</v>
      </c>
      <c r="F18" s="76">
        <f t="shared" si="0"/>
        <v>0</v>
      </c>
      <c r="G18" s="76">
        <f t="shared" si="0"/>
        <v>2511473</v>
      </c>
      <c r="H18" s="76">
        <f t="shared" si="0"/>
        <v>85000</v>
      </c>
      <c r="I18" s="76">
        <f t="shared" si="0"/>
        <v>2596473</v>
      </c>
      <c r="J18" s="76">
        <f>SUM(J9:J17)</f>
        <v>0</v>
      </c>
      <c r="K18" s="76">
        <f>SUM(K9:K17)</f>
        <v>0</v>
      </c>
      <c r="L18" s="76">
        <f>SUM(L9:L17)</f>
        <v>2596473</v>
      </c>
      <c r="M18"/>
      <c r="N18"/>
      <c r="O18"/>
    </row>
    <row r="19" spans="1:15" ht="12.75" customHeight="1">
      <c r="A19" s="465" t="s">
        <v>437</v>
      </c>
      <c r="B19" s="466"/>
      <c r="C19" s="467"/>
      <c r="D19" s="78"/>
      <c r="E19" s="78"/>
      <c r="F19" s="78"/>
      <c r="G19" s="78"/>
      <c r="H19" s="78"/>
      <c r="I19" s="78"/>
      <c r="J19" s="78"/>
      <c r="K19" s="78"/>
      <c r="L19" s="78"/>
      <c r="M19"/>
      <c r="N19"/>
      <c r="O19"/>
    </row>
    <row r="20" spans="1:15" ht="12.75" customHeight="1">
      <c r="A20" s="22"/>
      <c r="B20" s="10" t="s">
        <v>5</v>
      </c>
      <c r="C20" s="11" t="s">
        <v>6</v>
      </c>
      <c r="D20" s="69">
        <v>0</v>
      </c>
      <c r="E20" s="345">
        <v>0</v>
      </c>
      <c r="F20" s="69">
        <v>0</v>
      </c>
      <c r="G20" s="345">
        <v>0</v>
      </c>
      <c r="H20" s="345">
        <v>0</v>
      </c>
      <c r="I20" s="69">
        <v>0</v>
      </c>
      <c r="J20" s="345">
        <v>0</v>
      </c>
      <c r="K20" s="345">
        <v>0</v>
      </c>
      <c r="L20" s="69">
        <v>0</v>
      </c>
      <c r="M20"/>
      <c r="N20"/>
      <c r="O20"/>
    </row>
    <row r="21" spans="1:15" ht="25.5">
      <c r="A21" s="19"/>
      <c r="B21" s="52" t="s">
        <v>442</v>
      </c>
      <c r="C21" s="53" t="s">
        <v>443</v>
      </c>
      <c r="D21" s="71">
        <v>1500</v>
      </c>
      <c r="E21" s="71">
        <v>1500</v>
      </c>
      <c r="F21" s="71">
        <v>0</v>
      </c>
      <c r="G21" s="71">
        <v>1500</v>
      </c>
      <c r="H21" s="71">
        <v>0</v>
      </c>
      <c r="I21" s="71">
        <v>1500</v>
      </c>
      <c r="J21" s="71">
        <v>0</v>
      </c>
      <c r="K21" s="71">
        <v>0</v>
      </c>
      <c r="L21" s="71">
        <v>1500</v>
      </c>
      <c r="M21"/>
      <c r="N21"/>
      <c r="O21"/>
    </row>
    <row r="22" spans="1:15" ht="39" customHeight="1">
      <c r="A22" s="9"/>
      <c r="B22" s="10" t="s">
        <v>444</v>
      </c>
      <c r="C22" s="14" t="s">
        <v>445</v>
      </c>
      <c r="D22" s="71">
        <v>100</v>
      </c>
      <c r="E22" s="71">
        <v>150</v>
      </c>
      <c r="F22" s="71">
        <v>0</v>
      </c>
      <c r="G22" s="71">
        <v>150</v>
      </c>
      <c r="H22" s="71">
        <v>0</v>
      </c>
      <c r="I22" s="71">
        <v>150</v>
      </c>
      <c r="J22" s="71">
        <v>0</v>
      </c>
      <c r="K22" s="71">
        <v>0</v>
      </c>
      <c r="L22" s="71">
        <v>150</v>
      </c>
      <c r="M22"/>
      <c r="N22"/>
      <c r="O22"/>
    </row>
    <row r="23" spans="1:15" ht="39" customHeight="1">
      <c r="A23" s="9"/>
      <c r="B23" s="10" t="s">
        <v>446</v>
      </c>
      <c r="C23" s="14" t="s">
        <v>447</v>
      </c>
      <c r="D23" s="71">
        <v>500</v>
      </c>
      <c r="E23" s="71">
        <v>500</v>
      </c>
      <c r="F23" s="71">
        <v>0</v>
      </c>
      <c r="G23" s="71">
        <v>500</v>
      </c>
      <c r="H23" s="71">
        <v>0</v>
      </c>
      <c r="I23" s="71">
        <v>500</v>
      </c>
      <c r="J23" s="71">
        <v>0</v>
      </c>
      <c r="K23" s="71">
        <v>0</v>
      </c>
      <c r="L23" s="71">
        <v>500</v>
      </c>
      <c r="M23"/>
      <c r="N23"/>
      <c r="O23"/>
    </row>
    <row r="24" spans="1:15" ht="16.5" customHeight="1">
      <c r="A24" s="9"/>
      <c r="B24" s="10"/>
      <c r="C24" s="31" t="s">
        <v>474</v>
      </c>
      <c r="D24" s="117">
        <f aca="true" t="shared" si="1" ref="D24:I24">SUM(D21:D23)</f>
        <v>2100</v>
      </c>
      <c r="E24" s="117">
        <f t="shared" si="1"/>
        <v>2150</v>
      </c>
      <c r="F24" s="117">
        <f t="shared" si="1"/>
        <v>0</v>
      </c>
      <c r="G24" s="117">
        <f t="shared" si="1"/>
        <v>2150</v>
      </c>
      <c r="H24" s="117">
        <f t="shared" si="1"/>
        <v>0</v>
      </c>
      <c r="I24" s="117">
        <f t="shared" si="1"/>
        <v>2150</v>
      </c>
      <c r="J24" s="117">
        <f>SUM(J21:J23)</f>
        <v>0</v>
      </c>
      <c r="K24" s="117">
        <f>SUM(K21:K23)</f>
        <v>0</v>
      </c>
      <c r="L24" s="117">
        <f>SUM(L21:L23)</f>
        <v>2150</v>
      </c>
      <c r="M24"/>
      <c r="N24"/>
      <c r="O24"/>
    </row>
    <row r="25" spans="1:15" ht="36.75" customHeight="1">
      <c r="A25" s="9"/>
      <c r="B25" s="10" t="s">
        <v>448</v>
      </c>
      <c r="C25" s="14" t="s">
        <v>478</v>
      </c>
      <c r="D25" s="66">
        <v>50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/>
      <c r="N25"/>
      <c r="O25"/>
    </row>
    <row r="26" spans="1:15" ht="27" customHeight="1">
      <c r="A26" s="9"/>
      <c r="B26" s="10" t="s">
        <v>192</v>
      </c>
      <c r="C26" s="14" t="s">
        <v>203</v>
      </c>
      <c r="D26" s="66">
        <v>0</v>
      </c>
      <c r="E26" s="66">
        <v>200</v>
      </c>
      <c r="F26" s="66">
        <v>0</v>
      </c>
      <c r="G26" s="66">
        <v>200</v>
      </c>
      <c r="H26" s="66">
        <v>0</v>
      </c>
      <c r="I26" s="66">
        <v>200</v>
      </c>
      <c r="J26" s="66">
        <v>0</v>
      </c>
      <c r="K26" s="66">
        <v>0</v>
      </c>
      <c r="L26" s="66">
        <v>200</v>
      </c>
      <c r="M26"/>
      <c r="N26"/>
      <c r="O26"/>
    </row>
    <row r="27" spans="1:15" ht="25.5">
      <c r="A27" s="9"/>
      <c r="B27" s="10" t="s">
        <v>449</v>
      </c>
      <c r="C27" s="14" t="s">
        <v>870</v>
      </c>
      <c r="D27" s="66">
        <v>100</v>
      </c>
      <c r="E27" s="66">
        <v>100</v>
      </c>
      <c r="F27" s="66">
        <v>0</v>
      </c>
      <c r="G27" s="66">
        <v>100</v>
      </c>
      <c r="H27" s="66">
        <v>0</v>
      </c>
      <c r="I27" s="66">
        <v>100</v>
      </c>
      <c r="J27" s="66">
        <v>0</v>
      </c>
      <c r="K27" s="66">
        <v>0</v>
      </c>
      <c r="L27" s="66">
        <v>100</v>
      </c>
      <c r="M27"/>
      <c r="N27"/>
      <c r="O27"/>
    </row>
    <row r="28" spans="1:15" ht="25.5">
      <c r="A28" s="9"/>
      <c r="B28" s="10" t="s">
        <v>450</v>
      </c>
      <c r="C28" s="14" t="s">
        <v>451</v>
      </c>
      <c r="D28" s="66">
        <v>850</v>
      </c>
      <c r="E28" s="66">
        <v>800</v>
      </c>
      <c r="F28" s="66">
        <v>0</v>
      </c>
      <c r="G28" s="66">
        <v>800</v>
      </c>
      <c r="H28" s="66">
        <v>0</v>
      </c>
      <c r="I28" s="66">
        <v>800</v>
      </c>
      <c r="J28" s="66">
        <v>0</v>
      </c>
      <c r="K28" s="66">
        <v>0</v>
      </c>
      <c r="L28" s="66">
        <v>800</v>
      </c>
      <c r="M28"/>
      <c r="N28"/>
      <c r="O28"/>
    </row>
    <row r="29" spans="1:15" ht="25.5">
      <c r="A29" s="9"/>
      <c r="B29" s="10" t="s">
        <v>452</v>
      </c>
      <c r="C29" s="247" t="s">
        <v>204</v>
      </c>
      <c r="D29" s="248">
        <v>4300</v>
      </c>
      <c r="E29" s="248">
        <v>2500</v>
      </c>
      <c r="F29" s="248">
        <v>0</v>
      </c>
      <c r="G29" s="248">
        <v>2500</v>
      </c>
      <c r="H29" s="248">
        <v>0</v>
      </c>
      <c r="I29" s="248">
        <v>2500</v>
      </c>
      <c r="J29" s="248">
        <v>0</v>
      </c>
      <c r="K29" s="248">
        <v>0</v>
      </c>
      <c r="L29" s="248">
        <v>2500</v>
      </c>
      <c r="M29"/>
      <c r="N29"/>
      <c r="O29"/>
    </row>
    <row r="30" spans="1:15" ht="12.75">
      <c r="A30" s="9"/>
      <c r="B30" s="10"/>
      <c r="C30" s="31" t="s">
        <v>475</v>
      </c>
      <c r="D30" s="49">
        <f aca="true" t="shared" si="2" ref="D30:I30">SUM(D25:D29)</f>
        <v>5300</v>
      </c>
      <c r="E30" s="49">
        <f t="shared" si="2"/>
        <v>3600</v>
      </c>
      <c r="F30" s="49">
        <f t="shared" si="2"/>
        <v>0</v>
      </c>
      <c r="G30" s="49">
        <f t="shared" si="2"/>
        <v>3600</v>
      </c>
      <c r="H30" s="49">
        <f t="shared" si="2"/>
        <v>0</v>
      </c>
      <c r="I30" s="49">
        <f t="shared" si="2"/>
        <v>3600</v>
      </c>
      <c r="J30" s="49">
        <f>SUM(J25:J29)</f>
        <v>0</v>
      </c>
      <c r="K30" s="49">
        <f>SUM(K25:K29)</f>
        <v>0</v>
      </c>
      <c r="L30" s="49">
        <f>SUM(L25:L29)</f>
        <v>3600</v>
      </c>
      <c r="M30"/>
      <c r="N30"/>
      <c r="O30"/>
    </row>
    <row r="31" spans="1:15" ht="25.5">
      <c r="A31" s="9"/>
      <c r="B31" s="10" t="s">
        <v>454</v>
      </c>
      <c r="C31" s="14" t="s">
        <v>453</v>
      </c>
      <c r="D31" s="66">
        <v>300</v>
      </c>
      <c r="E31" s="66">
        <v>300</v>
      </c>
      <c r="F31" s="66">
        <v>0</v>
      </c>
      <c r="G31" s="66">
        <v>300</v>
      </c>
      <c r="H31" s="66">
        <v>0</v>
      </c>
      <c r="I31" s="66">
        <v>300</v>
      </c>
      <c r="J31" s="66">
        <v>0</v>
      </c>
      <c r="K31" s="66">
        <v>0</v>
      </c>
      <c r="L31" s="66">
        <v>300</v>
      </c>
      <c r="M31"/>
      <c r="N31"/>
      <c r="O31"/>
    </row>
    <row r="32" spans="1:15" ht="25.5">
      <c r="A32" s="9"/>
      <c r="B32" s="10" t="s">
        <v>455</v>
      </c>
      <c r="C32" s="14" t="s">
        <v>193</v>
      </c>
      <c r="D32" s="248">
        <v>7500</v>
      </c>
      <c r="E32" s="248">
        <v>9000</v>
      </c>
      <c r="F32" s="248">
        <v>0</v>
      </c>
      <c r="G32" s="248">
        <v>9000</v>
      </c>
      <c r="H32" s="248">
        <v>0</v>
      </c>
      <c r="I32" s="248">
        <v>9000</v>
      </c>
      <c r="J32" s="248">
        <v>0</v>
      </c>
      <c r="K32" s="248">
        <v>0</v>
      </c>
      <c r="L32" s="248">
        <v>9000</v>
      </c>
      <c r="M32"/>
      <c r="N32"/>
      <c r="O32"/>
    </row>
    <row r="33" spans="1:15" ht="12.75">
      <c r="A33" s="9"/>
      <c r="B33" s="10"/>
      <c r="C33" s="31" t="s">
        <v>476</v>
      </c>
      <c r="D33" s="264">
        <f aca="true" t="shared" si="3" ref="D33:I33">SUM(D31:D32)</f>
        <v>7800</v>
      </c>
      <c r="E33" s="264">
        <f t="shared" si="3"/>
        <v>9300</v>
      </c>
      <c r="F33" s="264">
        <f t="shared" si="3"/>
        <v>0</v>
      </c>
      <c r="G33" s="264">
        <f t="shared" si="3"/>
        <v>9300</v>
      </c>
      <c r="H33" s="264">
        <f t="shared" si="3"/>
        <v>0</v>
      </c>
      <c r="I33" s="264">
        <f t="shared" si="3"/>
        <v>9300</v>
      </c>
      <c r="J33" s="264">
        <f>SUM(J31:J32)</f>
        <v>0</v>
      </c>
      <c r="K33" s="264">
        <f>SUM(K31:K32)</f>
        <v>0</v>
      </c>
      <c r="L33" s="264">
        <f>SUM(L31:L32)</f>
        <v>9300</v>
      </c>
      <c r="M33"/>
      <c r="N33"/>
      <c r="O33"/>
    </row>
    <row r="34" spans="1:15" ht="25.5">
      <c r="A34" s="9"/>
      <c r="B34" s="10" t="s">
        <v>410</v>
      </c>
      <c r="C34" s="14" t="s">
        <v>194</v>
      </c>
      <c r="D34" s="248">
        <v>1000</v>
      </c>
      <c r="E34" s="248">
        <v>250</v>
      </c>
      <c r="F34" s="248">
        <v>0</v>
      </c>
      <c r="G34" s="248">
        <v>250</v>
      </c>
      <c r="H34" s="248">
        <v>0</v>
      </c>
      <c r="I34" s="248">
        <v>250</v>
      </c>
      <c r="J34" s="248">
        <v>0</v>
      </c>
      <c r="K34" s="248">
        <v>0</v>
      </c>
      <c r="L34" s="248">
        <v>250</v>
      </c>
      <c r="M34"/>
      <c r="N34"/>
      <c r="O34"/>
    </row>
    <row r="35" spans="1:15" ht="25.5">
      <c r="A35" s="9"/>
      <c r="B35" s="10" t="s">
        <v>456</v>
      </c>
      <c r="C35" s="247" t="s">
        <v>457</v>
      </c>
      <c r="D35" s="248">
        <v>1640</v>
      </c>
      <c r="E35" s="248">
        <v>9605</v>
      </c>
      <c r="F35" s="248">
        <v>0</v>
      </c>
      <c r="G35" s="248">
        <v>9605</v>
      </c>
      <c r="H35" s="248">
        <v>0</v>
      </c>
      <c r="I35" s="248">
        <v>9605</v>
      </c>
      <c r="J35" s="248">
        <v>0</v>
      </c>
      <c r="K35" s="248">
        <v>0</v>
      </c>
      <c r="L35" s="248">
        <v>9605</v>
      </c>
      <c r="M35"/>
      <c r="N35"/>
      <c r="O35"/>
    </row>
    <row r="36" spans="1:15" ht="12.75">
      <c r="A36" s="9"/>
      <c r="B36" s="10"/>
      <c r="C36" s="31" t="s">
        <v>738</v>
      </c>
      <c r="D36" s="49">
        <f aca="true" t="shared" si="4" ref="D36:L36">D24+D30+D33+D34+D35</f>
        <v>17840</v>
      </c>
      <c r="E36" s="49">
        <f t="shared" si="4"/>
        <v>24905</v>
      </c>
      <c r="F36" s="49">
        <f t="shared" si="4"/>
        <v>0</v>
      </c>
      <c r="G36" s="49">
        <f t="shared" si="4"/>
        <v>24905</v>
      </c>
      <c r="H36" s="49">
        <f t="shared" si="4"/>
        <v>0</v>
      </c>
      <c r="I36" s="49">
        <f t="shared" si="4"/>
        <v>24905</v>
      </c>
      <c r="J36" s="49">
        <f t="shared" si="4"/>
        <v>0</v>
      </c>
      <c r="K36" s="49">
        <f t="shared" si="4"/>
        <v>0</v>
      </c>
      <c r="L36" s="49">
        <f t="shared" si="4"/>
        <v>24905</v>
      </c>
      <c r="M36"/>
      <c r="N36"/>
      <c r="O36"/>
    </row>
    <row r="37" spans="1:15" ht="12.75">
      <c r="A37" s="157"/>
      <c r="B37" s="156"/>
      <c r="C37" s="158"/>
      <c r="D37" s="49"/>
      <c r="E37" s="49"/>
      <c r="F37" s="49"/>
      <c r="G37" s="49"/>
      <c r="H37" s="49"/>
      <c r="I37" s="49"/>
      <c r="J37" s="49"/>
      <c r="K37" s="49"/>
      <c r="L37" s="49"/>
      <c r="M37"/>
      <c r="N37"/>
      <c r="O37"/>
    </row>
    <row r="38" spans="1:15" ht="12.75">
      <c r="A38" s="471" t="s">
        <v>477</v>
      </c>
      <c r="B38" s="440"/>
      <c r="C38" s="472"/>
      <c r="D38" s="66"/>
      <c r="E38" s="66"/>
      <c r="F38" s="66"/>
      <c r="G38" s="66"/>
      <c r="H38" s="66"/>
      <c r="I38" s="66"/>
      <c r="J38" s="66"/>
      <c r="K38" s="66"/>
      <c r="L38" s="66"/>
      <c r="M38"/>
      <c r="N38"/>
      <c r="O38"/>
    </row>
    <row r="39" spans="1:15" ht="12.75">
      <c r="A39" s="9"/>
      <c r="B39" s="10" t="s">
        <v>458</v>
      </c>
      <c r="C39" s="14" t="s">
        <v>459</v>
      </c>
      <c r="D39" s="66">
        <f aca="true" t="shared" si="5" ref="D39:I39">SUM(D40:D41)</f>
        <v>53554</v>
      </c>
      <c r="E39" s="66">
        <f t="shared" si="5"/>
        <v>32420</v>
      </c>
      <c r="F39" s="66">
        <f t="shared" si="5"/>
        <v>0</v>
      </c>
      <c r="G39" s="66">
        <f t="shared" si="5"/>
        <v>32420</v>
      </c>
      <c r="H39" s="66">
        <f t="shared" si="5"/>
        <v>0</v>
      </c>
      <c r="I39" s="66">
        <f t="shared" si="5"/>
        <v>32420</v>
      </c>
      <c r="J39" s="66">
        <f>SUM(J40:J41)</f>
        <v>0</v>
      </c>
      <c r="K39" s="66">
        <f>SUM(K40:K41)</f>
        <v>0</v>
      </c>
      <c r="L39" s="66">
        <f>SUM(L40:L41)</f>
        <v>32420</v>
      </c>
      <c r="M39"/>
      <c r="N39"/>
      <c r="O39"/>
    </row>
    <row r="40" spans="1:15" ht="13.5">
      <c r="A40" s="9"/>
      <c r="B40" s="17"/>
      <c r="C40" s="14" t="s">
        <v>396</v>
      </c>
      <c r="D40" s="66">
        <v>22896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/>
      <c r="N40"/>
      <c r="O40"/>
    </row>
    <row r="41" spans="1:15" ht="13.5">
      <c r="A41" s="9"/>
      <c r="B41" s="17"/>
      <c r="C41" s="14" t="s">
        <v>307</v>
      </c>
      <c r="D41" s="66">
        <v>30658</v>
      </c>
      <c r="E41" s="225">
        <v>32420</v>
      </c>
      <c r="F41" s="225">
        <v>0</v>
      </c>
      <c r="G41" s="225">
        <v>32420</v>
      </c>
      <c r="H41" s="225">
        <v>0</v>
      </c>
      <c r="I41" s="225">
        <v>32420</v>
      </c>
      <c r="J41" s="225">
        <v>0</v>
      </c>
      <c r="K41" s="225">
        <v>0</v>
      </c>
      <c r="L41" s="225">
        <v>32420</v>
      </c>
      <c r="M41"/>
      <c r="N41"/>
      <c r="O41"/>
    </row>
    <row r="42" spans="1:15" ht="25.5">
      <c r="A42" s="9"/>
      <c r="B42" s="344" t="s">
        <v>880</v>
      </c>
      <c r="C42" s="247" t="s">
        <v>881</v>
      </c>
      <c r="D42" s="248">
        <v>0</v>
      </c>
      <c r="E42" s="248">
        <v>0</v>
      </c>
      <c r="F42" s="248">
        <v>50000</v>
      </c>
      <c r="G42" s="248">
        <v>50000</v>
      </c>
      <c r="H42" s="248">
        <v>0</v>
      </c>
      <c r="I42" s="248">
        <v>50000</v>
      </c>
      <c r="J42" s="248">
        <v>0</v>
      </c>
      <c r="K42" s="248">
        <v>0</v>
      </c>
      <c r="L42" s="248">
        <v>50000</v>
      </c>
      <c r="M42"/>
      <c r="N42"/>
      <c r="O42"/>
    </row>
    <row r="43" spans="1:15" ht="38.25">
      <c r="A43" s="9"/>
      <c r="B43" s="10" t="s">
        <v>460</v>
      </c>
      <c r="C43" s="14" t="s">
        <v>461</v>
      </c>
      <c r="D43" s="66">
        <v>900</v>
      </c>
      <c r="E43" s="66">
        <v>850</v>
      </c>
      <c r="F43" s="66">
        <v>0</v>
      </c>
      <c r="G43" s="66">
        <v>850</v>
      </c>
      <c r="H43" s="66">
        <v>0</v>
      </c>
      <c r="I43" s="66">
        <v>850</v>
      </c>
      <c r="J43" s="66">
        <v>0</v>
      </c>
      <c r="K43" s="66">
        <v>0</v>
      </c>
      <c r="L43" s="66">
        <v>850</v>
      </c>
      <c r="M43"/>
      <c r="N43"/>
      <c r="O43"/>
    </row>
    <row r="44" spans="1:15" ht="13.5">
      <c r="A44" s="9"/>
      <c r="B44" s="17"/>
      <c r="C44" s="14" t="s">
        <v>470</v>
      </c>
      <c r="D44" s="66">
        <v>750</v>
      </c>
      <c r="E44" s="66">
        <v>600</v>
      </c>
      <c r="F44" s="66">
        <v>0</v>
      </c>
      <c r="G44" s="66">
        <v>600</v>
      </c>
      <c r="H44" s="66">
        <v>0</v>
      </c>
      <c r="I44" s="66">
        <v>600</v>
      </c>
      <c r="J44" s="66">
        <v>0</v>
      </c>
      <c r="K44" s="66">
        <v>0</v>
      </c>
      <c r="L44" s="66">
        <v>600</v>
      </c>
      <c r="M44"/>
      <c r="N44"/>
      <c r="O44"/>
    </row>
    <row r="45" spans="1:15" ht="12.75">
      <c r="A45" s="9"/>
      <c r="B45" s="10" t="s">
        <v>462</v>
      </c>
      <c r="C45" s="14" t="s">
        <v>463</v>
      </c>
      <c r="D45" s="66">
        <f aca="true" t="shared" si="6" ref="D45:I45">SUM(D46:D52)</f>
        <v>24500</v>
      </c>
      <c r="E45" s="66">
        <f t="shared" si="6"/>
        <v>25500</v>
      </c>
      <c r="F45" s="66">
        <f t="shared" si="6"/>
        <v>0</v>
      </c>
      <c r="G45" s="66">
        <f t="shared" si="6"/>
        <v>25500</v>
      </c>
      <c r="H45" s="66">
        <f t="shared" si="6"/>
        <v>0</v>
      </c>
      <c r="I45" s="66">
        <f t="shared" si="6"/>
        <v>25500</v>
      </c>
      <c r="J45" s="66">
        <f>SUM(J46:J52)</f>
        <v>0</v>
      </c>
      <c r="K45" s="66">
        <f>SUM(K46:K52)</f>
        <v>0</v>
      </c>
      <c r="L45" s="66">
        <f>SUM(L46:L52)</f>
        <v>25500</v>
      </c>
      <c r="M45"/>
      <c r="N45"/>
      <c r="O45"/>
    </row>
    <row r="46" spans="1:15" ht="13.5">
      <c r="A46" s="9"/>
      <c r="B46" s="17"/>
      <c r="C46" s="14" t="s">
        <v>464</v>
      </c>
      <c r="D46" s="248">
        <v>2000</v>
      </c>
      <c r="E46" s="248">
        <v>3000</v>
      </c>
      <c r="F46" s="248">
        <v>0</v>
      </c>
      <c r="G46" s="248">
        <v>3000</v>
      </c>
      <c r="H46" s="248">
        <v>0</v>
      </c>
      <c r="I46" s="248">
        <v>3000</v>
      </c>
      <c r="J46" s="248">
        <v>0</v>
      </c>
      <c r="K46" s="248">
        <v>0</v>
      </c>
      <c r="L46" s="248">
        <v>3000</v>
      </c>
      <c r="M46"/>
      <c r="N46"/>
      <c r="O46"/>
    </row>
    <row r="47" spans="1:15" ht="13.5">
      <c r="A47" s="9"/>
      <c r="B47" s="17"/>
      <c r="C47" s="14" t="s">
        <v>467</v>
      </c>
      <c r="D47" s="248">
        <v>5500</v>
      </c>
      <c r="E47" s="248">
        <v>5000</v>
      </c>
      <c r="F47" s="248">
        <v>0</v>
      </c>
      <c r="G47" s="248">
        <v>5000</v>
      </c>
      <c r="H47" s="248">
        <v>0</v>
      </c>
      <c r="I47" s="248">
        <v>5000</v>
      </c>
      <c r="J47" s="248">
        <v>0</v>
      </c>
      <c r="K47" s="248">
        <v>0</v>
      </c>
      <c r="L47" s="248">
        <v>5000</v>
      </c>
      <c r="M47"/>
      <c r="N47"/>
      <c r="O47"/>
    </row>
    <row r="48" spans="1:15" ht="13.5">
      <c r="A48" s="9"/>
      <c r="B48" s="17"/>
      <c r="C48" s="14" t="s">
        <v>471</v>
      </c>
      <c r="D48" s="248">
        <v>1500</v>
      </c>
      <c r="E48" s="248">
        <v>1500</v>
      </c>
      <c r="F48" s="248">
        <v>0</v>
      </c>
      <c r="G48" s="248">
        <v>1500</v>
      </c>
      <c r="H48" s="248">
        <v>0</v>
      </c>
      <c r="I48" s="248">
        <v>1500</v>
      </c>
      <c r="J48" s="248">
        <v>0</v>
      </c>
      <c r="K48" s="248">
        <v>0</v>
      </c>
      <c r="L48" s="248">
        <v>1500</v>
      </c>
      <c r="M48"/>
      <c r="N48"/>
      <c r="O48"/>
    </row>
    <row r="49" spans="1:15" ht="26.25">
      <c r="A49" s="9"/>
      <c r="B49" s="17"/>
      <c r="C49" s="14" t="s">
        <v>472</v>
      </c>
      <c r="D49" s="248">
        <v>7000</v>
      </c>
      <c r="E49" s="248">
        <v>7500</v>
      </c>
      <c r="F49" s="248">
        <v>0</v>
      </c>
      <c r="G49" s="248">
        <v>7500</v>
      </c>
      <c r="H49" s="248">
        <v>0</v>
      </c>
      <c r="I49" s="248">
        <v>7500</v>
      </c>
      <c r="J49" s="248">
        <v>0</v>
      </c>
      <c r="K49" s="248">
        <v>0</v>
      </c>
      <c r="L49" s="248">
        <v>7500</v>
      </c>
      <c r="M49"/>
      <c r="N49"/>
      <c r="O49"/>
    </row>
    <row r="50" spans="1:15" ht="13.5" customHeight="1">
      <c r="A50" s="9"/>
      <c r="B50" s="17"/>
      <c r="C50" s="14" t="s">
        <v>465</v>
      </c>
      <c r="D50" s="248">
        <v>1500</v>
      </c>
      <c r="E50" s="248">
        <v>1000</v>
      </c>
      <c r="F50" s="248">
        <v>0</v>
      </c>
      <c r="G50" s="248">
        <v>1000</v>
      </c>
      <c r="H50" s="248">
        <v>0</v>
      </c>
      <c r="I50" s="248">
        <v>1000</v>
      </c>
      <c r="J50" s="248">
        <v>0</v>
      </c>
      <c r="K50" s="248">
        <v>0</v>
      </c>
      <c r="L50" s="248">
        <v>1000</v>
      </c>
      <c r="M50"/>
      <c r="N50"/>
      <c r="O50"/>
    </row>
    <row r="51" spans="1:15" ht="13.5" customHeight="1">
      <c r="A51" s="9"/>
      <c r="B51" s="17"/>
      <c r="C51" s="14" t="s">
        <v>466</v>
      </c>
      <c r="D51" s="248">
        <v>4500</v>
      </c>
      <c r="E51" s="248">
        <v>4000</v>
      </c>
      <c r="F51" s="248">
        <v>0</v>
      </c>
      <c r="G51" s="248">
        <v>4000</v>
      </c>
      <c r="H51" s="248">
        <v>0</v>
      </c>
      <c r="I51" s="248">
        <v>4000</v>
      </c>
      <c r="J51" s="248">
        <v>0</v>
      </c>
      <c r="K51" s="248">
        <v>0</v>
      </c>
      <c r="L51" s="248">
        <v>4000</v>
      </c>
      <c r="M51"/>
      <c r="N51"/>
      <c r="O51"/>
    </row>
    <row r="52" spans="1:15" ht="13.5" customHeight="1">
      <c r="A52" s="9"/>
      <c r="B52" s="17"/>
      <c r="C52" s="14" t="s">
        <v>468</v>
      </c>
      <c r="D52" s="248">
        <v>2500</v>
      </c>
      <c r="E52" s="248">
        <v>3500</v>
      </c>
      <c r="F52" s="248">
        <v>0</v>
      </c>
      <c r="G52" s="248">
        <v>3500</v>
      </c>
      <c r="H52" s="248">
        <v>0</v>
      </c>
      <c r="I52" s="248">
        <v>3500</v>
      </c>
      <c r="J52" s="248">
        <v>0</v>
      </c>
      <c r="K52" s="248">
        <v>0</v>
      </c>
      <c r="L52" s="248">
        <v>3500</v>
      </c>
      <c r="M52"/>
      <c r="N52"/>
      <c r="O52"/>
    </row>
    <row r="53" spans="1:15" ht="28.5" customHeight="1">
      <c r="A53" s="9"/>
      <c r="B53" s="10" t="s">
        <v>479</v>
      </c>
      <c r="C53" s="14" t="s">
        <v>772</v>
      </c>
      <c r="D53" s="248">
        <v>0</v>
      </c>
      <c r="E53" s="248">
        <v>3000</v>
      </c>
      <c r="F53" s="248">
        <v>0</v>
      </c>
      <c r="G53" s="248">
        <v>3000</v>
      </c>
      <c r="H53" s="248">
        <v>0</v>
      </c>
      <c r="I53" s="248">
        <v>3000</v>
      </c>
      <c r="J53" s="248">
        <v>0</v>
      </c>
      <c r="K53" s="248">
        <v>0</v>
      </c>
      <c r="L53" s="248">
        <v>3000</v>
      </c>
      <c r="M53"/>
      <c r="N53"/>
      <c r="O53"/>
    </row>
    <row r="54" spans="1:15" ht="27" customHeight="1">
      <c r="A54" s="9"/>
      <c r="B54" s="10" t="s">
        <v>469</v>
      </c>
      <c r="C54" s="14" t="s">
        <v>473</v>
      </c>
      <c r="D54" s="248">
        <f>SUM(D55:D60)</f>
        <v>8900</v>
      </c>
      <c r="E54" s="225">
        <v>27913</v>
      </c>
      <c r="F54" s="225">
        <v>0</v>
      </c>
      <c r="G54" s="225">
        <v>27913</v>
      </c>
      <c r="H54" s="225">
        <v>0</v>
      </c>
      <c r="I54" s="225">
        <v>27913</v>
      </c>
      <c r="J54" s="225">
        <v>0</v>
      </c>
      <c r="K54" s="225">
        <v>0</v>
      </c>
      <c r="L54" s="225">
        <v>27913</v>
      </c>
      <c r="M54"/>
      <c r="N54"/>
      <c r="O54"/>
    </row>
    <row r="55" spans="1:15" ht="15" customHeight="1">
      <c r="A55" s="9"/>
      <c r="B55" s="10"/>
      <c r="C55" s="14" t="s">
        <v>480</v>
      </c>
      <c r="D55" s="248">
        <v>5000</v>
      </c>
      <c r="E55" s="225">
        <v>4200</v>
      </c>
      <c r="F55" s="225">
        <v>0</v>
      </c>
      <c r="G55" s="225">
        <v>4200</v>
      </c>
      <c r="H55" s="225">
        <v>0</v>
      </c>
      <c r="I55" s="225">
        <v>4200</v>
      </c>
      <c r="J55" s="225">
        <v>0</v>
      </c>
      <c r="K55" s="225">
        <v>0</v>
      </c>
      <c r="L55" s="225">
        <v>4200</v>
      </c>
      <c r="M55"/>
      <c r="N55"/>
      <c r="O55"/>
    </row>
    <row r="56" spans="1:15" ht="15" customHeight="1">
      <c r="A56" s="9"/>
      <c r="B56" s="10"/>
      <c r="C56" s="14" t="s">
        <v>266</v>
      </c>
      <c r="D56" s="248">
        <v>200</v>
      </c>
      <c r="E56" s="248">
        <v>300</v>
      </c>
      <c r="F56" s="248">
        <v>0</v>
      </c>
      <c r="G56" s="248">
        <v>300</v>
      </c>
      <c r="H56" s="248">
        <v>0</v>
      </c>
      <c r="I56" s="248">
        <v>300</v>
      </c>
      <c r="J56" s="248">
        <v>0</v>
      </c>
      <c r="K56" s="248">
        <v>0</v>
      </c>
      <c r="L56" s="248">
        <v>300</v>
      </c>
      <c r="M56"/>
      <c r="N56"/>
      <c r="O56"/>
    </row>
    <row r="57" spans="1:15" ht="15" customHeight="1">
      <c r="A57" s="9"/>
      <c r="B57" s="10"/>
      <c r="C57" s="14" t="s">
        <v>267</v>
      </c>
      <c r="D57" s="248">
        <v>0</v>
      </c>
      <c r="E57" s="248">
        <v>100</v>
      </c>
      <c r="F57" s="248">
        <v>0</v>
      </c>
      <c r="G57" s="248">
        <v>100</v>
      </c>
      <c r="H57" s="248">
        <v>0</v>
      </c>
      <c r="I57" s="248">
        <v>100</v>
      </c>
      <c r="J57" s="248">
        <v>0</v>
      </c>
      <c r="K57" s="248">
        <v>0</v>
      </c>
      <c r="L57" s="248">
        <v>100</v>
      </c>
      <c r="M57"/>
      <c r="N57"/>
      <c r="O57"/>
    </row>
    <row r="58" spans="1:15" ht="15" customHeight="1">
      <c r="A58" s="9"/>
      <c r="B58" s="10"/>
      <c r="C58" s="14" t="s">
        <v>268</v>
      </c>
      <c r="D58" s="66">
        <v>0</v>
      </c>
      <c r="E58" s="66">
        <v>200</v>
      </c>
      <c r="F58" s="66">
        <v>0</v>
      </c>
      <c r="G58" s="66">
        <v>200</v>
      </c>
      <c r="H58" s="66">
        <v>0</v>
      </c>
      <c r="I58" s="66">
        <v>200</v>
      </c>
      <c r="J58" s="66">
        <v>0</v>
      </c>
      <c r="K58" s="66">
        <v>0</v>
      </c>
      <c r="L58" s="66">
        <v>200</v>
      </c>
      <c r="M58"/>
      <c r="N58"/>
      <c r="O58"/>
    </row>
    <row r="59" spans="1:15" ht="24" customHeight="1">
      <c r="A59" s="9"/>
      <c r="B59" s="10"/>
      <c r="C59" s="14" t="s">
        <v>196</v>
      </c>
      <c r="D59" s="66">
        <v>0</v>
      </c>
      <c r="E59" s="66">
        <v>160</v>
      </c>
      <c r="F59" s="66">
        <v>0</v>
      </c>
      <c r="G59" s="66">
        <v>160</v>
      </c>
      <c r="H59" s="66">
        <v>0</v>
      </c>
      <c r="I59" s="66">
        <v>160</v>
      </c>
      <c r="J59" s="66">
        <v>0</v>
      </c>
      <c r="K59" s="66">
        <v>0</v>
      </c>
      <c r="L59" s="66">
        <v>160</v>
      </c>
      <c r="M59"/>
      <c r="N59"/>
      <c r="O59"/>
    </row>
    <row r="60" spans="1:15" ht="12.75" customHeight="1">
      <c r="A60" s="9"/>
      <c r="B60" s="10"/>
      <c r="C60" s="14" t="s">
        <v>195</v>
      </c>
      <c r="D60" s="66">
        <v>3700</v>
      </c>
      <c r="E60" s="225">
        <v>4300</v>
      </c>
      <c r="F60" s="225">
        <v>0</v>
      </c>
      <c r="G60" s="225">
        <v>4300</v>
      </c>
      <c r="H60" s="225">
        <v>0</v>
      </c>
      <c r="I60" s="225">
        <v>4300</v>
      </c>
      <c r="J60" s="225">
        <v>0</v>
      </c>
      <c r="K60" s="225">
        <v>0</v>
      </c>
      <c r="L60" s="225">
        <v>4300</v>
      </c>
      <c r="M60"/>
      <c r="N60"/>
      <c r="O60"/>
    </row>
    <row r="61" spans="1:15" ht="26.25">
      <c r="A61" s="9"/>
      <c r="B61" s="17"/>
      <c r="C61" s="31" t="s">
        <v>739</v>
      </c>
      <c r="D61" s="49">
        <f>D39+D43+D45+D53+D54</f>
        <v>87854</v>
      </c>
      <c r="E61" s="49">
        <f>E39+E43+E45+E53+E54</f>
        <v>89683</v>
      </c>
      <c r="F61" s="49">
        <v>50000</v>
      </c>
      <c r="G61" s="49">
        <v>139683</v>
      </c>
      <c r="H61" s="49">
        <v>0</v>
      </c>
      <c r="I61" s="49">
        <v>139683</v>
      </c>
      <c r="J61" s="49">
        <v>0</v>
      </c>
      <c r="K61" s="49">
        <v>0</v>
      </c>
      <c r="L61" s="49">
        <v>139683</v>
      </c>
      <c r="M61"/>
      <c r="N61"/>
      <c r="O61"/>
    </row>
    <row r="62" spans="1:15" ht="14.25" thickBot="1">
      <c r="A62" s="159"/>
      <c r="B62" s="160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/>
      <c r="N62"/>
      <c r="O62"/>
    </row>
    <row r="63" spans="1:15" ht="13.5" customHeight="1" thickBot="1">
      <c r="A63" s="468" t="s">
        <v>481</v>
      </c>
      <c r="B63" s="469"/>
      <c r="C63" s="470"/>
      <c r="D63" s="78"/>
      <c r="E63" s="78"/>
      <c r="F63" s="78"/>
      <c r="G63" s="78"/>
      <c r="H63" s="78"/>
      <c r="I63" s="78"/>
      <c r="J63" s="78"/>
      <c r="K63" s="78"/>
      <c r="L63" s="78"/>
      <c r="M63"/>
      <c r="N63"/>
      <c r="O63"/>
    </row>
    <row r="64" spans="1:12" s="119" customFormat="1" ht="15" customHeight="1" thickBot="1">
      <c r="A64" s="30"/>
      <c r="B64" s="52" t="s">
        <v>482</v>
      </c>
      <c r="C64" s="53" t="s">
        <v>483</v>
      </c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5" ht="24" customHeight="1">
      <c r="A65" s="19"/>
      <c r="B65" s="142" t="s">
        <v>486</v>
      </c>
      <c r="C65" s="249" t="s">
        <v>73</v>
      </c>
      <c r="D65" s="250">
        <v>901</v>
      </c>
      <c r="E65" s="250">
        <v>0</v>
      </c>
      <c r="F65" s="250">
        <v>0</v>
      </c>
      <c r="G65" s="250">
        <v>0</v>
      </c>
      <c r="H65" s="372">
        <v>2857</v>
      </c>
      <c r="I65" s="372">
        <v>2857</v>
      </c>
      <c r="J65" s="394">
        <v>1955</v>
      </c>
      <c r="K65" s="394">
        <v>1966</v>
      </c>
      <c r="L65" s="394">
        <v>4812</v>
      </c>
      <c r="M65"/>
      <c r="N65"/>
      <c r="O65"/>
    </row>
    <row r="66" spans="1:15" ht="27" customHeight="1">
      <c r="A66" s="19"/>
      <c r="B66" s="142" t="s">
        <v>486</v>
      </c>
      <c r="C66" s="53" t="s">
        <v>121</v>
      </c>
      <c r="D66" s="71">
        <v>7000</v>
      </c>
      <c r="E66" s="250">
        <v>10000</v>
      </c>
      <c r="F66" s="250">
        <v>0</v>
      </c>
      <c r="G66" s="250">
        <v>10000</v>
      </c>
      <c r="H66" s="250">
        <v>0</v>
      </c>
      <c r="I66" s="250">
        <v>10000</v>
      </c>
      <c r="J66" s="250">
        <v>0</v>
      </c>
      <c r="K66" s="250">
        <v>0</v>
      </c>
      <c r="L66" s="250">
        <v>10000</v>
      </c>
      <c r="M66"/>
      <c r="N66"/>
      <c r="O66"/>
    </row>
    <row r="67" spans="1:15" ht="27" customHeight="1">
      <c r="A67" s="9"/>
      <c r="B67" s="265" t="s">
        <v>486</v>
      </c>
      <c r="C67" s="251" t="s">
        <v>484</v>
      </c>
      <c r="D67" s="248">
        <v>1161</v>
      </c>
      <c r="E67" s="248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/>
      <c r="N67"/>
      <c r="O67"/>
    </row>
    <row r="68" spans="1:15" ht="36.75" customHeight="1">
      <c r="A68" s="9"/>
      <c r="B68" s="265" t="s">
        <v>486</v>
      </c>
      <c r="C68" s="251" t="s">
        <v>485</v>
      </c>
      <c r="D68" s="248">
        <v>354276</v>
      </c>
      <c r="E68" s="248">
        <v>276451</v>
      </c>
      <c r="F68" s="248">
        <v>0</v>
      </c>
      <c r="G68" s="248">
        <v>276451</v>
      </c>
      <c r="H68" s="248">
        <v>0</v>
      </c>
      <c r="I68" s="248">
        <v>276451</v>
      </c>
      <c r="J68" s="395">
        <v>107205</v>
      </c>
      <c r="K68" s="395">
        <v>136577</v>
      </c>
      <c r="L68" s="395">
        <v>383656</v>
      </c>
      <c r="M68"/>
      <c r="N68"/>
      <c r="O68"/>
    </row>
    <row r="69" spans="1:15" ht="15.75" customHeight="1">
      <c r="A69" s="9"/>
      <c r="B69" s="265" t="s">
        <v>486</v>
      </c>
      <c r="C69" s="251" t="s">
        <v>8</v>
      </c>
      <c r="D69" s="248">
        <v>0</v>
      </c>
      <c r="E69" s="248">
        <v>9400</v>
      </c>
      <c r="F69" s="248">
        <v>0</v>
      </c>
      <c r="G69" s="248">
        <v>9400</v>
      </c>
      <c r="H69" s="248">
        <v>0</v>
      </c>
      <c r="I69" s="248">
        <v>9400</v>
      </c>
      <c r="J69" s="248">
        <v>0</v>
      </c>
      <c r="K69" s="248">
        <v>0</v>
      </c>
      <c r="L69" s="248">
        <v>9400</v>
      </c>
      <c r="M69"/>
      <c r="N69"/>
      <c r="O69"/>
    </row>
    <row r="70" spans="1:15" ht="14.25" customHeight="1">
      <c r="A70" s="9"/>
      <c r="B70" s="265" t="s">
        <v>486</v>
      </c>
      <c r="C70" s="251" t="s">
        <v>875</v>
      </c>
      <c r="D70" s="248">
        <v>58650</v>
      </c>
      <c r="E70" s="248">
        <v>1400</v>
      </c>
      <c r="F70" s="248">
        <v>0</v>
      </c>
      <c r="G70" s="248">
        <v>1400</v>
      </c>
      <c r="H70" s="248">
        <v>0</v>
      </c>
      <c r="I70" s="248">
        <v>1400</v>
      </c>
      <c r="J70" s="248">
        <v>0</v>
      </c>
      <c r="K70" s="248">
        <v>0</v>
      </c>
      <c r="L70" s="248">
        <v>1400</v>
      </c>
      <c r="M70"/>
      <c r="N70"/>
      <c r="O70"/>
    </row>
    <row r="71" spans="1:15" ht="14.25" customHeight="1">
      <c r="A71" s="9"/>
      <c r="B71" s="265" t="s">
        <v>486</v>
      </c>
      <c r="C71" s="251" t="s">
        <v>7</v>
      </c>
      <c r="D71" s="248">
        <v>0</v>
      </c>
      <c r="E71" s="248">
        <v>0</v>
      </c>
      <c r="F71" s="248">
        <v>0</v>
      </c>
      <c r="G71" s="248"/>
      <c r="H71" s="225">
        <v>1755</v>
      </c>
      <c r="I71" s="225">
        <v>1755</v>
      </c>
      <c r="J71" s="225">
        <v>0</v>
      </c>
      <c r="K71" s="225">
        <v>0</v>
      </c>
      <c r="L71" s="225">
        <v>1755</v>
      </c>
      <c r="M71"/>
      <c r="N71"/>
      <c r="O71"/>
    </row>
    <row r="72" spans="1:15" ht="24" customHeight="1">
      <c r="A72" s="9"/>
      <c r="B72" s="265" t="s">
        <v>486</v>
      </c>
      <c r="C72" s="251" t="s">
        <v>14</v>
      </c>
      <c r="D72" s="248">
        <v>1130</v>
      </c>
      <c r="E72" s="248">
        <v>0</v>
      </c>
      <c r="F72" s="248">
        <v>0</v>
      </c>
      <c r="G72" s="248">
        <v>0</v>
      </c>
      <c r="H72" s="225">
        <v>848</v>
      </c>
      <c r="I72" s="225">
        <v>848</v>
      </c>
      <c r="J72" s="225">
        <v>0</v>
      </c>
      <c r="K72" s="225">
        <v>0</v>
      </c>
      <c r="L72" s="225">
        <v>848</v>
      </c>
      <c r="M72"/>
      <c r="N72"/>
      <c r="O72"/>
    </row>
    <row r="73" spans="1:15" ht="14.25" customHeight="1">
      <c r="A73" s="9"/>
      <c r="B73" s="265" t="s">
        <v>486</v>
      </c>
      <c r="C73" s="251" t="s">
        <v>9</v>
      </c>
      <c r="D73" s="248">
        <v>0</v>
      </c>
      <c r="E73" s="248">
        <v>0</v>
      </c>
      <c r="F73" s="248"/>
      <c r="G73" s="248"/>
      <c r="H73" s="225">
        <v>9400</v>
      </c>
      <c r="I73" s="225">
        <v>9400</v>
      </c>
      <c r="J73" s="225">
        <v>0</v>
      </c>
      <c r="K73" s="225">
        <v>0</v>
      </c>
      <c r="L73" s="225">
        <v>9400</v>
      </c>
      <c r="M73"/>
      <c r="N73"/>
      <c r="O73"/>
    </row>
    <row r="74" spans="1:15" ht="15" customHeight="1">
      <c r="A74" s="9"/>
      <c r="B74" s="126" t="s">
        <v>486</v>
      </c>
      <c r="C74" s="251" t="s">
        <v>269</v>
      </c>
      <c r="D74" s="248">
        <v>500</v>
      </c>
      <c r="E74" s="248">
        <v>0</v>
      </c>
      <c r="F74" s="248">
        <v>0</v>
      </c>
      <c r="G74" s="248">
        <v>0</v>
      </c>
      <c r="H74" s="248">
        <v>0</v>
      </c>
      <c r="I74" s="248">
        <v>0</v>
      </c>
      <c r="J74" s="248">
        <v>0</v>
      </c>
      <c r="K74" s="248">
        <v>0</v>
      </c>
      <c r="L74" s="248">
        <v>0</v>
      </c>
      <c r="M74"/>
      <c r="N74"/>
      <c r="O74"/>
    </row>
    <row r="75" spans="1:15" ht="26.25" customHeight="1">
      <c r="A75" s="9"/>
      <c r="B75" s="126" t="s">
        <v>109</v>
      </c>
      <c r="C75" s="251" t="s">
        <v>110</v>
      </c>
      <c r="D75" s="248">
        <v>0</v>
      </c>
      <c r="E75" s="248">
        <v>1968</v>
      </c>
      <c r="F75" s="248">
        <v>0</v>
      </c>
      <c r="G75" s="248">
        <v>1968</v>
      </c>
      <c r="H75" s="248">
        <v>0</v>
      </c>
      <c r="I75" s="248">
        <v>1968</v>
      </c>
      <c r="J75" s="248">
        <v>0</v>
      </c>
      <c r="K75" s="248">
        <v>0</v>
      </c>
      <c r="L75" s="248">
        <v>1968</v>
      </c>
      <c r="M75"/>
      <c r="N75"/>
      <c r="O75"/>
    </row>
    <row r="76" spans="1:15" ht="25.5" customHeight="1">
      <c r="A76" s="9"/>
      <c r="B76" s="126" t="s">
        <v>109</v>
      </c>
      <c r="C76" s="251" t="s">
        <v>111</v>
      </c>
      <c r="D76" s="248">
        <v>0</v>
      </c>
      <c r="E76" s="248">
        <v>2952</v>
      </c>
      <c r="F76" s="248">
        <v>0</v>
      </c>
      <c r="G76" s="248">
        <v>2952</v>
      </c>
      <c r="H76" s="248">
        <v>0</v>
      </c>
      <c r="I76" s="248">
        <v>2952</v>
      </c>
      <c r="J76" s="248">
        <v>0</v>
      </c>
      <c r="K76" s="248">
        <v>0</v>
      </c>
      <c r="L76" s="248">
        <v>2952</v>
      </c>
      <c r="M76"/>
      <c r="N76"/>
      <c r="O76"/>
    </row>
    <row r="77" spans="1:15" ht="38.25" customHeight="1">
      <c r="A77" s="9"/>
      <c r="B77" s="126" t="s">
        <v>487</v>
      </c>
      <c r="C77" s="11" t="s">
        <v>506</v>
      </c>
      <c r="D77" s="66">
        <v>115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/>
      <c r="N77"/>
      <c r="O77"/>
    </row>
    <row r="78" spans="1:15" ht="26.25" customHeight="1">
      <c r="A78" s="9"/>
      <c r="B78" s="126" t="s">
        <v>487</v>
      </c>
      <c r="C78" s="11" t="s">
        <v>505</v>
      </c>
      <c r="D78" s="66">
        <v>15000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/>
      <c r="N78"/>
      <c r="O78"/>
    </row>
    <row r="79" spans="1:15" ht="26.25" customHeight="1">
      <c r="A79" s="9"/>
      <c r="B79" s="126" t="s">
        <v>109</v>
      </c>
      <c r="C79" s="11" t="s">
        <v>94</v>
      </c>
      <c r="D79" s="66">
        <v>0</v>
      </c>
      <c r="E79" s="66">
        <v>10000</v>
      </c>
      <c r="F79" s="66">
        <v>0</v>
      </c>
      <c r="G79" s="66">
        <v>10000</v>
      </c>
      <c r="H79" s="66">
        <v>-1000</v>
      </c>
      <c r="I79" s="66">
        <v>9000</v>
      </c>
      <c r="J79" s="66">
        <v>0</v>
      </c>
      <c r="K79" s="66">
        <v>0</v>
      </c>
      <c r="L79" s="66">
        <v>9000</v>
      </c>
      <c r="M79"/>
      <c r="N79"/>
      <c r="O79"/>
    </row>
    <row r="80" spans="1:15" ht="26.25" customHeight="1">
      <c r="A80" s="9"/>
      <c r="B80" s="126" t="s">
        <v>109</v>
      </c>
      <c r="C80" s="11" t="s">
        <v>95</v>
      </c>
      <c r="D80" s="66">
        <v>0</v>
      </c>
      <c r="E80" s="66">
        <v>2591</v>
      </c>
      <c r="F80" s="66">
        <v>0</v>
      </c>
      <c r="G80" s="66">
        <v>2591</v>
      </c>
      <c r="H80" s="66">
        <v>0</v>
      </c>
      <c r="I80" s="66">
        <v>2591</v>
      </c>
      <c r="J80" s="66">
        <v>0</v>
      </c>
      <c r="K80" s="66">
        <v>0</v>
      </c>
      <c r="L80" s="66">
        <v>2591</v>
      </c>
      <c r="M80"/>
      <c r="N80"/>
      <c r="O80"/>
    </row>
    <row r="81" spans="1:15" ht="26.25" customHeight="1">
      <c r="A81" s="9"/>
      <c r="B81" s="126" t="s">
        <v>109</v>
      </c>
      <c r="C81" s="11" t="s">
        <v>96</v>
      </c>
      <c r="D81" s="66">
        <v>0</v>
      </c>
      <c r="E81" s="66">
        <v>2751</v>
      </c>
      <c r="F81" s="66">
        <v>0</v>
      </c>
      <c r="G81" s="66">
        <v>2751</v>
      </c>
      <c r="H81" s="66">
        <v>0</v>
      </c>
      <c r="I81" s="66">
        <v>2751</v>
      </c>
      <c r="J81" s="66">
        <v>0</v>
      </c>
      <c r="K81" s="66">
        <v>0</v>
      </c>
      <c r="L81" s="66">
        <v>2751</v>
      </c>
      <c r="M81"/>
      <c r="N81"/>
      <c r="O81"/>
    </row>
    <row r="82" spans="1:15" ht="51.75" customHeight="1">
      <c r="A82" s="9"/>
      <c r="B82" s="126" t="s">
        <v>109</v>
      </c>
      <c r="C82" s="251" t="s">
        <v>774</v>
      </c>
      <c r="D82" s="248">
        <v>840</v>
      </c>
      <c r="E82" s="248">
        <v>840</v>
      </c>
      <c r="F82" s="248">
        <v>0</v>
      </c>
      <c r="G82" s="248">
        <v>840</v>
      </c>
      <c r="H82" s="248">
        <v>0</v>
      </c>
      <c r="I82" s="248">
        <v>840</v>
      </c>
      <c r="J82" s="248">
        <v>0</v>
      </c>
      <c r="K82" s="248">
        <v>0</v>
      </c>
      <c r="L82" s="248">
        <v>840</v>
      </c>
      <c r="M82"/>
      <c r="N82"/>
      <c r="O82"/>
    </row>
    <row r="83" spans="1:15" ht="38.25" customHeight="1">
      <c r="A83" s="9"/>
      <c r="B83" s="126" t="s">
        <v>109</v>
      </c>
      <c r="C83" s="251" t="s">
        <v>98</v>
      </c>
      <c r="D83" s="248">
        <v>0</v>
      </c>
      <c r="E83" s="248">
        <v>895</v>
      </c>
      <c r="F83" s="248">
        <v>0</v>
      </c>
      <c r="G83" s="248">
        <v>895</v>
      </c>
      <c r="H83" s="248">
        <v>0</v>
      </c>
      <c r="I83" s="248">
        <v>895</v>
      </c>
      <c r="J83" s="248">
        <v>0</v>
      </c>
      <c r="K83" s="248">
        <v>0</v>
      </c>
      <c r="L83" s="248">
        <v>895</v>
      </c>
      <c r="M83"/>
      <c r="N83"/>
      <c r="O83"/>
    </row>
    <row r="84" spans="1:15" ht="29.25" customHeight="1">
      <c r="A84" s="9"/>
      <c r="B84" s="126" t="s">
        <v>109</v>
      </c>
      <c r="C84" s="251" t="s">
        <v>99</v>
      </c>
      <c r="D84" s="248">
        <v>0</v>
      </c>
      <c r="E84" s="248">
        <v>411</v>
      </c>
      <c r="F84" s="248">
        <v>0</v>
      </c>
      <c r="G84" s="248">
        <v>411</v>
      </c>
      <c r="H84" s="248">
        <v>0</v>
      </c>
      <c r="I84" s="248">
        <v>411</v>
      </c>
      <c r="J84" s="248">
        <v>0</v>
      </c>
      <c r="K84" s="248">
        <v>0</v>
      </c>
      <c r="L84" s="248">
        <v>411</v>
      </c>
      <c r="M84"/>
      <c r="N84"/>
      <c r="O84"/>
    </row>
    <row r="85" spans="1:15" ht="29.25" customHeight="1">
      <c r="A85" s="9"/>
      <c r="B85" s="126" t="s">
        <v>109</v>
      </c>
      <c r="C85" s="11" t="s">
        <v>773</v>
      </c>
      <c r="D85" s="248">
        <v>4889</v>
      </c>
      <c r="E85" s="248">
        <v>4889</v>
      </c>
      <c r="F85" s="248">
        <v>0</v>
      </c>
      <c r="G85" s="248">
        <v>4889</v>
      </c>
      <c r="H85" s="248">
        <v>0</v>
      </c>
      <c r="I85" s="248">
        <v>4889</v>
      </c>
      <c r="J85" s="248">
        <v>0</v>
      </c>
      <c r="K85" s="248">
        <v>0</v>
      </c>
      <c r="L85" s="248">
        <v>4889</v>
      </c>
      <c r="M85"/>
      <c r="N85"/>
      <c r="O85"/>
    </row>
    <row r="86" spans="1:15" ht="39" customHeight="1">
      <c r="A86" s="9"/>
      <c r="B86" s="126" t="s">
        <v>109</v>
      </c>
      <c r="C86" s="11" t="s">
        <v>119</v>
      </c>
      <c r="D86" s="248">
        <v>0</v>
      </c>
      <c r="E86" s="248">
        <v>4420</v>
      </c>
      <c r="F86" s="248">
        <v>0</v>
      </c>
      <c r="G86" s="248">
        <v>4420</v>
      </c>
      <c r="H86" s="248">
        <v>0</v>
      </c>
      <c r="I86" s="248">
        <v>4420</v>
      </c>
      <c r="J86" s="248">
        <v>0</v>
      </c>
      <c r="K86" s="248">
        <v>0</v>
      </c>
      <c r="L86" s="248">
        <v>4420</v>
      </c>
      <c r="M86"/>
      <c r="N86"/>
      <c r="O86"/>
    </row>
    <row r="87" spans="1:15" ht="50.25" customHeight="1">
      <c r="A87" s="9"/>
      <c r="B87" s="126" t="s">
        <v>109</v>
      </c>
      <c r="C87" s="251" t="s">
        <v>4</v>
      </c>
      <c r="D87" s="248">
        <v>0</v>
      </c>
      <c r="E87" s="248">
        <v>0</v>
      </c>
      <c r="F87" s="248">
        <v>1520</v>
      </c>
      <c r="G87" s="248">
        <v>1520</v>
      </c>
      <c r="H87" s="248">
        <v>0</v>
      </c>
      <c r="I87" s="248">
        <v>1520</v>
      </c>
      <c r="J87" s="248">
        <v>0</v>
      </c>
      <c r="K87" s="248">
        <v>0</v>
      </c>
      <c r="L87" s="248">
        <v>1520</v>
      </c>
      <c r="M87"/>
      <c r="N87"/>
      <c r="O87"/>
    </row>
    <row r="88" spans="1:15" ht="52.5" customHeight="1">
      <c r="A88" s="9"/>
      <c r="B88" s="126" t="s">
        <v>109</v>
      </c>
      <c r="C88" s="251" t="s">
        <v>10</v>
      </c>
      <c r="D88" s="248">
        <v>0</v>
      </c>
      <c r="E88" s="248">
        <v>0</v>
      </c>
      <c r="F88" s="248">
        <v>0</v>
      </c>
      <c r="G88" s="248">
        <v>0</v>
      </c>
      <c r="H88" s="225">
        <v>15600</v>
      </c>
      <c r="I88" s="225">
        <v>15600</v>
      </c>
      <c r="J88" s="225">
        <v>0</v>
      </c>
      <c r="K88" s="225">
        <v>0</v>
      </c>
      <c r="L88" s="225">
        <v>15600</v>
      </c>
      <c r="M88"/>
      <c r="N88"/>
      <c r="O88"/>
    </row>
    <row r="89" spans="1:15" ht="30" customHeight="1">
      <c r="A89" s="9"/>
      <c r="B89" s="126" t="s">
        <v>487</v>
      </c>
      <c r="C89" s="11" t="s">
        <v>491</v>
      </c>
      <c r="D89" s="66">
        <v>104109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/>
      <c r="N89"/>
      <c r="O89"/>
    </row>
    <row r="90" spans="1:15" ht="39" customHeight="1">
      <c r="A90" s="9"/>
      <c r="B90" s="126" t="s">
        <v>487</v>
      </c>
      <c r="C90" s="11" t="s">
        <v>488</v>
      </c>
      <c r="D90" s="66">
        <v>63316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/>
      <c r="N90"/>
      <c r="O90"/>
    </row>
    <row r="91" spans="1:15" ht="28.5" customHeight="1">
      <c r="A91" s="9"/>
      <c r="B91" s="126" t="s">
        <v>486</v>
      </c>
      <c r="C91" s="251" t="s">
        <v>489</v>
      </c>
      <c r="D91" s="248">
        <v>41052</v>
      </c>
      <c r="E91" s="248">
        <v>47907</v>
      </c>
      <c r="F91" s="248">
        <v>0</v>
      </c>
      <c r="G91" s="248">
        <v>47907</v>
      </c>
      <c r="H91" s="248">
        <v>0</v>
      </c>
      <c r="I91" s="248">
        <v>47907</v>
      </c>
      <c r="J91" s="248">
        <v>0</v>
      </c>
      <c r="K91" s="248">
        <v>0</v>
      </c>
      <c r="L91" s="248">
        <v>47907</v>
      </c>
      <c r="M91"/>
      <c r="N91"/>
      <c r="O91"/>
    </row>
    <row r="92" spans="1:15" ht="22.5" customHeight="1">
      <c r="A92" s="9"/>
      <c r="B92" s="126" t="s">
        <v>490</v>
      </c>
      <c r="C92" s="11" t="s">
        <v>250</v>
      </c>
      <c r="D92" s="66">
        <v>14290</v>
      </c>
      <c r="E92" s="225">
        <v>10680</v>
      </c>
      <c r="F92" s="225">
        <v>0</v>
      </c>
      <c r="G92" s="225">
        <v>10680</v>
      </c>
      <c r="H92" s="225">
        <v>0</v>
      </c>
      <c r="I92" s="225">
        <v>10680</v>
      </c>
      <c r="J92" s="225">
        <v>0</v>
      </c>
      <c r="K92" s="225">
        <v>0</v>
      </c>
      <c r="L92" s="225">
        <v>10680</v>
      </c>
      <c r="M92"/>
      <c r="N92"/>
      <c r="O92"/>
    </row>
    <row r="93" spans="1:15" ht="28.5" customHeight="1">
      <c r="A93" s="9"/>
      <c r="B93" s="126" t="s">
        <v>490</v>
      </c>
      <c r="C93" s="11" t="s">
        <v>493</v>
      </c>
      <c r="D93" s="66">
        <v>4520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/>
      <c r="N93"/>
      <c r="O93"/>
    </row>
    <row r="94" spans="1:15" ht="27" customHeight="1">
      <c r="A94" s="9"/>
      <c r="B94" s="126" t="s">
        <v>492</v>
      </c>
      <c r="C94" s="251" t="s">
        <v>494</v>
      </c>
      <c r="D94" s="248">
        <v>7234</v>
      </c>
      <c r="E94" s="248">
        <v>0</v>
      </c>
      <c r="F94" s="248">
        <v>0</v>
      </c>
      <c r="G94" s="248">
        <v>0</v>
      </c>
      <c r="H94" s="248">
        <v>0</v>
      </c>
      <c r="I94" s="248">
        <v>0</v>
      </c>
      <c r="J94" s="248">
        <v>0</v>
      </c>
      <c r="K94" s="248">
        <v>0</v>
      </c>
      <c r="L94" s="248">
        <v>0</v>
      </c>
      <c r="M94"/>
      <c r="N94"/>
      <c r="O94"/>
    </row>
    <row r="95" spans="1:15" ht="26.25" customHeight="1">
      <c r="A95" s="9"/>
      <c r="B95" s="126" t="s">
        <v>492</v>
      </c>
      <c r="C95" s="11" t="s">
        <v>495</v>
      </c>
      <c r="D95" s="66">
        <v>2775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/>
      <c r="N95"/>
      <c r="O95"/>
    </row>
    <row r="96" spans="1:15" ht="40.5" customHeight="1">
      <c r="A96" s="9"/>
      <c r="B96" s="126" t="s">
        <v>492</v>
      </c>
      <c r="C96" s="252" t="s">
        <v>496</v>
      </c>
      <c r="D96" s="248">
        <v>22460</v>
      </c>
      <c r="E96" s="248">
        <v>0</v>
      </c>
      <c r="F96" s="248">
        <v>0</v>
      </c>
      <c r="G96" s="248">
        <v>0</v>
      </c>
      <c r="H96" s="248">
        <v>0</v>
      </c>
      <c r="I96" s="248">
        <v>0</v>
      </c>
      <c r="J96" s="248">
        <v>0</v>
      </c>
      <c r="K96" s="248">
        <v>0</v>
      </c>
      <c r="L96" s="248">
        <v>0</v>
      </c>
      <c r="M96"/>
      <c r="N96"/>
      <c r="O96"/>
    </row>
    <row r="97" spans="1:15" ht="27.75" customHeight="1">
      <c r="A97" s="15"/>
      <c r="B97" s="16"/>
      <c r="C97" s="120" t="s">
        <v>497</v>
      </c>
      <c r="D97" s="95">
        <f aca="true" t="shared" si="7" ref="D97:I97">SUM(D65:D96)</f>
        <v>704218</v>
      </c>
      <c r="E97" s="95">
        <f t="shared" si="7"/>
        <v>387555</v>
      </c>
      <c r="F97" s="95">
        <f t="shared" si="7"/>
        <v>1520</v>
      </c>
      <c r="G97" s="95">
        <f t="shared" si="7"/>
        <v>389075</v>
      </c>
      <c r="H97" s="95">
        <f t="shared" si="7"/>
        <v>29460</v>
      </c>
      <c r="I97" s="95">
        <f t="shared" si="7"/>
        <v>418535</v>
      </c>
      <c r="J97" s="95">
        <f>SUM(J65:J96)</f>
        <v>109160</v>
      </c>
      <c r="K97" s="95">
        <f>SUM(K65:K96)</f>
        <v>138543</v>
      </c>
      <c r="L97" s="95">
        <f>SUM(L65:L96)</f>
        <v>527695</v>
      </c>
      <c r="M97"/>
      <c r="N97"/>
      <c r="O97"/>
    </row>
    <row r="98" spans="1:15" ht="36.75" customHeight="1">
      <c r="A98" s="15"/>
      <c r="B98" s="16" t="s">
        <v>498</v>
      </c>
      <c r="C98" s="50" t="s">
        <v>499</v>
      </c>
      <c r="D98" s="67"/>
      <c r="E98" s="67"/>
      <c r="F98" s="67"/>
      <c r="G98" s="67"/>
      <c r="H98" s="67"/>
      <c r="I98" s="67"/>
      <c r="J98" s="67"/>
      <c r="K98" s="67"/>
      <c r="L98" s="67"/>
      <c r="M98"/>
      <c r="N98"/>
      <c r="O98"/>
    </row>
    <row r="99" spans="1:15" ht="14.25" customHeight="1">
      <c r="A99" s="15"/>
      <c r="B99" s="342" t="s">
        <v>500</v>
      </c>
      <c r="C99" s="343" t="s">
        <v>501</v>
      </c>
      <c r="D99" s="266">
        <v>45000</v>
      </c>
      <c r="E99" s="266">
        <v>50000</v>
      </c>
      <c r="F99" s="266">
        <v>-50000</v>
      </c>
      <c r="G99" s="266">
        <v>0</v>
      </c>
      <c r="H99" s="266">
        <v>0</v>
      </c>
      <c r="I99" s="266">
        <v>0</v>
      </c>
      <c r="J99" s="266">
        <v>0</v>
      </c>
      <c r="K99" s="266">
        <v>0</v>
      </c>
      <c r="L99" s="266">
        <v>0</v>
      </c>
      <c r="M99"/>
      <c r="N99"/>
      <c r="O99"/>
    </row>
    <row r="100" spans="1:15" ht="14.25" customHeight="1">
      <c r="A100" s="15"/>
      <c r="B100" s="16"/>
      <c r="C100" s="120" t="s">
        <v>502</v>
      </c>
      <c r="D100" s="95">
        <v>45000</v>
      </c>
      <c r="E100" s="95">
        <v>50000</v>
      </c>
      <c r="F100" s="95">
        <v>-50000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/>
      <c r="N100"/>
      <c r="O100"/>
    </row>
    <row r="101" spans="1:15" ht="14.25" customHeight="1">
      <c r="A101" s="15"/>
      <c r="B101" s="16"/>
      <c r="C101" s="120" t="s">
        <v>740</v>
      </c>
      <c r="D101" s="95">
        <f aca="true" t="shared" si="8" ref="D101:I101">D97+D100</f>
        <v>749218</v>
      </c>
      <c r="E101" s="95">
        <f t="shared" si="8"/>
        <v>437555</v>
      </c>
      <c r="F101" s="95">
        <f t="shared" si="8"/>
        <v>-48480</v>
      </c>
      <c r="G101" s="95">
        <f t="shared" si="8"/>
        <v>389075</v>
      </c>
      <c r="H101" s="95">
        <f t="shared" si="8"/>
        <v>29460</v>
      </c>
      <c r="I101" s="95">
        <f t="shared" si="8"/>
        <v>418535</v>
      </c>
      <c r="J101" s="95">
        <f>J97+J100</f>
        <v>109160</v>
      </c>
      <c r="K101" s="95">
        <f>K97+K100</f>
        <v>138543</v>
      </c>
      <c r="L101" s="95">
        <f>L97+L100</f>
        <v>527695</v>
      </c>
      <c r="M101"/>
      <c r="N101"/>
      <c r="O101"/>
    </row>
    <row r="102" spans="1:15" ht="14.25" customHeight="1" thickBot="1">
      <c r="A102" s="462" t="s">
        <v>503</v>
      </c>
      <c r="B102" s="463"/>
      <c r="C102" s="464"/>
      <c r="D102" s="122">
        <f aca="true" t="shared" si="9" ref="D102:I102">D18+D36+D61+D101</f>
        <v>3329911</v>
      </c>
      <c r="E102" s="122">
        <f t="shared" si="9"/>
        <v>3063616</v>
      </c>
      <c r="F102" s="122">
        <f t="shared" si="9"/>
        <v>1520</v>
      </c>
      <c r="G102" s="122">
        <f t="shared" si="9"/>
        <v>3065136</v>
      </c>
      <c r="H102" s="122">
        <f t="shared" si="9"/>
        <v>114460</v>
      </c>
      <c r="I102" s="122">
        <f t="shared" si="9"/>
        <v>3179596</v>
      </c>
      <c r="J102" s="122">
        <f>J18+J36+J61+J101</f>
        <v>109160</v>
      </c>
      <c r="K102" s="122">
        <f>K18+K36+K61+K101</f>
        <v>138543</v>
      </c>
      <c r="L102" s="122">
        <f>L18+L36+L61+L101</f>
        <v>3288756</v>
      </c>
      <c r="M102"/>
      <c r="N102"/>
      <c r="O102"/>
    </row>
    <row r="103" spans="1:15" ht="14.25" customHeight="1">
      <c r="A103" s="80"/>
      <c r="B103" s="80"/>
      <c r="C103" s="81"/>
      <c r="D103" s="123"/>
      <c r="E103"/>
      <c r="F103"/>
      <c r="G103"/>
      <c r="H103"/>
      <c r="I103"/>
      <c r="J103"/>
      <c r="K103"/>
      <c r="L103"/>
      <c r="M103"/>
      <c r="N103"/>
      <c r="O103"/>
    </row>
    <row r="104" spans="1:15" ht="15.75">
      <c r="A104" s="54"/>
      <c r="C104" s="26"/>
      <c r="E104"/>
      <c r="F104"/>
      <c r="G104"/>
      <c r="H104"/>
      <c r="I104"/>
      <c r="J104"/>
      <c r="K104"/>
      <c r="L104"/>
      <c r="M104"/>
      <c r="N104"/>
      <c r="O104"/>
    </row>
    <row r="105" spans="1:15" ht="12.75" customHeight="1">
      <c r="A105" s="430"/>
      <c r="B105" s="430"/>
      <c r="C105" s="430"/>
      <c r="D105" s="138"/>
      <c r="E105"/>
      <c r="F105"/>
      <c r="G105"/>
      <c r="H105"/>
      <c r="I105"/>
      <c r="J105"/>
      <c r="K105"/>
      <c r="L105"/>
      <c r="M105"/>
      <c r="N105"/>
      <c r="O105"/>
    </row>
    <row r="106" spans="1:15" ht="90.75" customHeight="1">
      <c r="A106" s="27"/>
      <c r="B106" s="27"/>
      <c r="D106" s="27"/>
      <c r="E106"/>
      <c r="F106"/>
      <c r="G106"/>
      <c r="H106"/>
      <c r="I106"/>
      <c r="J106"/>
      <c r="K106"/>
      <c r="L106"/>
      <c r="M106"/>
      <c r="N106"/>
      <c r="O106"/>
    </row>
    <row r="107" spans="5:15" ht="29.25" customHeight="1">
      <c r="E107"/>
      <c r="F107"/>
      <c r="G107"/>
      <c r="H107"/>
      <c r="I107"/>
      <c r="J107"/>
      <c r="K107"/>
      <c r="L107"/>
      <c r="M107"/>
      <c r="N107"/>
      <c r="O107"/>
    </row>
    <row r="108" spans="3:15" ht="26.25" customHeight="1">
      <c r="C108" s="73"/>
      <c r="K108"/>
      <c r="L108"/>
      <c r="M108"/>
      <c r="N108"/>
      <c r="O108"/>
    </row>
    <row r="109" spans="5:15" ht="15.75">
      <c r="E109" s="138"/>
      <c r="F109" s="138"/>
      <c r="G109" s="56"/>
      <c r="H109" s="56"/>
      <c r="I109" s="56"/>
      <c r="J109" s="56"/>
      <c r="K109"/>
      <c r="L109"/>
      <c r="M109"/>
      <c r="N109"/>
      <c r="O109"/>
    </row>
    <row r="111" spans="1:15" s="57" customFormat="1" ht="30" customHeight="1">
      <c r="A111" s="2"/>
      <c r="B111" s="2"/>
      <c r="C111" s="2"/>
      <c r="D111" s="2"/>
      <c r="E111" s="62"/>
      <c r="F111" s="62"/>
      <c r="G111" s="62"/>
      <c r="H111" s="62"/>
      <c r="I111" s="62"/>
      <c r="J111" s="62"/>
      <c r="K111" s="56"/>
      <c r="L111" s="56"/>
      <c r="M111" s="56"/>
      <c r="N111" s="56"/>
      <c r="O111" s="56"/>
    </row>
    <row r="122" ht="45.75" customHeight="1"/>
    <row r="125" ht="15.75" customHeight="1"/>
  </sheetData>
  <sheetProtection/>
  <mergeCells count="11">
    <mergeCell ref="A105:C105"/>
    <mergeCell ref="A19:C19"/>
    <mergeCell ref="A63:C63"/>
    <mergeCell ref="A38:C38"/>
    <mergeCell ref="A8:C8"/>
    <mergeCell ref="A7:C7"/>
    <mergeCell ref="D2:I2"/>
    <mergeCell ref="A4:D4"/>
    <mergeCell ref="E4:I4"/>
    <mergeCell ref="A6:C6"/>
    <mergeCell ref="A102:C102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22">
      <selection activeCell="G61" sqref="G61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spans="1:10" ht="12.75">
      <c r="A1" s="1"/>
      <c r="C1" s="75"/>
      <c r="D1" s="60"/>
      <c r="E1" s="60"/>
      <c r="F1" s="59"/>
      <c r="G1" s="60"/>
      <c r="H1" s="60"/>
      <c r="I1" s="59"/>
      <c r="J1" s="61"/>
    </row>
    <row r="2" spans="2:10" ht="15.75">
      <c r="B2" s="1"/>
      <c r="C2" s="56"/>
      <c r="D2" s="405"/>
      <c r="E2" s="405"/>
      <c r="F2" s="405"/>
      <c r="G2" s="405"/>
      <c r="H2" s="405"/>
      <c r="I2" s="405"/>
      <c r="J2" s="405"/>
    </row>
    <row r="3" spans="1:10" ht="15.75" customHeight="1">
      <c r="A3" s="6" t="s">
        <v>621</v>
      </c>
      <c r="B3" s="6"/>
      <c r="C3" s="74"/>
      <c r="D3" s="60"/>
      <c r="E3" s="60"/>
      <c r="F3" s="59"/>
      <c r="G3" s="60"/>
      <c r="H3" s="60"/>
      <c r="I3" s="59"/>
      <c r="J3" s="5"/>
    </row>
    <row r="4" spans="1:16" ht="17.25" customHeight="1">
      <c r="A4" s="403" t="s">
        <v>779</v>
      </c>
      <c r="B4" s="403"/>
      <c r="C4" s="403"/>
      <c r="D4" s="403"/>
      <c r="E4" s="403"/>
      <c r="F4" s="56"/>
      <c r="G4" s="56"/>
      <c r="H4" s="56"/>
      <c r="L4"/>
      <c r="M4" s="57"/>
      <c r="N4"/>
      <c r="O4"/>
      <c r="P4"/>
    </row>
    <row r="5" spans="1:16" ht="16.5" customHeight="1">
      <c r="A5" s="59"/>
      <c r="B5" s="60"/>
      <c r="C5" s="174"/>
      <c r="D5" s="5"/>
      <c r="E5" s="62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8"/>
      <c r="B7" s="118"/>
      <c r="C7" s="118"/>
      <c r="D7" s="184"/>
      <c r="E7" s="118" t="s">
        <v>781</v>
      </c>
      <c r="F7"/>
      <c r="G7"/>
      <c r="H7"/>
      <c r="I7"/>
      <c r="J7"/>
      <c r="K7"/>
      <c r="L7"/>
      <c r="M7"/>
      <c r="N7"/>
      <c r="O7"/>
      <c r="P7"/>
    </row>
    <row r="8" spans="1:16" ht="15.75" customHeight="1">
      <c r="A8" s="118"/>
      <c r="B8" s="118"/>
      <c r="C8" s="185"/>
      <c r="D8" s="184"/>
      <c r="E8" s="184"/>
      <c r="F8"/>
      <c r="G8"/>
      <c r="H8"/>
      <c r="I8"/>
      <c r="J8"/>
      <c r="K8"/>
      <c r="L8"/>
      <c r="M8"/>
      <c r="N8"/>
      <c r="O8"/>
      <c r="P8"/>
    </row>
    <row r="9" spans="1:16" ht="12.75">
      <c r="A9" s="216" t="s">
        <v>780</v>
      </c>
      <c r="B9"/>
      <c r="C9" s="216" t="s">
        <v>197</v>
      </c>
      <c r="D9"/>
      <c r="E9" s="238">
        <v>4</v>
      </c>
      <c r="F9"/>
      <c r="G9"/>
      <c r="H9"/>
      <c r="I9"/>
      <c r="J9"/>
      <c r="K9"/>
      <c r="L9"/>
      <c r="M9"/>
      <c r="N9"/>
      <c r="O9"/>
      <c r="P9"/>
    </row>
    <row r="10" spans="1:16" ht="12.75">
      <c r="A10" s="185" t="s">
        <v>782</v>
      </c>
      <c r="B10"/>
      <c r="C10" s="198" t="s">
        <v>3</v>
      </c>
      <c r="D10"/>
      <c r="E10" s="184">
        <v>10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85" t="s">
        <v>783</v>
      </c>
      <c r="B11"/>
      <c r="C11" s="198" t="s">
        <v>200</v>
      </c>
      <c r="D11"/>
      <c r="E11" s="184">
        <v>12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85" t="s">
        <v>784</v>
      </c>
      <c r="B12" s="175"/>
      <c r="C12" s="198" t="s">
        <v>198</v>
      </c>
      <c r="D12"/>
      <c r="E12" s="184">
        <v>14</v>
      </c>
      <c r="F12"/>
      <c r="G12"/>
      <c r="H12"/>
      <c r="I12"/>
      <c r="J12"/>
      <c r="K12"/>
      <c r="L12"/>
      <c r="M12"/>
      <c r="N12"/>
      <c r="O12"/>
      <c r="P12"/>
    </row>
    <row r="13" spans="1:16" ht="25.5">
      <c r="A13" s="204" t="s">
        <v>785</v>
      </c>
      <c r="B13" s="175"/>
      <c r="C13" s="205" t="s">
        <v>199</v>
      </c>
      <c r="D13"/>
      <c r="E13" s="184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206" t="s">
        <v>832</v>
      </c>
      <c r="B14" s="207"/>
      <c r="C14" s="186" t="s">
        <v>786</v>
      </c>
      <c r="D14"/>
      <c r="E14" s="184">
        <v>16</v>
      </c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208"/>
      <c r="B15" s="119"/>
      <c r="C15" s="199" t="s">
        <v>788</v>
      </c>
      <c r="D15"/>
      <c r="E15" s="184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208"/>
      <c r="B16" s="119"/>
      <c r="C16" s="199" t="s">
        <v>787</v>
      </c>
      <c r="D16"/>
      <c r="E16" s="184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208"/>
      <c r="B17" s="119"/>
      <c r="C17" s="199" t="s">
        <v>789</v>
      </c>
      <c r="D17"/>
      <c r="E17" s="184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208"/>
      <c r="B18" s="119"/>
      <c r="C18" s="199" t="s">
        <v>831</v>
      </c>
      <c r="D18"/>
      <c r="E18" s="184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208"/>
      <c r="B19" s="119"/>
      <c r="C19" s="199" t="s">
        <v>790</v>
      </c>
      <c r="D19"/>
      <c r="E19" s="184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208"/>
      <c r="B20" s="119"/>
      <c r="C20" s="199" t="s">
        <v>791</v>
      </c>
      <c r="D20"/>
      <c r="E20" s="184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208"/>
      <c r="B21" s="119"/>
      <c r="C21" s="199" t="s">
        <v>792</v>
      </c>
      <c r="D21"/>
      <c r="E21" s="184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208"/>
      <c r="B22" s="119"/>
      <c r="C22" s="118"/>
      <c r="D22"/>
      <c r="E22" s="184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208" t="s">
        <v>833</v>
      </c>
      <c r="B23" s="119"/>
      <c r="C23" s="200" t="s">
        <v>828</v>
      </c>
      <c r="D23"/>
      <c r="E23" s="184">
        <v>23</v>
      </c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208"/>
      <c r="B24" s="119"/>
      <c r="C24" s="199" t="s">
        <v>797</v>
      </c>
      <c r="D24"/>
      <c r="E24" s="18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208"/>
      <c r="B25" s="119"/>
      <c r="C25" s="201" t="s">
        <v>798</v>
      </c>
      <c r="D25"/>
      <c r="E25" s="184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 s="208"/>
      <c r="B26" s="119"/>
      <c r="C26" s="199" t="s">
        <v>799</v>
      </c>
      <c r="D26"/>
      <c r="E26" s="184"/>
      <c r="F26"/>
      <c r="G26"/>
      <c r="H26"/>
      <c r="I26"/>
      <c r="J26"/>
      <c r="K26"/>
      <c r="L26"/>
      <c r="M26"/>
      <c r="N26"/>
      <c r="O26"/>
      <c r="P26"/>
    </row>
    <row r="27" spans="1:16" ht="12.75" customHeight="1">
      <c r="A27" s="208"/>
      <c r="B27" s="119"/>
      <c r="C27" s="201" t="s">
        <v>800</v>
      </c>
      <c r="D27"/>
      <c r="E27" s="184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 s="208"/>
      <c r="B28" s="119"/>
      <c r="C28" s="118"/>
      <c r="D28"/>
      <c r="E28" s="184"/>
      <c r="F28"/>
      <c r="G28"/>
      <c r="H28"/>
      <c r="I28"/>
      <c r="J28"/>
      <c r="K28"/>
      <c r="L28"/>
      <c r="M28"/>
      <c r="N28"/>
      <c r="O28"/>
      <c r="P28"/>
    </row>
    <row r="29" spans="1:16" ht="18" customHeight="1">
      <c r="A29" s="209" t="s">
        <v>834</v>
      </c>
      <c r="B29" s="80"/>
      <c r="C29" s="200" t="s">
        <v>801</v>
      </c>
      <c r="D29"/>
      <c r="E29" s="184">
        <v>27</v>
      </c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473" t="s">
        <v>802</v>
      </c>
      <c r="B30" s="474"/>
      <c r="C30" s="475"/>
      <c r="D30"/>
      <c r="E30" s="184"/>
      <c r="F30"/>
      <c r="G30"/>
      <c r="H30"/>
      <c r="I30"/>
      <c r="J30"/>
      <c r="K30"/>
      <c r="L30"/>
      <c r="M30"/>
      <c r="N30"/>
      <c r="O30"/>
      <c r="P30"/>
    </row>
    <row r="31" spans="1:16" ht="15.75">
      <c r="A31" s="210"/>
      <c r="B31" s="211"/>
      <c r="C31" s="199" t="s">
        <v>803</v>
      </c>
      <c r="D31"/>
      <c r="E31" s="184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212"/>
      <c r="B32" s="80"/>
      <c r="C32" s="199" t="s">
        <v>804</v>
      </c>
      <c r="D32"/>
      <c r="E32" s="184"/>
      <c r="F32"/>
      <c r="G32"/>
      <c r="H32"/>
      <c r="I32"/>
      <c r="J32"/>
      <c r="K32"/>
      <c r="L32"/>
      <c r="M32"/>
      <c r="N32"/>
      <c r="O32"/>
      <c r="P32"/>
    </row>
    <row r="33" spans="1:16" ht="15" customHeight="1">
      <c r="A33" s="212"/>
      <c r="B33" s="80"/>
      <c r="C33" s="202" t="s">
        <v>805</v>
      </c>
      <c r="D33"/>
      <c r="E33" s="184"/>
      <c r="F33"/>
      <c r="G33"/>
      <c r="H33"/>
      <c r="I33"/>
      <c r="J33"/>
      <c r="K33"/>
      <c r="L33"/>
      <c r="M33"/>
      <c r="N33"/>
      <c r="O33"/>
      <c r="P33"/>
    </row>
    <row r="34" spans="1:16" ht="14.25" customHeight="1">
      <c r="A34" s="212"/>
      <c r="B34" s="80"/>
      <c r="C34" s="10"/>
      <c r="D34"/>
      <c r="E34" s="184"/>
      <c r="F34"/>
      <c r="G34"/>
      <c r="H34"/>
      <c r="I34"/>
      <c r="J34"/>
      <c r="K34"/>
      <c r="L34"/>
      <c r="M34"/>
      <c r="N34"/>
      <c r="O34"/>
      <c r="P34"/>
    </row>
    <row r="35" spans="1:16" ht="15" customHeight="1">
      <c r="A35" s="213" t="s">
        <v>835</v>
      </c>
      <c r="B35" s="80"/>
      <c r="C35" s="200" t="s">
        <v>806</v>
      </c>
      <c r="D35"/>
      <c r="E35" s="184">
        <v>36</v>
      </c>
      <c r="F35"/>
      <c r="G35"/>
      <c r="H35"/>
      <c r="I35"/>
      <c r="J35"/>
      <c r="K35"/>
      <c r="L35"/>
      <c r="M35"/>
      <c r="N35"/>
      <c r="O35"/>
      <c r="P35"/>
    </row>
    <row r="36" spans="1:16" ht="14.25" customHeight="1">
      <c r="A36" s="213"/>
      <c r="B36" s="80"/>
      <c r="C36" s="199" t="s">
        <v>584</v>
      </c>
      <c r="D36"/>
      <c r="E36" s="184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213"/>
      <c r="B37" s="80"/>
      <c r="C37" s="199" t="s">
        <v>807</v>
      </c>
      <c r="D37"/>
      <c r="E37" s="184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213"/>
      <c r="B38" s="80"/>
      <c r="C38" s="199" t="s">
        <v>590</v>
      </c>
      <c r="D38"/>
      <c r="E38" s="184"/>
      <c r="F38"/>
      <c r="G38"/>
      <c r="H38"/>
      <c r="I38"/>
      <c r="J38"/>
      <c r="K38"/>
      <c r="L38"/>
      <c r="M38"/>
      <c r="N38"/>
      <c r="O38"/>
      <c r="P38"/>
    </row>
    <row r="39" spans="1:16" ht="13.5" customHeight="1">
      <c r="A39" s="213"/>
      <c r="B39" s="80"/>
      <c r="C39" s="199" t="s">
        <v>336</v>
      </c>
      <c r="D39"/>
      <c r="E39" s="184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 s="213"/>
      <c r="B40" s="80"/>
      <c r="C40" s="199" t="s">
        <v>597</v>
      </c>
      <c r="D40"/>
      <c r="E40" s="184"/>
      <c r="F40"/>
      <c r="G40"/>
      <c r="H40"/>
      <c r="I40"/>
      <c r="J40"/>
      <c r="K40"/>
      <c r="L40"/>
      <c r="M40"/>
      <c r="N40"/>
      <c r="O40"/>
      <c r="P40"/>
    </row>
    <row r="41" spans="1:16" ht="16.5" customHeight="1">
      <c r="A41" s="213"/>
      <c r="B41" s="80"/>
      <c r="C41" s="199" t="s">
        <v>808</v>
      </c>
      <c r="D41"/>
      <c r="E41" s="184"/>
      <c r="F41"/>
      <c r="G41"/>
      <c r="H41"/>
      <c r="I41"/>
      <c r="J41"/>
      <c r="K41"/>
      <c r="L41"/>
      <c r="M41"/>
      <c r="N41"/>
      <c r="O41"/>
      <c r="P41"/>
    </row>
    <row r="42" spans="1:16" ht="15.75" customHeight="1">
      <c r="A42" s="213"/>
      <c r="B42" s="80"/>
      <c r="C42" s="199" t="s">
        <v>809</v>
      </c>
      <c r="D42"/>
      <c r="E42" s="184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 s="213"/>
      <c r="B43" s="80"/>
      <c r="C43" s="199" t="s">
        <v>601</v>
      </c>
      <c r="D43"/>
      <c r="E43" s="184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 s="213"/>
      <c r="B44" s="80"/>
      <c r="C44" s="199" t="s">
        <v>371</v>
      </c>
      <c r="D44"/>
      <c r="E44" s="18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213"/>
      <c r="B45" s="80"/>
      <c r="C45" s="199" t="s">
        <v>373</v>
      </c>
      <c r="D45"/>
      <c r="E45" s="184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213"/>
      <c r="B46" s="80"/>
      <c r="C46" s="199" t="s">
        <v>374</v>
      </c>
      <c r="E46" s="10"/>
      <c r="F46"/>
      <c r="G46"/>
      <c r="H46"/>
      <c r="I46"/>
      <c r="J46"/>
      <c r="K46"/>
      <c r="L46"/>
      <c r="M46"/>
      <c r="N46"/>
      <c r="O46"/>
      <c r="P46"/>
    </row>
    <row r="47" spans="1:5" s="137" customFormat="1" ht="15.75">
      <c r="A47" s="213"/>
      <c r="B47" s="80"/>
      <c r="C47" s="199" t="s">
        <v>810</v>
      </c>
      <c r="D47" s="138"/>
      <c r="E47" s="239"/>
    </row>
    <row r="48" spans="1:16" ht="15.75">
      <c r="A48" s="213"/>
      <c r="B48" s="80"/>
      <c r="C48" s="10"/>
      <c r="D48" s="27"/>
      <c r="E48" s="10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213" t="s">
        <v>836</v>
      </c>
      <c r="B49" s="80"/>
      <c r="C49" s="200" t="s">
        <v>731</v>
      </c>
      <c r="E49" s="334">
        <v>49</v>
      </c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213"/>
      <c r="B50" s="80"/>
      <c r="C50" s="199" t="s">
        <v>811</v>
      </c>
      <c r="E50" s="334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213"/>
      <c r="B51" s="80"/>
      <c r="C51" s="199" t="s">
        <v>322</v>
      </c>
      <c r="E51" s="334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213"/>
      <c r="B52" s="80"/>
      <c r="C52" s="199" t="s">
        <v>323</v>
      </c>
      <c r="E52" s="334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213"/>
      <c r="B53" s="80"/>
      <c r="C53" s="199" t="s">
        <v>812</v>
      </c>
      <c r="E53" s="334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213"/>
      <c r="B54" s="80"/>
      <c r="C54" s="199" t="s">
        <v>813</v>
      </c>
      <c r="E54" s="33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213"/>
      <c r="B55" s="80"/>
      <c r="C55" s="199" t="s">
        <v>814</v>
      </c>
      <c r="E55" s="334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213"/>
      <c r="B56" s="80"/>
      <c r="C56" s="199"/>
      <c r="E56" s="334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213" t="s">
        <v>837</v>
      </c>
      <c r="B57" s="80"/>
      <c r="C57" s="200" t="s">
        <v>829</v>
      </c>
      <c r="E57" s="334">
        <v>60</v>
      </c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213"/>
      <c r="B58" s="80"/>
      <c r="C58" s="199" t="s">
        <v>838</v>
      </c>
      <c r="E58" s="334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213"/>
      <c r="B59" s="80"/>
      <c r="C59" s="199" t="s">
        <v>839</v>
      </c>
      <c r="E59" s="334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213"/>
      <c r="B60" s="80"/>
      <c r="C60" s="199" t="s">
        <v>840</v>
      </c>
      <c r="E60" s="334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213"/>
      <c r="B61" s="80"/>
      <c r="C61" s="199" t="s">
        <v>841</v>
      </c>
      <c r="E61" s="334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214"/>
      <c r="B62" s="215"/>
      <c r="C62" s="10"/>
      <c r="E62" s="334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203" t="s">
        <v>815</v>
      </c>
      <c r="B63" s="176"/>
      <c r="C63" s="203" t="s">
        <v>201</v>
      </c>
      <c r="E63" s="334">
        <v>65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203" t="s">
        <v>816</v>
      </c>
      <c r="B64" s="392"/>
      <c r="C64" s="203" t="s">
        <v>202</v>
      </c>
      <c r="D64" s="215"/>
      <c r="E64" s="334">
        <v>69</v>
      </c>
      <c r="F64"/>
      <c r="G64"/>
      <c r="H64"/>
      <c r="I64"/>
      <c r="J64"/>
      <c r="K64"/>
      <c r="L64"/>
      <c r="M64"/>
      <c r="N64"/>
      <c r="O64"/>
      <c r="P64"/>
    </row>
    <row r="65" spans="6:16" ht="12.75"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4.25" customHeight="1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5" customHeight="1">
      <c r="F77"/>
      <c r="G77"/>
      <c r="H77"/>
      <c r="I77"/>
      <c r="J77"/>
      <c r="K77"/>
      <c r="L77"/>
      <c r="M77"/>
      <c r="N77"/>
      <c r="O77"/>
      <c r="P77"/>
    </row>
    <row r="78" spans="6:16" ht="12.75">
      <c r="F78"/>
      <c r="G78"/>
      <c r="H78"/>
      <c r="I78"/>
      <c r="J78"/>
      <c r="K78"/>
      <c r="L78"/>
      <c r="M78"/>
      <c r="N78"/>
      <c r="O78"/>
      <c r="P78"/>
    </row>
    <row r="79" spans="6:16" ht="15.75" customHeight="1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27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2.7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3.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18.7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7.5" customHeight="1" hidden="1">
      <c r="F118"/>
      <c r="G118"/>
      <c r="H118"/>
      <c r="I118"/>
      <c r="J118"/>
      <c r="K118"/>
      <c r="L118"/>
      <c r="M118"/>
      <c r="N118"/>
      <c r="O118"/>
      <c r="P118"/>
    </row>
    <row r="119" spans="6:16" ht="21.75" customHeight="1">
      <c r="F119"/>
      <c r="G119"/>
      <c r="H119"/>
      <c r="I119"/>
      <c r="J119"/>
      <c r="K119"/>
      <c r="L119"/>
      <c r="M119"/>
      <c r="N119"/>
      <c r="O119"/>
      <c r="P119"/>
    </row>
    <row r="120" spans="6:16" ht="12.75">
      <c r="F120"/>
      <c r="G120"/>
      <c r="H120"/>
      <c r="I120"/>
      <c r="J120"/>
      <c r="K120"/>
      <c r="L120"/>
      <c r="M120"/>
      <c r="N120"/>
      <c r="O120"/>
      <c r="P120"/>
    </row>
    <row r="121" spans="6:16" ht="15.75" customHeight="1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6.5" customHeight="1">
      <c r="F125"/>
      <c r="G125"/>
      <c r="H125"/>
      <c r="I125"/>
      <c r="J125"/>
      <c r="K125"/>
      <c r="L125"/>
      <c r="M125"/>
      <c r="N125"/>
      <c r="O125"/>
      <c r="P125"/>
    </row>
    <row r="126" spans="6:16" ht="12.75">
      <c r="F126"/>
      <c r="G126"/>
      <c r="H126"/>
      <c r="I126"/>
      <c r="J126"/>
      <c r="K126"/>
      <c r="L126"/>
      <c r="M126"/>
      <c r="N126"/>
      <c r="O126"/>
      <c r="P126"/>
    </row>
    <row r="127" spans="6:16" ht="13.5" customHeight="1">
      <c r="F127"/>
      <c r="G127"/>
      <c r="H127"/>
      <c r="I127"/>
      <c r="J127"/>
      <c r="K127"/>
      <c r="L127"/>
      <c r="M127"/>
      <c r="N127"/>
      <c r="O127"/>
      <c r="P127"/>
    </row>
    <row r="128" spans="6:16" ht="14.25" customHeight="1">
      <c r="F128"/>
      <c r="G128"/>
      <c r="H128"/>
      <c r="I128"/>
      <c r="J128"/>
      <c r="K128"/>
      <c r="L128"/>
      <c r="M128"/>
      <c r="N128"/>
      <c r="O128"/>
      <c r="P128"/>
    </row>
    <row r="130" spans="1:16" s="57" customFormat="1" ht="30" customHeight="1">
      <c r="A130" s="2"/>
      <c r="B130" s="2"/>
      <c r="C130" s="2"/>
      <c r="D130" s="2"/>
      <c r="E130" s="2"/>
      <c r="F130" s="138"/>
      <c r="G130" s="138"/>
      <c r="H130" s="56"/>
      <c r="I130" s="56"/>
      <c r="J130" s="56"/>
      <c r="K130" s="56"/>
      <c r="L130" s="56"/>
      <c r="M130" s="56"/>
      <c r="N130" s="56"/>
      <c r="O130" s="56"/>
      <c r="P130" s="56"/>
    </row>
    <row r="141" spans="6:18" s="2" customFormat="1" ht="45.75" customHeight="1"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/>
      <c r="R141"/>
    </row>
    <row r="144" spans="6:18" s="2" customFormat="1" ht="15.75" customHeight="1"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/>
      <c r="R144"/>
    </row>
  </sheetData>
  <sheetProtection/>
  <mergeCells count="3">
    <mergeCell ref="D2:J2"/>
    <mergeCell ref="A4:E4"/>
    <mergeCell ref="A30:C30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2" customWidth="1"/>
    <col min="7" max="7" width="8.00390625" style="62" customWidth="1"/>
    <col min="8" max="8" width="6.8515625" style="62" customWidth="1"/>
    <col min="9" max="9" width="7.8515625" style="62" customWidth="1"/>
    <col min="10" max="10" width="6.8515625" style="62" customWidth="1"/>
    <col min="11" max="11" width="7.851562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ht="12.75">
      <c r="A1" s="75"/>
    </row>
    <row r="2" ht="12.75">
      <c r="C2" s="236" t="s">
        <v>288</v>
      </c>
    </row>
    <row r="3" ht="12.75">
      <c r="C3" s="236" t="s">
        <v>887</v>
      </c>
    </row>
    <row r="4" spans="1:10" ht="12.75">
      <c r="A4" s="1"/>
      <c r="C4" s="236" t="s">
        <v>888</v>
      </c>
      <c r="D4" s="60"/>
      <c r="E4" s="60"/>
      <c r="F4" s="59"/>
      <c r="G4" s="60"/>
      <c r="H4" s="60"/>
      <c r="I4" s="59"/>
      <c r="J4" s="61"/>
    </row>
    <row r="5" spans="2:10" ht="15.75">
      <c r="B5" s="1"/>
      <c r="C5" s="56"/>
      <c r="D5" s="405"/>
      <c r="E5" s="405"/>
      <c r="F5" s="405"/>
      <c r="G5" s="405"/>
      <c r="H5" s="405"/>
      <c r="I5" s="405"/>
      <c r="J5" s="405"/>
    </row>
    <row r="6" spans="1:10" ht="15.75" customHeight="1">
      <c r="A6" s="179"/>
      <c r="B6" s="179"/>
      <c r="C6" s="180"/>
      <c r="D6" s="60"/>
      <c r="E6" s="60"/>
      <c r="F6" s="59"/>
      <c r="G6" s="60"/>
      <c r="H6" s="60"/>
      <c r="I6" s="59"/>
      <c r="J6" s="5"/>
    </row>
    <row r="7" spans="1:16" ht="61.5" customHeight="1">
      <c r="A7" s="56"/>
      <c r="B7" s="56"/>
      <c r="C7" s="182" t="s">
        <v>287</v>
      </c>
      <c r="D7" s="62"/>
      <c r="E7" s="62"/>
      <c r="G7"/>
      <c r="H7" s="57"/>
      <c r="I7"/>
      <c r="J7"/>
      <c r="K7"/>
      <c r="L7"/>
      <c r="M7"/>
      <c r="N7"/>
      <c r="O7"/>
      <c r="P7"/>
    </row>
    <row r="8" spans="1:16" ht="30.75" customHeight="1">
      <c r="A8" s="62"/>
      <c r="B8" s="62"/>
      <c r="C8" s="182" t="s">
        <v>892</v>
      </c>
      <c r="D8" s="62"/>
      <c r="E8" s="62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44"/>
      <c r="B11" s="244"/>
      <c r="C11" s="245" t="s">
        <v>0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81" t="s">
        <v>877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37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7" customFormat="1" ht="30" customHeight="1">
      <c r="A131" s="2"/>
      <c r="B131" s="2"/>
      <c r="C131" s="2"/>
      <c r="D131" s="2"/>
      <c r="E131" s="2"/>
      <c r="F131" s="138"/>
      <c r="G131" s="138"/>
      <c r="H131" s="56"/>
      <c r="I131" s="56"/>
      <c r="J131" s="56"/>
      <c r="K131" s="56"/>
      <c r="L131" s="56"/>
      <c r="M131" s="56"/>
      <c r="N131" s="56"/>
      <c r="O131" s="56"/>
      <c r="P131" s="56"/>
    </row>
    <row r="142" spans="6:18" s="2" customFormat="1" ht="45.75" customHeight="1"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/>
      <c r="R142"/>
    </row>
    <row r="145" spans="6:18" s="2" customFormat="1" ht="15.75" customHeight="1"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9"/>
  <sheetViews>
    <sheetView zoomScale="75" zoomScaleNormal="75" zoomScalePageLayoutView="0" workbookViewId="0" topLeftCell="A1">
      <selection activeCell="R8" sqref="R8"/>
    </sheetView>
  </sheetViews>
  <sheetFormatPr defaultColWidth="9.140625" defaultRowHeight="12.75"/>
  <cols>
    <col min="1" max="1" width="10.00390625" style="4" customWidth="1"/>
    <col min="2" max="2" width="7.421875" style="28" customWidth="1"/>
    <col min="3" max="3" width="36.421875" style="4" customWidth="1"/>
    <col min="4" max="4" width="9.00390625" style="4" customWidth="1"/>
    <col min="5" max="5" width="8.421875" style="3" customWidth="1"/>
    <col min="6" max="6" width="8.8515625" style="4" customWidth="1"/>
    <col min="7" max="7" width="7.7109375" style="0" customWidth="1"/>
    <col min="8" max="9" width="7.140625" style="0" customWidth="1"/>
    <col min="10" max="10" width="7.28125" style="0" customWidth="1"/>
    <col min="11" max="11" width="6.8515625" style="0" customWidth="1"/>
    <col min="12" max="12" width="7.57421875" style="0" customWidth="1"/>
    <col min="13" max="13" width="6.8515625" style="0" customWidth="1"/>
  </cols>
  <sheetData>
    <row r="2" spans="1:8" ht="12.75">
      <c r="A2" s="1"/>
      <c r="B2" s="2"/>
      <c r="C2" s="85"/>
      <c r="D2" s="219" t="s">
        <v>850</v>
      </c>
      <c r="G2" s="4"/>
      <c r="H2" s="29"/>
    </row>
    <row r="3" spans="1:8" ht="26.25" customHeight="1">
      <c r="A3" s="404" t="s">
        <v>621</v>
      </c>
      <c r="B3" s="404"/>
      <c r="C3" s="404"/>
      <c r="D3" s="405"/>
      <c r="E3" s="405"/>
      <c r="F3" s="405"/>
      <c r="G3" s="405"/>
      <c r="H3" s="405"/>
    </row>
    <row r="4" spans="1:8" ht="3" customHeight="1">
      <c r="A4" s="6"/>
      <c r="B4" s="6"/>
      <c r="C4" s="7"/>
      <c r="G4" s="4"/>
      <c r="H4" s="5"/>
    </row>
    <row r="5" spans="1:8" ht="18.75" customHeight="1" hidden="1">
      <c r="A5" s="406"/>
      <c r="B5" s="406"/>
      <c r="C5" s="406"/>
      <c r="D5" s="406"/>
      <c r="E5" s="407"/>
      <c r="F5" s="407"/>
      <c r="G5" s="407"/>
      <c r="H5" s="407"/>
    </row>
    <row r="6" spans="1:16" ht="30" customHeight="1" thickBot="1">
      <c r="A6" s="408" t="s">
        <v>397</v>
      </c>
      <c r="B6" s="408"/>
      <c r="C6" s="408"/>
      <c r="D6" s="408"/>
      <c r="E6" s="408"/>
      <c r="H6" s="294"/>
      <c r="I6" s="294"/>
      <c r="J6" s="294"/>
      <c r="K6" s="294"/>
      <c r="L6" s="294"/>
      <c r="M6" s="294"/>
      <c r="N6" s="294"/>
      <c r="O6" s="294"/>
      <c r="P6" s="294"/>
    </row>
    <row r="7" spans="1:12" ht="84.75" customHeight="1" thickBot="1">
      <c r="A7" s="409"/>
      <c r="B7" s="410"/>
      <c r="C7" s="410"/>
      <c r="D7" s="55" t="s">
        <v>861</v>
      </c>
      <c r="E7" s="341" t="s">
        <v>876</v>
      </c>
      <c r="F7" s="341" t="s">
        <v>879</v>
      </c>
      <c r="G7" s="341" t="s">
        <v>878</v>
      </c>
      <c r="H7" s="341" t="s">
        <v>54</v>
      </c>
      <c r="I7" s="341" t="s">
        <v>55</v>
      </c>
      <c r="J7" s="399" t="s">
        <v>71</v>
      </c>
      <c r="K7" s="399" t="s">
        <v>72</v>
      </c>
      <c r="L7" s="295"/>
    </row>
    <row r="8" spans="1:12" ht="39.75" customHeight="1" thickBot="1">
      <c r="A8" s="411"/>
      <c r="B8" s="412"/>
      <c r="C8" s="412"/>
      <c r="D8" s="58" t="s">
        <v>305</v>
      </c>
      <c r="E8" s="58" t="s">
        <v>305</v>
      </c>
      <c r="F8" s="58" t="s">
        <v>305</v>
      </c>
      <c r="G8" s="58" t="s">
        <v>305</v>
      </c>
      <c r="H8" s="58" t="s">
        <v>305</v>
      </c>
      <c r="I8" s="58" t="s">
        <v>305</v>
      </c>
      <c r="J8" s="58" t="s">
        <v>305</v>
      </c>
      <c r="K8" s="58" t="s">
        <v>305</v>
      </c>
      <c r="L8" s="295"/>
    </row>
    <row r="9" spans="1:12" ht="24" customHeight="1">
      <c r="A9" s="413" t="s">
        <v>434</v>
      </c>
      <c r="B9" s="414"/>
      <c r="C9" s="415"/>
      <c r="D9" s="109"/>
      <c r="E9" s="109"/>
      <c r="F9" s="109"/>
      <c r="G9" s="109"/>
      <c r="H9" s="109"/>
      <c r="I9" s="109"/>
      <c r="J9" s="109"/>
      <c r="K9" s="109"/>
      <c r="L9" s="87"/>
    </row>
    <row r="10" spans="1:12" ht="18.75" customHeight="1">
      <c r="A10" s="105"/>
      <c r="B10" s="104">
        <v>1</v>
      </c>
      <c r="C10" s="106" t="s">
        <v>745</v>
      </c>
      <c r="D10" s="111">
        <v>8199</v>
      </c>
      <c r="E10" s="333">
        <v>0</v>
      </c>
      <c r="F10" s="333">
        <v>0</v>
      </c>
      <c r="G10" s="333">
        <v>0</v>
      </c>
      <c r="H10" s="333">
        <v>0</v>
      </c>
      <c r="I10" s="333">
        <v>0</v>
      </c>
      <c r="J10" s="333">
        <v>0</v>
      </c>
      <c r="K10" s="333">
        <v>0</v>
      </c>
      <c r="L10" s="87"/>
    </row>
    <row r="11" spans="1:12" ht="18.75" customHeight="1">
      <c r="A11" s="105"/>
      <c r="B11" s="104">
        <v>2</v>
      </c>
      <c r="C11" s="106" t="s">
        <v>746</v>
      </c>
      <c r="D11" s="111">
        <v>47739</v>
      </c>
      <c r="E11" s="333">
        <v>14481</v>
      </c>
      <c r="F11" s="333">
        <v>0</v>
      </c>
      <c r="G11" s="333">
        <v>14481</v>
      </c>
      <c r="H11" s="333">
        <v>0</v>
      </c>
      <c r="I11" s="333">
        <v>14481</v>
      </c>
      <c r="J11" s="333">
        <v>0</v>
      </c>
      <c r="K11" s="333">
        <v>14481</v>
      </c>
      <c r="L11" s="87"/>
    </row>
    <row r="12" spans="1:12" ht="18" customHeight="1">
      <c r="A12" s="105"/>
      <c r="B12" s="104">
        <v>3</v>
      </c>
      <c r="C12" s="106" t="s">
        <v>747</v>
      </c>
      <c r="D12" s="111">
        <v>192</v>
      </c>
      <c r="E12" s="333">
        <v>111</v>
      </c>
      <c r="F12" s="333">
        <v>0</v>
      </c>
      <c r="G12" s="333">
        <v>111</v>
      </c>
      <c r="H12" s="333">
        <v>0</v>
      </c>
      <c r="I12" s="333">
        <v>111</v>
      </c>
      <c r="J12" s="333">
        <v>0</v>
      </c>
      <c r="K12" s="333">
        <v>111</v>
      </c>
      <c r="L12" s="87"/>
    </row>
    <row r="13" spans="1:12" ht="21" customHeight="1" thickBot="1">
      <c r="A13" s="107"/>
      <c r="B13" s="103"/>
      <c r="C13" s="108"/>
      <c r="D13" s="110"/>
      <c r="E13" s="110"/>
      <c r="F13" s="110"/>
      <c r="G13" s="110"/>
      <c r="H13" s="110"/>
      <c r="I13" s="110"/>
      <c r="J13" s="110"/>
      <c r="K13" s="110"/>
      <c r="L13" s="87"/>
    </row>
    <row r="14" spans="1:11" ht="16.5" thickBot="1">
      <c r="A14" s="416" t="s">
        <v>398</v>
      </c>
      <c r="B14" s="417"/>
      <c r="C14" s="418"/>
      <c r="D14" s="102"/>
      <c r="E14" s="102"/>
      <c r="F14" s="102"/>
      <c r="G14" s="102"/>
      <c r="H14" s="102"/>
      <c r="I14" s="102"/>
      <c r="J14" s="102"/>
      <c r="K14" s="102"/>
    </row>
    <row r="15" spans="1:11" ht="42.75">
      <c r="A15" s="36" t="s">
        <v>399</v>
      </c>
      <c r="B15" s="37"/>
      <c r="C15" s="38"/>
      <c r="D15" s="98"/>
      <c r="E15" s="98"/>
      <c r="F15" s="98"/>
      <c r="G15" s="98"/>
      <c r="H15" s="98"/>
      <c r="I15" s="98"/>
      <c r="J15" s="98"/>
      <c r="K15" s="98"/>
    </row>
    <row r="16" spans="1:11" ht="26.25" customHeight="1">
      <c r="A16" s="39"/>
      <c r="B16" s="40" t="s">
        <v>400</v>
      </c>
      <c r="C16" s="258" t="s">
        <v>435</v>
      </c>
      <c r="D16" s="259">
        <v>60563</v>
      </c>
      <c r="E16" s="259">
        <v>54642</v>
      </c>
      <c r="F16" s="259">
        <v>14890</v>
      </c>
      <c r="G16" s="259">
        <v>69532</v>
      </c>
      <c r="H16" s="259">
        <v>0</v>
      </c>
      <c r="I16" s="259">
        <v>69532</v>
      </c>
      <c r="J16" s="259">
        <v>0</v>
      </c>
      <c r="K16" s="259">
        <v>69532</v>
      </c>
    </row>
    <row r="17" spans="1:11" ht="42.75">
      <c r="A17" s="21" t="s">
        <v>401</v>
      </c>
      <c r="B17" s="40"/>
      <c r="C17" s="41"/>
      <c r="D17" s="51"/>
      <c r="E17" s="51"/>
      <c r="F17" s="51"/>
      <c r="G17" s="51"/>
      <c r="H17" s="51"/>
      <c r="I17" s="51"/>
      <c r="J17" s="51"/>
      <c r="K17" s="51"/>
    </row>
    <row r="18" spans="1:11" ht="24">
      <c r="A18" s="39"/>
      <c r="B18" s="40" t="s">
        <v>403</v>
      </c>
      <c r="C18" s="41" t="s">
        <v>402</v>
      </c>
      <c r="D18" s="51">
        <v>25000</v>
      </c>
      <c r="E18" s="51">
        <v>30000</v>
      </c>
      <c r="F18" s="51">
        <v>0</v>
      </c>
      <c r="G18" s="51">
        <v>30000</v>
      </c>
      <c r="H18" s="51">
        <v>0</v>
      </c>
      <c r="I18" s="51">
        <v>30000</v>
      </c>
      <c r="J18" s="51">
        <v>0</v>
      </c>
      <c r="K18" s="51">
        <v>30000</v>
      </c>
    </row>
    <row r="19" spans="1:11" ht="44.25" customHeight="1">
      <c r="A19" s="39"/>
      <c r="B19" s="237" t="s">
        <v>487</v>
      </c>
      <c r="C19" s="258" t="s">
        <v>291</v>
      </c>
      <c r="D19" s="259">
        <v>11928</v>
      </c>
      <c r="E19" s="259">
        <v>11783</v>
      </c>
      <c r="F19" s="259">
        <v>0</v>
      </c>
      <c r="G19" s="259">
        <v>11783</v>
      </c>
      <c r="H19" s="259">
        <v>0</v>
      </c>
      <c r="I19" s="259">
        <v>11783</v>
      </c>
      <c r="J19" s="259">
        <v>0</v>
      </c>
      <c r="K19" s="259">
        <v>11783</v>
      </c>
    </row>
    <row r="20" spans="1:11" ht="71.25" customHeight="1">
      <c r="A20" s="21" t="s">
        <v>404</v>
      </c>
      <c r="B20" s="40"/>
      <c r="C20" s="41"/>
      <c r="D20" s="51"/>
      <c r="E20" s="51"/>
      <c r="F20" s="51"/>
      <c r="G20" s="51"/>
      <c r="H20" s="51"/>
      <c r="I20" s="51"/>
      <c r="J20" s="51"/>
      <c r="K20" s="51"/>
    </row>
    <row r="21" spans="1:11" ht="29.25" customHeight="1">
      <c r="A21" s="39"/>
      <c r="B21" s="40" t="s">
        <v>406</v>
      </c>
      <c r="C21" s="41" t="s">
        <v>405</v>
      </c>
      <c r="D21" s="51">
        <v>200</v>
      </c>
      <c r="E21" s="51">
        <v>0</v>
      </c>
      <c r="F21" s="51">
        <v>0</v>
      </c>
      <c r="G21" s="51">
        <v>0</v>
      </c>
      <c r="H21" s="374">
        <v>500</v>
      </c>
      <c r="I21" s="374">
        <v>500</v>
      </c>
      <c r="J21" s="374">
        <v>0</v>
      </c>
      <c r="K21" s="374">
        <v>500</v>
      </c>
    </row>
    <row r="22" spans="1:11" ht="12.75">
      <c r="A22" s="39"/>
      <c r="B22" s="40" t="s">
        <v>408</v>
      </c>
      <c r="C22" s="258" t="s">
        <v>407</v>
      </c>
      <c r="D22" s="259">
        <v>58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</row>
    <row r="23" spans="1:11" ht="71.25" customHeight="1">
      <c r="A23" s="21" t="s">
        <v>409</v>
      </c>
      <c r="B23" s="40"/>
      <c r="C23" s="258"/>
      <c r="D23" s="259"/>
      <c r="E23" s="259"/>
      <c r="F23" s="259"/>
      <c r="G23" s="259"/>
      <c r="H23" s="259"/>
      <c r="I23" s="259"/>
      <c r="J23" s="259"/>
      <c r="K23" s="259"/>
    </row>
    <row r="24" spans="1:11" ht="14.25">
      <c r="A24" s="21"/>
      <c r="B24" s="40" t="s">
        <v>410</v>
      </c>
      <c r="C24" s="258" t="s">
        <v>411</v>
      </c>
      <c r="D24" s="259">
        <v>50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</row>
    <row r="25" spans="1:11" ht="14.25">
      <c r="A25" s="21"/>
      <c r="B25" s="40"/>
      <c r="C25" s="258"/>
      <c r="D25" s="259"/>
      <c r="E25" s="259"/>
      <c r="F25" s="259"/>
      <c r="G25" s="259"/>
      <c r="H25" s="259"/>
      <c r="I25" s="259"/>
      <c r="J25" s="259"/>
      <c r="K25" s="259"/>
    </row>
    <row r="26" spans="1:11" ht="14.25">
      <c r="A26" s="42"/>
      <c r="B26" s="43"/>
      <c r="C26" s="285" t="s">
        <v>338</v>
      </c>
      <c r="D26" s="264">
        <v>97799</v>
      </c>
      <c r="E26" s="264">
        <v>96425</v>
      </c>
      <c r="F26" s="264">
        <v>14890</v>
      </c>
      <c r="G26" s="264">
        <v>111315</v>
      </c>
      <c r="H26" s="264">
        <v>500</v>
      </c>
      <c r="I26" s="264">
        <v>111815</v>
      </c>
      <c r="J26" s="264">
        <v>0</v>
      </c>
      <c r="K26" s="264">
        <v>111815</v>
      </c>
    </row>
    <row r="27" spans="1:11" ht="13.5" thickBot="1">
      <c r="A27" s="99"/>
      <c r="B27" s="48"/>
      <c r="C27" s="286"/>
      <c r="D27" s="287"/>
      <c r="E27" s="287"/>
      <c r="F27" s="287"/>
      <c r="G27" s="287"/>
      <c r="H27" s="287"/>
      <c r="I27" s="287"/>
      <c r="J27" s="287"/>
      <c r="K27" s="287"/>
    </row>
    <row r="28" spans="1:11" ht="16.5" thickBot="1">
      <c r="A28" s="100" t="s">
        <v>412</v>
      </c>
      <c r="B28" s="101"/>
      <c r="C28" s="288"/>
      <c r="D28" s="289"/>
      <c r="E28" s="289"/>
      <c r="F28" s="289"/>
      <c r="G28" s="289"/>
      <c r="H28" s="289"/>
      <c r="I28" s="289"/>
      <c r="J28" s="289"/>
      <c r="K28" s="289"/>
    </row>
    <row r="29" spans="1:11" ht="30.75" customHeight="1">
      <c r="A29" s="36" t="s">
        <v>413</v>
      </c>
      <c r="B29" s="37"/>
      <c r="C29" s="290"/>
      <c r="D29" s="292"/>
      <c r="E29" s="292"/>
      <c r="F29" s="292"/>
      <c r="G29" s="292"/>
      <c r="H29" s="292"/>
      <c r="I29" s="292"/>
      <c r="J29" s="292"/>
      <c r="K29" s="292"/>
    </row>
    <row r="30" spans="1:11" ht="18.75" customHeight="1">
      <c r="A30" s="44"/>
      <c r="B30" s="86">
        <v>2200</v>
      </c>
      <c r="C30" s="258" t="s">
        <v>381</v>
      </c>
      <c r="D30" s="259">
        <v>50093</v>
      </c>
      <c r="E30" s="259">
        <v>49142</v>
      </c>
      <c r="F30" s="259">
        <v>14890</v>
      </c>
      <c r="G30" s="259">
        <v>64032</v>
      </c>
      <c r="H30" s="259">
        <v>0</v>
      </c>
      <c r="I30" s="259">
        <v>64032</v>
      </c>
      <c r="J30" s="259">
        <v>0</v>
      </c>
      <c r="K30" s="259">
        <v>64032</v>
      </c>
    </row>
    <row r="31" spans="1:11" ht="32.25" customHeight="1">
      <c r="A31" s="44"/>
      <c r="B31" s="40">
        <v>2300</v>
      </c>
      <c r="C31" s="258" t="s">
        <v>429</v>
      </c>
      <c r="D31" s="291">
        <v>3304</v>
      </c>
      <c r="E31" s="291">
        <v>2500</v>
      </c>
      <c r="F31" s="291">
        <v>0</v>
      </c>
      <c r="G31" s="291">
        <v>2500</v>
      </c>
      <c r="H31" s="291">
        <v>3000</v>
      </c>
      <c r="I31" s="291">
        <v>5500</v>
      </c>
      <c r="J31" s="291">
        <v>0</v>
      </c>
      <c r="K31" s="291">
        <v>5500</v>
      </c>
    </row>
    <row r="32" spans="1:11" ht="18" customHeight="1">
      <c r="A32" s="44"/>
      <c r="B32" s="40">
        <v>5000</v>
      </c>
      <c r="C32" s="258" t="s">
        <v>343</v>
      </c>
      <c r="D32" s="259">
        <v>15365</v>
      </c>
      <c r="E32" s="259">
        <v>3000</v>
      </c>
      <c r="F32" s="259">
        <v>0</v>
      </c>
      <c r="G32" s="259">
        <v>3000</v>
      </c>
      <c r="H32" s="259">
        <v>-3000</v>
      </c>
      <c r="I32" s="259">
        <v>0</v>
      </c>
      <c r="J32" s="259">
        <v>0</v>
      </c>
      <c r="K32" s="259">
        <v>0</v>
      </c>
    </row>
    <row r="33" spans="1:11" ht="18" customHeight="1">
      <c r="A33" s="171"/>
      <c r="B33" s="94"/>
      <c r="C33" s="272" t="s">
        <v>750</v>
      </c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</row>
    <row r="34" spans="1:11" ht="21" customHeight="1" thickBot="1">
      <c r="A34" s="45"/>
      <c r="B34" s="46"/>
      <c r="C34" s="293" t="s">
        <v>339</v>
      </c>
      <c r="D34" s="287">
        <f aca="true" t="shared" si="0" ref="D34:I34">SUM(D30:D33)</f>
        <v>68762</v>
      </c>
      <c r="E34" s="287">
        <f t="shared" si="0"/>
        <v>54642</v>
      </c>
      <c r="F34" s="287">
        <f t="shared" si="0"/>
        <v>14890</v>
      </c>
      <c r="G34" s="287">
        <f t="shared" si="0"/>
        <v>69532</v>
      </c>
      <c r="H34" s="287">
        <f t="shared" si="0"/>
        <v>0</v>
      </c>
      <c r="I34" s="287">
        <f t="shared" si="0"/>
        <v>69532</v>
      </c>
      <c r="J34" s="287">
        <f>SUM(J30:J33)</f>
        <v>0</v>
      </c>
      <c r="K34" s="287">
        <f>SUM(K30:K33)</f>
        <v>69532</v>
      </c>
    </row>
    <row r="35" spans="1:11" ht="45" customHeight="1">
      <c r="A35" s="47" t="s">
        <v>401</v>
      </c>
      <c r="B35" s="40"/>
      <c r="C35" s="258"/>
      <c r="D35" s="259"/>
      <c r="E35" s="259"/>
      <c r="F35" s="259"/>
      <c r="G35" s="259"/>
      <c r="H35" s="259"/>
      <c r="I35" s="259"/>
      <c r="J35" s="259"/>
      <c r="K35" s="259"/>
    </row>
    <row r="36" spans="1:11" ht="21.75" customHeight="1">
      <c r="A36" s="47"/>
      <c r="B36" s="86">
        <v>2200</v>
      </c>
      <c r="C36" s="258" t="s">
        <v>430</v>
      </c>
      <c r="D36" s="259">
        <f aca="true" t="shared" si="1" ref="D36:I36">SUM(D37:D47)</f>
        <v>76730</v>
      </c>
      <c r="E36" s="259">
        <f t="shared" si="1"/>
        <v>28137</v>
      </c>
      <c r="F36" s="259">
        <f t="shared" si="1"/>
        <v>15500</v>
      </c>
      <c r="G36" s="259">
        <f t="shared" si="1"/>
        <v>43637</v>
      </c>
      <c r="H36" s="259">
        <f t="shared" si="1"/>
        <v>3000</v>
      </c>
      <c r="I36" s="259">
        <f t="shared" si="1"/>
        <v>46637</v>
      </c>
      <c r="J36" s="259">
        <f>SUM(J37:J47)</f>
        <v>0</v>
      </c>
      <c r="K36" s="259">
        <f>SUM(K37:K47)</f>
        <v>46637</v>
      </c>
    </row>
    <row r="37" spans="1:11" ht="30" customHeight="1">
      <c r="A37" s="47"/>
      <c r="B37" s="263">
        <v>2279</v>
      </c>
      <c r="C37" s="258" t="s">
        <v>431</v>
      </c>
      <c r="D37" s="259">
        <v>1150</v>
      </c>
      <c r="E37" s="259">
        <v>1200</v>
      </c>
      <c r="F37" s="259">
        <v>0</v>
      </c>
      <c r="G37" s="259">
        <v>1200</v>
      </c>
      <c r="H37" s="259">
        <v>0</v>
      </c>
      <c r="I37" s="259">
        <v>1200</v>
      </c>
      <c r="J37" s="259">
        <v>0</v>
      </c>
      <c r="K37" s="259">
        <v>1200</v>
      </c>
    </row>
    <row r="38" spans="1:11" ht="37.5" customHeight="1">
      <c r="A38" s="47"/>
      <c r="B38" s="263">
        <v>2279</v>
      </c>
      <c r="C38" s="258" t="s">
        <v>46</v>
      </c>
      <c r="D38" s="259">
        <v>800</v>
      </c>
      <c r="E38" s="259">
        <v>500</v>
      </c>
      <c r="F38" s="259">
        <v>0</v>
      </c>
      <c r="G38" s="259">
        <v>500</v>
      </c>
      <c r="H38" s="259">
        <v>0</v>
      </c>
      <c r="I38" s="259">
        <v>500</v>
      </c>
      <c r="J38" s="259">
        <v>0</v>
      </c>
      <c r="K38" s="259">
        <v>500</v>
      </c>
    </row>
    <row r="39" spans="1:11" ht="30" customHeight="1">
      <c r="A39" s="47"/>
      <c r="B39" s="263">
        <v>2236</v>
      </c>
      <c r="C39" s="258" t="s">
        <v>432</v>
      </c>
      <c r="D39" s="259">
        <v>40</v>
      </c>
      <c r="E39" s="259">
        <v>40</v>
      </c>
      <c r="F39" s="259">
        <v>0</v>
      </c>
      <c r="G39" s="259">
        <v>40</v>
      </c>
      <c r="H39" s="259">
        <v>0</v>
      </c>
      <c r="I39" s="259">
        <v>40</v>
      </c>
      <c r="J39" s="259">
        <v>0</v>
      </c>
      <c r="K39" s="259">
        <v>40</v>
      </c>
    </row>
    <row r="40" spans="1:11" ht="30" customHeight="1">
      <c r="A40" s="47"/>
      <c r="B40" s="263">
        <v>2279</v>
      </c>
      <c r="C40" s="258" t="s">
        <v>864</v>
      </c>
      <c r="D40" s="259">
        <v>373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</row>
    <row r="41" spans="1:11" ht="30" customHeight="1">
      <c r="A41" s="47"/>
      <c r="B41" s="263">
        <v>2226</v>
      </c>
      <c r="C41" s="258" t="s">
        <v>866</v>
      </c>
      <c r="D41" s="259">
        <v>0</v>
      </c>
      <c r="E41" s="259">
        <v>2000</v>
      </c>
      <c r="F41" s="259">
        <v>0</v>
      </c>
      <c r="G41" s="259">
        <v>2000</v>
      </c>
      <c r="H41" s="259">
        <v>0</v>
      </c>
      <c r="I41" s="259">
        <v>2000</v>
      </c>
      <c r="J41" s="259">
        <v>0</v>
      </c>
      <c r="K41" s="259">
        <v>2000</v>
      </c>
    </row>
    <row r="42" spans="1:11" ht="30" customHeight="1">
      <c r="A42" s="47"/>
      <c r="B42" s="263">
        <v>2243</v>
      </c>
      <c r="C42" s="258" t="s">
        <v>865</v>
      </c>
      <c r="D42" s="259">
        <v>363</v>
      </c>
      <c r="E42" s="259">
        <v>2500</v>
      </c>
      <c r="F42" s="259">
        <v>0</v>
      </c>
      <c r="G42" s="259">
        <v>2500</v>
      </c>
      <c r="H42" s="259">
        <v>0</v>
      </c>
      <c r="I42" s="259">
        <v>2500</v>
      </c>
      <c r="J42" s="259">
        <v>0</v>
      </c>
      <c r="K42" s="259">
        <v>2500</v>
      </c>
    </row>
    <row r="43" spans="1:11" ht="41.25" customHeight="1">
      <c r="A43" s="47"/>
      <c r="B43" s="263">
        <v>2279</v>
      </c>
      <c r="C43" s="258" t="s">
        <v>141</v>
      </c>
      <c r="D43" s="259">
        <v>14371</v>
      </c>
      <c r="E43" s="259">
        <v>14197</v>
      </c>
      <c r="F43" s="259">
        <v>0</v>
      </c>
      <c r="G43" s="259">
        <v>14197</v>
      </c>
      <c r="H43" s="259">
        <v>0</v>
      </c>
      <c r="I43" s="259">
        <v>14197</v>
      </c>
      <c r="J43" s="259">
        <v>0</v>
      </c>
      <c r="K43" s="259">
        <v>14197</v>
      </c>
    </row>
    <row r="44" spans="1:11" ht="41.25" customHeight="1">
      <c r="A44" s="47"/>
      <c r="B44" s="263">
        <v>2279</v>
      </c>
      <c r="C44" s="258" t="s">
        <v>70</v>
      </c>
      <c r="D44" s="259">
        <v>0</v>
      </c>
      <c r="E44" s="259">
        <v>0</v>
      </c>
      <c r="F44" s="259">
        <v>0</v>
      </c>
      <c r="G44" s="259">
        <v>0</v>
      </c>
      <c r="H44" s="259">
        <v>3000</v>
      </c>
      <c r="I44" s="259">
        <v>3000</v>
      </c>
      <c r="J44" s="259">
        <v>0</v>
      </c>
      <c r="K44" s="259">
        <v>3000</v>
      </c>
    </row>
    <row r="45" spans="1:11" ht="41.25" customHeight="1">
      <c r="A45" s="267"/>
      <c r="B45" s="268">
        <v>2279</v>
      </c>
      <c r="C45" s="258" t="s">
        <v>148</v>
      </c>
      <c r="D45" s="259">
        <v>10370</v>
      </c>
      <c r="E45" s="259">
        <v>0</v>
      </c>
      <c r="F45" s="259">
        <v>7800</v>
      </c>
      <c r="G45" s="259">
        <v>7800</v>
      </c>
      <c r="H45" s="259">
        <v>0</v>
      </c>
      <c r="I45" s="259">
        <v>7800</v>
      </c>
      <c r="J45" s="259">
        <v>0</v>
      </c>
      <c r="K45" s="259">
        <v>7800</v>
      </c>
    </row>
    <row r="46" spans="1:11" ht="41.25" customHeight="1">
      <c r="A46" s="267"/>
      <c r="B46" s="268">
        <v>2279</v>
      </c>
      <c r="C46" s="258" t="s">
        <v>149</v>
      </c>
      <c r="D46" s="259">
        <v>3538</v>
      </c>
      <c r="E46" s="259">
        <v>0</v>
      </c>
      <c r="F46" s="259">
        <v>3200</v>
      </c>
      <c r="G46" s="259">
        <v>3200</v>
      </c>
      <c r="H46" s="259">
        <v>0</v>
      </c>
      <c r="I46" s="259">
        <v>3200</v>
      </c>
      <c r="J46" s="259">
        <v>0</v>
      </c>
      <c r="K46" s="259">
        <v>3200</v>
      </c>
    </row>
    <row r="47" spans="1:11" ht="39.75" customHeight="1">
      <c r="A47" s="267"/>
      <c r="B47" s="268">
        <v>2279</v>
      </c>
      <c r="C47" s="258" t="s">
        <v>116</v>
      </c>
      <c r="D47" s="259">
        <v>45725</v>
      </c>
      <c r="E47" s="259">
        <v>7700</v>
      </c>
      <c r="F47" s="259">
        <v>4500</v>
      </c>
      <c r="G47" s="259">
        <v>12200</v>
      </c>
      <c r="H47" s="259">
        <v>0</v>
      </c>
      <c r="I47" s="259">
        <v>12200</v>
      </c>
      <c r="J47" s="259">
        <v>0</v>
      </c>
      <c r="K47" s="259">
        <v>12200</v>
      </c>
    </row>
    <row r="48" spans="1:11" ht="21.75" customHeight="1">
      <c r="A48" s="267"/>
      <c r="B48" s="269">
        <v>5000</v>
      </c>
      <c r="C48" s="258" t="s">
        <v>343</v>
      </c>
      <c r="D48" s="259">
        <f>+SUM(D49:D49)</f>
        <v>2904</v>
      </c>
      <c r="E48" s="259">
        <f aca="true" t="shared" si="2" ref="E48:K48">+SUM(E49:E50)</f>
        <v>2000</v>
      </c>
      <c r="F48" s="259">
        <f t="shared" si="2"/>
        <v>0</v>
      </c>
      <c r="G48" s="259">
        <f t="shared" si="2"/>
        <v>2000</v>
      </c>
      <c r="H48" s="259">
        <f t="shared" si="2"/>
        <v>0</v>
      </c>
      <c r="I48" s="259">
        <f t="shared" si="2"/>
        <v>2000</v>
      </c>
      <c r="J48" s="259">
        <f t="shared" si="2"/>
        <v>0</v>
      </c>
      <c r="K48" s="259">
        <f t="shared" si="2"/>
        <v>2000</v>
      </c>
    </row>
    <row r="49" spans="1:11" ht="27" customHeight="1">
      <c r="A49" s="267"/>
      <c r="B49" s="268">
        <v>5250</v>
      </c>
      <c r="C49" s="258" t="s">
        <v>150</v>
      </c>
      <c r="D49" s="259">
        <v>2904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</row>
    <row r="50" spans="1:11" ht="27" customHeight="1">
      <c r="A50" s="307"/>
      <c r="B50" s="308">
        <v>5250</v>
      </c>
      <c r="C50" s="272" t="s">
        <v>112</v>
      </c>
      <c r="D50" s="260">
        <v>1755</v>
      </c>
      <c r="E50" s="260">
        <v>2000</v>
      </c>
      <c r="F50" s="260">
        <v>0</v>
      </c>
      <c r="G50" s="260">
        <v>2000</v>
      </c>
      <c r="H50" s="260">
        <v>0</v>
      </c>
      <c r="I50" s="260">
        <v>2000</v>
      </c>
      <c r="J50" s="260">
        <v>0</v>
      </c>
      <c r="K50" s="260">
        <v>2000</v>
      </c>
    </row>
    <row r="51" spans="1:11" ht="20.25" customHeight="1">
      <c r="A51" s="270"/>
      <c r="B51" s="271"/>
      <c r="C51" s="272" t="s">
        <v>750</v>
      </c>
      <c r="D51" s="260">
        <v>5033</v>
      </c>
      <c r="E51" s="260">
        <v>26127</v>
      </c>
      <c r="F51" s="260">
        <v>-15500</v>
      </c>
      <c r="G51" s="260">
        <v>10627</v>
      </c>
      <c r="H51" s="260">
        <v>-3000</v>
      </c>
      <c r="I51" s="260">
        <v>7627</v>
      </c>
      <c r="J51" s="260">
        <v>0</v>
      </c>
      <c r="K51" s="260">
        <v>7627</v>
      </c>
    </row>
    <row r="52" spans="1:11" ht="14.25">
      <c r="A52" s="273"/>
      <c r="B52" s="274"/>
      <c r="C52" s="275" t="s">
        <v>340</v>
      </c>
      <c r="D52" s="276">
        <f aca="true" t="shared" si="3" ref="D52:I52">D36+D48+D51</f>
        <v>84667</v>
      </c>
      <c r="E52" s="276">
        <f t="shared" si="3"/>
        <v>56264</v>
      </c>
      <c r="F52" s="276">
        <f t="shared" si="3"/>
        <v>0</v>
      </c>
      <c r="G52" s="276">
        <f t="shared" si="3"/>
        <v>56264</v>
      </c>
      <c r="H52" s="276">
        <f t="shared" si="3"/>
        <v>0</v>
      </c>
      <c r="I52" s="276">
        <f t="shared" si="3"/>
        <v>56264</v>
      </c>
      <c r="J52" s="276">
        <f>J36+J48+J51</f>
        <v>0</v>
      </c>
      <c r="K52" s="276">
        <f>K36+K48+K51</f>
        <v>56264</v>
      </c>
    </row>
    <row r="53" spans="1:11" ht="48.75" customHeight="1">
      <c r="A53" s="277" t="s">
        <v>404</v>
      </c>
      <c r="B53" s="274"/>
      <c r="C53" s="278"/>
      <c r="D53" s="254"/>
      <c r="E53" s="254"/>
      <c r="F53" s="254"/>
      <c r="G53" s="254"/>
      <c r="H53" s="254"/>
      <c r="I53" s="254"/>
      <c r="J53" s="254"/>
      <c r="K53" s="254"/>
    </row>
    <row r="54" spans="1:11" ht="15">
      <c r="A54" s="277"/>
      <c r="B54" s="274">
        <v>2200</v>
      </c>
      <c r="C54" s="279" t="s">
        <v>381</v>
      </c>
      <c r="D54" s="254">
        <f aca="true" t="shared" si="4" ref="D54:I54">SUM(D55:D56)</f>
        <v>230</v>
      </c>
      <c r="E54" s="254">
        <f t="shared" si="4"/>
        <v>100</v>
      </c>
      <c r="F54" s="254">
        <f t="shared" si="4"/>
        <v>100</v>
      </c>
      <c r="G54" s="254">
        <f t="shared" si="4"/>
        <v>100</v>
      </c>
      <c r="H54" s="254">
        <f t="shared" si="4"/>
        <v>500</v>
      </c>
      <c r="I54" s="254">
        <f t="shared" si="4"/>
        <v>600</v>
      </c>
      <c r="J54" s="254">
        <f>SUM(J55:J56)</f>
        <v>0</v>
      </c>
      <c r="K54" s="254">
        <f>SUM(K55:K56)</f>
        <v>600</v>
      </c>
    </row>
    <row r="55" spans="1:11" ht="15">
      <c r="A55" s="277"/>
      <c r="B55" s="274"/>
      <c r="C55" s="280" t="s">
        <v>433</v>
      </c>
      <c r="D55" s="254">
        <v>200</v>
      </c>
      <c r="E55" s="254">
        <v>70</v>
      </c>
      <c r="F55" s="254">
        <v>70</v>
      </c>
      <c r="G55" s="254">
        <v>70</v>
      </c>
      <c r="H55" s="254">
        <v>500</v>
      </c>
      <c r="I55" s="254">
        <v>570</v>
      </c>
      <c r="J55" s="254">
        <v>0</v>
      </c>
      <c r="K55" s="254">
        <v>570</v>
      </c>
    </row>
    <row r="56" spans="1:11" ht="15">
      <c r="A56" s="277"/>
      <c r="B56" s="281">
        <v>2236</v>
      </c>
      <c r="C56" s="280" t="s">
        <v>414</v>
      </c>
      <c r="D56" s="254">
        <v>30</v>
      </c>
      <c r="E56" s="254">
        <v>30</v>
      </c>
      <c r="F56" s="254">
        <v>30</v>
      </c>
      <c r="G56" s="254">
        <v>30</v>
      </c>
      <c r="H56" s="254">
        <v>0</v>
      </c>
      <c r="I56" s="254">
        <v>30</v>
      </c>
      <c r="J56" s="254">
        <v>0</v>
      </c>
      <c r="K56" s="254">
        <v>30</v>
      </c>
    </row>
    <row r="57" spans="1:11" ht="43.5" customHeight="1">
      <c r="A57" s="277"/>
      <c r="B57" s="274">
        <v>2300</v>
      </c>
      <c r="C57" s="280" t="s">
        <v>429</v>
      </c>
      <c r="D57" s="254">
        <v>220</v>
      </c>
      <c r="E57" s="254">
        <v>11</v>
      </c>
      <c r="F57" s="254">
        <v>11</v>
      </c>
      <c r="G57" s="254">
        <v>11</v>
      </c>
      <c r="H57" s="254">
        <v>0</v>
      </c>
      <c r="I57" s="254">
        <v>11</v>
      </c>
      <c r="J57" s="254">
        <v>0</v>
      </c>
      <c r="K57" s="254">
        <v>11</v>
      </c>
    </row>
    <row r="58" spans="1:11" ht="20.25" customHeight="1">
      <c r="A58" s="277"/>
      <c r="B58" s="281">
        <v>2312</v>
      </c>
      <c r="C58" s="280" t="s">
        <v>147</v>
      </c>
      <c r="D58" s="254">
        <v>160</v>
      </c>
      <c r="E58" s="254">
        <v>11</v>
      </c>
      <c r="F58" s="254">
        <v>11</v>
      </c>
      <c r="G58" s="254">
        <v>11</v>
      </c>
      <c r="H58" s="254">
        <v>0</v>
      </c>
      <c r="I58" s="254">
        <v>11</v>
      </c>
      <c r="J58" s="254">
        <v>0</v>
      </c>
      <c r="K58" s="254">
        <v>11</v>
      </c>
    </row>
    <row r="59" spans="1:11" ht="15">
      <c r="A59" s="277"/>
      <c r="B59" s="281">
        <v>2370</v>
      </c>
      <c r="C59" s="280" t="s">
        <v>146</v>
      </c>
      <c r="D59" s="254">
        <v>60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</row>
    <row r="60" spans="1:11" ht="15.75" customHeight="1">
      <c r="A60" s="261"/>
      <c r="B60" s="282">
        <v>5000</v>
      </c>
      <c r="C60" s="279" t="s">
        <v>751</v>
      </c>
      <c r="D60" s="261">
        <v>0</v>
      </c>
      <c r="E60" s="261">
        <v>0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61">
        <v>0</v>
      </c>
    </row>
    <row r="61" spans="1:11" ht="30" customHeight="1" hidden="1">
      <c r="A61" s="419"/>
      <c r="B61" s="419"/>
      <c r="C61" s="419"/>
      <c r="D61" s="283"/>
      <c r="E61" s="283"/>
      <c r="F61" s="283"/>
      <c r="G61" s="283"/>
      <c r="H61" s="283"/>
      <c r="I61" s="283"/>
      <c r="J61" s="283"/>
      <c r="K61" s="283"/>
    </row>
    <row r="62" spans="1:11" ht="17.25" customHeight="1">
      <c r="A62" s="284"/>
      <c r="B62" s="284"/>
      <c r="C62" s="280" t="s">
        <v>752</v>
      </c>
      <c r="D62" s="265">
        <v>0</v>
      </c>
      <c r="E62" s="265">
        <v>0</v>
      </c>
      <c r="F62" s="265">
        <v>0</v>
      </c>
      <c r="G62" s="265">
        <v>0</v>
      </c>
      <c r="H62" s="265">
        <v>0</v>
      </c>
      <c r="I62" s="265">
        <v>0</v>
      </c>
      <c r="J62" s="265">
        <v>0</v>
      </c>
      <c r="K62" s="265">
        <v>0</v>
      </c>
    </row>
    <row r="63" spans="1:11" ht="14.25">
      <c r="A63" s="261"/>
      <c r="B63" s="282"/>
      <c r="C63" s="278" t="s">
        <v>340</v>
      </c>
      <c r="D63" s="321">
        <v>450</v>
      </c>
      <c r="E63" s="321">
        <v>111</v>
      </c>
      <c r="F63" s="321">
        <v>111</v>
      </c>
      <c r="G63" s="321">
        <v>111</v>
      </c>
      <c r="H63" s="321">
        <v>500</v>
      </c>
      <c r="I63" s="321">
        <v>611</v>
      </c>
      <c r="J63" s="321">
        <v>0</v>
      </c>
      <c r="K63" s="321">
        <v>611</v>
      </c>
    </row>
    <row r="64" ht="12.75">
      <c r="C64" s="28"/>
    </row>
    <row r="65" spans="1:4" ht="48.75" customHeight="1">
      <c r="A65" s="403"/>
      <c r="B65" s="403"/>
      <c r="C65" s="403"/>
      <c r="D65" s="403"/>
    </row>
    <row r="66" ht="12.75">
      <c r="C66" s="28"/>
    </row>
    <row r="67" ht="12.75">
      <c r="C67" s="28"/>
    </row>
    <row r="68" spans="1:3" ht="12.75">
      <c r="A68" s="88"/>
      <c r="C68" s="89"/>
    </row>
    <row r="69" spans="3:5" ht="12.75">
      <c r="C69" s="89"/>
      <c r="E69" s="170"/>
    </row>
    <row r="70" ht="12.75">
      <c r="C70" s="92"/>
    </row>
    <row r="71" ht="12.75">
      <c r="C71" s="28"/>
    </row>
    <row r="72" ht="12.75">
      <c r="C72" s="28"/>
    </row>
    <row r="73" spans="3:5" ht="12.75">
      <c r="C73" s="92"/>
      <c r="E73" s="172"/>
    </row>
    <row r="74" ht="12.75">
      <c r="C74" s="91"/>
    </row>
    <row r="75" ht="12.75">
      <c r="C75" s="28"/>
    </row>
    <row r="76" ht="12.75">
      <c r="C76" s="169"/>
    </row>
    <row r="77" ht="12.75">
      <c r="C77" s="91"/>
    </row>
    <row r="78" ht="12.75">
      <c r="C78" s="89"/>
    </row>
    <row r="79" spans="3:9" ht="12.75">
      <c r="C79" s="90"/>
      <c r="H79" s="93"/>
      <c r="I79" s="93"/>
    </row>
    <row r="80" ht="12.75">
      <c r="C80" s="90"/>
    </row>
    <row r="81" ht="12.75">
      <c r="C81" s="90"/>
    </row>
    <row r="82" ht="12.75">
      <c r="C82" s="90"/>
    </row>
    <row r="83" ht="12.75">
      <c r="C83" s="28"/>
    </row>
    <row r="84" ht="27.75" customHeight="1">
      <c r="C84" s="89"/>
    </row>
    <row r="85" ht="12.75">
      <c r="C85" s="90"/>
    </row>
    <row r="86" ht="12.75">
      <c r="C86" s="90"/>
    </row>
    <row r="87" ht="12.75">
      <c r="C87" s="90"/>
    </row>
    <row r="88" ht="12.75">
      <c r="C88" s="90"/>
    </row>
    <row r="89" ht="12.75">
      <c r="C89" s="28"/>
    </row>
    <row r="90" ht="12.75">
      <c r="C90" s="89"/>
    </row>
    <row r="91" ht="12.75">
      <c r="C91" s="90"/>
    </row>
    <row r="92" ht="12.75">
      <c r="C92" s="28"/>
    </row>
    <row r="93" ht="12.75">
      <c r="C93" s="91"/>
    </row>
    <row r="94" ht="12.75">
      <c r="C94" s="28"/>
    </row>
    <row r="95" ht="12.75">
      <c r="C95" s="28"/>
    </row>
    <row r="96" ht="12.75">
      <c r="C96" s="173"/>
    </row>
    <row r="97" ht="12.75">
      <c r="C97" s="173"/>
    </row>
    <row r="98" ht="12.75">
      <c r="C98" s="173"/>
    </row>
    <row r="99" ht="12.75">
      <c r="C99" s="173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</sheetData>
  <sheetProtection/>
  <mergeCells count="10">
    <mergeCell ref="A3:C3"/>
    <mergeCell ref="D3:H3"/>
    <mergeCell ref="A5:D5"/>
    <mergeCell ref="E5:H5"/>
    <mergeCell ref="A6:E6"/>
    <mergeCell ref="A65:D65"/>
    <mergeCell ref="A7:C8"/>
    <mergeCell ref="A9:C9"/>
    <mergeCell ref="A14:C14"/>
    <mergeCell ref="A61:C61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A124">
      <selection activeCell="P10" sqref="P1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8" width="6.8515625" style="62" customWidth="1"/>
    <col min="9" max="9" width="7.8515625" style="62" customWidth="1"/>
    <col min="10" max="10" width="7.7109375" style="62" customWidth="1"/>
    <col min="11" max="11" width="8.8515625" style="62" customWidth="1"/>
    <col min="12" max="12" width="9.421875" style="62" customWidth="1"/>
    <col min="13" max="13" width="9.140625" style="62" customWidth="1"/>
  </cols>
  <sheetData>
    <row r="1" spans="1:8" ht="5.25" customHeight="1">
      <c r="A1" s="1"/>
      <c r="C1" s="75"/>
      <c r="D1" s="60"/>
      <c r="E1" s="59"/>
      <c r="F1" s="60"/>
      <c r="G1" s="60"/>
      <c r="H1" s="61"/>
    </row>
    <row r="2" spans="1:8" ht="14.25" customHeight="1">
      <c r="A2" s="1"/>
      <c r="C2" s="75"/>
      <c r="D2" s="217" t="s">
        <v>847</v>
      </c>
      <c r="E2" s="59"/>
      <c r="F2" s="60"/>
      <c r="G2" s="60"/>
      <c r="H2" s="61"/>
    </row>
    <row r="3" spans="1:8" ht="5.25" customHeight="1">
      <c r="A3" s="1"/>
      <c r="C3" s="75"/>
      <c r="D3" s="60"/>
      <c r="E3" s="59"/>
      <c r="F3" s="60"/>
      <c r="G3" s="60"/>
      <c r="H3" s="61"/>
    </row>
    <row r="4" spans="1:8" ht="13.5" customHeight="1">
      <c r="A4" s="423" t="s">
        <v>621</v>
      </c>
      <c r="B4" s="423"/>
      <c r="C4" s="423"/>
      <c r="D4" s="405"/>
      <c r="E4" s="405"/>
      <c r="F4" s="405"/>
      <c r="G4" s="405"/>
      <c r="H4" s="405"/>
    </row>
    <row r="5" spans="1:8" ht="18.75" hidden="1">
      <c r="A5" s="6"/>
      <c r="B5" s="6"/>
      <c r="C5" s="74"/>
      <c r="D5" s="60"/>
      <c r="E5" s="59"/>
      <c r="F5" s="60"/>
      <c r="G5" s="60"/>
      <c r="H5" s="5"/>
    </row>
    <row r="6" spans="1:15" ht="63" customHeight="1" hidden="1">
      <c r="A6" s="406"/>
      <c r="B6" s="406"/>
      <c r="C6" s="406"/>
      <c r="D6" s="406"/>
      <c r="E6" s="407"/>
      <c r="F6" s="407"/>
      <c r="G6" s="407"/>
      <c r="H6" s="407"/>
      <c r="I6" s="56"/>
      <c r="J6" s="56"/>
      <c r="O6" s="57"/>
    </row>
    <row r="7" spans="1:6" ht="16.5" customHeight="1" thickBot="1">
      <c r="A7" s="8"/>
      <c r="B7" s="8"/>
      <c r="C7" s="8"/>
      <c r="D7" s="60"/>
      <c r="E7" s="59"/>
      <c r="F7" s="60"/>
    </row>
    <row r="8" spans="1:13" ht="76.5" customHeight="1" thickBot="1">
      <c r="A8" s="424" t="s">
        <v>212</v>
      </c>
      <c r="B8" s="425"/>
      <c r="C8" s="426"/>
      <c r="D8" s="253" t="s">
        <v>861</v>
      </c>
      <c r="E8" s="253" t="s">
        <v>876</v>
      </c>
      <c r="F8" s="253" t="s">
        <v>879</v>
      </c>
      <c r="G8" s="253" t="s">
        <v>878</v>
      </c>
      <c r="H8" s="253" t="s">
        <v>54</v>
      </c>
      <c r="I8" s="253" t="s">
        <v>55</v>
      </c>
      <c r="J8" s="398" t="s">
        <v>71</v>
      </c>
      <c r="K8" s="398" t="s">
        <v>72</v>
      </c>
      <c r="L8"/>
      <c r="M8"/>
    </row>
    <row r="9" spans="1:13" ht="20.25" thickBot="1">
      <c r="A9" s="427"/>
      <c r="B9" s="428"/>
      <c r="C9" s="429"/>
      <c r="D9" s="64" t="s">
        <v>305</v>
      </c>
      <c r="E9" s="64" t="s">
        <v>305</v>
      </c>
      <c r="F9" s="64" t="s">
        <v>305</v>
      </c>
      <c r="G9" s="64" t="s">
        <v>305</v>
      </c>
      <c r="H9" s="64" t="s">
        <v>305</v>
      </c>
      <c r="I9" s="64" t="s">
        <v>305</v>
      </c>
      <c r="J9" s="64" t="s">
        <v>305</v>
      </c>
      <c r="K9" s="64" t="s">
        <v>305</v>
      </c>
      <c r="L9"/>
      <c r="M9"/>
    </row>
    <row r="10" spans="1:13" ht="14.25">
      <c r="A10" s="10"/>
      <c r="B10" s="129" t="s">
        <v>622</v>
      </c>
      <c r="C10" s="145" t="s">
        <v>794</v>
      </c>
      <c r="D10" s="65"/>
      <c r="E10" s="65"/>
      <c r="F10" s="65"/>
      <c r="G10" s="65"/>
      <c r="H10" s="65"/>
      <c r="I10" s="65"/>
      <c r="J10" s="65"/>
      <c r="K10" s="65"/>
      <c r="L10"/>
      <c r="M10"/>
    </row>
    <row r="11" spans="1:13" ht="13.5">
      <c r="A11" s="10"/>
      <c r="B11" s="22"/>
      <c r="C11" s="146" t="s">
        <v>360</v>
      </c>
      <c r="D11" s="69"/>
      <c r="E11" s="69"/>
      <c r="F11" s="69"/>
      <c r="G11" s="69"/>
      <c r="H11" s="69"/>
      <c r="I11" s="69"/>
      <c r="J11" s="69"/>
      <c r="K11" s="69"/>
      <c r="L11"/>
      <c r="M11"/>
    </row>
    <row r="12" spans="1:13" ht="12.75">
      <c r="A12" s="10"/>
      <c r="B12" s="10">
        <v>1100</v>
      </c>
      <c r="C12" s="14" t="s">
        <v>341</v>
      </c>
      <c r="D12" s="66">
        <v>45395</v>
      </c>
      <c r="E12" s="66">
        <v>45100</v>
      </c>
      <c r="F12" s="66">
        <v>0</v>
      </c>
      <c r="G12" s="66">
        <v>45100</v>
      </c>
      <c r="H12" s="66">
        <v>0</v>
      </c>
      <c r="I12" s="66">
        <v>45100</v>
      </c>
      <c r="J12" s="248">
        <v>478</v>
      </c>
      <c r="K12" s="248">
        <v>45578</v>
      </c>
      <c r="L12"/>
      <c r="M12"/>
    </row>
    <row r="13" spans="1:13" ht="12.75">
      <c r="A13" s="227"/>
      <c r="B13" s="223">
        <v>1148</v>
      </c>
      <c r="C13" s="226" t="s">
        <v>283</v>
      </c>
      <c r="D13" s="225">
        <v>400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/>
      <c r="M13"/>
    </row>
    <row r="14" spans="1:13" ht="12.75">
      <c r="A14" s="10"/>
      <c r="B14" s="10">
        <v>1210</v>
      </c>
      <c r="C14" s="14" t="s">
        <v>342</v>
      </c>
      <c r="D14" s="66">
        <v>11449</v>
      </c>
      <c r="E14" s="66">
        <v>10865</v>
      </c>
      <c r="F14" s="66">
        <v>0</v>
      </c>
      <c r="G14" s="66">
        <v>10865</v>
      </c>
      <c r="H14" s="66">
        <v>0</v>
      </c>
      <c r="I14" s="66">
        <v>10865</v>
      </c>
      <c r="J14" s="248">
        <v>116</v>
      </c>
      <c r="K14" s="248">
        <v>10981</v>
      </c>
      <c r="L14"/>
      <c r="M14"/>
    </row>
    <row r="15" spans="1:13" ht="25.5">
      <c r="A15" s="227"/>
      <c r="B15" s="227">
        <v>1220</v>
      </c>
      <c r="C15" s="226" t="s">
        <v>725</v>
      </c>
      <c r="D15" s="225">
        <v>1640</v>
      </c>
      <c r="E15" s="225">
        <f aca="true" t="shared" si="0" ref="E15:K15">SUM(E16:E19)</f>
        <v>100</v>
      </c>
      <c r="F15" s="225">
        <f t="shared" si="0"/>
        <v>0</v>
      </c>
      <c r="G15" s="225">
        <f t="shared" si="0"/>
        <v>100</v>
      </c>
      <c r="H15" s="225">
        <f t="shared" si="0"/>
        <v>0</v>
      </c>
      <c r="I15" s="225">
        <f t="shared" si="0"/>
        <v>100</v>
      </c>
      <c r="J15" s="225">
        <f t="shared" si="0"/>
        <v>0</v>
      </c>
      <c r="K15" s="225">
        <f t="shared" si="0"/>
        <v>100</v>
      </c>
      <c r="L15"/>
      <c r="M15"/>
    </row>
    <row r="16" spans="1:13" ht="12.75">
      <c r="A16" s="227"/>
      <c r="B16" s="223">
        <v>1221</v>
      </c>
      <c r="C16" s="226" t="s">
        <v>753</v>
      </c>
      <c r="D16" s="225">
        <v>840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/>
      <c r="M16"/>
    </row>
    <row r="17" spans="1:13" ht="25.5">
      <c r="A17" s="227"/>
      <c r="B17" s="223">
        <v>1221</v>
      </c>
      <c r="C17" s="226" t="s">
        <v>726</v>
      </c>
      <c r="D17" s="225">
        <v>220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/>
      <c r="M17"/>
    </row>
    <row r="18" spans="1:13" ht="25.5">
      <c r="A18" s="227"/>
      <c r="B18" s="223">
        <v>1228</v>
      </c>
      <c r="C18" s="226" t="s">
        <v>251</v>
      </c>
      <c r="D18" s="225">
        <v>480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/>
      <c r="M18"/>
    </row>
    <row r="19" spans="1:13" ht="12.75">
      <c r="A19" s="227"/>
      <c r="B19" s="223">
        <v>1229</v>
      </c>
      <c r="C19" s="226" t="s">
        <v>279</v>
      </c>
      <c r="D19" s="225">
        <v>100</v>
      </c>
      <c r="E19" s="225">
        <v>100</v>
      </c>
      <c r="F19" s="225">
        <v>0</v>
      </c>
      <c r="G19" s="225">
        <v>100</v>
      </c>
      <c r="H19" s="225">
        <v>0</v>
      </c>
      <c r="I19" s="225">
        <v>100</v>
      </c>
      <c r="J19" s="225">
        <v>0</v>
      </c>
      <c r="K19" s="225">
        <v>100</v>
      </c>
      <c r="L19"/>
      <c r="M19"/>
    </row>
    <row r="20" spans="1:13" ht="12.75">
      <c r="A20" s="10"/>
      <c r="B20" s="10">
        <v>2200</v>
      </c>
      <c r="C20" s="14" t="s">
        <v>310</v>
      </c>
      <c r="D20" s="66">
        <f aca="true" t="shared" si="1" ref="D20:I20">SUM(D21:D42)</f>
        <v>17939</v>
      </c>
      <c r="E20" s="66">
        <f t="shared" si="1"/>
        <v>20794</v>
      </c>
      <c r="F20" s="66">
        <f t="shared" si="1"/>
        <v>0</v>
      </c>
      <c r="G20" s="66">
        <f t="shared" si="1"/>
        <v>20794</v>
      </c>
      <c r="H20" s="66">
        <f t="shared" si="1"/>
        <v>5110</v>
      </c>
      <c r="I20" s="66">
        <f t="shared" si="1"/>
        <v>25904</v>
      </c>
      <c r="J20" s="66">
        <f>SUM(J21:J42)</f>
        <v>0</v>
      </c>
      <c r="K20" s="66">
        <f>SUM(K21:K42)</f>
        <v>25904</v>
      </c>
      <c r="L20"/>
      <c r="M20"/>
    </row>
    <row r="21" spans="1:13" ht="12.75">
      <c r="A21" s="10"/>
      <c r="B21" s="126">
        <v>2219</v>
      </c>
      <c r="C21" s="14" t="s">
        <v>524</v>
      </c>
      <c r="D21" s="66">
        <v>1800</v>
      </c>
      <c r="E21" s="66">
        <v>2000</v>
      </c>
      <c r="F21" s="66">
        <v>0</v>
      </c>
      <c r="G21" s="66">
        <v>2000</v>
      </c>
      <c r="H21" s="66">
        <v>0</v>
      </c>
      <c r="I21" s="66">
        <v>2000</v>
      </c>
      <c r="J21" s="66">
        <v>0</v>
      </c>
      <c r="K21" s="66">
        <v>2000</v>
      </c>
      <c r="L21"/>
      <c r="M21"/>
    </row>
    <row r="22" spans="1:13" ht="12.75">
      <c r="A22" s="10"/>
      <c r="B22" s="126">
        <v>2221</v>
      </c>
      <c r="C22" s="14" t="s">
        <v>525</v>
      </c>
      <c r="D22" s="66">
        <v>4300</v>
      </c>
      <c r="E22" s="66">
        <v>7000</v>
      </c>
      <c r="F22" s="66">
        <v>0</v>
      </c>
      <c r="G22" s="66">
        <v>7000</v>
      </c>
      <c r="H22" s="66">
        <v>0</v>
      </c>
      <c r="I22" s="66">
        <v>7000</v>
      </c>
      <c r="J22" s="66">
        <v>0</v>
      </c>
      <c r="K22" s="66">
        <v>7000</v>
      </c>
      <c r="L22"/>
      <c r="M22"/>
    </row>
    <row r="23" spans="1:13" ht="12.75">
      <c r="A23" s="10"/>
      <c r="B23" s="126">
        <v>2222</v>
      </c>
      <c r="C23" s="14" t="s">
        <v>526</v>
      </c>
      <c r="D23" s="66">
        <v>700</v>
      </c>
      <c r="E23" s="66">
        <v>700</v>
      </c>
      <c r="F23" s="66">
        <v>0</v>
      </c>
      <c r="G23" s="66">
        <v>700</v>
      </c>
      <c r="H23" s="66">
        <v>-100</v>
      </c>
      <c r="I23" s="66">
        <v>600</v>
      </c>
      <c r="J23" s="66">
        <v>0</v>
      </c>
      <c r="K23" s="66">
        <v>600</v>
      </c>
      <c r="L23"/>
      <c r="M23"/>
    </row>
    <row r="24" spans="1:13" ht="12.75">
      <c r="A24" s="10"/>
      <c r="B24" s="126">
        <v>2223</v>
      </c>
      <c r="C24" s="14" t="s">
        <v>623</v>
      </c>
      <c r="D24" s="66">
        <v>5450</v>
      </c>
      <c r="E24" s="66">
        <v>5500</v>
      </c>
      <c r="F24" s="66">
        <v>0</v>
      </c>
      <c r="G24" s="66">
        <v>5500</v>
      </c>
      <c r="H24" s="66">
        <v>0</v>
      </c>
      <c r="I24" s="66">
        <v>5500</v>
      </c>
      <c r="J24" s="66">
        <v>0</v>
      </c>
      <c r="K24" s="66">
        <v>5500</v>
      </c>
      <c r="L24"/>
      <c r="M24"/>
    </row>
    <row r="25" spans="1:13" ht="12.75">
      <c r="A25" s="10"/>
      <c r="B25" s="126">
        <v>2226</v>
      </c>
      <c r="C25" s="14" t="s">
        <v>624</v>
      </c>
      <c r="D25" s="66">
        <v>200</v>
      </c>
      <c r="E25" s="66">
        <v>200</v>
      </c>
      <c r="F25" s="66">
        <v>0</v>
      </c>
      <c r="G25" s="66">
        <v>200</v>
      </c>
      <c r="H25" s="66">
        <v>0</v>
      </c>
      <c r="I25" s="66">
        <v>200</v>
      </c>
      <c r="J25" s="66">
        <v>0</v>
      </c>
      <c r="K25" s="66">
        <v>200</v>
      </c>
      <c r="L25"/>
      <c r="M25"/>
    </row>
    <row r="26" spans="1:13" ht="18" customHeight="1">
      <c r="A26" s="10"/>
      <c r="B26" s="126">
        <v>2229</v>
      </c>
      <c r="C26" s="14" t="s">
        <v>576</v>
      </c>
      <c r="D26" s="66">
        <v>30</v>
      </c>
      <c r="E26" s="66">
        <v>30</v>
      </c>
      <c r="F26" s="66">
        <v>0</v>
      </c>
      <c r="G26" s="66">
        <v>30</v>
      </c>
      <c r="H26" s="66">
        <v>70</v>
      </c>
      <c r="I26" s="66">
        <v>100</v>
      </c>
      <c r="J26" s="66">
        <v>0</v>
      </c>
      <c r="K26" s="66">
        <v>100</v>
      </c>
      <c r="L26"/>
      <c r="M26"/>
    </row>
    <row r="27" spans="1:13" ht="12.75">
      <c r="A27" s="10"/>
      <c r="B27" s="126">
        <v>2233</v>
      </c>
      <c r="C27" s="14" t="s">
        <v>552</v>
      </c>
      <c r="D27" s="66">
        <v>400</v>
      </c>
      <c r="E27" s="66">
        <v>300</v>
      </c>
      <c r="F27" s="66">
        <v>0</v>
      </c>
      <c r="G27" s="66">
        <v>300</v>
      </c>
      <c r="H27" s="66">
        <v>0</v>
      </c>
      <c r="I27" s="66">
        <v>300</v>
      </c>
      <c r="J27" s="66">
        <v>0</v>
      </c>
      <c r="K27" s="66">
        <v>300</v>
      </c>
      <c r="L27"/>
      <c r="M27"/>
    </row>
    <row r="28" spans="1:13" ht="12.75">
      <c r="A28" s="10"/>
      <c r="B28" s="126">
        <v>2234</v>
      </c>
      <c r="C28" s="14" t="s">
        <v>585</v>
      </c>
      <c r="D28" s="66">
        <v>110</v>
      </c>
      <c r="E28" s="66">
        <v>120</v>
      </c>
      <c r="F28" s="66">
        <v>0</v>
      </c>
      <c r="G28" s="66">
        <v>120</v>
      </c>
      <c r="H28" s="66">
        <v>200</v>
      </c>
      <c r="I28" s="66">
        <v>320</v>
      </c>
      <c r="J28" s="66">
        <v>0</v>
      </c>
      <c r="K28" s="66">
        <v>320</v>
      </c>
      <c r="L28"/>
      <c r="M28"/>
    </row>
    <row r="29" spans="1:13" ht="12.75">
      <c r="A29" s="227"/>
      <c r="B29" s="223">
        <v>2234</v>
      </c>
      <c r="C29" s="226" t="s">
        <v>714</v>
      </c>
      <c r="D29" s="225">
        <v>230</v>
      </c>
      <c r="E29" s="118">
        <v>240</v>
      </c>
      <c r="F29" s="118">
        <v>0</v>
      </c>
      <c r="G29" s="118">
        <v>240</v>
      </c>
      <c r="H29" s="118">
        <v>0</v>
      </c>
      <c r="I29" s="118">
        <v>240</v>
      </c>
      <c r="J29" s="118">
        <v>0</v>
      </c>
      <c r="K29" s="118">
        <v>240</v>
      </c>
      <c r="L29"/>
      <c r="M29"/>
    </row>
    <row r="30" spans="1:13" ht="12.75">
      <c r="A30" s="227"/>
      <c r="B30" s="223">
        <v>2235</v>
      </c>
      <c r="C30" s="226" t="s">
        <v>530</v>
      </c>
      <c r="D30" s="225">
        <v>250</v>
      </c>
      <c r="E30" s="225">
        <v>175</v>
      </c>
      <c r="F30" s="225">
        <v>0</v>
      </c>
      <c r="G30" s="225">
        <v>175</v>
      </c>
      <c r="H30" s="225">
        <v>0</v>
      </c>
      <c r="I30" s="225">
        <v>175</v>
      </c>
      <c r="J30" s="225">
        <v>0</v>
      </c>
      <c r="K30" s="225">
        <v>175</v>
      </c>
      <c r="L30"/>
      <c r="M30"/>
    </row>
    <row r="31" spans="1:13" ht="12.75">
      <c r="A31" s="227"/>
      <c r="B31" s="223">
        <v>2236</v>
      </c>
      <c r="C31" s="226" t="s">
        <v>701</v>
      </c>
      <c r="D31" s="225">
        <v>19</v>
      </c>
      <c r="E31" s="225">
        <v>24</v>
      </c>
      <c r="F31" s="225">
        <v>0</v>
      </c>
      <c r="G31" s="225">
        <v>24</v>
      </c>
      <c r="H31" s="225">
        <v>0</v>
      </c>
      <c r="I31" s="225">
        <v>24</v>
      </c>
      <c r="J31" s="225">
        <v>0</v>
      </c>
      <c r="K31" s="225">
        <v>24</v>
      </c>
      <c r="L31"/>
      <c r="M31"/>
    </row>
    <row r="32" spans="1:13" ht="12.75">
      <c r="A32" s="227"/>
      <c r="B32" s="223">
        <v>2239</v>
      </c>
      <c r="C32" s="226" t="s">
        <v>33</v>
      </c>
      <c r="D32" s="225">
        <v>0</v>
      </c>
      <c r="E32" s="225">
        <v>0</v>
      </c>
      <c r="F32" s="225"/>
      <c r="G32" s="225">
        <v>0</v>
      </c>
      <c r="H32" s="225">
        <v>70</v>
      </c>
      <c r="I32" s="225">
        <v>70</v>
      </c>
      <c r="J32" s="225">
        <v>0</v>
      </c>
      <c r="K32" s="225">
        <v>70</v>
      </c>
      <c r="L32"/>
      <c r="M32"/>
    </row>
    <row r="33" spans="1:13" ht="12.75">
      <c r="A33" s="227"/>
      <c r="B33" s="223">
        <v>2240</v>
      </c>
      <c r="C33" s="226" t="s">
        <v>125</v>
      </c>
      <c r="D33" s="225">
        <v>100</v>
      </c>
      <c r="E33" s="225">
        <v>0</v>
      </c>
      <c r="F33" s="225">
        <v>0</v>
      </c>
      <c r="G33" s="225">
        <v>0</v>
      </c>
      <c r="H33" s="225">
        <v>60</v>
      </c>
      <c r="I33" s="225">
        <v>60</v>
      </c>
      <c r="J33" s="225">
        <v>0</v>
      </c>
      <c r="K33" s="225">
        <v>60</v>
      </c>
      <c r="L33"/>
      <c r="M33"/>
    </row>
    <row r="34" spans="1:13" ht="12.75">
      <c r="A34" s="10"/>
      <c r="B34" s="126">
        <v>2241</v>
      </c>
      <c r="C34" s="14" t="s">
        <v>673</v>
      </c>
      <c r="D34" s="66">
        <v>0</v>
      </c>
      <c r="E34" s="66">
        <v>500</v>
      </c>
      <c r="F34" s="66">
        <v>0</v>
      </c>
      <c r="G34" s="66">
        <v>500</v>
      </c>
      <c r="H34" s="66">
        <v>2300</v>
      </c>
      <c r="I34" s="66">
        <v>2800</v>
      </c>
      <c r="J34" s="66">
        <v>0</v>
      </c>
      <c r="K34" s="66">
        <v>2800</v>
      </c>
      <c r="L34"/>
      <c r="M34"/>
    </row>
    <row r="35" spans="1:13" ht="12.75">
      <c r="A35" s="10"/>
      <c r="B35" s="126">
        <v>2242</v>
      </c>
      <c r="C35" s="14" t="s">
        <v>571</v>
      </c>
      <c r="D35" s="66">
        <v>0</v>
      </c>
      <c r="E35" s="66">
        <v>30</v>
      </c>
      <c r="F35" s="66">
        <v>0</v>
      </c>
      <c r="G35" s="66">
        <v>30</v>
      </c>
      <c r="H35" s="66">
        <v>-30</v>
      </c>
      <c r="I35" s="66">
        <v>0</v>
      </c>
      <c r="J35" s="66">
        <v>0</v>
      </c>
      <c r="K35" s="66">
        <v>0</v>
      </c>
      <c r="L35"/>
      <c r="M35"/>
    </row>
    <row r="36" spans="1:13" ht="15" customHeight="1">
      <c r="A36" s="10"/>
      <c r="B36" s="126">
        <v>2243</v>
      </c>
      <c r="C36" s="14" t="s">
        <v>586</v>
      </c>
      <c r="D36" s="66">
        <v>905</v>
      </c>
      <c r="E36" s="66">
        <v>700</v>
      </c>
      <c r="F36" s="66">
        <v>0</v>
      </c>
      <c r="G36" s="66">
        <v>700</v>
      </c>
      <c r="H36" s="66">
        <v>0</v>
      </c>
      <c r="I36" s="66">
        <v>700</v>
      </c>
      <c r="J36" s="66">
        <v>0</v>
      </c>
      <c r="K36" s="66">
        <v>700</v>
      </c>
      <c r="L36"/>
      <c r="M36"/>
    </row>
    <row r="37" spans="1:13" ht="15" customHeight="1">
      <c r="A37" s="10"/>
      <c r="B37" s="126">
        <v>2249</v>
      </c>
      <c r="C37" s="14" t="s">
        <v>625</v>
      </c>
      <c r="D37" s="66">
        <v>50</v>
      </c>
      <c r="E37" s="66">
        <v>50</v>
      </c>
      <c r="F37" s="66">
        <v>0</v>
      </c>
      <c r="G37" s="66">
        <v>50</v>
      </c>
      <c r="H37" s="66">
        <v>100</v>
      </c>
      <c r="I37" s="66">
        <v>150</v>
      </c>
      <c r="J37" s="66">
        <v>0</v>
      </c>
      <c r="K37" s="66">
        <v>150</v>
      </c>
      <c r="L37"/>
      <c r="M37"/>
    </row>
    <row r="38" spans="1:13" ht="15" customHeight="1">
      <c r="A38" s="10"/>
      <c r="B38" s="126">
        <v>2251</v>
      </c>
      <c r="C38" s="14" t="s">
        <v>234</v>
      </c>
      <c r="D38" s="66">
        <v>310</v>
      </c>
      <c r="E38" s="66">
        <v>250</v>
      </c>
      <c r="F38" s="66">
        <v>0</v>
      </c>
      <c r="G38" s="66">
        <v>250</v>
      </c>
      <c r="H38" s="66">
        <v>0</v>
      </c>
      <c r="I38" s="66">
        <v>250</v>
      </c>
      <c r="J38" s="66">
        <v>0</v>
      </c>
      <c r="K38" s="66">
        <v>250</v>
      </c>
      <c r="L38"/>
      <c r="M38"/>
    </row>
    <row r="39" spans="1:13" ht="15" customHeight="1">
      <c r="A39" s="10"/>
      <c r="B39" s="126">
        <v>2253</v>
      </c>
      <c r="C39" s="14" t="s">
        <v>626</v>
      </c>
      <c r="D39" s="66">
        <v>605</v>
      </c>
      <c r="E39" s="66">
        <v>700</v>
      </c>
      <c r="F39" s="66">
        <v>0</v>
      </c>
      <c r="G39" s="66">
        <v>700</v>
      </c>
      <c r="H39" s="66">
        <v>-60</v>
      </c>
      <c r="I39" s="66">
        <v>640</v>
      </c>
      <c r="J39" s="66">
        <v>0</v>
      </c>
      <c r="K39" s="66">
        <v>640</v>
      </c>
      <c r="L39"/>
      <c r="M39"/>
    </row>
    <row r="40" spans="1:13" ht="15" customHeight="1">
      <c r="A40" s="10"/>
      <c r="B40" s="126">
        <v>2269</v>
      </c>
      <c r="C40" s="14" t="s">
        <v>615</v>
      </c>
      <c r="D40" s="66">
        <v>320</v>
      </c>
      <c r="E40" s="66">
        <v>275</v>
      </c>
      <c r="F40" s="66">
        <v>0</v>
      </c>
      <c r="G40" s="66">
        <v>275</v>
      </c>
      <c r="H40" s="66">
        <v>0</v>
      </c>
      <c r="I40" s="66">
        <v>275</v>
      </c>
      <c r="J40" s="66">
        <v>0</v>
      </c>
      <c r="K40" s="66">
        <v>275</v>
      </c>
      <c r="L40"/>
      <c r="M40"/>
    </row>
    <row r="41" spans="1:13" ht="15" customHeight="1">
      <c r="A41" s="10"/>
      <c r="B41" s="126">
        <v>2271</v>
      </c>
      <c r="C41" s="14" t="s">
        <v>627</v>
      </c>
      <c r="D41" s="66">
        <v>500</v>
      </c>
      <c r="E41" s="66">
        <v>500</v>
      </c>
      <c r="F41" s="66">
        <v>0</v>
      </c>
      <c r="G41" s="66">
        <v>500</v>
      </c>
      <c r="H41" s="66">
        <v>2500</v>
      </c>
      <c r="I41" s="66">
        <v>3000</v>
      </c>
      <c r="J41" s="66">
        <v>0</v>
      </c>
      <c r="K41" s="66">
        <v>3000</v>
      </c>
      <c r="L41"/>
      <c r="M41"/>
    </row>
    <row r="42" spans="1:13" ht="25.5">
      <c r="A42" s="10"/>
      <c r="B42" s="126">
        <v>2279</v>
      </c>
      <c r="C42" s="14" t="s">
        <v>628</v>
      </c>
      <c r="D42" s="66">
        <v>1660</v>
      </c>
      <c r="E42" s="66">
        <v>1500</v>
      </c>
      <c r="F42" s="66">
        <v>0</v>
      </c>
      <c r="G42" s="66">
        <v>1500</v>
      </c>
      <c r="H42" s="66">
        <v>0</v>
      </c>
      <c r="I42" s="66">
        <v>1500</v>
      </c>
      <c r="J42" s="66">
        <v>0</v>
      </c>
      <c r="K42" s="66">
        <v>1500</v>
      </c>
      <c r="L42"/>
      <c r="M42"/>
    </row>
    <row r="43" spans="1:13" ht="26.25" customHeight="1">
      <c r="A43" s="10"/>
      <c r="B43" s="10">
        <v>2300</v>
      </c>
      <c r="C43" s="14" t="s">
        <v>361</v>
      </c>
      <c r="D43" s="66">
        <f aca="true" t="shared" si="2" ref="D43:K43">SUM(D44:D54)</f>
        <v>5210</v>
      </c>
      <c r="E43" s="66">
        <f t="shared" si="2"/>
        <v>3600</v>
      </c>
      <c r="F43" s="66">
        <f t="shared" si="2"/>
        <v>0</v>
      </c>
      <c r="G43" s="66">
        <f t="shared" si="2"/>
        <v>3600</v>
      </c>
      <c r="H43" s="66">
        <f t="shared" si="2"/>
        <v>3811</v>
      </c>
      <c r="I43" s="66">
        <f t="shared" si="2"/>
        <v>7411</v>
      </c>
      <c r="J43" s="66">
        <f t="shared" si="2"/>
        <v>0</v>
      </c>
      <c r="K43" s="66">
        <f t="shared" si="2"/>
        <v>7411</v>
      </c>
      <c r="L43"/>
      <c r="M43"/>
    </row>
    <row r="44" spans="1:13" ht="14.25" customHeight="1">
      <c r="A44" s="10"/>
      <c r="B44" s="126">
        <v>2311</v>
      </c>
      <c r="C44" s="14" t="s">
        <v>538</v>
      </c>
      <c r="D44" s="66">
        <v>575</v>
      </c>
      <c r="E44" s="66">
        <v>700</v>
      </c>
      <c r="F44" s="66">
        <v>0</v>
      </c>
      <c r="G44" s="66">
        <v>700</v>
      </c>
      <c r="H44" s="66">
        <v>0</v>
      </c>
      <c r="I44" s="66">
        <v>700</v>
      </c>
      <c r="J44" s="66">
        <v>0</v>
      </c>
      <c r="K44" s="66">
        <v>700</v>
      </c>
      <c r="L44"/>
      <c r="M44"/>
    </row>
    <row r="45" spans="1:13" ht="15.75" customHeight="1">
      <c r="A45" s="10"/>
      <c r="B45" s="126">
        <v>2312</v>
      </c>
      <c r="C45" s="14" t="s">
        <v>539</v>
      </c>
      <c r="D45" s="66">
        <v>700</v>
      </c>
      <c r="E45" s="66">
        <v>1000</v>
      </c>
      <c r="F45" s="66">
        <v>0</v>
      </c>
      <c r="G45" s="66">
        <v>1000</v>
      </c>
      <c r="H45" s="66">
        <v>2000</v>
      </c>
      <c r="I45" s="66">
        <v>3000</v>
      </c>
      <c r="J45" s="66">
        <v>0</v>
      </c>
      <c r="K45" s="66">
        <v>3000</v>
      </c>
      <c r="L45"/>
      <c r="M45"/>
    </row>
    <row r="46" spans="1:13" ht="15" customHeight="1">
      <c r="A46" s="10"/>
      <c r="B46" s="126">
        <v>2322</v>
      </c>
      <c r="C46" s="247" t="s">
        <v>540</v>
      </c>
      <c r="D46" s="248">
        <v>2050</v>
      </c>
      <c r="E46" s="248">
        <v>0</v>
      </c>
      <c r="F46" s="248">
        <v>0</v>
      </c>
      <c r="G46" s="248">
        <v>0</v>
      </c>
      <c r="H46" s="248">
        <v>1700</v>
      </c>
      <c r="I46" s="248">
        <v>1700</v>
      </c>
      <c r="J46" s="248">
        <v>0</v>
      </c>
      <c r="K46" s="248">
        <v>1700</v>
      </c>
      <c r="L46"/>
      <c r="M46"/>
    </row>
    <row r="47" spans="1:13" ht="15" customHeight="1">
      <c r="A47" s="10"/>
      <c r="B47" s="126">
        <v>2350</v>
      </c>
      <c r="C47" s="14" t="s">
        <v>588</v>
      </c>
      <c r="D47" s="66">
        <v>0</v>
      </c>
      <c r="E47" s="66">
        <v>600</v>
      </c>
      <c r="F47" s="66">
        <v>0</v>
      </c>
      <c r="G47" s="66">
        <v>600</v>
      </c>
      <c r="H47" s="66">
        <v>-500</v>
      </c>
      <c r="I47" s="66">
        <v>100</v>
      </c>
      <c r="J47" s="66">
        <v>0</v>
      </c>
      <c r="K47" s="66">
        <v>100</v>
      </c>
      <c r="L47"/>
      <c r="M47"/>
    </row>
    <row r="48" spans="1:13" ht="15" customHeight="1">
      <c r="A48" s="10"/>
      <c r="B48" s="126">
        <v>2351</v>
      </c>
      <c r="C48" s="14" t="s">
        <v>541</v>
      </c>
      <c r="D48" s="66">
        <v>0</v>
      </c>
      <c r="E48" s="66">
        <v>0</v>
      </c>
      <c r="F48" s="66">
        <v>0</v>
      </c>
      <c r="G48" s="66">
        <v>0</v>
      </c>
      <c r="H48" s="66">
        <v>301</v>
      </c>
      <c r="I48" s="66">
        <v>301</v>
      </c>
      <c r="J48" s="66">
        <v>0</v>
      </c>
      <c r="K48" s="66">
        <v>301</v>
      </c>
      <c r="L48"/>
      <c r="M48"/>
    </row>
    <row r="49" spans="1:13" ht="15.75" customHeight="1">
      <c r="A49" s="10"/>
      <c r="B49" s="126">
        <v>2352</v>
      </c>
      <c r="C49" s="14" t="s">
        <v>542</v>
      </c>
      <c r="D49" s="66">
        <v>1085</v>
      </c>
      <c r="E49" s="66">
        <v>800</v>
      </c>
      <c r="F49" s="66">
        <v>0</v>
      </c>
      <c r="G49" s="66">
        <v>800</v>
      </c>
      <c r="H49" s="66">
        <v>200</v>
      </c>
      <c r="I49" s="66">
        <v>1000</v>
      </c>
      <c r="J49" s="66">
        <v>0</v>
      </c>
      <c r="K49" s="66">
        <v>1000</v>
      </c>
      <c r="L49"/>
      <c r="M49"/>
    </row>
    <row r="50" spans="1:13" ht="15.75" customHeight="1">
      <c r="A50" s="10"/>
      <c r="B50" s="126">
        <v>2353</v>
      </c>
      <c r="C50" s="14" t="s">
        <v>589</v>
      </c>
      <c r="D50" s="66">
        <v>250</v>
      </c>
      <c r="E50" s="66">
        <v>250</v>
      </c>
      <c r="F50" s="66">
        <v>0</v>
      </c>
      <c r="G50" s="66">
        <v>250</v>
      </c>
      <c r="H50" s="66">
        <v>0</v>
      </c>
      <c r="I50" s="66">
        <v>250</v>
      </c>
      <c r="J50" s="66">
        <v>0</v>
      </c>
      <c r="K50" s="66">
        <v>250</v>
      </c>
      <c r="L50"/>
      <c r="M50"/>
    </row>
    <row r="51" spans="1:13" ht="15.75" customHeight="1">
      <c r="A51" s="10"/>
      <c r="B51" s="126">
        <v>2354</v>
      </c>
      <c r="C51" s="14" t="s">
        <v>575</v>
      </c>
      <c r="D51" s="66">
        <v>50</v>
      </c>
      <c r="E51" s="66">
        <v>50</v>
      </c>
      <c r="F51" s="66">
        <v>0</v>
      </c>
      <c r="G51" s="66">
        <v>50</v>
      </c>
      <c r="H51" s="66">
        <v>-50</v>
      </c>
      <c r="I51" s="66">
        <v>0</v>
      </c>
      <c r="J51" s="66">
        <v>0</v>
      </c>
      <c r="K51" s="66">
        <v>0</v>
      </c>
      <c r="L51"/>
      <c r="M51"/>
    </row>
    <row r="52" spans="1:13" ht="15.75" customHeight="1">
      <c r="A52" s="10"/>
      <c r="B52" s="126">
        <v>2361</v>
      </c>
      <c r="C52" s="14" t="s">
        <v>556</v>
      </c>
      <c r="D52" s="66">
        <v>400</v>
      </c>
      <c r="E52" s="66">
        <v>100</v>
      </c>
      <c r="F52" s="66">
        <v>0</v>
      </c>
      <c r="G52" s="66">
        <v>100</v>
      </c>
      <c r="H52" s="66">
        <v>-50</v>
      </c>
      <c r="I52" s="66">
        <v>50</v>
      </c>
      <c r="J52" s="66">
        <v>0</v>
      </c>
      <c r="K52" s="66">
        <v>50</v>
      </c>
      <c r="L52"/>
      <c r="M52"/>
    </row>
    <row r="53" spans="1:13" ht="15.75" customHeight="1">
      <c r="A53" s="10"/>
      <c r="B53" s="126">
        <v>2363</v>
      </c>
      <c r="C53" s="14" t="s">
        <v>544</v>
      </c>
      <c r="D53" s="66">
        <v>50</v>
      </c>
      <c r="E53" s="66">
        <v>50</v>
      </c>
      <c r="F53" s="66">
        <v>0</v>
      </c>
      <c r="G53" s="66">
        <v>50</v>
      </c>
      <c r="H53" s="66">
        <v>150</v>
      </c>
      <c r="I53" s="66">
        <v>200</v>
      </c>
      <c r="J53" s="66">
        <v>0</v>
      </c>
      <c r="K53" s="66">
        <v>200</v>
      </c>
      <c r="L53"/>
      <c r="M53"/>
    </row>
    <row r="54" spans="1:13" ht="15.75" customHeight="1">
      <c r="A54" s="10"/>
      <c r="B54" s="126">
        <v>2390</v>
      </c>
      <c r="C54" s="14" t="s">
        <v>545</v>
      </c>
      <c r="D54" s="66">
        <v>50</v>
      </c>
      <c r="E54" s="66">
        <v>50</v>
      </c>
      <c r="F54" s="66">
        <v>0</v>
      </c>
      <c r="G54" s="66">
        <v>50</v>
      </c>
      <c r="H54" s="66">
        <v>60</v>
      </c>
      <c r="I54" s="66">
        <v>110</v>
      </c>
      <c r="J54" s="66">
        <v>0</v>
      </c>
      <c r="K54" s="66">
        <v>110</v>
      </c>
      <c r="L54"/>
      <c r="M54"/>
    </row>
    <row r="55" spans="1:13" ht="15.75" customHeight="1">
      <c r="A55" s="10"/>
      <c r="B55" s="10">
        <v>2400</v>
      </c>
      <c r="C55" s="14" t="s">
        <v>318</v>
      </c>
      <c r="D55" s="66">
        <v>80</v>
      </c>
      <c r="E55" s="66">
        <v>80</v>
      </c>
      <c r="F55" s="66">
        <v>0</v>
      </c>
      <c r="G55" s="66">
        <v>80</v>
      </c>
      <c r="H55" s="66">
        <v>0</v>
      </c>
      <c r="I55" s="66">
        <v>80</v>
      </c>
      <c r="J55" s="66">
        <v>0</v>
      </c>
      <c r="K55" s="66">
        <v>80</v>
      </c>
      <c r="L55"/>
      <c r="M55"/>
    </row>
    <row r="56" spans="1:13" ht="15.75" customHeight="1">
      <c r="A56" s="10"/>
      <c r="B56" s="10">
        <v>2500</v>
      </c>
      <c r="C56" s="14" t="s">
        <v>357</v>
      </c>
      <c r="D56" s="66">
        <v>255</v>
      </c>
      <c r="E56" s="66">
        <v>300</v>
      </c>
      <c r="F56" s="66">
        <v>0</v>
      </c>
      <c r="G56" s="66">
        <v>300</v>
      </c>
      <c r="H56" s="66">
        <v>-300</v>
      </c>
      <c r="I56" s="66">
        <v>0</v>
      </c>
      <c r="J56" s="66">
        <v>0</v>
      </c>
      <c r="K56" s="66">
        <v>0</v>
      </c>
      <c r="L56"/>
      <c r="M56"/>
    </row>
    <row r="57" spans="1:13" ht="15.75" customHeight="1">
      <c r="A57" s="10"/>
      <c r="B57" s="10">
        <v>5000</v>
      </c>
      <c r="C57" s="14" t="s">
        <v>343</v>
      </c>
      <c r="D57" s="66">
        <f aca="true" t="shared" si="3" ref="D57:K57">SUM(D58:D60)</f>
        <v>410</v>
      </c>
      <c r="E57" s="66">
        <f t="shared" si="3"/>
        <v>1000</v>
      </c>
      <c r="F57" s="66">
        <f t="shared" si="3"/>
        <v>0</v>
      </c>
      <c r="G57" s="66">
        <f t="shared" si="3"/>
        <v>1000</v>
      </c>
      <c r="H57" s="66">
        <f t="shared" si="3"/>
        <v>-800</v>
      </c>
      <c r="I57" s="66">
        <f t="shared" si="3"/>
        <v>200</v>
      </c>
      <c r="J57" s="66">
        <f t="shared" si="3"/>
        <v>0</v>
      </c>
      <c r="K57" s="66">
        <f t="shared" si="3"/>
        <v>200</v>
      </c>
      <c r="L57"/>
      <c r="M57"/>
    </row>
    <row r="58" spans="1:13" ht="15.75" customHeight="1">
      <c r="A58" s="10"/>
      <c r="B58" s="126">
        <v>5121</v>
      </c>
      <c r="C58" s="14" t="s">
        <v>557</v>
      </c>
      <c r="D58" s="66">
        <v>0</v>
      </c>
      <c r="E58" s="66">
        <v>200</v>
      </c>
      <c r="F58" s="66">
        <v>0</v>
      </c>
      <c r="G58" s="66">
        <v>200</v>
      </c>
      <c r="H58" s="66">
        <v>0</v>
      </c>
      <c r="I58" s="66">
        <v>200</v>
      </c>
      <c r="J58" s="66">
        <v>0</v>
      </c>
      <c r="K58" s="66">
        <v>200</v>
      </c>
      <c r="L58"/>
      <c r="M58"/>
    </row>
    <row r="59" spans="1:13" ht="15.75" customHeight="1">
      <c r="A59" s="10"/>
      <c r="B59" s="126">
        <v>5238</v>
      </c>
      <c r="C59" s="14" t="s">
        <v>593</v>
      </c>
      <c r="D59" s="66">
        <v>0</v>
      </c>
      <c r="E59" s="66">
        <v>500</v>
      </c>
      <c r="F59" s="66">
        <v>0</v>
      </c>
      <c r="G59" s="66">
        <v>500</v>
      </c>
      <c r="H59" s="66">
        <v>-500</v>
      </c>
      <c r="I59" s="66">
        <v>0</v>
      </c>
      <c r="J59" s="66">
        <v>0</v>
      </c>
      <c r="K59" s="66">
        <v>0</v>
      </c>
      <c r="L59"/>
      <c r="M59"/>
    </row>
    <row r="60" spans="1:13" ht="15.75" customHeight="1">
      <c r="A60" s="10"/>
      <c r="B60" s="126">
        <v>5239</v>
      </c>
      <c r="C60" s="14" t="s">
        <v>548</v>
      </c>
      <c r="D60" s="66">
        <v>410</v>
      </c>
      <c r="E60" s="66">
        <v>300</v>
      </c>
      <c r="F60" s="66">
        <v>0</v>
      </c>
      <c r="G60" s="66">
        <v>300</v>
      </c>
      <c r="H60" s="66">
        <v>-300</v>
      </c>
      <c r="I60" s="66">
        <v>0</v>
      </c>
      <c r="J60" s="66">
        <v>0</v>
      </c>
      <c r="K60" s="66">
        <v>0</v>
      </c>
      <c r="L60"/>
      <c r="M60"/>
    </row>
    <row r="61" spans="1:13" ht="15.75" customHeight="1">
      <c r="A61" s="10"/>
      <c r="B61" s="10"/>
      <c r="C61" s="18" t="s">
        <v>306</v>
      </c>
      <c r="D61" s="66">
        <f aca="true" t="shared" si="4" ref="D61:K61">D14+D20+D12+D43+D55+D57+D56+D15</f>
        <v>82378</v>
      </c>
      <c r="E61" s="66">
        <f t="shared" si="4"/>
        <v>81839</v>
      </c>
      <c r="F61" s="66">
        <f t="shared" si="4"/>
        <v>0</v>
      </c>
      <c r="G61" s="66">
        <f t="shared" si="4"/>
        <v>81839</v>
      </c>
      <c r="H61" s="66">
        <f t="shared" si="4"/>
        <v>7821</v>
      </c>
      <c r="I61" s="66">
        <f t="shared" si="4"/>
        <v>89660</v>
      </c>
      <c r="J61" s="66">
        <f t="shared" si="4"/>
        <v>594</v>
      </c>
      <c r="K61" s="66">
        <f t="shared" si="4"/>
        <v>90254</v>
      </c>
      <c r="L61"/>
      <c r="M61"/>
    </row>
    <row r="62" spans="1:13" ht="15.75" customHeight="1">
      <c r="A62" s="124"/>
      <c r="B62" s="10"/>
      <c r="C62" s="18"/>
      <c r="D62" s="66"/>
      <c r="E62" s="66"/>
      <c r="F62" s="66"/>
      <c r="G62" s="66"/>
      <c r="H62" s="66"/>
      <c r="I62" s="66"/>
      <c r="J62" s="66"/>
      <c r="K62" s="66"/>
      <c r="L62"/>
      <c r="M62"/>
    </row>
    <row r="63" spans="1:13" ht="30" customHeight="1">
      <c r="A63" s="124"/>
      <c r="B63" s="10"/>
      <c r="C63" s="146" t="s">
        <v>856</v>
      </c>
      <c r="D63" s="66"/>
      <c r="E63" s="66"/>
      <c r="F63" s="66"/>
      <c r="G63" s="66"/>
      <c r="H63" s="66"/>
      <c r="I63" s="66"/>
      <c r="J63" s="66"/>
      <c r="K63" s="66"/>
      <c r="L63"/>
      <c r="M63"/>
    </row>
    <row r="64" spans="1:13" ht="15.75" customHeight="1">
      <c r="A64" s="124"/>
      <c r="B64" s="10">
        <v>2200</v>
      </c>
      <c r="C64" s="14" t="s">
        <v>310</v>
      </c>
      <c r="D64" s="66">
        <v>0</v>
      </c>
      <c r="E64" s="66">
        <f aca="true" t="shared" si="5" ref="E64:K64">SUM(E65:E66)</f>
        <v>700</v>
      </c>
      <c r="F64" s="66">
        <f t="shared" si="5"/>
        <v>0</v>
      </c>
      <c r="G64" s="66">
        <f t="shared" si="5"/>
        <v>700</v>
      </c>
      <c r="H64" s="66">
        <f t="shared" si="5"/>
        <v>-700</v>
      </c>
      <c r="I64" s="66">
        <f t="shared" si="5"/>
        <v>0</v>
      </c>
      <c r="J64" s="66">
        <f t="shared" si="5"/>
        <v>0</v>
      </c>
      <c r="K64" s="66">
        <f t="shared" si="5"/>
        <v>0</v>
      </c>
      <c r="L64"/>
      <c r="M64"/>
    </row>
    <row r="65" spans="1:13" ht="15.75" customHeight="1">
      <c r="A65" s="124"/>
      <c r="B65" s="126">
        <v>2222</v>
      </c>
      <c r="C65" s="14" t="s">
        <v>526</v>
      </c>
      <c r="D65" s="66">
        <v>0</v>
      </c>
      <c r="E65" s="66">
        <v>200</v>
      </c>
      <c r="F65" s="66">
        <v>0</v>
      </c>
      <c r="G65" s="66">
        <v>200</v>
      </c>
      <c r="H65" s="66">
        <v>-200</v>
      </c>
      <c r="I65" s="66">
        <v>0</v>
      </c>
      <c r="J65" s="66">
        <v>0</v>
      </c>
      <c r="K65" s="66">
        <v>0</v>
      </c>
      <c r="L65"/>
      <c r="M65"/>
    </row>
    <row r="66" spans="1:13" ht="15.75" customHeight="1">
      <c r="A66" s="124"/>
      <c r="B66" s="126">
        <v>2223</v>
      </c>
      <c r="C66" s="14" t="s">
        <v>527</v>
      </c>
      <c r="D66" s="66">
        <v>0</v>
      </c>
      <c r="E66" s="66">
        <v>500</v>
      </c>
      <c r="F66" s="66">
        <v>0</v>
      </c>
      <c r="G66" s="66">
        <v>500</v>
      </c>
      <c r="H66" s="66">
        <v>-500</v>
      </c>
      <c r="I66" s="66">
        <v>0</v>
      </c>
      <c r="J66" s="66">
        <v>0</v>
      </c>
      <c r="K66" s="66">
        <v>0</v>
      </c>
      <c r="L66"/>
      <c r="M66"/>
    </row>
    <row r="67" spans="1:13" ht="27.75" customHeight="1">
      <c r="A67" s="124"/>
      <c r="B67" s="10">
        <v>2300</v>
      </c>
      <c r="C67" s="14" t="s">
        <v>235</v>
      </c>
      <c r="D67" s="66">
        <v>0</v>
      </c>
      <c r="E67" s="66">
        <v>230</v>
      </c>
      <c r="F67" s="66">
        <v>0</v>
      </c>
      <c r="G67" s="66">
        <v>230</v>
      </c>
      <c r="H67" s="66">
        <v>0</v>
      </c>
      <c r="I67" s="66">
        <v>230</v>
      </c>
      <c r="J67" s="66">
        <v>0</v>
      </c>
      <c r="K67" s="66">
        <v>230</v>
      </c>
      <c r="L67"/>
      <c r="M67"/>
    </row>
    <row r="68" spans="1:13" ht="15.75" customHeight="1">
      <c r="A68" s="124"/>
      <c r="B68" s="10"/>
      <c r="C68" s="14" t="s">
        <v>233</v>
      </c>
      <c r="D68" s="66">
        <v>0</v>
      </c>
      <c r="E68" s="66">
        <v>230</v>
      </c>
      <c r="F68" s="66">
        <v>0</v>
      </c>
      <c r="G68" s="66">
        <v>230</v>
      </c>
      <c r="H68" s="66">
        <v>0</v>
      </c>
      <c r="I68" s="66">
        <v>230</v>
      </c>
      <c r="J68" s="66">
        <v>0</v>
      </c>
      <c r="K68" s="66">
        <v>230</v>
      </c>
      <c r="L68"/>
      <c r="M68"/>
    </row>
    <row r="69" spans="1:13" ht="15.75" customHeight="1">
      <c r="A69" s="124"/>
      <c r="B69" s="304"/>
      <c r="C69" s="18" t="s">
        <v>335</v>
      </c>
      <c r="D69" s="66">
        <v>0</v>
      </c>
      <c r="E69" s="66">
        <f aca="true" t="shared" si="6" ref="E69:K69">E64+E67</f>
        <v>930</v>
      </c>
      <c r="F69" s="66">
        <f t="shared" si="6"/>
        <v>0</v>
      </c>
      <c r="G69" s="66">
        <f t="shared" si="6"/>
        <v>930</v>
      </c>
      <c r="H69" s="66">
        <f t="shared" si="6"/>
        <v>-700</v>
      </c>
      <c r="I69" s="66">
        <f t="shared" si="6"/>
        <v>230</v>
      </c>
      <c r="J69" s="66">
        <f t="shared" si="6"/>
        <v>0</v>
      </c>
      <c r="K69" s="66">
        <f t="shared" si="6"/>
        <v>230</v>
      </c>
      <c r="L69"/>
      <c r="M69"/>
    </row>
    <row r="70" spans="1:13" ht="25.5" customHeight="1">
      <c r="A70" s="124"/>
      <c r="B70" s="10"/>
      <c r="C70" s="18"/>
      <c r="D70" s="66"/>
      <c r="E70" s="66"/>
      <c r="F70" s="66"/>
      <c r="G70" s="66"/>
      <c r="H70" s="66"/>
      <c r="I70" s="66"/>
      <c r="J70" s="66"/>
      <c r="K70" s="66"/>
      <c r="L70"/>
      <c r="M70"/>
    </row>
    <row r="71" spans="1:13" ht="13.5">
      <c r="A71" s="32"/>
      <c r="B71" s="22"/>
      <c r="C71" s="151" t="s">
        <v>333</v>
      </c>
      <c r="D71" s="66"/>
      <c r="E71" s="66"/>
      <c r="F71" s="66"/>
      <c r="G71" s="66"/>
      <c r="H71" s="66"/>
      <c r="I71" s="66"/>
      <c r="J71" s="66"/>
      <c r="K71" s="66"/>
      <c r="L71"/>
      <c r="M71"/>
    </row>
    <row r="72" spans="1:13" ht="12.75">
      <c r="A72" s="32"/>
      <c r="B72" s="10">
        <v>6200</v>
      </c>
      <c r="C72" s="11" t="s">
        <v>631</v>
      </c>
      <c r="D72" s="66">
        <f aca="true" t="shared" si="7" ref="D72:I72">SUM(D73:D83)</f>
        <v>151670</v>
      </c>
      <c r="E72" s="66">
        <f t="shared" si="7"/>
        <v>95750</v>
      </c>
      <c r="F72" s="66">
        <f t="shared" si="7"/>
        <v>0</v>
      </c>
      <c r="G72" s="66">
        <f t="shared" si="7"/>
        <v>95750</v>
      </c>
      <c r="H72" s="66">
        <f t="shared" si="7"/>
        <v>-19121</v>
      </c>
      <c r="I72" s="66">
        <f t="shared" si="7"/>
        <v>76629</v>
      </c>
      <c r="J72" s="66">
        <f>SUM(J73:J83)</f>
        <v>0</v>
      </c>
      <c r="K72" s="66">
        <f>SUM(K73:K83)</f>
        <v>76629</v>
      </c>
      <c r="L72"/>
      <c r="M72"/>
    </row>
    <row r="73" spans="1:13" ht="25.5">
      <c r="A73" s="32"/>
      <c r="B73" s="126">
        <v>6259</v>
      </c>
      <c r="C73" s="11" t="s">
        <v>232</v>
      </c>
      <c r="D73" s="66">
        <v>22825</v>
      </c>
      <c r="E73" s="66">
        <v>9500</v>
      </c>
      <c r="F73" s="66">
        <v>0</v>
      </c>
      <c r="G73" s="66">
        <v>9500</v>
      </c>
      <c r="H73" s="66">
        <v>950</v>
      </c>
      <c r="I73" s="66">
        <v>10450</v>
      </c>
      <c r="J73" s="66">
        <v>0</v>
      </c>
      <c r="K73" s="66">
        <v>10450</v>
      </c>
      <c r="L73"/>
      <c r="M73"/>
    </row>
    <row r="74" spans="1:13" ht="12.75">
      <c r="A74" s="32"/>
      <c r="B74" s="126">
        <v>6259</v>
      </c>
      <c r="C74" s="11" t="s">
        <v>632</v>
      </c>
      <c r="D74" s="66">
        <v>90</v>
      </c>
      <c r="E74" s="66">
        <v>450</v>
      </c>
      <c r="F74" s="66">
        <v>0</v>
      </c>
      <c r="G74" s="66">
        <v>450</v>
      </c>
      <c r="H74" s="66">
        <v>-180</v>
      </c>
      <c r="I74" s="66">
        <v>270</v>
      </c>
      <c r="J74" s="66">
        <v>0</v>
      </c>
      <c r="K74" s="66">
        <v>270</v>
      </c>
      <c r="L74"/>
      <c r="M74"/>
    </row>
    <row r="75" spans="1:13" ht="12.75">
      <c r="A75" s="32"/>
      <c r="B75" s="126">
        <v>6259</v>
      </c>
      <c r="C75" s="11" t="s">
        <v>230</v>
      </c>
      <c r="D75" s="66">
        <v>0</v>
      </c>
      <c r="E75" s="66">
        <v>4500</v>
      </c>
      <c r="F75" s="66">
        <v>0</v>
      </c>
      <c r="G75" s="66">
        <v>4500</v>
      </c>
      <c r="H75" s="66">
        <v>0</v>
      </c>
      <c r="I75" s="66">
        <v>4500</v>
      </c>
      <c r="J75" s="66">
        <v>0</v>
      </c>
      <c r="K75" s="66">
        <v>4500</v>
      </c>
      <c r="L75"/>
      <c r="M75"/>
    </row>
    <row r="76" spans="1:13" ht="12.75">
      <c r="A76" s="32"/>
      <c r="B76" s="126">
        <v>6251</v>
      </c>
      <c r="C76" s="11" t="s">
        <v>231</v>
      </c>
      <c r="D76" s="66">
        <v>0</v>
      </c>
      <c r="E76" s="66">
        <v>1000</v>
      </c>
      <c r="F76" s="66">
        <v>0</v>
      </c>
      <c r="G76" s="66">
        <v>1000</v>
      </c>
      <c r="H76" s="66">
        <v>-670</v>
      </c>
      <c r="I76" s="66">
        <v>330</v>
      </c>
      <c r="J76" s="66">
        <v>0</v>
      </c>
      <c r="K76" s="66">
        <v>330</v>
      </c>
      <c r="L76"/>
      <c r="M76"/>
    </row>
    <row r="77" spans="1:13" ht="12.75">
      <c r="A77" s="32"/>
      <c r="B77" s="126">
        <v>6252</v>
      </c>
      <c r="C77" s="11" t="s">
        <v>633</v>
      </c>
      <c r="D77" s="66">
        <v>3400</v>
      </c>
      <c r="E77" s="66">
        <v>4000</v>
      </c>
      <c r="F77" s="66">
        <v>0</v>
      </c>
      <c r="G77" s="66">
        <v>4000</v>
      </c>
      <c r="H77" s="66">
        <v>0</v>
      </c>
      <c r="I77" s="66">
        <v>4000</v>
      </c>
      <c r="J77" s="66">
        <v>0</v>
      </c>
      <c r="K77" s="66">
        <v>4000</v>
      </c>
      <c r="L77"/>
      <c r="M77"/>
    </row>
    <row r="78" spans="1:13" ht="12.75">
      <c r="A78" s="32"/>
      <c r="B78" s="126">
        <v>6253</v>
      </c>
      <c r="C78" s="11" t="s">
        <v>634</v>
      </c>
      <c r="D78" s="66">
        <v>600</v>
      </c>
      <c r="E78" s="66">
        <v>800</v>
      </c>
      <c r="F78" s="66">
        <v>0</v>
      </c>
      <c r="G78" s="66">
        <v>800</v>
      </c>
      <c r="H78" s="66">
        <v>0</v>
      </c>
      <c r="I78" s="66">
        <v>800</v>
      </c>
      <c r="J78" s="66">
        <v>0</v>
      </c>
      <c r="K78" s="66">
        <v>800</v>
      </c>
      <c r="L78"/>
      <c r="M78"/>
    </row>
    <row r="79" spans="1:13" ht="12.75">
      <c r="A79" s="32"/>
      <c r="B79" s="126">
        <v>6254</v>
      </c>
      <c r="C79" s="11" t="s">
        <v>635</v>
      </c>
      <c r="D79" s="66">
        <v>300</v>
      </c>
      <c r="E79" s="66">
        <v>1000</v>
      </c>
      <c r="F79" s="66">
        <v>0</v>
      </c>
      <c r="G79" s="66">
        <v>1000</v>
      </c>
      <c r="H79" s="66">
        <v>400</v>
      </c>
      <c r="I79" s="66">
        <v>1400</v>
      </c>
      <c r="J79" s="66">
        <v>0</v>
      </c>
      <c r="K79" s="66">
        <v>1400</v>
      </c>
      <c r="L79"/>
      <c r="M79"/>
    </row>
    <row r="80" spans="1:13" ht="12.75">
      <c r="A80" s="32"/>
      <c r="B80" s="126">
        <v>6255</v>
      </c>
      <c r="C80" s="11" t="s">
        <v>636</v>
      </c>
      <c r="D80" s="66">
        <v>9200</v>
      </c>
      <c r="E80" s="66">
        <v>9000</v>
      </c>
      <c r="F80" s="66">
        <v>0</v>
      </c>
      <c r="G80" s="66">
        <v>9000</v>
      </c>
      <c r="H80" s="66">
        <v>0</v>
      </c>
      <c r="I80" s="66">
        <v>9000</v>
      </c>
      <c r="J80" s="66">
        <v>0</v>
      </c>
      <c r="K80" s="66">
        <v>9000</v>
      </c>
      <c r="L80"/>
      <c r="M80"/>
    </row>
    <row r="81" spans="1:13" ht="12.75">
      <c r="A81" s="32"/>
      <c r="B81" s="126">
        <v>6270</v>
      </c>
      <c r="C81" s="11" t="s">
        <v>638</v>
      </c>
      <c r="D81" s="66">
        <v>15000</v>
      </c>
      <c r="E81" s="66">
        <v>9000</v>
      </c>
      <c r="F81" s="66">
        <v>0</v>
      </c>
      <c r="G81" s="66">
        <v>9000</v>
      </c>
      <c r="H81" s="66">
        <v>0</v>
      </c>
      <c r="I81" s="66">
        <v>9000</v>
      </c>
      <c r="J81" s="66">
        <v>0</v>
      </c>
      <c r="K81" s="66">
        <v>9000</v>
      </c>
      <c r="L81"/>
      <c r="M81"/>
    </row>
    <row r="82" spans="1:13" ht="12.75">
      <c r="A82" s="32"/>
      <c r="B82" s="126">
        <v>6260</v>
      </c>
      <c r="C82" s="11" t="s">
        <v>874</v>
      </c>
      <c r="D82" s="66">
        <v>98820</v>
      </c>
      <c r="E82" s="66">
        <v>56000</v>
      </c>
      <c r="F82" s="66">
        <v>0</v>
      </c>
      <c r="G82" s="66">
        <v>56000</v>
      </c>
      <c r="H82" s="66">
        <v>-19821</v>
      </c>
      <c r="I82" s="66">
        <v>36179</v>
      </c>
      <c r="J82" s="66">
        <v>0</v>
      </c>
      <c r="K82" s="66">
        <v>36179</v>
      </c>
      <c r="L82"/>
      <c r="M82"/>
    </row>
    <row r="83" spans="1:13" ht="12.75">
      <c r="A83" s="32"/>
      <c r="B83" s="126">
        <v>6292</v>
      </c>
      <c r="C83" s="11" t="s">
        <v>690</v>
      </c>
      <c r="D83" s="66">
        <v>1435</v>
      </c>
      <c r="E83" s="66">
        <v>500</v>
      </c>
      <c r="F83" s="66">
        <v>0</v>
      </c>
      <c r="G83" s="66">
        <v>500</v>
      </c>
      <c r="H83" s="66">
        <v>200</v>
      </c>
      <c r="I83" s="66">
        <v>700</v>
      </c>
      <c r="J83" s="66">
        <v>0</v>
      </c>
      <c r="K83" s="66">
        <v>700</v>
      </c>
      <c r="L83"/>
      <c r="M83"/>
    </row>
    <row r="84" spans="1:13" ht="12.75">
      <c r="A84" s="32"/>
      <c r="B84" s="10">
        <v>6300</v>
      </c>
      <c r="C84" s="11" t="s">
        <v>639</v>
      </c>
      <c r="D84" s="66">
        <f aca="true" t="shared" si="8" ref="D84:I84">SUM(D85:D90)</f>
        <v>54530</v>
      </c>
      <c r="E84" s="66">
        <f t="shared" si="8"/>
        <v>47300</v>
      </c>
      <c r="F84" s="66">
        <f t="shared" si="8"/>
        <v>0</v>
      </c>
      <c r="G84" s="66">
        <f t="shared" si="8"/>
        <v>47300</v>
      </c>
      <c r="H84" s="66">
        <f t="shared" si="8"/>
        <v>2000</v>
      </c>
      <c r="I84" s="66">
        <f t="shared" si="8"/>
        <v>49300</v>
      </c>
      <c r="J84" s="66">
        <f>SUM(J85:J90)</f>
        <v>0</v>
      </c>
      <c r="K84" s="66">
        <f>SUM(K85:K90)</f>
        <v>49300</v>
      </c>
      <c r="L84"/>
      <c r="M84"/>
    </row>
    <row r="85" spans="1:13" ht="12.75">
      <c r="A85" s="32"/>
      <c r="B85" s="126">
        <v>6322</v>
      </c>
      <c r="C85" s="11" t="s">
        <v>640</v>
      </c>
      <c r="D85" s="66">
        <v>17450</v>
      </c>
      <c r="E85" s="66">
        <v>16000</v>
      </c>
      <c r="F85" s="66">
        <v>0</v>
      </c>
      <c r="G85" s="66">
        <v>16000</v>
      </c>
      <c r="H85" s="66">
        <v>500</v>
      </c>
      <c r="I85" s="66">
        <v>16500</v>
      </c>
      <c r="J85" s="66">
        <v>0</v>
      </c>
      <c r="K85" s="66">
        <v>16500</v>
      </c>
      <c r="L85"/>
      <c r="M85"/>
    </row>
    <row r="86" spans="1:13" ht="12.75">
      <c r="A86" s="32"/>
      <c r="B86" s="126">
        <v>6325</v>
      </c>
      <c r="C86" s="11" t="s">
        <v>233</v>
      </c>
      <c r="D86" s="66">
        <v>0</v>
      </c>
      <c r="E86" s="66">
        <v>0</v>
      </c>
      <c r="F86" s="66">
        <v>0</v>
      </c>
      <c r="G86" s="66">
        <v>0</v>
      </c>
      <c r="H86" s="66">
        <v>2300</v>
      </c>
      <c r="I86" s="66">
        <v>2300</v>
      </c>
      <c r="J86" s="66">
        <v>0</v>
      </c>
      <c r="K86" s="66">
        <v>2300</v>
      </c>
      <c r="L86"/>
      <c r="M86"/>
    </row>
    <row r="87" spans="1:13" ht="12.75">
      <c r="A87" s="32"/>
      <c r="B87" s="126">
        <v>6330</v>
      </c>
      <c r="C87" s="11" t="s">
        <v>641</v>
      </c>
      <c r="D87" s="66">
        <v>11390</v>
      </c>
      <c r="E87" s="66">
        <v>8000</v>
      </c>
      <c r="F87" s="66">
        <v>0</v>
      </c>
      <c r="G87" s="66">
        <v>8000</v>
      </c>
      <c r="H87" s="66">
        <v>2000</v>
      </c>
      <c r="I87" s="66">
        <v>10000</v>
      </c>
      <c r="J87" s="66">
        <v>0</v>
      </c>
      <c r="K87" s="66">
        <v>10000</v>
      </c>
      <c r="L87"/>
      <c r="M87"/>
    </row>
    <row r="88" spans="1:13" ht="12.75">
      <c r="A88" s="32"/>
      <c r="B88" s="126">
        <v>6350</v>
      </c>
      <c r="C88" s="11" t="s">
        <v>637</v>
      </c>
      <c r="D88" s="66">
        <v>300</v>
      </c>
      <c r="E88" s="66">
        <v>500</v>
      </c>
      <c r="F88" s="66">
        <v>0</v>
      </c>
      <c r="G88" s="66">
        <v>500</v>
      </c>
      <c r="H88" s="66">
        <v>0</v>
      </c>
      <c r="I88" s="66">
        <v>500</v>
      </c>
      <c r="J88" s="66">
        <v>0</v>
      </c>
      <c r="K88" s="66">
        <v>500</v>
      </c>
      <c r="L88"/>
      <c r="M88"/>
    </row>
    <row r="89" spans="1:13" ht="12.75">
      <c r="A89" s="32"/>
      <c r="B89" s="126">
        <v>6322</v>
      </c>
      <c r="C89" s="11" t="s">
        <v>642</v>
      </c>
      <c r="D89" s="66">
        <v>1000</v>
      </c>
      <c r="E89" s="66">
        <v>500</v>
      </c>
      <c r="F89" s="66">
        <v>0</v>
      </c>
      <c r="G89" s="66">
        <v>500</v>
      </c>
      <c r="H89" s="66">
        <v>-500</v>
      </c>
      <c r="I89" s="66">
        <v>0</v>
      </c>
      <c r="J89" s="66">
        <v>0</v>
      </c>
      <c r="K89" s="66">
        <v>0</v>
      </c>
      <c r="L89"/>
      <c r="M89"/>
    </row>
    <row r="90" spans="1:13" ht="12.75">
      <c r="A90" s="32"/>
      <c r="B90" s="126">
        <v>6360</v>
      </c>
      <c r="C90" s="11" t="s">
        <v>256</v>
      </c>
      <c r="D90" s="66">
        <v>24390</v>
      </c>
      <c r="E90" s="66">
        <v>22300</v>
      </c>
      <c r="F90" s="66">
        <v>0</v>
      </c>
      <c r="G90" s="66">
        <v>22300</v>
      </c>
      <c r="H90" s="66">
        <v>-2300</v>
      </c>
      <c r="I90" s="66">
        <v>20000</v>
      </c>
      <c r="J90" s="66">
        <v>0</v>
      </c>
      <c r="K90" s="66">
        <v>20000</v>
      </c>
      <c r="L90"/>
      <c r="M90"/>
    </row>
    <row r="91" spans="1:13" ht="12.75">
      <c r="A91" s="32"/>
      <c r="B91" s="22"/>
      <c r="C91" s="33" t="s">
        <v>306</v>
      </c>
      <c r="D91" s="66">
        <f aca="true" t="shared" si="9" ref="D91:I91">D72+D84</f>
        <v>206200</v>
      </c>
      <c r="E91" s="66">
        <f t="shared" si="9"/>
        <v>143050</v>
      </c>
      <c r="F91" s="66">
        <f t="shared" si="9"/>
        <v>0</v>
      </c>
      <c r="G91" s="66">
        <f t="shared" si="9"/>
        <v>143050</v>
      </c>
      <c r="H91" s="66">
        <f t="shared" si="9"/>
        <v>-17121</v>
      </c>
      <c r="I91" s="66">
        <f t="shared" si="9"/>
        <v>125929</v>
      </c>
      <c r="J91" s="66">
        <f>J72+J84</f>
        <v>0</v>
      </c>
      <c r="K91" s="66">
        <f>K72+K84</f>
        <v>125929</v>
      </c>
      <c r="L91"/>
      <c r="M91"/>
    </row>
    <row r="92" spans="1:13" ht="12.75">
      <c r="A92" s="32"/>
      <c r="B92" s="22"/>
      <c r="C92" s="33"/>
      <c r="D92" s="66"/>
      <c r="E92" s="66"/>
      <c r="F92" s="66"/>
      <c r="G92" s="66"/>
      <c r="H92" s="66"/>
      <c r="I92" s="66"/>
      <c r="J92" s="66"/>
      <c r="K92" s="66"/>
      <c r="L92"/>
      <c r="M92"/>
    </row>
    <row r="93" spans="1:13" ht="13.5">
      <c r="A93" s="32"/>
      <c r="B93" s="22"/>
      <c r="C93" s="151" t="s">
        <v>332</v>
      </c>
      <c r="D93" s="66"/>
      <c r="E93" s="66"/>
      <c r="F93" s="66"/>
      <c r="G93" s="66"/>
      <c r="H93" s="66"/>
      <c r="I93" s="66"/>
      <c r="J93" s="66"/>
      <c r="K93" s="66"/>
      <c r="L93"/>
      <c r="M93"/>
    </row>
    <row r="94" spans="1:13" ht="12.75">
      <c r="A94" s="32"/>
      <c r="B94" s="10">
        <v>1100</v>
      </c>
      <c r="C94" s="11" t="s">
        <v>341</v>
      </c>
      <c r="D94" s="66">
        <v>15970</v>
      </c>
      <c r="E94" s="66">
        <v>14700</v>
      </c>
      <c r="F94" s="66">
        <v>0</v>
      </c>
      <c r="G94" s="66">
        <v>14700</v>
      </c>
      <c r="H94" s="66">
        <v>0</v>
      </c>
      <c r="I94" s="66">
        <v>14700</v>
      </c>
      <c r="J94" s="66">
        <v>0</v>
      </c>
      <c r="K94" s="66">
        <v>14700</v>
      </c>
      <c r="L94"/>
      <c r="M94"/>
    </row>
    <row r="95" spans="1:13" ht="12.75">
      <c r="A95" s="32"/>
      <c r="B95" s="10">
        <v>1210</v>
      </c>
      <c r="C95" s="11" t="s">
        <v>342</v>
      </c>
      <c r="D95" s="66">
        <v>3859</v>
      </c>
      <c r="E95" s="66">
        <v>3542</v>
      </c>
      <c r="F95" s="66">
        <v>0</v>
      </c>
      <c r="G95" s="66">
        <v>3542</v>
      </c>
      <c r="H95" s="66">
        <v>0</v>
      </c>
      <c r="I95" s="66">
        <v>3542</v>
      </c>
      <c r="J95" s="66">
        <v>0</v>
      </c>
      <c r="K95" s="66">
        <v>3542</v>
      </c>
      <c r="L95"/>
      <c r="M95"/>
    </row>
    <row r="96" spans="1:13" ht="25.5">
      <c r="A96" s="32"/>
      <c r="B96" s="10">
        <v>1220</v>
      </c>
      <c r="C96" s="11" t="s">
        <v>254</v>
      </c>
      <c r="D96" s="66">
        <v>155</v>
      </c>
      <c r="E96" s="66">
        <v>300</v>
      </c>
      <c r="F96" s="66">
        <v>0</v>
      </c>
      <c r="G96" s="66">
        <v>300</v>
      </c>
      <c r="H96" s="66">
        <v>0</v>
      </c>
      <c r="I96" s="66">
        <v>300</v>
      </c>
      <c r="J96" s="66">
        <v>0</v>
      </c>
      <c r="K96" s="66">
        <v>300</v>
      </c>
      <c r="L96"/>
      <c r="M96"/>
    </row>
    <row r="97" spans="1:13" ht="12.75">
      <c r="A97" s="32"/>
      <c r="B97" s="126">
        <v>1229</v>
      </c>
      <c r="C97" s="11" t="s">
        <v>253</v>
      </c>
      <c r="D97" s="66">
        <v>155</v>
      </c>
      <c r="E97" s="66">
        <v>300</v>
      </c>
      <c r="F97" s="66">
        <v>0</v>
      </c>
      <c r="G97" s="66">
        <v>300</v>
      </c>
      <c r="H97" s="66">
        <v>0</v>
      </c>
      <c r="I97" s="66">
        <v>300</v>
      </c>
      <c r="J97" s="66">
        <v>0</v>
      </c>
      <c r="K97" s="66">
        <v>300</v>
      </c>
      <c r="L97"/>
      <c r="M97"/>
    </row>
    <row r="98" spans="1:13" ht="12.75">
      <c r="A98" s="32"/>
      <c r="B98" s="10">
        <v>2200</v>
      </c>
      <c r="C98" s="11" t="s">
        <v>310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/>
      <c r="M98"/>
    </row>
    <row r="99" spans="1:13" ht="38.25">
      <c r="A99" s="32"/>
      <c r="B99" s="10">
        <v>2300</v>
      </c>
      <c r="C99" s="11" t="s">
        <v>644</v>
      </c>
      <c r="D99" s="66">
        <v>850</v>
      </c>
      <c r="E99" s="66">
        <v>1000</v>
      </c>
      <c r="F99" s="66">
        <v>0</v>
      </c>
      <c r="G99" s="66">
        <v>1000</v>
      </c>
      <c r="H99" s="66">
        <v>0</v>
      </c>
      <c r="I99" s="66">
        <v>1000</v>
      </c>
      <c r="J99" s="66">
        <v>0</v>
      </c>
      <c r="K99" s="66">
        <v>1000</v>
      </c>
      <c r="L99"/>
      <c r="M99"/>
    </row>
    <row r="100" spans="1:13" ht="12.75">
      <c r="A100" s="32"/>
      <c r="B100" s="126">
        <v>2322</v>
      </c>
      <c r="C100" s="11" t="s">
        <v>540</v>
      </c>
      <c r="D100" s="66">
        <v>850</v>
      </c>
      <c r="E100" s="66">
        <v>1000</v>
      </c>
      <c r="F100" s="66">
        <v>0</v>
      </c>
      <c r="G100" s="66">
        <v>1000</v>
      </c>
      <c r="H100" s="66">
        <v>0</v>
      </c>
      <c r="I100" s="66">
        <v>1000</v>
      </c>
      <c r="J100" s="66">
        <v>0</v>
      </c>
      <c r="K100" s="66">
        <v>1000</v>
      </c>
      <c r="L100"/>
      <c r="M100"/>
    </row>
    <row r="101" spans="1:13" ht="12.75">
      <c r="A101" s="32"/>
      <c r="B101" s="10">
        <v>6300</v>
      </c>
      <c r="C101" s="11" t="s">
        <v>351</v>
      </c>
      <c r="D101" s="66">
        <v>45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/>
      <c r="M101"/>
    </row>
    <row r="102" spans="1:13" ht="12.75">
      <c r="A102" s="32"/>
      <c r="B102" s="126">
        <v>6324</v>
      </c>
      <c r="C102" s="11" t="s">
        <v>255</v>
      </c>
      <c r="D102" s="66">
        <v>45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/>
      <c r="M102"/>
    </row>
    <row r="103" spans="1:13" ht="12.75">
      <c r="A103" s="32"/>
      <c r="B103" s="10"/>
      <c r="C103" s="33" t="s">
        <v>355</v>
      </c>
      <c r="D103" s="66">
        <f aca="true" t="shared" si="10" ref="D103:I103">D94+D95+D99+D96+D101</f>
        <v>20879</v>
      </c>
      <c r="E103" s="66">
        <f t="shared" si="10"/>
        <v>19542</v>
      </c>
      <c r="F103" s="66">
        <f t="shared" si="10"/>
        <v>0</v>
      </c>
      <c r="G103" s="66">
        <f t="shared" si="10"/>
        <v>19542</v>
      </c>
      <c r="H103" s="66">
        <f t="shared" si="10"/>
        <v>0</v>
      </c>
      <c r="I103" s="66">
        <f t="shared" si="10"/>
        <v>19542</v>
      </c>
      <c r="J103" s="66">
        <f>J94+J95+J99+J96+J101</f>
        <v>0</v>
      </c>
      <c r="K103" s="66">
        <f>K94+K95+K99+K96+K101</f>
        <v>19542</v>
      </c>
      <c r="L103"/>
      <c r="M103"/>
    </row>
    <row r="104" spans="1:13" ht="12.75">
      <c r="A104" s="32"/>
      <c r="B104" s="10"/>
      <c r="C104" s="11"/>
      <c r="D104" s="66"/>
      <c r="E104" s="66"/>
      <c r="F104" s="66"/>
      <c r="G104" s="66"/>
      <c r="H104" s="66"/>
      <c r="I104" s="66"/>
      <c r="J104" s="66"/>
      <c r="K104" s="66"/>
      <c r="L104"/>
      <c r="M104"/>
    </row>
    <row r="105" spans="1:13" ht="13.5">
      <c r="A105" s="9"/>
      <c r="B105" s="10"/>
      <c r="C105" s="146" t="s">
        <v>346</v>
      </c>
      <c r="D105" s="66"/>
      <c r="E105" s="66"/>
      <c r="F105" s="66"/>
      <c r="G105" s="66"/>
      <c r="H105" s="66"/>
      <c r="I105" s="66"/>
      <c r="J105" s="66"/>
      <c r="K105" s="66"/>
      <c r="L105"/>
      <c r="M105"/>
    </row>
    <row r="106" spans="1:13" ht="12.75">
      <c r="A106" s="9"/>
      <c r="B106" s="10">
        <v>1100</v>
      </c>
      <c r="C106" s="11" t="s">
        <v>341</v>
      </c>
      <c r="D106" s="66">
        <v>10744</v>
      </c>
      <c r="E106" s="66">
        <v>10744</v>
      </c>
      <c r="F106" s="66">
        <v>0</v>
      </c>
      <c r="G106" s="66">
        <v>10744</v>
      </c>
      <c r="H106" s="66">
        <v>0</v>
      </c>
      <c r="I106" s="66">
        <v>10744</v>
      </c>
      <c r="J106" s="66">
        <v>0</v>
      </c>
      <c r="K106" s="66">
        <v>10744</v>
      </c>
      <c r="L106"/>
      <c r="M106"/>
    </row>
    <row r="107" spans="1:13" ht="12.75">
      <c r="A107" s="222"/>
      <c r="B107" s="223">
        <v>1148</v>
      </c>
      <c r="C107" s="224" t="s">
        <v>284</v>
      </c>
      <c r="D107" s="225">
        <v>200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/>
      <c r="M107"/>
    </row>
    <row r="108" spans="1:13" ht="12.75">
      <c r="A108" s="9"/>
      <c r="B108" s="10">
        <v>1210</v>
      </c>
      <c r="C108" s="11" t="s">
        <v>342</v>
      </c>
      <c r="D108" s="66">
        <v>2572</v>
      </c>
      <c r="E108" s="66">
        <v>2588</v>
      </c>
      <c r="F108" s="66">
        <v>0</v>
      </c>
      <c r="G108" s="66">
        <v>2588</v>
      </c>
      <c r="H108" s="66">
        <v>0</v>
      </c>
      <c r="I108" s="66">
        <v>2588</v>
      </c>
      <c r="J108" s="66">
        <v>0</v>
      </c>
      <c r="K108" s="66">
        <v>2588</v>
      </c>
      <c r="L108"/>
      <c r="M108"/>
    </row>
    <row r="109" spans="1:13" ht="25.5">
      <c r="A109" s="222"/>
      <c r="B109" s="227">
        <v>1220</v>
      </c>
      <c r="C109" s="224" t="s">
        <v>717</v>
      </c>
      <c r="D109" s="225">
        <v>264</v>
      </c>
      <c r="E109" s="225">
        <f aca="true" t="shared" si="11" ref="E109:K109">SUM(E110:E111)</f>
        <v>0</v>
      </c>
      <c r="F109" s="225">
        <f t="shared" si="11"/>
        <v>0</v>
      </c>
      <c r="G109" s="225">
        <f t="shared" si="11"/>
        <v>0</v>
      </c>
      <c r="H109" s="225">
        <f t="shared" si="11"/>
        <v>228</v>
      </c>
      <c r="I109" s="225">
        <f t="shared" si="11"/>
        <v>228</v>
      </c>
      <c r="J109" s="225">
        <f t="shared" si="11"/>
        <v>0</v>
      </c>
      <c r="K109" s="225">
        <f t="shared" si="11"/>
        <v>228</v>
      </c>
      <c r="L109"/>
      <c r="M109"/>
    </row>
    <row r="110" spans="1:13" ht="12.75">
      <c r="A110" s="222"/>
      <c r="B110" s="223">
        <v>1221</v>
      </c>
      <c r="C110" s="224" t="s">
        <v>753</v>
      </c>
      <c r="D110" s="225">
        <v>204</v>
      </c>
      <c r="E110" s="340">
        <v>0</v>
      </c>
      <c r="F110" s="340">
        <v>0</v>
      </c>
      <c r="G110" s="340">
        <v>0</v>
      </c>
      <c r="H110" s="340">
        <v>78</v>
      </c>
      <c r="I110" s="340">
        <v>78</v>
      </c>
      <c r="J110" s="340">
        <v>0</v>
      </c>
      <c r="K110" s="340">
        <v>78</v>
      </c>
      <c r="L110"/>
      <c r="M110"/>
    </row>
    <row r="111" spans="1:13" ht="25.5">
      <c r="A111" s="222"/>
      <c r="B111" s="223">
        <v>1228</v>
      </c>
      <c r="C111" s="224" t="s">
        <v>251</v>
      </c>
      <c r="D111" s="225">
        <v>60</v>
      </c>
      <c r="E111" s="340">
        <v>0</v>
      </c>
      <c r="F111" s="340">
        <v>0</v>
      </c>
      <c r="G111" s="340">
        <v>0</v>
      </c>
      <c r="H111" s="340">
        <v>150</v>
      </c>
      <c r="I111" s="340">
        <v>150</v>
      </c>
      <c r="J111" s="340">
        <v>0</v>
      </c>
      <c r="K111" s="340">
        <v>150</v>
      </c>
      <c r="L111"/>
      <c r="M111"/>
    </row>
    <row r="112" spans="1:13" ht="12.75">
      <c r="A112" s="9"/>
      <c r="B112" s="10">
        <v>2200</v>
      </c>
      <c r="C112" s="11" t="s">
        <v>310</v>
      </c>
      <c r="D112" s="66">
        <f aca="true" t="shared" si="12" ref="D112:I112">SUM(D113:D122)</f>
        <v>1616</v>
      </c>
      <c r="E112" s="66">
        <f t="shared" si="12"/>
        <v>1510</v>
      </c>
      <c r="F112" s="66">
        <f t="shared" si="12"/>
        <v>0</v>
      </c>
      <c r="G112" s="66">
        <f t="shared" si="12"/>
        <v>1510</v>
      </c>
      <c r="H112" s="66">
        <f t="shared" si="12"/>
        <v>-228</v>
      </c>
      <c r="I112" s="66">
        <f t="shared" si="12"/>
        <v>1282</v>
      </c>
      <c r="J112" s="66">
        <f>SUM(J113:J122)</f>
        <v>0</v>
      </c>
      <c r="K112" s="66">
        <f>SUM(K113:K122)</f>
        <v>1282</v>
      </c>
      <c r="L112"/>
      <c r="M112"/>
    </row>
    <row r="113" spans="1:13" ht="12.75">
      <c r="A113" s="9"/>
      <c r="B113" s="126">
        <v>2219</v>
      </c>
      <c r="C113" s="11" t="s">
        <v>524</v>
      </c>
      <c r="D113" s="66">
        <v>240</v>
      </c>
      <c r="E113" s="66">
        <v>300</v>
      </c>
      <c r="F113" s="66">
        <v>0</v>
      </c>
      <c r="G113" s="66">
        <v>300</v>
      </c>
      <c r="H113" s="66">
        <v>-100</v>
      </c>
      <c r="I113" s="66">
        <v>200</v>
      </c>
      <c r="J113" s="66">
        <v>0</v>
      </c>
      <c r="K113" s="66">
        <v>200</v>
      </c>
      <c r="L113"/>
      <c r="M113"/>
    </row>
    <row r="114" spans="1:13" ht="12.75">
      <c r="A114" s="9"/>
      <c r="B114" s="126">
        <v>2235</v>
      </c>
      <c r="C114" s="11" t="s">
        <v>530</v>
      </c>
      <c r="D114" s="66">
        <v>0</v>
      </c>
      <c r="E114" s="66">
        <v>400</v>
      </c>
      <c r="F114" s="66">
        <v>0</v>
      </c>
      <c r="G114" s="66">
        <v>400</v>
      </c>
      <c r="H114" s="66">
        <v>-128</v>
      </c>
      <c r="I114" s="66">
        <v>272</v>
      </c>
      <c r="J114" s="66">
        <v>0</v>
      </c>
      <c r="K114" s="66">
        <v>272</v>
      </c>
      <c r="L114"/>
      <c r="M114"/>
    </row>
    <row r="115" spans="1:13" ht="12.75">
      <c r="A115" s="222"/>
      <c r="B115" s="223">
        <v>2234</v>
      </c>
      <c r="C115" s="224" t="s">
        <v>714</v>
      </c>
      <c r="D115" s="225">
        <v>30</v>
      </c>
      <c r="E115" s="118">
        <v>30</v>
      </c>
      <c r="F115" s="118">
        <v>0</v>
      </c>
      <c r="G115" s="118">
        <v>30</v>
      </c>
      <c r="H115" s="118">
        <v>-13</v>
      </c>
      <c r="I115" s="118">
        <v>17</v>
      </c>
      <c r="J115" s="118">
        <v>0</v>
      </c>
      <c r="K115" s="118">
        <v>17</v>
      </c>
      <c r="L115"/>
      <c r="M115"/>
    </row>
    <row r="116" spans="1:13" ht="12.75">
      <c r="A116" s="222"/>
      <c r="B116" s="223">
        <v>2239</v>
      </c>
      <c r="C116" s="224" t="s">
        <v>663</v>
      </c>
      <c r="D116" s="225">
        <v>100</v>
      </c>
      <c r="E116" s="225">
        <v>100</v>
      </c>
      <c r="F116" s="225">
        <v>0</v>
      </c>
      <c r="G116" s="225">
        <v>100</v>
      </c>
      <c r="H116" s="225">
        <v>0</v>
      </c>
      <c r="I116" s="225">
        <v>100</v>
      </c>
      <c r="J116" s="225">
        <v>0</v>
      </c>
      <c r="K116" s="225">
        <v>100</v>
      </c>
      <c r="L116"/>
      <c r="M116"/>
    </row>
    <row r="117" spans="1:13" ht="12" customHeight="1">
      <c r="A117" s="222"/>
      <c r="B117" s="223">
        <v>2242</v>
      </c>
      <c r="C117" s="224" t="s">
        <v>129</v>
      </c>
      <c r="D117" s="225">
        <v>841</v>
      </c>
      <c r="E117" s="225">
        <v>300</v>
      </c>
      <c r="F117" s="225">
        <v>0</v>
      </c>
      <c r="G117" s="225">
        <v>300</v>
      </c>
      <c r="H117" s="225">
        <v>0</v>
      </c>
      <c r="I117" s="225">
        <v>300</v>
      </c>
      <c r="J117" s="225">
        <v>0</v>
      </c>
      <c r="K117" s="225">
        <v>300</v>
      </c>
      <c r="L117"/>
      <c r="M117"/>
    </row>
    <row r="118" spans="1:13" ht="12" customHeight="1">
      <c r="A118" s="222"/>
      <c r="B118" s="223">
        <v>2243</v>
      </c>
      <c r="C118" s="224" t="s">
        <v>130</v>
      </c>
      <c r="D118" s="225">
        <v>20</v>
      </c>
      <c r="E118" s="225">
        <v>20</v>
      </c>
      <c r="F118" s="225">
        <v>0</v>
      </c>
      <c r="G118" s="225">
        <v>20</v>
      </c>
      <c r="H118" s="225">
        <v>0</v>
      </c>
      <c r="I118" s="225">
        <v>20</v>
      </c>
      <c r="J118" s="225">
        <v>0</v>
      </c>
      <c r="K118" s="225">
        <v>20</v>
      </c>
      <c r="L118"/>
      <c r="M118"/>
    </row>
    <row r="119" spans="1:13" ht="12" customHeight="1">
      <c r="A119" s="9"/>
      <c r="B119" s="126">
        <v>2245</v>
      </c>
      <c r="C119" s="11" t="s">
        <v>629</v>
      </c>
      <c r="D119" s="66">
        <v>110</v>
      </c>
      <c r="E119" s="66">
        <v>60</v>
      </c>
      <c r="F119" s="66">
        <v>0</v>
      </c>
      <c r="G119" s="66">
        <v>60</v>
      </c>
      <c r="H119" s="66">
        <v>12</v>
      </c>
      <c r="I119" s="66">
        <v>72</v>
      </c>
      <c r="J119" s="66">
        <v>0</v>
      </c>
      <c r="K119" s="66">
        <v>72</v>
      </c>
      <c r="L119"/>
      <c r="M119"/>
    </row>
    <row r="120" spans="1:13" ht="12" customHeight="1">
      <c r="A120" s="9"/>
      <c r="B120" s="126">
        <v>2253</v>
      </c>
      <c r="C120" s="11" t="s">
        <v>165</v>
      </c>
      <c r="D120" s="66">
        <v>225</v>
      </c>
      <c r="E120" s="66">
        <v>200</v>
      </c>
      <c r="F120" s="66">
        <v>0</v>
      </c>
      <c r="G120" s="66">
        <v>200</v>
      </c>
      <c r="H120" s="66">
        <v>0</v>
      </c>
      <c r="I120" s="66">
        <v>200</v>
      </c>
      <c r="J120" s="66">
        <v>0</v>
      </c>
      <c r="K120" s="66">
        <v>200</v>
      </c>
      <c r="L120"/>
      <c r="M120"/>
    </row>
    <row r="121" spans="1:13" ht="12" customHeight="1">
      <c r="A121" s="9"/>
      <c r="B121" s="126">
        <v>2260</v>
      </c>
      <c r="C121" s="11" t="s">
        <v>132</v>
      </c>
      <c r="D121" s="66">
        <v>10</v>
      </c>
      <c r="E121" s="66">
        <v>0</v>
      </c>
      <c r="F121" s="66">
        <v>0</v>
      </c>
      <c r="G121" s="66">
        <v>0</v>
      </c>
      <c r="H121" s="66">
        <v>10</v>
      </c>
      <c r="I121" s="66">
        <v>10</v>
      </c>
      <c r="J121" s="66">
        <v>0</v>
      </c>
      <c r="K121" s="66">
        <v>10</v>
      </c>
      <c r="L121"/>
      <c r="M121"/>
    </row>
    <row r="122" spans="1:13" ht="12" customHeight="1">
      <c r="A122" s="9"/>
      <c r="B122" s="126">
        <v>2279</v>
      </c>
      <c r="C122" s="11" t="s">
        <v>574</v>
      </c>
      <c r="D122" s="66">
        <v>40</v>
      </c>
      <c r="E122" s="66">
        <v>100</v>
      </c>
      <c r="F122" s="66">
        <v>0</v>
      </c>
      <c r="G122" s="66">
        <v>100</v>
      </c>
      <c r="H122" s="66">
        <v>-9</v>
      </c>
      <c r="I122" s="66">
        <v>91</v>
      </c>
      <c r="J122" s="66">
        <v>0</v>
      </c>
      <c r="K122" s="66">
        <v>91</v>
      </c>
      <c r="L122"/>
      <c r="M122"/>
    </row>
    <row r="123" spans="1:13" ht="12" customHeight="1">
      <c r="A123" s="9"/>
      <c r="B123" s="10">
        <v>2300</v>
      </c>
      <c r="C123" s="11" t="s">
        <v>368</v>
      </c>
      <c r="D123" s="66">
        <f aca="true" t="shared" si="13" ref="D123:I123">SUM(D124:D128)</f>
        <v>1569</v>
      </c>
      <c r="E123" s="66">
        <f t="shared" si="13"/>
        <v>2100</v>
      </c>
      <c r="F123" s="66">
        <f t="shared" si="13"/>
        <v>0</v>
      </c>
      <c r="G123" s="66">
        <f t="shared" si="13"/>
        <v>2100</v>
      </c>
      <c r="H123" s="66">
        <f t="shared" si="13"/>
        <v>0</v>
      </c>
      <c r="I123" s="66">
        <f t="shared" si="13"/>
        <v>2100</v>
      </c>
      <c r="J123" s="66">
        <f>SUM(J124:J128)</f>
        <v>0</v>
      </c>
      <c r="K123" s="66">
        <f>SUM(K124:K128)</f>
        <v>2100</v>
      </c>
      <c r="L123"/>
      <c r="M123"/>
    </row>
    <row r="124" spans="1:13" ht="12" customHeight="1">
      <c r="A124" s="9"/>
      <c r="B124" s="126">
        <v>2311</v>
      </c>
      <c r="C124" s="11" t="s">
        <v>538</v>
      </c>
      <c r="D124" s="66">
        <v>310</v>
      </c>
      <c r="E124" s="66">
        <v>400</v>
      </c>
      <c r="F124" s="66">
        <v>0</v>
      </c>
      <c r="G124" s="66">
        <v>400</v>
      </c>
      <c r="H124" s="66">
        <v>0</v>
      </c>
      <c r="I124" s="66">
        <v>400</v>
      </c>
      <c r="J124" s="66">
        <v>0</v>
      </c>
      <c r="K124" s="66">
        <v>400</v>
      </c>
      <c r="L124"/>
      <c r="M124"/>
    </row>
    <row r="125" spans="1:13" ht="12" customHeight="1">
      <c r="A125" s="9"/>
      <c r="B125" s="126">
        <v>2312</v>
      </c>
      <c r="C125" s="11" t="s">
        <v>539</v>
      </c>
      <c r="D125" s="66">
        <v>0</v>
      </c>
      <c r="E125" s="66">
        <v>200</v>
      </c>
      <c r="F125" s="66">
        <v>0</v>
      </c>
      <c r="G125" s="66">
        <v>200</v>
      </c>
      <c r="H125" s="66">
        <v>0</v>
      </c>
      <c r="I125" s="66">
        <v>200</v>
      </c>
      <c r="J125" s="66">
        <v>0</v>
      </c>
      <c r="K125" s="66">
        <v>200</v>
      </c>
      <c r="L125"/>
      <c r="M125"/>
    </row>
    <row r="126" spans="1:13" ht="16.5" customHeight="1">
      <c r="A126" s="9"/>
      <c r="B126" s="126">
        <v>2322</v>
      </c>
      <c r="C126" s="11" t="s">
        <v>540</v>
      </c>
      <c r="D126" s="66">
        <v>1254</v>
      </c>
      <c r="E126" s="66">
        <v>1500</v>
      </c>
      <c r="F126" s="66">
        <v>0</v>
      </c>
      <c r="G126" s="66">
        <v>1500</v>
      </c>
      <c r="H126" s="66">
        <v>0</v>
      </c>
      <c r="I126" s="66">
        <v>1500</v>
      </c>
      <c r="J126" s="66">
        <v>0</v>
      </c>
      <c r="K126" s="66">
        <v>1500</v>
      </c>
      <c r="L126"/>
      <c r="M126"/>
    </row>
    <row r="127" spans="1:13" ht="27" customHeight="1">
      <c r="A127" s="9"/>
      <c r="B127" s="126">
        <v>2350</v>
      </c>
      <c r="C127" s="11" t="s">
        <v>167</v>
      </c>
      <c r="D127" s="66">
        <v>5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/>
      <c r="M127"/>
    </row>
    <row r="128" spans="1:13" ht="14.25" customHeight="1">
      <c r="A128" s="9"/>
      <c r="B128" s="126">
        <v>2353</v>
      </c>
      <c r="C128" s="11" t="s">
        <v>543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/>
      <c r="M128"/>
    </row>
    <row r="129" spans="1:13" ht="12.75" customHeight="1">
      <c r="A129" s="9"/>
      <c r="B129" s="10">
        <v>2400</v>
      </c>
      <c r="C129" s="11" t="s">
        <v>318</v>
      </c>
      <c r="D129" s="66">
        <v>40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/>
      <c r="M129"/>
    </row>
    <row r="130" spans="1:13" ht="12.75" customHeight="1">
      <c r="A130" s="15"/>
      <c r="B130" s="16"/>
      <c r="C130" s="35" t="s">
        <v>306</v>
      </c>
      <c r="D130" s="67">
        <f aca="true" t="shared" si="14" ref="D130:I130">D106+D108+D112+D123+D129+D109</f>
        <v>16805</v>
      </c>
      <c r="E130" s="67">
        <f t="shared" si="14"/>
        <v>16942</v>
      </c>
      <c r="F130" s="67">
        <f t="shared" si="14"/>
        <v>0</v>
      </c>
      <c r="G130" s="67">
        <f t="shared" si="14"/>
        <v>16942</v>
      </c>
      <c r="H130" s="67">
        <f t="shared" si="14"/>
        <v>0</v>
      </c>
      <c r="I130" s="67">
        <f t="shared" si="14"/>
        <v>16942</v>
      </c>
      <c r="J130" s="67">
        <f>J106+J108+J112+J123+J129+J109</f>
        <v>0</v>
      </c>
      <c r="K130" s="67">
        <f>K106+K108+K112+K123+K129+K109</f>
        <v>16942</v>
      </c>
      <c r="L130"/>
      <c r="M130"/>
    </row>
    <row r="131" spans="1:13" ht="12.75" customHeight="1">
      <c r="A131" s="133"/>
      <c r="B131" s="16"/>
      <c r="C131" s="134"/>
      <c r="D131" s="132"/>
      <c r="E131" s="132"/>
      <c r="F131" s="132"/>
      <c r="G131" s="132"/>
      <c r="H131" s="132"/>
      <c r="I131" s="132"/>
      <c r="J131" s="132"/>
      <c r="K131" s="132"/>
      <c r="L131"/>
      <c r="M131"/>
    </row>
    <row r="132" spans="1:13" ht="12.75" customHeight="1">
      <c r="A132" s="133"/>
      <c r="B132" s="16"/>
      <c r="C132" s="154" t="s">
        <v>643</v>
      </c>
      <c r="D132" s="132"/>
      <c r="E132" s="132"/>
      <c r="F132" s="132"/>
      <c r="G132" s="132"/>
      <c r="H132" s="132"/>
      <c r="I132" s="132"/>
      <c r="J132" s="132"/>
      <c r="K132" s="132"/>
      <c r="L132"/>
      <c r="M132"/>
    </row>
    <row r="133" spans="1:13" ht="23.25" customHeight="1">
      <c r="A133" s="133"/>
      <c r="B133" s="16">
        <v>1100</v>
      </c>
      <c r="C133" s="50" t="s">
        <v>341</v>
      </c>
      <c r="D133" s="132">
        <v>103</v>
      </c>
      <c r="E133" s="132">
        <v>0</v>
      </c>
      <c r="F133" s="132">
        <v>0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/>
      <c r="M133"/>
    </row>
    <row r="134" spans="1:13" ht="12.75">
      <c r="A134" s="133"/>
      <c r="B134" s="16">
        <v>1200</v>
      </c>
      <c r="C134" s="50" t="s">
        <v>342</v>
      </c>
      <c r="D134" s="132">
        <v>13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/>
      <c r="M134"/>
    </row>
    <row r="135" spans="1:13" ht="12.75">
      <c r="A135" s="133"/>
      <c r="B135" s="16">
        <v>2200</v>
      </c>
      <c r="C135" s="50" t="s">
        <v>310</v>
      </c>
      <c r="D135" s="132">
        <v>3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/>
      <c r="M135"/>
    </row>
    <row r="136" spans="1:13" ht="25.5">
      <c r="A136" s="133"/>
      <c r="B136" s="16">
        <v>2300</v>
      </c>
      <c r="C136" s="50" t="s">
        <v>365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/>
      <c r="M136"/>
    </row>
    <row r="137" spans="1:13" ht="12.75">
      <c r="A137" s="133"/>
      <c r="B137" s="16">
        <v>6200</v>
      </c>
      <c r="C137" s="50" t="s">
        <v>345</v>
      </c>
      <c r="D137" s="132">
        <v>141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/>
      <c r="M137"/>
    </row>
    <row r="138" spans="1:13" ht="12.75">
      <c r="A138" s="133"/>
      <c r="B138" s="127"/>
      <c r="C138" s="134" t="s">
        <v>355</v>
      </c>
      <c r="D138" s="132">
        <f aca="true" t="shared" si="15" ref="D138:I138">D133+D134+D135+D136+D137</f>
        <v>260</v>
      </c>
      <c r="E138" s="132">
        <f t="shared" si="15"/>
        <v>0</v>
      </c>
      <c r="F138" s="132">
        <f t="shared" si="15"/>
        <v>0</v>
      </c>
      <c r="G138" s="132">
        <f t="shared" si="15"/>
        <v>0</v>
      </c>
      <c r="H138" s="132">
        <f t="shared" si="15"/>
        <v>0</v>
      </c>
      <c r="I138" s="132">
        <f t="shared" si="15"/>
        <v>0</v>
      </c>
      <c r="J138" s="132">
        <f>J133+J134+J135+J136+J137</f>
        <v>0</v>
      </c>
      <c r="K138" s="132">
        <f>K133+K134+K135+K136+K137</f>
        <v>0</v>
      </c>
      <c r="L138"/>
      <c r="M138"/>
    </row>
    <row r="139" spans="1:13" ht="12.75">
      <c r="A139" s="133"/>
      <c r="B139" s="127"/>
      <c r="C139" s="134"/>
      <c r="D139" s="132"/>
      <c r="E139" s="132"/>
      <c r="F139" s="132"/>
      <c r="G139" s="132"/>
      <c r="H139" s="132"/>
      <c r="I139" s="132"/>
      <c r="J139" s="132"/>
      <c r="K139" s="132"/>
      <c r="L139"/>
      <c r="M139"/>
    </row>
    <row r="140" spans="1:13" ht="13.5">
      <c r="A140" s="133"/>
      <c r="B140" s="127"/>
      <c r="C140" s="373" t="s">
        <v>34</v>
      </c>
      <c r="D140" s="132"/>
      <c r="E140" s="132"/>
      <c r="F140" s="132"/>
      <c r="G140" s="132"/>
      <c r="H140" s="132"/>
      <c r="I140" s="132"/>
      <c r="J140" s="132"/>
      <c r="K140" s="132"/>
      <c r="L140"/>
      <c r="M140"/>
    </row>
    <row r="141" spans="1:13" ht="12.75">
      <c r="A141" s="133"/>
      <c r="B141" s="16">
        <v>1100</v>
      </c>
      <c r="C141" s="50" t="s">
        <v>341</v>
      </c>
      <c r="D141" s="132">
        <v>0</v>
      </c>
      <c r="E141" s="132">
        <v>0</v>
      </c>
      <c r="F141" s="132">
        <v>0</v>
      </c>
      <c r="G141" s="132">
        <v>0</v>
      </c>
      <c r="H141" s="132">
        <v>6366</v>
      </c>
      <c r="I141" s="132">
        <v>6366</v>
      </c>
      <c r="J141" s="132">
        <v>0</v>
      </c>
      <c r="K141" s="132">
        <v>6366</v>
      </c>
      <c r="L141"/>
      <c r="M141"/>
    </row>
    <row r="142" spans="1:13" ht="12.75">
      <c r="A142" s="133"/>
      <c r="B142" s="16">
        <v>1200</v>
      </c>
      <c r="C142" s="50" t="s">
        <v>342</v>
      </c>
      <c r="D142" s="132">
        <v>0</v>
      </c>
      <c r="E142" s="132">
        <v>0</v>
      </c>
      <c r="F142" s="132">
        <v>0</v>
      </c>
      <c r="G142" s="132">
        <v>0</v>
      </c>
      <c r="H142" s="132">
        <v>1534</v>
      </c>
      <c r="I142" s="132">
        <v>1534</v>
      </c>
      <c r="J142" s="132">
        <v>0</v>
      </c>
      <c r="K142" s="132">
        <v>1534</v>
      </c>
      <c r="L142"/>
      <c r="M142"/>
    </row>
    <row r="143" spans="1:13" ht="12.75">
      <c r="A143" s="133"/>
      <c r="B143" s="16">
        <v>2233</v>
      </c>
      <c r="C143" s="50" t="s">
        <v>35</v>
      </c>
      <c r="D143" s="132">
        <v>0</v>
      </c>
      <c r="E143" s="132">
        <v>0</v>
      </c>
      <c r="F143" s="132">
        <v>0</v>
      </c>
      <c r="G143" s="132">
        <v>0</v>
      </c>
      <c r="H143" s="132">
        <v>1500</v>
      </c>
      <c r="I143" s="132">
        <v>1500</v>
      </c>
      <c r="J143" s="132">
        <v>0</v>
      </c>
      <c r="K143" s="132">
        <v>1500</v>
      </c>
      <c r="L143"/>
      <c r="M143"/>
    </row>
    <row r="144" spans="1:13" ht="12.75">
      <c r="A144" s="133"/>
      <c r="B144" s="127"/>
      <c r="C144" s="134" t="s">
        <v>355</v>
      </c>
      <c r="D144" s="132">
        <v>0</v>
      </c>
      <c r="E144" s="132">
        <v>0</v>
      </c>
      <c r="F144" s="132">
        <v>0</v>
      </c>
      <c r="G144" s="132">
        <v>0</v>
      </c>
      <c r="H144" s="235">
        <f>SUM(H141:H143)</f>
        <v>9400</v>
      </c>
      <c r="I144" s="235">
        <f>SUM(I141:I143)</f>
        <v>9400</v>
      </c>
      <c r="J144" s="235">
        <f>SUM(J141:J143)</f>
        <v>0</v>
      </c>
      <c r="K144" s="235">
        <f>SUM(K141:K143)</f>
        <v>9400</v>
      </c>
      <c r="L144"/>
      <c r="M144"/>
    </row>
    <row r="145" spans="1:13" ht="12.75">
      <c r="A145" s="133"/>
      <c r="B145" s="127"/>
      <c r="C145" s="134"/>
      <c r="D145" s="132"/>
      <c r="E145" s="132"/>
      <c r="F145" s="132"/>
      <c r="G145" s="132"/>
      <c r="H145" s="132"/>
      <c r="I145" s="132"/>
      <c r="J145" s="132"/>
      <c r="K145" s="132"/>
      <c r="L145"/>
      <c r="M145"/>
    </row>
    <row r="146" spans="1:13" ht="27">
      <c r="A146" s="133"/>
      <c r="B146" s="127"/>
      <c r="C146" s="154" t="s">
        <v>285</v>
      </c>
      <c r="D146" s="132"/>
      <c r="E146" s="132"/>
      <c r="F146" s="132"/>
      <c r="G146" s="132"/>
      <c r="H146" s="132"/>
      <c r="I146" s="132"/>
      <c r="J146" s="132"/>
      <c r="K146" s="132"/>
      <c r="L146"/>
      <c r="M146"/>
    </row>
    <row r="147" spans="1:13" ht="12.75">
      <c r="A147" s="133"/>
      <c r="B147" s="16">
        <v>1100</v>
      </c>
      <c r="C147" s="50" t="s">
        <v>341</v>
      </c>
      <c r="D147" s="132">
        <v>989</v>
      </c>
      <c r="E147" s="132">
        <v>1080</v>
      </c>
      <c r="F147" s="132">
        <v>0</v>
      </c>
      <c r="G147" s="132">
        <v>1080</v>
      </c>
      <c r="H147" s="132">
        <v>0</v>
      </c>
      <c r="I147" s="132">
        <v>1080</v>
      </c>
      <c r="J147" s="132">
        <v>0</v>
      </c>
      <c r="K147" s="132">
        <v>1080</v>
      </c>
      <c r="L147"/>
      <c r="M147"/>
    </row>
    <row r="148" spans="1:13" ht="12.75">
      <c r="A148" s="133"/>
      <c r="B148" s="16">
        <v>1200</v>
      </c>
      <c r="C148" s="50" t="s">
        <v>286</v>
      </c>
      <c r="D148" s="132">
        <v>25</v>
      </c>
      <c r="E148" s="132">
        <v>0</v>
      </c>
      <c r="F148" s="132">
        <v>0</v>
      </c>
      <c r="G148" s="132">
        <v>0</v>
      </c>
      <c r="H148" s="132">
        <v>45</v>
      </c>
      <c r="I148" s="132">
        <v>45</v>
      </c>
      <c r="J148" s="132">
        <v>0</v>
      </c>
      <c r="K148" s="132">
        <v>45</v>
      </c>
      <c r="L148"/>
      <c r="M148"/>
    </row>
    <row r="149" spans="1:13" ht="12.75">
      <c r="A149" s="133"/>
      <c r="B149" s="16">
        <v>2200</v>
      </c>
      <c r="C149" s="50" t="s">
        <v>381</v>
      </c>
      <c r="D149" s="132">
        <v>5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/>
      <c r="M149"/>
    </row>
    <row r="150" spans="1:13" ht="12.75">
      <c r="A150" s="133"/>
      <c r="B150" s="127">
        <v>2236</v>
      </c>
      <c r="C150" s="50" t="s">
        <v>701</v>
      </c>
      <c r="D150" s="132">
        <v>5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/>
      <c r="M150"/>
    </row>
    <row r="151" spans="1:13" ht="12.75">
      <c r="A151" s="133"/>
      <c r="B151" s="16">
        <v>6000</v>
      </c>
      <c r="C151" s="50" t="s">
        <v>166</v>
      </c>
      <c r="D151" s="132">
        <v>13271</v>
      </c>
      <c r="E151" s="132">
        <v>9600</v>
      </c>
      <c r="F151" s="132">
        <v>0</v>
      </c>
      <c r="G151" s="132">
        <v>9600</v>
      </c>
      <c r="H151" s="132">
        <v>-45</v>
      </c>
      <c r="I151" s="132">
        <v>9555</v>
      </c>
      <c r="J151" s="132">
        <v>0</v>
      </c>
      <c r="K151" s="132">
        <v>9555</v>
      </c>
      <c r="L151"/>
      <c r="M151"/>
    </row>
    <row r="152" spans="1:13" ht="12.75">
      <c r="A152" s="133"/>
      <c r="B152" s="127"/>
      <c r="C152" s="134" t="s">
        <v>355</v>
      </c>
      <c r="D152" s="132">
        <f aca="true" t="shared" si="16" ref="D152:I152">D147+D148+D149+D151</f>
        <v>14290</v>
      </c>
      <c r="E152" s="132">
        <f t="shared" si="16"/>
        <v>10680</v>
      </c>
      <c r="F152" s="132">
        <f t="shared" si="16"/>
        <v>0</v>
      </c>
      <c r="G152" s="132">
        <f t="shared" si="16"/>
        <v>10680</v>
      </c>
      <c r="H152" s="132">
        <f t="shared" si="16"/>
        <v>0</v>
      </c>
      <c r="I152" s="132">
        <f t="shared" si="16"/>
        <v>10680</v>
      </c>
      <c r="J152" s="132">
        <f>J147+J148+J149+J151</f>
        <v>0</v>
      </c>
      <c r="K152" s="132">
        <f>K147+K148+K149+K151</f>
        <v>10680</v>
      </c>
      <c r="L152"/>
      <c r="M152"/>
    </row>
    <row r="153" spans="1:13" ht="13.5" thickBot="1">
      <c r="A153" s="420" t="s">
        <v>335</v>
      </c>
      <c r="B153" s="421"/>
      <c r="C153" s="422"/>
      <c r="D153" s="131">
        <f>D61+D103+D91+D130+D138+D152</f>
        <v>340812</v>
      </c>
      <c r="E153" s="131">
        <f>E61+E103+E91+E130+E138+E152+E69</f>
        <v>272983</v>
      </c>
      <c r="F153" s="131">
        <f>F61+F103+F91+F130+F138+F152+F69</f>
        <v>0</v>
      </c>
      <c r="G153" s="131">
        <f>G61+G103+G91+G130+G138+G152+G69</f>
        <v>272983</v>
      </c>
      <c r="H153" s="131">
        <f>H61+H103+H91+H130+H138+H152+H69+H144</f>
        <v>-600</v>
      </c>
      <c r="I153" s="131">
        <f>I61+I103+I91+I130+I138+I152+I69+I144</f>
        <v>272383</v>
      </c>
      <c r="J153" s="131">
        <f>J61+J103+J91+J130+J138+J152+J69+J144</f>
        <v>594</v>
      </c>
      <c r="K153" s="131">
        <f>K61+K103+K91+K130+K138+K152+K69+K144</f>
        <v>272977</v>
      </c>
      <c r="L153"/>
      <c r="M153"/>
    </row>
    <row r="154" spans="1:13" ht="15.75">
      <c r="A154" s="54"/>
      <c r="C154" s="26"/>
      <c r="F154"/>
      <c r="G154"/>
      <c r="H154"/>
      <c r="I154"/>
      <c r="J154"/>
      <c r="K154"/>
      <c r="L154"/>
      <c r="M154"/>
    </row>
    <row r="155" spans="1:13" ht="15.75">
      <c r="A155" s="27"/>
      <c r="B155" s="27"/>
      <c r="D155" s="27"/>
      <c r="F155"/>
      <c r="G155"/>
      <c r="H155"/>
      <c r="I155"/>
      <c r="J155"/>
      <c r="K155"/>
      <c r="L155"/>
      <c r="M155"/>
    </row>
    <row r="156" spans="6:13" ht="12.75">
      <c r="F156"/>
      <c r="G156"/>
      <c r="H156"/>
      <c r="I156"/>
      <c r="J156"/>
      <c r="K156"/>
      <c r="L156"/>
      <c r="M156"/>
    </row>
    <row r="157" spans="3:13" ht="14.25" customHeight="1">
      <c r="C157" s="73"/>
      <c r="F157"/>
      <c r="G157"/>
      <c r="H157"/>
      <c r="I157"/>
      <c r="J157"/>
      <c r="K157"/>
      <c r="L157"/>
      <c r="M157"/>
    </row>
    <row r="169" ht="45.75" customHeight="1"/>
    <row r="172" spans="5:15" s="2" customFormat="1" ht="15.75" customHeight="1">
      <c r="E172" s="62"/>
      <c r="F172" s="62"/>
      <c r="G172" s="62"/>
      <c r="H172" s="62"/>
      <c r="I172" s="62"/>
      <c r="J172" s="62"/>
      <c r="K172" s="62"/>
      <c r="L172" s="62"/>
      <c r="M172" s="62"/>
      <c r="N172"/>
      <c r="O172"/>
    </row>
  </sheetData>
  <sheetProtection/>
  <mergeCells count="7">
    <mergeCell ref="A153:C153"/>
    <mergeCell ref="A4:C4"/>
    <mergeCell ref="D4:H4"/>
    <mergeCell ref="A6:D6"/>
    <mergeCell ref="E6:H6"/>
    <mergeCell ref="A8:C8"/>
    <mergeCell ref="A9:C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6"/>
  <sheetViews>
    <sheetView zoomScalePageLayoutView="0" workbookViewId="0" topLeftCell="A307">
      <selection activeCell="M80" sqref="M8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7.28125" style="62" customWidth="1"/>
    <col min="8" max="8" width="6.8515625" style="62" customWidth="1"/>
    <col min="9" max="9" width="7.8515625" style="62" customWidth="1"/>
    <col min="10" max="10" width="9.00390625" style="62" hidden="1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8" ht="12.75">
      <c r="A1" s="1"/>
      <c r="C1" s="75"/>
      <c r="D1" s="217" t="s">
        <v>846</v>
      </c>
      <c r="E1" s="59"/>
      <c r="F1" s="60"/>
      <c r="G1" s="60"/>
      <c r="H1" s="61"/>
    </row>
    <row r="2" spans="2:8" ht="15.75">
      <c r="B2" s="1"/>
      <c r="C2" s="56"/>
      <c r="D2" s="405"/>
      <c r="E2" s="405"/>
      <c r="F2" s="405"/>
      <c r="G2" s="405"/>
      <c r="H2" s="405"/>
    </row>
    <row r="3" spans="1:8" ht="18.75">
      <c r="A3" s="6"/>
      <c r="B3" s="6"/>
      <c r="C3" s="74"/>
      <c r="D3" s="60"/>
      <c r="E3" s="59"/>
      <c r="F3" s="60"/>
      <c r="G3" s="60"/>
      <c r="H3" s="5"/>
    </row>
    <row r="4" spans="1:16" ht="17.25" customHeight="1">
      <c r="A4" s="406" t="s">
        <v>621</v>
      </c>
      <c r="B4" s="406"/>
      <c r="C4" s="406"/>
      <c r="D4" s="406"/>
      <c r="E4" s="407"/>
      <c r="F4" s="407"/>
      <c r="G4" s="407"/>
      <c r="H4" s="407"/>
      <c r="I4" s="56"/>
      <c r="J4" s="56"/>
      <c r="K4" s="56"/>
      <c r="P4" s="57"/>
    </row>
    <row r="5" spans="1:6" ht="16.5" customHeight="1" thickBot="1">
      <c r="A5" s="8"/>
      <c r="B5" s="8"/>
      <c r="C5" s="8"/>
      <c r="D5" s="60"/>
      <c r="E5" s="59"/>
      <c r="F5" s="60"/>
    </row>
    <row r="6" spans="1:14" ht="76.5" customHeight="1" thickBot="1">
      <c r="A6" s="424" t="s">
        <v>412</v>
      </c>
      <c r="B6" s="425"/>
      <c r="C6" s="426"/>
      <c r="D6" s="253" t="s">
        <v>861</v>
      </c>
      <c r="E6" s="253" t="s">
        <v>876</v>
      </c>
      <c r="F6" s="253" t="s">
        <v>879</v>
      </c>
      <c r="G6" s="253" t="s">
        <v>878</v>
      </c>
      <c r="H6" s="253" t="s">
        <v>54</v>
      </c>
      <c r="I6" s="253" t="s">
        <v>55</v>
      </c>
      <c r="J6"/>
      <c r="K6" s="396" t="s">
        <v>71</v>
      </c>
      <c r="L6" s="396" t="s">
        <v>72</v>
      </c>
      <c r="M6"/>
      <c r="N6"/>
    </row>
    <row r="7" spans="1:14" ht="20.25" thickBot="1">
      <c r="A7" s="431"/>
      <c r="B7" s="428"/>
      <c r="C7" s="429"/>
      <c r="D7" s="64" t="s">
        <v>305</v>
      </c>
      <c r="E7" s="64" t="s">
        <v>305</v>
      </c>
      <c r="F7" s="64" t="s">
        <v>305</v>
      </c>
      <c r="G7" s="64" t="s">
        <v>305</v>
      </c>
      <c r="H7" s="64" t="s">
        <v>305</v>
      </c>
      <c r="I7" s="64" t="s">
        <v>305</v>
      </c>
      <c r="J7"/>
      <c r="K7" s="64" t="s">
        <v>305</v>
      </c>
      <c r="L7" s="64" t="s">
        <v>305</v>
      </c>
      <c r="M7"/>
      <c r="N7"/>
    </row>
    <row r="8" spans="1:14" ht="15" thickBot="1">
      <c r="A8" s="12"/>
      <c r="B8" s="13" t="s">
        <v>645</v>
      </c>
      <c r="C8" s="144" t="s">
        <v>314</v>
      </c>
      <c r="D8" s="76"/>
      <c r="E8" s="76"/>
      <c r="F8" s="76"/>
      <c r="G8" s="76"/>
      <c r="H8" s="76"/>
      <c r="I8" s="76"/>
      <c r="J8"/>
      <c r="K8" s="76"/>
      <c r="L8" s="76"/>
      <c r="M8"/>
      <c r="N8"/>
    </row>
    <row r="9" spans="1:14" ht="12.75">
      <c r="A9" s="9"/>
      <c r="B9" s="22" t="s">
        <v>315</v>
      </c>
      <c r="C9" s="34" t="s">
        <v>316</v>
      </c>
      <c r="D9" s="69"/>
      <c r="E9" s="69"/>
      <c r="F9" s="69"/>
      <c r="G9" s="69"/>
      <c r="H9" s="69"/>
      <c r="I9" s="69"/>
      <c r="J9"/>
      <c r="K9" s="69"/>
      <c r="L9" s="69"/>
      <c r="M9"/>
      <c r="N9"/>
    </row>
    <row r="10" spans="1:14" ht="12.75">
      <c r="A10" s="9"/>
      <c r="B10" s="10"/>
      <c r="C10" s="14"/>
      <c r="D10" s="69"/>
      <c r="E10" s="69"/>
      <c r="F10" s="69"/>
      <c r="G10" s="69"/>
      <c r="H10" s="69"/>
      <c r="I10" s="69"/>
      <c r="J10"/>
      <c r="K10" s="69"/>
      <c r="L10" s="69"/>
      <c r="M10"/>
      <c r="N10"/>
    </row>
    <row r="11" spans="1:14" ht="13.5">
      <c r="A11" s="9"/>
      <c r="B11" s="10"/>
      <c r="C11" s="146" t="s">
        <v>307</v>
      </c>
      <c r="D11" s="69"/>
      <c r="E11" s="69"/>
      <c r="F11" s="69"/>
      <c r="G11" s="69"/>
      <c r="H11" s="69"/>
      <c r="I11" s="69"/>
      <c r="J11"/>
      <c r="K11" s="69"/>
      <c r="L11" s="69"/>
      <c r="M11"/>
      <c r="N11"/>
    </row>
    <row r="12" spans="1:14" ht="12.75">
      <c r="A12" s="9"/>
      <c r="B12" s="10"/>
      <c r="C12" s="14" t="s">
        <v>317</v>
      </c>
      <c r="D12" s="69"/>
      <c r="E12" s="69"/>
      <c r="F12" s="69"/>
      <c r="G12" s="69"/>
      <c r="H12" s="69"/>
      <c r="I12" s="69"/>
      <c r="J12"/>
      <c r="K12" s="69"/>
      <c r="L12" s="69"/>
      <c r="M12"/>
      <c r="N12"/>
    </row>
    <row r="13" spans="1:14" ht="13.5" thickBot="1">
      <c r="A13" s="9"/>
      <c r="B13" s="10">
        <v>1100</v>
      </c>
      <c r="C13" s="247" t="s">
        <v>341</v>
      </c>
      <c r="D13" s="248">
        <v>142734</v>
      </c>
      <c r="E13" s="266">
        <v>165160</v>
      </c>
      <c r="F13" s="266">
        <v>0</v>
      </c>
      <c r="G13" s="266">
        <v>165160</v>
      </c>
      <c r="H13" s="266">
        <v>0</v>
      </c>
      <c r="I13" s="266">
        <v>165160</v>
      </c>
      <c r="J13"/>
      <c r="K13" s="266">
        <v>0</v>
      </c>
      <c r="L13" s="266">
        <v>165160</v>
      </c>
      <c r="M13"/>
      <c r="N13"/>
    </row>
    <row r="14" spans="1:14" ht="13.5" thickBot="1">
      <c r="A14" s="222"/>
      <c r="B14" s="223">
        <v>1148</v>
      </c>
      <c r="C14" s="247" t="s">
        <v>276</v>
      </c>
      <c r="D14" s="248">
        <v>1000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/>
      <c r="K14" s="339">
        <v>0</v>
      </c>
      <c r="L14" s="339">
        <v>0</v>
      </c>
      <c r="M14"/>
      <c r="N14"/>
    </row>
    <row r="15" spans="1:14" ht="12.75">
      <c r="A15" s="9"/>
      <c r="B15" s="10">
        <v>1210</v>
      </c>
      <c r="C15" s="247" t="s">
        <v>342</v>
      </c>
      <c r="D15" s="248">
        <v>34589</v>
      </c>
      <c r="E15" s="250">
        <v>39787</v>
      </c>
      <c r="F15" s="250">
        <v>0</v>
      </c>
      <c r="G15" s="250">
        <v>39787</v>
      </c>
      <c r="H15" s="250">
        <v>0</v>
      </c>
      <c r="I15" s="250">
        <v>39787</v>
      </c>
      <c r="J15"/>
      <c r="K15" s="250">
        <v>0</v>
      </c>
      <c r="L15" s="250">
        <v>39787</v>
      </c>
      <c r="M15"/>
      <c r="N15"/>
    </row>
    <row r="16" spans="1:14" ht="26.25" thickBot="1">
      <c r="A16" s="222"/>
      <c r="B16" s="227">
        <v>1220</v>
      </c>
      <c r="C16" s="226" t="s">
        <v>708</v>
      </c>
      <c r="D16" s="225">
        <v>2789</v>
      </c>
      <c r="E16" s="338">
        <f>SUM(E17:E20)</f>
        <v>250</v>
      </c>
      <c r="F16" s="338">
        <f>SUM(F17:F20)</f>
        <v>0</v>
      </c>
      <c r="G16" s="338">
        <f>SUM(G17:G20)</f>
        <v>250</v>
      </c>
      <c r="H16" s="338">
        <f>SUM(H17:H20)</f>
        <v>0</v>
      </c>
      <c r="I16" s="338">
        <f>SUM(I17:I20)</f>
        <v>250</v>
      </c>
      <c r="J16"/>
      <c r="K16" s="338">
        <f>SUM(K17:K20)</f>
        <v>0</v>
      </c>
      <c r="L16" s="338">
        <f>SUM(L17:L20)</f>
        <v>250</v>
      </c>
      <c r="M16"/>
      <c r="N16"/>
    </row>
    <row r="17" spans="1:14" ht="12.75">
      <c r="A17" s="222"/>
      <c r="B17" s="223">
        <v>1221</v>
      </c>
      <c r="C17" s="226" t="s">
        <v>757</v>
      </c>
      <c r="D17" s="225">
        <v>1289</v>
      </c>
      <c r="E17" s="337">
        <v>0</v>
      </c>
      <c r="F17" s="376">
        <v>0</v>
      </c>
      <c r="G17" s="337">
        <v>0</v>
      </c>
      <c r="H17" s="337">
        <v>0</v>
      </c>
      <c r="I17" s="378">
        <v>0</v>
      </c>
      <c r="J17"/>
      <c r="K17" s="337">
        <v>0</v>
      </c>
      <c r="L17" s="378">
        <v>0</v>
      </c>
      <c r="M17"/>
      <c r="N17"/>
    </row>
    <row r="18" spans="1:14" ht="25.5">
      <c r="A18" s="222"/>
      <c r="B18" s="223">
        <v>1221</v>
      </c>
      <c r="C18" s="226" t="s">
        <v>758</v>
      </c>
      <c r="D18" s="225">
        <v>848</v>
      </c>
      <c r="E18" s="306">
        <v>0</v>
      </c>
      <c r="F18" s="187">
        <v>0</v>
      </c>
      <c r="G18" s="306">
        <v>0</v>
      </c>
      <c r="H18" s="306">
        <v>0</v>
      </c>
      <c r="I18" s="379">
        <v>0</v>
      </c>
      <c r="J18"/>
      <c r="K18" s="306">
        <v>0</v>
      </c>
      <c r="L18" s="379">
        <v>0</v>
      </c>
      <c r="M18"/>
      <c r="N18"/>
    </row>
    <row r="19" spans="1:14" ht="26.25" thickBot="1">
      <c r="A19" s="222"/>
      <c r="B19" s="223">
        <v>1228</v>
      </c>
      <c r="C19" s="226" t="s">
        <v>251</v>
      </c>
      <c r="D19" s="225">
        <v>420</v>
      </c>
      <c r="E19" s="375">
        <v>0</v>
      </c>
      <c r="F19" s="377">
        <v>0</v>
      </c>
      <c r="G19" s="375">
        <v>0</v>
      </c>
      <c r="H19" s="375">
        <v>0</v>
      </c>
      <c r="I19" s="380">
        <v>0</v>
      </c>
      <c r="J19"/>
      <c r="K19" s="375">
        <v>0</v>
      </c>
      <c r="L19" s="380">
        <v>0</v>
      </c>
      <c r="M19"/>
      <c r="N19"/>
    </row>
    <row r="20" spans="1:14" ht="12.75">
      <c r="A20" s="222"/>
      <c r="B20" s="223">
        <v>1229</v>
      </c>
      <c r="C20" s="226" t="s">
        <v>279</v>
      </c>
      <c r="D20" s="225">
        <v>232</v>
      </c>
      <c r="E20" s="372">
        <v>250</v>
      </c>
      <c r="F20" s="372">
        <v>0</v>
      </c>
      <c r="G20" s="372">
        <v>250</v>
      </c>
      <c r="H20" s="372">
        <v>0</v>
      </c>
      <c r="I20" s="372">
        <v>250</v>
      </c>
      <c r="J20"/>
      <c r="K20" s="372">
        <v>0</v>
      </c>
      <c r="L20" s="372">
        <v>250</v>
      </c>
      <c r="M20"/>
      <c r="N20"/>
    </row>
    <row r="21" spans="1:14" ht="12.75">
      <c r="A21" s="222"/>
      <c r="B21" s="227">
        <v>2100</v>
      </c>
      <c r="C21" s="226" t="s">
        <v>312</v>
      </c>
      <c r="D21" s="225">
        <v>53</v>
      </c>
      <c r="E21" s="225">
        <f>SUM(E22:E23)</f>
        <v>0</v>
      </c>
      <c r="F21" s="225">
        <f>SUM(F22:F23)</f>
        <v>0</v>
      </c>
      <c r="G21" s="225">
        <f>SUM(G22:G23)</f>
        <v>0</v>
      </c>
      <c r="H21" s="225">
        <f>SUM(H22:H23)</f>
        <v>0</v>
      </c>
      <c r="I21" s="225">
        <f>SUM(I22:I23)</f>
        <v>0</v>
      </c>
      <c r="J21"/>
      <c r="K21" s="225">
        <f>SUM(K22:K23)</f>
        <v>0</v>
      </c>
      <c r="L21" s="225">
        <f>SUM(L22:L23)</f>
        <v>0</v>
      </c>
      <c r="M21"/>
      <c r="N21"/>
    </row>
    <row r="22" spans="1:14" ht="12.75">
      <c r="A22" s="222"/>
      <c r="B22" s="223">
        <v>2111</v>
      </c>
      <c r="C22" s="226" t="s">
        <v>259</v>
      </c>
      <c r="D22" s="225">
        <v>40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/>
      <c r="K22" s="225">
        <v>0</v>
      </c>
      <c r="L22" s="225">
        <v>0</v>
      </c>
      <c r="M22"/>
      <c r="N22"/>
    </row>
    <row r="23" spans="1:14" ht="12.75">
      <c r="A23" s="222"/>
      <c r="B23" s="223">
        <v>2112</v>
      </c>
      <c r="C23" s="226" t="s">
        <v>522</v>
      </c>
      <c r="D23" s="225">
        <v>13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/>
      <c r="K23" s="225">
        <v>0</v>
      </c>
      <c r="L23" s="225">
        <v>0</v>
      </c>
      <c r="M23"/>
      <c r="N23"/>
    </row>
    <row r="24" spans="1:14" ht="12.75">
      <c r="A24" s="9"/>
      <c r="B24" s="10">
        <v>2200</v>
      </c>
      <c r="C24" s="14" t="s">
        <v>310</v>
      </c>
      <c r="D24" s="66">
        <f aca="true" t="shared" si="0" ref="D24:I24">SUM(D25:D44)</f>
        <v>18325</v>
      </c>
      <c r="E24" s="66">
        <f t="shared" si="0"/>
        <v>19420</v>
      </c>
      <c r="F24" s="66">
        <f t="shared" si="0"/>
        <v>0</v>
      </c>
      <c r="G24" s="66">
        <f t="shared" si="0"/>
        <v>19420</v>
      </c>
      <c r="H24" s="66">
        <f t="shared" si="0"/>
        <v>341</v>
      </c>
      <c r="I24" s="66">
        <f t="shared" si="0"/>
        <v>19761</v>
      </c>
      <c r="J24"/>
      <c r="K24" s="66">
        <f>SUM(K25:K44)</f>
        <v>0</v>
      </c>
      <c r="L24" s="66">
        <f>SUM(L25:L44)</f>
        <v>19761</v>
      </c>
      <c r="M24"/>
      <c r="N24"/>
    </row>
    <row r="25" spans="1:14" ht="12.75">
      <c r="A25" s="9"/>
      <c r="B25" s="126">
        <v>2219</v>
      </c>
      <c r="C25" s="14" t="s">
        <v>524</v>
      </c>
      <c r="D25" s="66">
        <v>800</v>
      </c>
      <c r="E25" s="66">
        <v>750</v>
      </c>
      <c r="F25" s="66">
        <v>0</v>
      </c>
      <c r="G25" s="66">
        <v>750</v>
      </c>
      <c r="H25" s="66">
        <v>100</v>
      </c>
      <c r="I25" s="66">
        <v>850</v>
      </c>
      <c r="J25"/>
      <c r="K25" s="66">
        <v>0</v>
      </c>
      <c r="L25" s="66">
        <v>850</v>
      </c>
      <c r="M25"/>
      <c r="N25"/>
    </row>
    <row r="26" spans="1:14" ht="12.75">
      <c r="A26" s="9"/>
      <c r="B26" s="126">
        <v>2221</v>
      </c>
      <c r="C26" s="14" t="s">
        <v>525</v>
      </c>
      <c r="D26" s="66">
        <v>9155</v>
      </c>
      <c r="E26" s="66">
        <v>9500</v>
      </c>
      <c r="F26" s="66">
        <v>0</v>
      </c>
      <c r="G26" s="66">
        <v>9500</v>
      </c>
      <c r="H26" s="66">
        <v>1000</v>
      </c>
      <c r="I26" s="66">
        <v>10500</v>
      </c>
      <c r="J26"/>
      <c r="K26" s="66">
        <v>0</v>
      </c>
      <c r="L26" s="66">
        <v>10500</v>
      </c>
      <c r="M26"/>
      <c r="N26"/>
    </row>
    <row r="27" spans="1:14" ht="12.75">
      <c r="A27" s="9"/>
      <c r="B27" s="126">
        <v>2222</v>
      </c>
      <c r="C27" s="14" t="s">
        <v>526</v>
      </c>
      <c r="D27" s="66">
        <v>1105</v>
      </c>
      <c r="E27" s="66">
        <v>1100</v>
      </c>
      <c r="F27" s="66">
        <v>0</v>
      </c>
      <c r="G27" s="66">
        <v>1100</v>
      </c>
      <c r="H27" s="66">
        <v>-200</v>
      </c>
      <c r="I27" s="66">
        <v>900</v>
      </c>
      <c r="J27"/>
      <c r="K27" s="66">
        <v>0</v>
      </c>
      <c r="L27" s="66">
        <v>900</v>
      </c>
      <c r="M27"/>
      <c r="N27"/>
    </row>
    <row r="28" spans="1:14" ht="12.75">
      <c r="A28" s="9"/>
      <c r="B28" s="126">
        <v>2223</v>
      </c>
      <c r="C28" s="14" t="s">
        <v>646</v>
      </c>
      <c r="D28" s="66">
        <v>2200</v>
      </c>
      <c r="E28" s="66">
        <v>2400</v>
      </c>
      <c r="F28" s="66">
        <v>0</v>
      </c>
      <c r="G28" s="66">
        <v>2400</v>
      </c>
      <c r="H28" s="66">
        <v>300</v>
      </c>
      <c r="I28" s="66">
        <v>2700</v>
      </c>
      <c r="J28"/>
      <c r="K28" s="66">
        <v>0</v>
      </c>
      <c r="L28" s="66">
        <v>2700</v>
      </c>
      <c r="M28"/>
      <c r="N28"/>
    </row>
    <row r="29" spans="1:14" ht="25.5">
      <c r="A29" s="9"/>
      <c r="B29" s="126">
        <v>2226</v>
      </c>
      <c r="C29" s="14" t="s">
        <v>702</v>
      </c>
      <c r="D29" s="66">
        <v>145</v>
      </c>
      <c r="E29" s="66">
        <v>150</v>
      </c>
      <c r="F29" s="66">
        <v>0</v>
      </c>
      <c r="G29" s="66">
        <v>150</v>
      </c>
      <c r="H29" s="66">
        <v>100</v>
      </c>
      <c r="I29" s="66">
        <v>250</v>
      </c>
      <c r="J29"/>
      <c r="K29" s="66">
        <v>0</v>
      </c>
      <c r="L29" s="66">
        <v>250</v>
      </c>
      <c r="M29"/>
      <c r="N29"/>
    </row>
    <row r="30" spans="1:14" ht="12.75">
      <c r="A30" s="9"/>
      <c r="B30" s="126">
        <v>2231</v>
      </c>
      <c r="C30" s="14" t="s">
        <v>530</v>
      </c>
      <c r="D30" s="66">
        <v>470</v>
      </c>
      <c r="E30" s="66">
        <v>500</v>
      </c>
      <c r="F30" s="66">
        <v>0</v>
      </c>
      <c r="G30" s="66">
        <v>500</v>
      </c>
      <c r="H30" s="66">
        <v>0</v>
      </c>
      <c r="I30" s="66">
        <v>500</v>
      </c>
      <c r="J30"/>
      <c r="K30" s="66">
        <v>0</v>
      </c>
      <c r="L30" s="66">
        <v>500</v>
      </c>
      <c r="M30"/>
      <c r="N30"/>
    </row>
    <row r="31" spans="1:14" ht="13.5" thickBot="1">
      <c r="A31" s="9"/>
      <c r="B31" s="126">
        <v>2233</v>
      </c>
      <c r="C31" s="14" t="s">
        <v>552</v>
      </c>
      <c r="D31" s="66">
        <v>45</v>
      </c>
      <c r="E31" s="67">
        <v>0</v>
      </c>
      <c r="F31" s="66">
        <v>0</v>
      </c>
      <c r="G31" s="67">
        <v>0</v>
      </c>
      <c r="H31" s="67">
        <v>0</v>
      </c>
      <c r="I31" s="67">
        <v>0</v>
      </c>
      <c r="J31"/>
      <c r="K31" s="67">
        <v>0</v>
      </c>
      <c r="L31" s="67">
        <v>0</v>
      </c>
      <c r="M31"/>
      <c r="N31"/>
    </row>
    <row r="32" spans="1:14" ht="13.5" thickBot="1">
      <c r="A32" s="222"/>
      <c r="B32" s="223">
        <v>2234</v>
      </c>
      <c r="C32" s="226" t="s">
        <v>714</v>
      </c>
      <c r="D32" s="225">
        <v>1020</v>
      </c>
      <c r="E32" s="381">
        <v>1020</v>
      </c>
      <c r="F32" s="382">
        <v>0</v>
      </c>
      <c r="G32" s="381">
        <v>1020</v>
      </c>
      <c r="H32" s="381">
        <v>-800</v>
      </c>
      <c r="I32" s="381">
        <v>220</v>
      </c>
      <c r="J32"/>
      <c r="K32" s="381">
        <v>0</v>
      </c>
      <c r="L32" s="381">
        <v>220</v>
      </c>
      <c r="M32"/>
      <c r="N32"/>
    </row>
    <row r="33" spans="1:14" ht="12.75">
      <c r="A33" s="9"/>
      <c r="B33" s="126">
        <v>2234</v>
      </c>
      <c r="C33" s="14" t="s">
        <v>647</v>
      </c>
      <c r="D33" s="66">
        <v>230</v>
      </c>
      <c r="E33" s="71">
        <v>230</v>
      </c>
      <c r="F33" s="66">
        <v>0</v>
      </c>
      <c r="G33" s="71">
        <v>230</v>
      </c>
      <c r="H33" s="71">
        <v>0</v>
      </c>
      <c r="I33" s="71">
        <v>230</v>
      </c>
      <c r="J33"/>
      <c r="K33" s="71">
        <v>0</v>
      </c>
      <c r="L33" s="71">
        <v>230</v>
      </c>
      <c r="M33"/>
      <c r="N33"/>
    </row>
    <row r="34" spans="1:14" ht="12.75">
      <c r="A34" s="9"/>
      <c r="B34" s="126">
        <v>2240</v>
      </c>
      <c r="C34" s="14" t="s">
        <v>258</v>
      </c>
      <c r="D34" s="66">
        <v>50</v>
      </c>
      <c r="E34" s="66">
        <v>600</v>
      </c>
      <c r="F34" s="66">
        <v>0</v>
      </c>
      <c r="G34" s="66">
        <v>600</v>
      </c>
      <c r="H34" s="66">
        <v>-500</v>
      </c>
      <c r="I34" s="66">
        <v>100</v>
      </c>
      <c r="J34"/>
      <c r="K34" s="66">
        <v>0</v>
      </c>
      <c r="L34" s="66">
        <v>100</v>
      </c>
      <c r="M34"/>
      <c r="N34"/>
    </row>
    <row r="35" spans="1:14" ht="12.75">
      <c r="A35" s="9"/>
      <c r="B35" s="126">
        <v>2241</v>
      </c>
      <c r="C35" s="14" t="s">
        <v>171</v>
      </c>
      <c r="D35" s="66">
        <v>150</v>
      </c>
      <c r="E35" s="66">
        <v>500</v>
      </c>
      <c r="F35" s="66">
        <v>0</v>
      </c>
      <c r="G35" s="66">
        <v>500</v>
      </c>
      <c r="H35" s="66">
        <v>-400</v>
      </c>
      <c r="I35" s="66">
        <v>100</v>
      </c>
      <c r="J35"/>
      <c r="K35" s="66">
        <v>0</v>
      </c>
      <c r="L35" s="66">
        <v>100</v>
      </c>
      <c r="M35"/>
      <c r="N35"/>
    </row>
    <row r="36" spans="1:14" ht="25.5">
      <c r="A36" s="9"/>
      <c r="B36" s="126">
        <v>2243</v>
      </c>
      <c r="C36" s="14" t="s">
        <v>737</v>
      </c>
      <c r="D36" s="66">
        <v>240</v>
      </c>
      <c r="E36" s="66">
        <v>300</v>
      </c>
      <c r="F36" s="66">
        <v>0</v>
      </c>
      <c r="G36" s="66">
        <v>300</v>
      </c>
      <c r="H36" s="66">
        <v>200</v>
      </c>
      <c r="I36" s="66">
        <v>500</v>
      </c>
      <c r="J36"/>
      <c r="K36" s="66">
        <v>0</v>
      </c>
      <c r="L36" s="66">
        <v>500</v>
      </c>
      <c r="M36"/>
      <c r="N36"/>
    </row>
    <row r="37" spans="1:14" ht="12.75">
      <c r="A37" s="9"/>
      <c r="B37" s="126">
        <v>2247</v>
      </c>
      <c r="C37" s="14" t="s">
        <v>648</v>
      </c>
      <c r="D37" s="66">
        <v>0</v>
      </c>
      <c r="E37" s="66">
        <v>120</v>
      </c>
      <c r="F37" s="66">
        <v>0</v>
      </c>
      <c r="G37" s="66">
        <v>120</v>
      </c>
      <c r="H37" s="66">
        <v>21</v>
      </c>
      <c r="I37" s="66">
        <v>141</v>
      </c>
      <c r="J37"/>
      <c r="K37" s="66">
        <v>0</v>
      </c>
      <c r="L37" s="66">
        <v>141</v>
      </c>
      <c r="M37"/>
      <c r="N37"/>
    </row>
    <row r="38" spans="1:14" ht="12.75" customHeight="1">
      <c r="A38" s="9"/>
      <c r="B38" s="126">
        <v>2249</v>
      </c>
      <c r="C38" s="14" t="s">
        <v>649</v>
      </c>
      <c r="D38" s="66">
        <v>1675</v>
      </c>
      <c r="E38" s="66">
        <v>1500</v>
      </c>
      <c r="F38" s="66">
        <v>0</v>
      </c>
      <c r="G38" s="66">
        <v>1500</v>
      </c>
      <c r="H38" s="66">
        <v>-80</v>
      </c>
      <c r="I38" s="66">
        <v>1420</v>
      </c>
      <c r="J38"/>
      <c r="K38" s="66">
        <v>0</v>
      </c>
      <c r="L38" s="66">
        <v>1420</v>
      </c>
      <c r="M38"/>
      <c r="N38"/>
    </row>
    <row r="39" spans="1:14" ht="25.5">
      <c r="A39" s="9"/>
      <c r="B39" s="126">
        <v>2253</v>
      </c>
      <c r="C39" s="14" t="s">
        <v>650</v>
      </c>
      <c r="D39" s="66">
        <v>540</v>
      </c>
      <c r="E39" s="66">
        <v>500</v>
      </c>
      <c r="F39" s="66">
        <v>0</v>
      </c>
      <c r="G39" s="66">
        <v>500</v>
      </c>
      <c r="H39" s="66">
        <v>300</v>
      </c>
      <c r="I39" s="66">
        <v>800</v>
      </c>
      <c r="J39"/>
      <c r="K39" s="66">
        <v>0</v>
      </c>
      <c r="L39" s="66">
        <v>800</v>
      </c>
      <c r="M39"/>
      <c r="N39"/>
    </row>
    <row r="40" spans="1:14" ht="12.75">
      <c r="A40" s="9"/>
      <c r="B40" s="126">
        <v>2260</v>
      </c>
      <c r="C40" s="14" t="s">
        <v>651</v>
      </c>
      <c r="D40" s="66">
        <v>65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/>
      <c r="K40" s="66">
        <v>0</v>
      </c>
      <c r="L40" s="66">
        <v>0</v>
      </c>
      <c r="M40"/>
      <c r="N40"/>
    </row>
    <row r="41" spans="1:14" ht="12.75">
      <c r="A41" s="9"/>
      <c r="B41" s="126">
        <v>2264</v>
      </c>
      <c r="C41" s="14" t="s">
        <v>652</v>
      </c>
      <c r="D41" s="66">
        <v>45</v>
      </c>
      <c r="E41" s="66">
        <v>50</v>
      </c>
      <c r="F41" s="66">
        <v>0</v>
      </c>
      <c r="G41" s="66">
        <v>50</v>
      </c>
      <c r="H41" s="66">
        <v>0</v>
      </c>
      <c r="I41" s="66">
        <v>50</v>
      </c>
      <c r="J41"/>
      <c r="K41" s="66">
        <v>0</v>
      </c>
      <c r="L41" s="66">
        <v>50</v>
      </c>
      <c r="M41"/>
      <c r="N41"/>
    </row>
    <row r="42" spans="1:14" ht="12.75">
      <c r="A42" s="9"/>
      <c r="B42" s="126">
        <v>2269</v>
      </c>
      <c r="C42" s="14" t="s">
        <v>223</v>
      </c>
      <c r="D42" s="66">
        <v>200</v>
      </c>
      <c r="E42" s="66">
        <v>200</v>
      </c>
      <c r="F42" s="66">
        <v>0</v>
      </c>
      <c r="G42" s="66">
        <v>200</v>
      </c>
      <c r="H42" s="66">
        <v>0</v>
      </c>
      <c r="I42" s="66">
        <v>200</v>
      </c>
      <c r="J42"/>
      <c r="K42" s="66">
        <v>0</v>
      </c>
      <c r="L42" s="66">
        <v>200</v>
      </c>
      <c r="M42"/>
      <c r="N42"/>
    </row>
    <row r="43" spans="1:14" ht="12.75">
      <c r="A43" s="9"/>
      <c r="B43" s="126">
        <v>2279</v>
      </c>
      <c r="C43" s="14" t="s">
        <v>574</v>
      </c>
      <c r="D43" s="66">
        <v>85</v>
      </c>
      <c r="E43" s="66">
        <v>0</v>
      </c>
      <c r="F43" s="66">
        <v>0</v>
      </c>
      <c r="G43" s="66">
        <v>0</v>
      </c>
      <c r="H43" s="66">
        <v>300</v>
      </c>
      <c r="I43" s="66">
        <v>300</v>
      </c>
      <c r="J43"/>
      <c r="K43" s="66">
        <v>0</v>
      </c>
      <c r="L43" s="66">
        <v>300</v>
      </c>
      <c r="M43"/>
      <c r="N43"/>
    </row>
    <row r="44" spans="1:14" ht="12.75">
      <c r="A44" s="9"/>
      <c r="B44" s="126">
        <v>2271</v>
      </c>
      <c r="C44" s="14" t="s">
        <v>616</v>
      </c>
      <c r="D44" s="66">
        <v>105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/>
      <c r="K44" s="66">
        <v>0</v>
      </c>
      <c r="L44" s="66">
        <v>0</v>
      </c>
      <c r="M44"/>
      <c r="N44"/>
    </row>
    <row r="45" spans="1:14" ht="24" customHeight="1">
      <c r="A45" s="9"/>
      <c r="B45" s="10">
        <v>2300</v>
      </c>
      <c r="C45" s="14" t="s">
        <v>362</v>
      </c>
      <c r="D45" s="66">
        <f aca="true" t="shared" si="1" ref="D45:I45">SUM(D46:D58)</f>
        <v>41683</v>
      </c>
      <c r="E45" s="66">
        <f t="shared" si="1"/>
        <v>41884</v>
      </c>
      <c r="F45" s="66">
        <f t="shared" si="1"/>
        <v>0</v>
      </c>
      <c r="G45" s="66">
        <f t="shared" si="1"/>
        <v>41884</v>
      </c>
      <c r="H45" s="66">
        <f t="shared" si="1"/>
        <v>141</v>
      </c>
      <c r="I45" s="66">
        <f t="shared" si="1"/>
        <v>42025</v>
      </c>
      <c r="J45"/>
      <c r="K45" s="66">
        <f>SUM(K46:K58)</f>
        <v>0</v>
      </c>
      <c r="L45" s="66">
        <f>SUM(L46:L58)</f>
        <v>42025</v>
      </c>
      <c r="M45"/>
      <c r="N45"/>
    </row>
    <row r="46" spans="1:14" ht="14.25" customHeight="1">
      <c r="A46" s="9"/>
      <c r="B46" s="126">
        <v>2311</v>
      </c>
      <c r="C46" s="14" t="s">
        <v>538</v>
      </c>
      <c r="D46" s="66">
        <v>600</v>
      </c>
      <c r="E46" s="66">
        <v>1200</v>
      </c>
      <c r="F46" s="66">
        <v>0</v>
      </c>
      <c r="G46" s="66">
        <v>1200</v>
      </c>
      <c r="H46" s="66">
        <v>-618</v>
      </c>
      <c r="I46" s="66">
        <v>582</v>
      </c>
      <c r="J46"/>
      <c r="K46" s="66">
        <v>0</v>
      </c>
      <c r="L46" s="66">
        <v>582</v>
      </c>
      <c r="M46"/>
      <c r="N46"/>
    </row>
    <row r="47" spans="1:14" ht="15" customHeight="1">
      <c r="A47" s="9"/>
      <c r="B47" s="126">
        <v>2312</v>
      </c>
      <c r="C47" s="247" t="s">
        <v>539</v>
      </c>
      <c r="D47" s="248">
        <v>3878</v>
      </c>
      <c r="E47" s="248">
        <v>3500</v>
      </c>
      <c r="F47" s="248">
        <v>0</v>
      </c>
      <c r="G47" s="248">
        <v>3500</v>
      </c>
      <c r="H47" s="248">
        <v>-741</v>
      </c>
      <c r="I47" s="248">
        <v>2759</v>
      </c>
      <c r="J47"/>
      <c r="K47" s="248">
        <v>0</v>
      </c>
      <c r="L47" s="248">
        <v>2759</v>
      </c>
      <c r="M47"/>
      <c r="N47"/>
    </row>
    <row r="48" spans="1:14" ht="14.25" customHeight="1">
      <c r="A48" s="9"/>
      <c r="B48" s="126">
        <v>2322</v>
      </c>
      <c r="C48" s="247" t="s">
        <v>540</v>
      </c>
      <c r="D48" s="248">
        <v>1650</v>
      </c>
      <c r="E48" s="248">
        <v>1800</v>
      </c>
      <c r="F48" s="248">
        <v>0</v>
      </c>
      <c r="G48" s="248">
        <v>1800</v>
      </c>
      <c r="H48" s="248">
        <v>0</v>
      </c>
      <c r="I48" s="248">
        <v>1800</v>
      </c>
      <c r="J48"/>
      <c r="K48" s="248">
        <v>0</v>
      </c>
      <c r="L48" s="248">
        <v>1800</v>
      </c>
      <c r="M48"/>
      <c r="N48"/>
    </row>
    <row r="49" spans="1:14" ht="15" customHeight="1">
      <c r="A49" s="9"/>
      <c r="B49" s="126">
        <v>2341</v>
      </c>
      <c r="C49" s="247" t="s">
        <v>653</v>
      </c>
      <c r="D49" s="248">
        <v>190</v>
      </c>
      <c r="E49" s="248">
        <v>100</v>
      </c>
      <c r="F49" s="248">
        <v>0</v>
      </c>
      <c r="G49" s="248">
        <v>100</v>
      </c>
      <c r="H49" s="248">
        <v>0</v>
      </c>
      <c r="I49" s="248">
        <v>100</v>
      </c>
      <c r="J49"/>
      <c r="K49" s="248">
        <v>0</v>
      </c>
      <c r="L49" s="248">
        <v>100</v>
      </c>
      <c r="M49"/>
      <c r="N49"/>
    </row>
    <row r="50" spans="1:14" ht="13.5" customHeight="1">
      <c r="A50" s="9"/>
      <c r="B50" s="126">
        <v>2351</v>
      </c>
      <c r="C50" s="247" t="s">
        <v>541</v>
      </c>
      <c r="D50" s="248">
        <v>235</v>
      </c>
      <c r="E50" s="248">
        <v>200</v>
      </c>
      <c r="F50" s="248">
        <v>0</v>
      </c>
      <c r="G50" s="248">
        <v>200</v>
      </c>
      <c r="H50" s="248">
        <v>300</v>
      </c>
      <c r="I50" s="248">
        <v>500</v>
      </c>
      <c r="J50"/>
      <c r="K50" s="248">
        <v>0</v>
      </c>
      <c r="L50" s="248">
        <v>500</v>
      </c>
      <c r="M50"/>
      <c r="N50"/>
    </row>
    <row r="51" spans="1:14" ht="13.5" customHeight="1">
      <c r="A51" s="9"/>
      <c r="B51" s="126">
        <v>2352</v>
      </c>
      <c r="C51" s="247" t="s">
        <v>654</v>
      </c>
      <c r="D51" s="248">
        <v>2600</v>
      </c>
      <c r="E51" s="248">
        <v>2600</v>
      </c>
      <c r="F51" s="248">
        <v>0</v>
      </c>
      <c r="G51" s="248">
        <v>2600</v>
      </c>
      <c r="H51" s="248">
        <v>0</v>
      </c>
      <c r="I51" s="248">
        <v>2600</v>
      </c>
      <c r="J51"/>
      <c r="K51" s="248">
        <v>0</v>
      </c>
      <c r="L51" s="248">
        <v>2600</v>
      </c>
      <c r="M51"/>
      <c r="N51"/>
    </row>
    <row r="52" spans="1:14" ht="14.25" customHeight="1">
      <c r="A52" s="9"/>
      <c r="B52" s="126">
        <v>2353</v>
      </c>
      <c r="C52" s="247" t="s">
        <v>655</v>
      </c>
      <c r="D52" s="248">
        <v>350</v>
      </c>
      <c r="E52" s="248">
        <v>500</v>
      </c>
      <c r="F52" s="248">
        <v>0</v>
      </c>
      <c r="G52" s="248">
        <v>500</v>
      </c>
      <c r="H52" s="248">
        <v>650</v>
      </c>
      <c r="I52" s="248">
        <v>1150</v>
      </c>
      <c r="J52"/>
      <c r="K52" s="248">
        <v>0</v>
      </c>
      <c r="L52" s="248">
        <v>1150</v>
      </c>
      <c r="M52"/>
      <c r="N52"/>
    </row>
    <row r="53" spans="1:14" ht="12.75" customHeight="1">
      <c r="A53" s="9"/>
      <c r="B53" s="126">
        <v>2359</v>
      </c>
      <c r="C53" s="247" t="s">
        <v>656</v>
      </c>
      <c r="D53" s="248">
        <v>350</v>
      </c>
      <c r="E53" s="248">
        <v>350</v>
      </c>
      <c r="F53" s="248">
        <v>0</v>
      </c>
      <c r="G53" s="248">
        <v>350</v>
      </c>
      <c r="H53" s="248">
        <v>0</v>
      </c>
      <c r="I53" s="248">
        <v>350</v>
      </c>
      <c r="J53"/>
      <c r="K53" s="248">
        <v>0</v>
      </c>
      <c r="L53" s="248">
        <v>350</v>
      </c>
      <c r="M53"/>
      <c r="N53"/>
    </row>
    <row r="54" spans="1:14" ht="13.5" customHeight="1">
      <c r="A54" s="9"/>
      <c r="B54" s="126">
        <v>2361</v>
      </c>
      <c r="C54" s="247" t="s">
        <v>556</v>
      </c>
      <c r="D54" s="248">
        <v>1127</v>
      </c>
      <c r="E54" s="248">
        <v>350</v>
      </c>
      <c r="F54" s="248">
        <v>0</v>
      </c>
      <c r="G54" s="248">
        <v>350</v>
      </c>
      <c r="H54" s="248">
        <v>0</v>
      </c>
      <c r="I54" s="248">
        <v>350</v>
      </c>
      <c r="J54"/>
      <c r="K54" s="248">
        <v>0</v>
      </c>
      <c r="L54" s="248">
        <v>350</v>
      </c>
      <c r="M54"/>
      <c r="N54"/>
    </row>
    <row r="55" spans="1:14" ht="14.25" customHeight="1">
      <c r="A55" s="9"/>
      <c r="B55" s="126">
        <v>2362</v>
      </c>
      <c r="C55" s="247" t="s">
        <v>657</v>
      </c>
      <c r="D55" s="248">
        <v>222</v>
      </c>
      <c r="E55" s="248">
        <v>100</v>
      </c>
      <c r="F55" s="248">
        <v>0</v>
      </c>
      <c r="G55" s="248">
        <v>100</v>
      </c>
      <c r="H55" s="248">
        <v>-50</v>
      </c>
      <c r="I55" s="248">
        <v>50</v>
      </c>
      <c r="J55"/>
      <c r="K55" s="248">
        <v>0</v>
      </c>
      <c r="L55" s="248">
        <v>50</v>
      </c>
      <c r="M55"/>
      <c r="N55"/>
    </row>
    <row r="56" spans="1:14" ht="13.5" customHeight="1">
      <c r="A56" s="9"/>
      <c r="B56" s="126">
        <v>2363</v>
      </c>
      <c r="C56" s="247" t="s">
        <v>544</v>
      </c>
      <c r="D56" s="248">
        <v>27924</v>
      </c>
      <c r="E56" s="248">
        <v>29484</v>
      </c>
      <c r="F56" s="248">
        <v>0</v>
      </c>
      <c r="G56" s="248">
        <v>29484</v>
      </c>
      <c r="H56" s="248">
        <v>0</v>
      </c>
      <c r="I56" s="248">
        <v>29484</v>
      </c>
      <c r="J56"/>
      <c r="K56" s="248">
        <v>0</v>
      </c>
      <c r="L56" s="248">
        <v>29484</v>
      </c>
      <c r="M56"/>
      <c r="N56"/>
    </row>
    <row r="57" spans="1:14" ht="13.5" customHeight="1">
      <c r="A57" s="9"/>
      <c r="B57" s="126">
        <v>2370</v>
      </c>
      <c r="C57" s="247" t="s">
        <v>658</v>
      </c>
      <c r="D57" s="248">
        <v>2057</v>
      </c>
      <c r="E57" s="248">
        <v>1200</v>
      </c>
      <c r="F57" s="248">
        <v>0</v>
      </c>
      <c r="G57" s="248">
        <v>1200</v>
      </c>
      <c r="H57" s="248">
        <v>600</v>
      </c>
      <c r="I57" s="248">
        <v>1800</v>
      </c>
      <c r="J57"/>
      <c r="K57" s="248">
        <v>0</v>
      </c>
      <c r="L57" s="248">
        <v>1800</v>
      </c>
      <c r="M57"/>
      <c r="N57"/>
    </row>
    <row r="58" spans="1:14" ht="14.25" customHeight="1">
      <c r="A58" s="9"/>
      <c r="B58" s="126">
        <v>2390</v>
      </c>
      <c r="C58" s="247" t="s">
        <v>545</v>
      </c>
      <c r="D58" s="248">
        <v>500</v>
      </c>
      <c r="E58" s="248">
        <v>500</v>
      </c>
      <c r="F58" s="248">
        <v>0</v>
      </c>
      <c r="G58" s="248">
        <v>500</v>
      </c>
      <c r="H58" s="248">
        <v>0</v>
      </c>
      <c r="I58" s="248">
        <v>500</v>
      </c>
      <c r="J58"/>
      <c r="K58" s="248">
        <v>0</v>
      </c>
      <c r="L58" s="248">
        <v>500</v>
      </c>
      <c r="M58"/>
      <c r="N58"/>
    </row>
    <row r="59" spans="1:14" ht="12.75">
      <c r="A59" s="9"/>
      <c r="B59" s="10">
        <v>2400</v>
      </c>
      <c r="C59" s="247" t="s">
        <v>318</v>
      </c>
      <c r="D59" s="248">
        <v>200</v>
      </c>
      <c r="E59" s="248">
        <v>200</v>
      </c>
      <c r="F59" s="248">
        <v>0</v>
      </c>
      <c r="G59" s="248">
        <v>200</v>
      </c>
      <c r="H59" s="248">
        <v>0</v>
      </c>
      <c r="I59" s="248">
        <v>200</v>
      </c>
      <c r="J59"/>
      <c r="K59" s="248">
        <v>0</v>
      </c>
      <c r="L59" s="248">
        <v>200</v>
      </c>
      <c r="M59"/>
      <c r="N59"/>
    </row>
    <row r="60" spans="1:14" ht="12.75">
      <c r="A60" s="9"/>
      <c r="B60" s="10">
        <v>2500</v>
      </c>
      <c r="C60" s="247" t="s">
        <v>357</v>
      </c>
      <c r="D60" s="248">
        <v>120</v>
      </c>
      <c r="E60" s="248">
        <v>120</v>
      </c>
      <c r="F60" s="248">
        <v>0</v>
      </c>
      <c r="G60" s="248">
        <v>120</v>
      </c>
      <c r="H60" s="248">
        <v>-120</v>
      </c>
      <c r="I60" s="248">
        <v>0</v>
      </c>
      <c r="J60"/>
      <c r="K60" s="248">
        <v>0</v>
      </c>
      <c r="L60" s="248">
        <v>0</v>
      </c>
      <c r="M60"/>
      <c r="N60"/>
    </row>
    <row r="61" spans="1:14" ht="12.75">
      <c r="A61" s="9"/>
      <c r="B61" s="10">
        <v>5000</v>
      </c>
      <c r="C61" s="247" t="s">
        <v>343</v>
      </c>
      <c r="D61" s="248">
        <v>4090</v>
      </c>
      <c r="E61" s="248">
        <f>SUM(E62:E63)</f>
        <v>800</v>
      </c>
      <c r="F61" s="248">
        <f>SUM(F62:F63)</f>
        <v>0</v>
      </c>
      <c r="G61" s="248">
        <f>SUM(G62:G63)</f>
        <v>800</v>
      </c>
      <c r="H61" s="248">
        <v>-362</v>
      </c>
      <c r="I61" s="248">
        <v>438</v>
      </c>
      <c r="J61"/>
      <c r="K61" s="248">
        <v>0</v>
      </c>
      <c r="L61" s="248">
        <v>438</v>
      </c>
      <c r="M61"/>
      <c r="N61"/>
    </row>
    <row r="62" spans="1:14" ht="12.75">
      <c r="A62" s="9"/>
      <c r="B62" s="126">
        <v>5238</v>
      </c>
      <c r="C62" s="247" t="s">
        <v>172</v>
      </c>
      <c r="D62" s="248">
        <v>450</v>
      </c>
      <c r="E62" s="248">
        <v>0</v>
      </c>
      <c r="F62" s="248">
        <v>0</v>
      </c>
      <c r="G62" s="248">
        <v>0</v>
      </c>
      <c r="H62" s="248">
        <v>0</v>
      </c>
      <c r="I62" s="248">
        <v>0</v>
      </c>
      <c r="J62"/>
      <c r="K62" s="248">
        <v>0</v>
      </c>
      <c r="L62" s="248">
        <v>0</v>
      </c>
      <c r="M62"/>
      <c r="N62"/>
    </row>
    <row r="63" spans="1:12" s="137" customFormat="1" ht="15">
      <c r="A63" s="136"/>
      <c r="B63" s="126">
        <v>5239</v>
      </c>
      <c r="C63" s="247" t="s">
        <v>548</v>
      </c>
      <c r="D63" s="256">
        <v>3640</v>
      </c>
      <c r="E63" s="256">
        <v>800</v>
      </c>
      <c r="F63" s="256">
        <v>0</v>
      </c>
      <c r="G63" s="256">
        <v>800</v>
      </c>
      <c r="H63" s="256">
        <v>-400</v>
      </c>
      <c r="I63" s="256">
        <v>400</v>
      </c>
      <c r="K63" s="256">
        <v>0</v>
      </c>
      <c r="L63" s="256">
        <v>400</v>
      </c>
    </row>
    <row r="64" spans="1:12" s="137" customFormat="1" ht="14.25">
      <c r="A64" s="9"/>
      <c r="B64" s="10"/>
      <c r="C64" s="18" t="s">
        <v>306</v>
      </c>
      <c r="D64" s="66">
        <f aca="true" t="shared" si="2" ref="D64:I64">D13+D15+D24+D45+D59+D60+D61+D16+D21</f>
        <v>244583</v>
      </c>
      <c r="E64" s="66">
        <f t="shared" si="2"/>
        <v>267621</v>
      </c>
      <c r="F64" s="66">
        <f t="shared" si="2"/>
        <v>0</v>
      </c>
      <c r="G64" s="66">
        <f t="shared" si="2"/>
        <v>267621</v>
      </c>
      <c r="H64" s="66">
        <f t="shared" si="2"/>
        <v>0</v>
      </c>
      <c r="I64" s="66">
        <f t="shared" si="2"/>
        <v>267621</v>
      </c>
      <c r="K64" s="66">
        <f>K13+K15+K24+K45+K59+K60+K61+K16+K21</f>
        <v>0</v>
      </c>
      <c r="L64" s="66">
        <f>L13+L15+L24+L45+L59+L60+L61+L16+L21</f>
        <v>267621</v>
      </c>
    </row>
    <row r="65" spans="1:12" s="137" customFormat="1" ht="14.25">
      <c r="A65" s="9"/>
      <c r="B65" s="10"/>
      <c r="C65" s="14" t="s">
        <v>319</v>
      </c>
      <c r="D65" s="66">
        <f aca="true" t="shared" si="3" ref="D65:I65">D66+D67</f>
        <v>28531</v>
      </c>
      <c r="E65" s="66">
        <f t="shared" si="3"/>
        <v>19991</v>
      </c>
      <c r="F65" s="66">
        <f t="shared" si="3"/>
        <v>0</v>
      </c>
      <c r="G65" s="66">
        <f t="shared" si="3"/>
        <v>19991</v>
      </c>
      <c r="H65" s="66">
        <f t="shared" si="3"/>
        <v>0</v>
      </c>
      <c r="I65" s="66">
        <f t="shared" si="3"/>
        <v>19991</v>
      </c>
      <c r="K65" s="66">
        <f>K66+K67+K68</f>
        <v>10181</v>
      </c>
      <c r="L65" s="66">
        <f>L66+L67+L68</f>
        <v>30172</v>
      </c>
    </row>
    <row r="66" spans="1:14" ht="12.75">
      <c r="A66" s="9"/>
      <c r="B66" s="10"/>
      <c r="C66" s="14" t="s">
        <v>353</v>
      </c>
      <c r="D66" s="66">
        <v>22970</v>
      </c>
      <c r="E66" s="66">
        <v>16110</v>
      </c>
      <c r="F66" s="66">
        <v>0</v>
      </c>
      <c r="G66" s="66">
        <v>16110</v>
      </c>
      <c r="H66" s="66">
        <v>0</v>
      </c>
      <c r="I66" s="66">
        <v>16110</v>
      </c>
      <c r="J66"/>
      <c r="K66" s="66">
        <v>7614</v>
      </c>
      <c r="L66" s="66">
        <v>23724</v>
      </c>
      <c r="M66"/>
      <c r="N66"/>
    </row>
    <row r="67" spans="1:14" ht="12.75">
      <c r="A67" s="9"/>
      <c r="B67" s="10"/>
      <c r="C67" s="14" t="s">
        <v>348</v>
      </c>
      <c r="D67" s="66">
        <v>5561</v>
      </c>
      <c r="E67" s="66">
        <v>3881</v>
      </c>
      <c r="F67" s="66">
        <v>0</v>
      </c>
      <c r="G67" s="66">
        <v>3881</v>
      </c>
      <c r="H67" s="66">
        <v>0</v>
      </c>
      <c r="I67" s="66">
        <v>3881</v>
      </c>
      <c r="J67"/>
      <c r="K67" s="66">
        <v>1834</v>
      </c>
      <c r="L67" s="66">
        <v>5715</v>
      </c>
      <c r="M67"/>
      <c r="N67"/>
    </row>
    <row r="68" spans="1:14" ht="12.75">
      <c r="A68" s="9"/>
      <c r="B68" s="10"/>
      <c r="C68" s="14" t="s">
        <v>80</v>
      </c>
      <c r="D68" s="66">
        <v>0</v>
      </c>
      <c r="E68" s="66">
        <v>0</v>
      </c>
      <c r="F68" s="66">
        <v>0</v>
      </c>
      <c r="G68" s="66">
        <v>0</v>
      </c>
      <c r="H68" s="66"/>
      <c r="I68" s="66">
        <v>0</v>
      </c>
      <c r="J68"/>
      <c r="K68" s="66">
        <v>733</v>
      </c>
      <c r="L68" s="66">
        <v>733</v>
      </c>
      <c r="M68"/>
      <c r="N68"/>
    </row>
    <row r="69" spans="1:14" ht="12.75">
      <c r="A69" s="9"/>
      <c r="B69" s="10"/>
      <c r="C69" s="18" t="s">
        <v>306</v>
      </c>
      <c r="D69" s="66">
        <f aca="true" t="shared" si="4" ref="D69:I69">D64+D65</f>
        <v>273114</v>
      </c>
      <c r="E69" s="66">
        <f t="shared" si="4"/>
        <v>287612</v>
      </c>
      <c r="F69" s="66">
        <f t="shared" si="4"/>
        <v>0</v>
      </c>
      <c r="G69" s="66">
        <f t="shared" si="4"/>
        <v>287612</v>
      </c>
      <c r="H69" s="66">
        <f t="shared" si="4"/>
        <v>0</v>
      </c>
      <c r="I69" s="66">
        <f t="shared" si="4"/>
        <v>287612</v>
      </c>
      <c r="J69"/>
      <c r="K69" s="66">
        <f>K64+K65</f>
        <v>10181</v>
      </c>
      <c r="L69" s="66">
        <f>L64+L65</f>
        <v>297793</v>
      </c>
      <c r="M69"/>
      <c r="N69"/>
    </row>
    <row r="70" spans="1:14" ht="12.75">
      <c r="A70" s="9"/>
      <c r="B70" s="10"/>
      <c r="C70" s="14"/>
      <c r="D70" s="66"/>
      <c r="E70" s="66"/>
      <c r="F70" s="66"/>
      <c r="G70" s="66"/>
      <c r="H70" s="66"/>
      <c r="I70" s="66"/>
      <c r="J70"/>
      <c r="K70" s="66"/>
      <c r="L70" s="66"/>
      <c r="M70"/>
      <c r="N70"/>
    </row>
    <row r="71" spans="1:14" ht="25.5">
      <c r="A71" s="9"/>
      <c r="B71" s="22" t="s">
        <v>320</v>
      </c>
      <c r="C71" s="23" t="s">
        <v>321</v>
      </c>
      <c r="D71" s="66"/>
      <c r="E71" s="66"/>
      <c r="F71" s="66"/>
      <c r="G71" s="66"/>
      <c r="H71" s="66"/>
      <c r="I71" s="66"/>
      <c r="J71"/>
      <c r="K71" s="66"/>
      <c r="L71" s="66"/>
      <c r="M71"/>
      <c r="N71"/>
    </row>
    <row r="72" spans="1:14" ht="12.75">
      <c r="A72" s="9"/>
      <c r="B72" s="10"/>
      <c r="C72" s="14"/>
      <c r="D72" s="66"/>
      <c r="E72" s="66"/>
      <c r="F72" s="66"/>
      <c r="G72" s="66"/>
      <c r="H72" s="66"/>
      <c r="I72" s="66"/>
      <c r="J72"/>
      <c r="K72" s="66"/>
      <c r="L72" s="66"/>
      <c r="M72"/>
      <c r="N72"/>
    </row>
    <row r="73" spans="1:14" ht="13.5">
      <c r="A73" s="9"/>
      <c r="B73" s="10"/>
      <c r="C73" s="146" t="s">
        <v>322</v>
      </c>
      <c r="D73" s="66"/>
      <c r="E73" s="66"/>
      <c r="F73" s="66"/>
      <c r="G73" s="66"/>
      <c r="H73" s="66"/>
      <c r="I73" s="66"/>
      <c r="J73"/>
      <c r="K73" s="66"/>
      <c r="L73" s="66"/>
      <c r="M73"/>
      <c r="N73"/>
    </row>
    <row r="74" spans="1:14" ht="12.75">
      <c r="A74" s="9"/>
      <c r="B74" s="10"/>
      <c r="C74" s="14" t="s">
        <v>317</v>
      </c>
      <c r="D74" s="66"/>
      <c r="E74" s="66"/>
      <c r="F74" s="66"/>
      <c r="G74" s="66"/>
      <c r="H74" s="66"/>
      <c r="I74" s="66"/>
      <c r="J74"/>
      <c r="K74" s="66"/>
      <c r="L74" s="66"/>
      <c r="M74"/>
      <c r="N74"/>
    </row>
    <row r="75" spans="1:14" ht="12.75">
      <c r="A75" s="9"/>
      <c r="B75" s="10">
        <v>1100</v>
      </c>
      <c r="C75" s="14" t="s">
        <v>341</v>
      </c>
      <c r="D75" s="66">
        <v>77970</v>
      </c>
      <c r="E75" s="66">
        <v>83545</v>
      </c>
      <c r="F75" s="66">
        <v>0</v>
      </c>
      <c r="G75" s="66">
        <v>83545</v>
      </c>
      <c r="H75" s="248">
        <v>4144</v>
      </c>
      <c r="I75" s="248">
        <v>87689</v>
      </c>
      <c r="J75"/>
      <c r="K75" s="248">
        <v>-1610</v>
      </c>
      <c r="L75" s="248">
        <v>86079</v>
      </c>
      <c r="M75"/>
      <c r="N75"/>
    </row>
    <row r="76" spans="1:14" ht="12.75">
      <c r="A76" s="222"/>
      <c r="B76" s="223">
        <v>1148</v>
      </c>
      <c r="C76" s="226" t="s">
        <v>276</v>
      </c>
      <c r="D76" s="225">
        <v>3000</v>
      </c>
      <c r="E76" s="118">
        <v>0</v>
      </c>
      <c r="F76" s="118">
        <v>0</v>
      </c>
      <c r="G76" s="118">
        <v>0</v>
      </c>
      <c r="H76" s="255">
        <v>1280</v>
      </c>
      <c r="I76" s="255">
        <v>1280</v>
      </c>
      <c r="J76"/>
      <c r="K76" s="255">
        <v>-1280</v>
      </c>
      <c r="L76" s="255">
        <v>0</v>
      </c>
      <c r="M76"/>
      <c r="N76"/>
    </row>
    <row r="77" spans="1:14" ht="12.75">
      <c r="A77" s="9"/>
      <c r="B77" s="10">
        <v>1210</v>
      </c>
      <c r="C77" s="14" t="s">
        <v>342</v>
      </c>
      <c r="D77" s="66">
        <v>19754</v>
      </c>
      <c r="E77" s="66">
        <v>20126</v>
      </c>
      <c r="F77" s="66">
        <v>0</v>
      </c>
      <c r="G77" s="66">
        <v>20126</v>
      </c>
      <c r="H77" s="248">
        <v>691</v>
      </c>
      <c r="I77" s="248">
        <v>20817</v>
      </c>
      <c r="J77"/>
      <c r="K77" s="248">
        <v>-80</v>
      </c>
      <c r="L77" s="248">
        <v>20737</v>
      </c>
      <c r="M77"/>
      <c r="N77"/>
    </row>
    <row r="78" spans="1:14" ht="25.5">
      <c r="A78" s="222"/>
      <c r="B78" s="227">
        <v>1220</v>
      </c>
      <c r="C78" s="226" t="s">
        <v>724</v>
      </c>
      <c r="D78" s="225">
        <v>6014</v>
      </c>
      <c r="E78" s="225">
        <f>SUM(E79:E83)</f>
        <v>0</v>
      </c>
      <c r="F78" s="225">
        <f>SUM(F79:F83)</f>
        <v>0</v>
      </c>
      <c r="G78" s="225">
        <f>SUM(G79:G83)</f>
        <v>0</v>
      </c>
      <c r="H78" s="225">
        <f>SUM(H79:H84)</f>
        <v>403</v>
      </c>
      <c r="I78" s="225">
        <f>SUM(I79:I84)</f>
        <v>403</v>
      </c>
      <c r="J78"/>
      <c r="K78" s="225">
        <f>SUM(K79:K84)</f>
        <v>0</v>
      </c>
      <c r="L78" s="225">
        <f>SUM(L79:L84)</f>
        <v>403</v>
      </c>
      <c r="M78"/>
      <c r="N78"/>
    </row>
    <row r="79" spans="1:14" ht="12.75">
      <c r="A79" s="222"/>
      <c r="B79" s="223">
        <v>1221</v>
      </c>
      <c r="C79" s="226" t="s">
        <v>757</v>
      </c>
      <c r="D79" s="225">
        <v>3054</v>
      </c>
      <c r="E79" s="118">
        <v>0</v>
      </c>
      <c r="F79" s="118">
        <v>0</v>
      </c>
      <c r="G79" s="118">
        <v>0</v>
      </c>
      <c r="H79" s="118">
        <v>84</v>
      </c>
      <c r="I79" s="118">
        <v>84</v>
      </c>
      <c r="J79"/>
      <c r="K79" s="118">
        <v>0</v>
      </c>
      <c r="L79" s="118">
        <v>84</v>
      </c>
      <c r="M79"/>
      <c r="N79"/>
    </row>
    <row r="80" spans="1:14" ht="25.5">
      <c r="A80" s="222"/>
      <c r="B80" s="223">
        <v>1221</v>
      </c>
      <c r="C80" s="226" t="s">
        <v>759</v>
      </c>
      <c r="D80" s="225">
        <v>975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/>
      <c r="K80" s="118">
        <v>0</v>
      </c>
      <c r="L80" s="118">
        <v>0</v>
      </c>
      <c r="M80"/>
      <c r="N80"/>
    </row>
    <row r="81" spans="1:14" ht="12.75">
      <c r="A81" s="222"/>
      <c r="B81" s="223">
        <v>1221</v>
      </c>
      <c r="C81" s="226" t="s">
        <v>670</v>
      </c>
      <c r="D81" s="225">
        <v>300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/>
      <c r="K81" s="225">
        <v>0</v>
      </c>
      <c r="L81" s="225">
        <v>0</v>
      </c>
      <c r="M81"/>
      <c r="N81"/>
    </row>
    <row r="82" spans="1:14" ht="12.75">
      <c r="A82" s="222"/>
      <c r="B82" s="223">
        <v>1221</v>
      </c>
      <c r="C82" s="226" t="s">
        <v>671</v>
      </c>
      <c r="D82" s="225">
        <v>500</v>
      </c>
      <c r="E82" s="225">
        <v>0</v>
      </c>
      <c r="F82" s="225">
        <v>0</v>
      </c>
      <c r="G82" s="225">
        <v>0</v>
      </c>
      <c r="H82" s="225">
        <v>0</v>
      </c>
      <c r="I82" s="225">
        <v>0</v>
      </c>
      <c r="J82"/>
      <c r="K82" s="225">
        <v>0</v>
      </c>
      <c r="L82" s="225">
        <v>0</v>
      </c>
      <c r="M82"/>
      <c r="N82"/>
    </row>
    <row r="83" spans="1:14" ht="25.5">
      <c r="A83" s="222"/>
      <c r="B83" s="223">
        <v>1228</v>
      </c>
      <c r="C83" s="226" t="s">
        <v>251</v>
      </c>
      <c r="D83" s="225">
        <v>1185</v>
      </c>
      <c r="E83" s="118">
        <v>0</v>
      </c>
      <c r="F83" s="118">
        <v>0</v>
      </c>
      <c r="G83" s="118">
        <v>0</v>
      </c>
      <c r="H83" s="118">
        <v>300</v>
      </c>
      <c r="I83" s="118">
        <v>300</v>
      </c>
      <c r="J83"/>
      <c r="K83" s="118">
        <v>0</v>
      </c>
      <c r="L83" s="118">
        <v>300</v>
      </c>
      <c r="M83"/>
      <c r="N83"/>
    </row>
    <row r="84" spans="1:14" ht="12.75">
      <c r="A84" s="222"/>
      <c r="B84" s="223">
        <v>1229</v>
      </c>
      <c r="C84" s="226" t="s">
        <v>31</v>
      </c>
      <c r="D84" s="336">
        <v>0</v>
      </c>
      <c r="E84" s="118">
        <v>0</v>
      </c>
      <c r="F84" s="118">
        <v>0</v>
      </c>
      <c r="G84" s="118">
        <v>0</v>
      </c>
      <c r="H84" s="118">
        <v>19</v>
      </c>
      <c r="I84" s="118">
        <v>19</v>
      </c>
      <c r="J84"/>
      <c r="K84" s="118">
        <v>0</v>
      </c>
      <c r="L84" s="118">
        <v>19</v>
      </c>
      <c r="M84"/>
      <c r="N84"/>
    </row>
    <row r="85" spans="1:14" ht="12.75">
      <c r="A85" s="9"/>
      <c r="B85" s="10">
        <v>2100</v>
      </c>
      <c r="C85" s="14" t="s">
        <v>312</v>
      </c>
      <c r="D85" s="66">
        <f aca="true" t="shared" si="5" ref="D85:I85">SUM(D86:D88)</f>
        <v>200</v>
      </c>
      <c r="E85" s="66">
        <f t="shared" si="5"/>
        <v>300</v>
      </c>
      <c r="F85" s="66">
        <f t="shared" si="5"/>
        <v>0</v>
      </c>
      <c r="G85" s="66">
        <f t="shared" si="5"/>
        <v>300</v>
      </c>
      <c r="H85" s="66">
        <f t="shared" si="5"/>
        <v>0</v>
      </c>
      <c r="I85" s="66">
        <f t="shared" si="5"/>
        <v>300</v>
      </c>
      <c r="J85"/>
      <c r="K85" s="66">
        <f>SUM(K86:K88)</f>
        <v>0</v>
      </c>
      <c r="L85" s="66">
        <f>SUM(L86:L88)</f>
        <v>300</v>
      </c>
      <c r="M85"/>
      <c r="N85"/>
    </row>
    <row r="86" spans="1:14" ht="25.5">
      <c r="A86" s="9"/>
      <c r="B86" s="126">
        <v>2112</v>
      </c>
      <c r="C86" s="14" t="s">
        <v>659</v>
      </c>
      <c r="D86" s="66">
        <v>100</v>
      </c>
      <c r="E86" s="66">
        <v>100</v>
      </c>
      <c r="F86" s="66">
        <v>0</v>
      </c>
      <c r="G86" s="66">
        <v>100</v>
      </c>
      <c r="H86" s="66">
        <v>0</v>
      </c>
      <c r="I86" s="66">
        <v>100</v>
      </c>
      <c r="J86"/>
      <c r="K86" s="66">
        <v>0</v>
      </c>
      <c r="L86" s="66">
        <v>100</v>
      </c>
      <c r="M86"/>
      <c r="N86"/>
    </row>
    <row r="87" spans="1:14" ht="13.5" customHeight="1">
      <c r="A87" s="9"/>
      <c r="B87" s="126">
        <v>2111</v>
      </c>
      <c r="C87" s="14" t="s">
        <v>660</v>
      </c>
      <c r="D87" s="66">
        <v>50</v>
      </c>
      <c r="E87" s="66">
        <v>100</v>
      </c>
      <c r="F87" s="66">
        <v>0</v>
      </c>
      <c r="G87" s="66">
        <v>100</v>
      </c>
      <c r="H87" s="66">
        <v>0</v>
      </c>
      <c r="I87" s="66">
        <v>100</v>
      </c>
      <c r="J87"/>
      <c r="K87" s="66">
        <v>0</v>
      </c>
      <c r="L87" s="66">
        <v>100</v>
      </c>
      <c r="M87"/>
      <c r="N87"/>
    </row>
    <row r="88" spans="1:14" ht="16.5" customHeight="1">
      <c r="A88" s="9"/>
      <c r="B88" s="126">
        <v>2121</v>
      </c>
      <c r="C88" s="14" t="s">
        <v>661</v>
      </c>
      <c r="D88" s="66">
        <v>50</v>
      </c>
      <c r="E88" s="66">
        <v>100</v>
      </c>
      <c r="F88" s="66">
        <v>0</v>
      </c>
      <c r="G88" s="66">
        <v>100</v>
      </c>
      <c r="H88" s="66">
        <v>0</v>
      </c>
      <c r="I88" s="66">
        <v>100</v>
      </c>
      <c r="J88"/>
      <c r="K88" s="66">
        <v>0</v>
      </c>
      <c r="L88" s="66">
        <v>100</v>
      </c>
      <c r="M88"/>
      <c r="N88"/>
    </row>
    <row r="89" spans="1:14" ht="13.5" customHeight="1">
      <c r="A89" s="9"/>
      <c r="B89" s="10">
        <v>2200</v>
      </c>
      <c r="C89" s="14" t="s">
        <v>310</v>
      </c>
      <c r="D89" s="66">
        <f>SUM(D91:D110)</f>
        <v>41210</v>
      </c>
      <c r="E89" s="66">
        <f>SUM(E91:E110)</f>
        <v>44650</v>
      </c>
      <c r="F89" s="66">
        <f>SUM(F91:F110)</f>
        <v>0</v>
      </c>
      <c r="G89" s="66">
        <f>SUM(G91:G110)</f>
        <v>44650</v>
      </c>
      <c r="H89" s="66">
        <f>SUM(H90:H110)</f>
        <v>877</v>
      </c>
      <c r="I89" s="66">
        <f>SUM(I90:I110)</f>
        <v>45527</v>
      </c>
      <c r="J89"/>
      <c r="K89" s="66">
        <f>SUM(K90:K110)</f>
        <v>3084</v>
      </c>
      <c r="L89" s="66">
        <f>SUM(L90:L110)</f>
        <v>48611</v>
      </c>
      <c r="M89"/>
      <c r="N89"/>
    </row>
    <row r="90" spans="1:14" ht="13.5" customHeight="1">
      <c r="A90" s="9"/>
      <c r="B90" s="126">
        <v>2213</v>
      </c>
      <c r="C90" s="14" t="s">
        <v>64</v>
      </c>
      <c r="D90" s="66">
        <v>0</v>
      </c>
      <c r="E90" s="66">
        <v>0</v>
      </c>
      <c r="F90" s="66">
        <v>0</v>
      </c>
      <c r="G90" s="66">
        <v>0</v>
      </c>
      <c r="H90" s="248">
        <v>360</v>
      </c>
      <c r="I90" s="248">
        <v>360</v>
      </c>
      <c r="J90"/>
      <c r="K90" s="248">
        <v>0</v>
      </c>
      <c r="L90" s="248">
        <v>360</v>
      </c>
      <c r="M90"/>
      <c r="N90"/>
    </row>
    <row r="91" spans="1:14" ht="13.5" customHeight="1">
      <c r="A91" s="9"/>
      <c r="B91" s="126">
        <v>2219</v>
      </c>
      <c r="C91" s="14" t="s">
        <v>524</v>
      </c>
      <c r="D91" s="66">
        <v>3900</v>
      </c>
      <c r="E91" s="66">
        <v>4000</v>
      </c>
      <c r="F91" s="66">
        <v>0</v>
      </c>
      <c r="G91" s="66">
        <v>4000</v>
      </c>
      <c r="H91" s="66">
        <v>0</v>
      </c>
      <c r="I91" s="66">
        <v>4000</v>
      </c>
      <c r="J91"/>
      <c r="K91" s="66">
        <v>0</v>
      </c>
      <c r="L91" s="66">
        <v>4000</v>
      </c>
      <c r="M91"/>
      <c r="N91"/>
    </row>
    <row r="92" spans="1:14" ht="12.75">
      <c r="A92" s="9"/>
      <c r="B92" s="126">
        <v>2221</v>
      </c>
      <c r="C92" s="14" t="s">
        <v>525</v>
      </c>
      <c r="D92" s="66">
        <v>18600</v>
      </c>
      <c r="E92" s="66">
        <v>20000</v>
      </c>
      <c r="F92" s="66">
        <v>0</v>
      </c>
      <c r="G92" s="66">
        <v>20000</v>
      </c>
      <c r="H92" s="66">
        <v>0</v>
      </c>
      <c r="I92" s="66">
        <v>20000</v>
      </c>
      <c r="J92"/>
      <c r="K92" s="66">
        <v>0</v>
      </c>
      <c r="L92" s="66">
        <v>20000</v>
      </c>
      <c r="M92"/>
      <c r="N92"/>
    </row>
    <row r="93" spans="1:14" ht="12.75">
      <c r="A93" s="9"/>
      <c r="B93" s="126">
        <v>2222</v>
      </c>
      <c r="C93" s="14" t="s">
        <v>526</v>
      </c>
      <c r="D93" s="66">
        <v>1400</v>
      </c>
      <c r="E93" s="66">
        <v>1400</v>
      </c>
      <c r="F93" s="66">
        <v>0</v>
      </c>
      <c r="G93" s="66">
        <v>1400</v>
      </c>
      <c r="H93" s="66">
        <v>0</v>
      </c>
      <c r="I93" s="66">
        <v>1400</v>
      </c>
      <c r="J93"/>
      <c r="K93" s="66">
        <v>0</v>
      </c>
      <c r="L93" s="66">
        <v>1400</v>
      </c>
      <c r="M93"/>
      <c r="N93"/>
    </row>
    <row r="94" spans="1:14" ht="12.75">
      <c r="A94" s="9"/>
      <c r="B94" s="126">
        <v>2223</v>
      </c>
      <c r="C94" s="14" t="s">
        <v>527</v>
      </c>
      <c r="D94" s="66">
        <v>8300</v>
      </c>
      <c r="E94" s="66">
        <v>9000</v>
      </c>
      <c r="F94" s="66">
        <v>0</v>
      </c>
      <c r="G94" s="66">
        <v>9000</v>
      </c>
      <c r="H94" s="66">
        <v>0</v>
      </c>
      <c r="I94" s="66">
        <v>9000</v>
      </c>
      <c r="J94"/>
      <c r="K94" s="66">
        <v>0</v>
      </c>
      <c r="L94" s="66">
        <v>9000</v>
      </c>
      <c r="M94"/>
      <c r="N94"/>
    </row>
    <row r="95" spans="1:14" ht="12.75">
      <c r="A95" s="9"/>
      <c r="B95" s="126">
        <v>2226</v>
      </c>
      <c r="C95" s="14" t="s">
        <v>624</v>
      </c>
      <c r="D95" s="66">
        <v>900</v>
      </c>
      <c r="E95" s="66">
        <v>900</v>
      </c>
      <c r="F95" s="66">
        <v>0</v>
      </c>
      <c r="G95" s="66">
        <v>900</v>
      </c>
      <c r="H95" s="66">
        <v>0</v>
      </c>
      <c r="I95" s="66">
        <v>900</v>
      </c>
      <c r="J95"/>
      <c r="K95" s="66">
        <v>0</v>
      </c>
      <c r="L95" s="66">
        <v>900</v>
      </c>
      <c r="M95"/>
      <c r="N95"/>
    </row>
    <row r="96" spans="1:14" ht="12.75">
      <c r="A96" s="9"/>
      <c r="B96" s="126">
        <v>2229</v>
      </c>
      <c r="C96" s="14" t="s">
        <v>662</v>
      </c>
      <c r="D96" s="66">
        <v>100</v>
      </c>
      <c r="E96" s="66">
        <v>100</v>
      </c>
      <c r="F96" s="66">
        <v>0</v>
      </c>
      <c r="G96" s="66">
        <v>100</v>
      </c>
      <c r="H96" s="66">
        <v>0</v>
      </c>
      <c r="I96" s="66">
        <v>100</v>
      </c>
      <c r="J96"/>
      <c r="K96" s="66">
        <v>0</v>
      </c>
      <c r="L96" s="66">
        <v>100</v>
      </c>
      <c r="M96"/>
      <c r="N96"/>
    </row>
    <row r="97" spans="1:14" ht="12.75">
      <c r="A97" s="9"/>
      <c r="B97" s="126">
        <v>2231</v>
      </c>
      <c r="C97" s="14" t="s">
        <v>168</v>
      </c>
      <c r="D97" s="66">
        <v>850</v>
      </c>
      <c r="E97" s="66">
        <v>800</v>
      </c>
      <c r="F97" s="66">
        <v>0</v>
      </c>
      <c r="G97" s="66">
        <v>800</v>
      </c>
      <c r="H97" s="248">
        <v>1120</v>
      </c>
      <c r="I97" s="248">
        <v>1920</v>
      </c>
      <c r="J97"/>
      <c r="K97" s="248">
        <v>1280</v>
      </c>
      <c r="L97" s="248">
        <v>3200</v>
      </c>
      <c r="M97"/>
      <c r="N97"/>
    </row>
    <row r="98" spans="1:14" ht="12.75">
      <c r="A98" s="9"/>
      <c r="B98" s="126">
        <v>2233</v>
      </c>
      <c r="C98" s="14" t="s">
        <v>552</v>
      </c>
      <c r="D98" s="66">
        <v>35</v>
      </c>
      <c r="E98" s="66">
        <v>100</v>
      </c>
      <c r="F98" s="66">
        <v>0</v>
      </c>
      <c r="G98" s="66">
        <v>100</v>
      </c>
      <c r="H98" s="66">
        <v>0</v>
      </c>
      <c r="I98" s="66">
        <v>100</v>
      </c>
      <c r="J98"/>
      <c r="K98" s="66">
        <v>0</v>
      </c>
      <c r="L98" s="66">
        <v>100</v>
      </c>
      <c r="M98"/>
      <c r="N98"/>
    </row>
    <row r="99" spans="1:14" ht="12.75">
      <c r="A99" s="222"/>
      <c r="B99" s="223">
        <v>2234</v>
      </c>
      <c r="C99" s="226" t="s">
        <v>714</v>
      </c>
      <c r="D99" s="225">
        <v>400</v>
      </c>
      <c r="E99" s="118">
        <v>1500</v>
      </c>
      <c r="F99" s="118">
        <v>0</v>
      </c>
      <c r="G99" s="118">
        <v>1500</v>
      </c>
      <c r="H99" s="118">
        <v>0</v>
      </c>
      <c r="I99" s="118">
        <v>1500</v>
      </c>
      <c r="J99"/>
      <c r="K99" s="118">
        <v>0</v>
      </c>
      <c r="L99" s="118">
        <v>1500</v>
      </c>
      <c r="M99"/>
      <c r="N99"/>
    </row>
    <row r="100" spans="1:14" ht="12.75">
      <c r="A100" s="9"/>
      <c r="B100" s="126">
        <v>2234</v>
      </c>
      <c r="C100" s="14" t="s">
        <v>647</v>
      </c>
      <c r="D100" s="66">
        <v>500</v>
      </c>
      <c r="E100" s="66">
        <v>500</v>
      </c>
      <c r="F100" s="66">
        <v>0</v>
      </c>
      <c r="G100" s="66">
        <v>500</v>
      </c>
      <c r="H100" s="66">
        <v>0</v>
      </c>
      <c r="I100" s="66">
        <v>500</v>
      </c>
      <c r="J100"/>
      <c r="K100" s="66">
        <v>0</v>
      </c>
      <c r="L100" s="66">
        <v>500</v>
      </c>
      <c r="M100"/>
      <c r="N100"/>
    </row>
    <row r="101" spans="1:14" ht="12.75">
      <c r="A101" s="9"/>
      <c r="B101" s="126">
        <v>2235</v>
      </c>
      <c r="C101" s="14" t="s">
        <v>162</v>
      </c>
      <c r="D101" s="66">
        <v>250</v>
      </c>
      <c r="E101" s="66">
        <v>300</v>
      </c>
      <c r="F101" s="66">
        <v>0</v>
      </c>
      <c r="G101" s="66">
        <v>300</v>
      </c>
      <c r="H101" s="66">
        <v>0</v>
      </c>
      <c r="I101" s="66">
        <v>300</v>
      </c>
      <c r="J101"/>
      <c r="K101" s="66">
        <v>0</v>
      </c>
      <c r="L101" s="66">
        <v>300</v>
      </c>
      <c r="M101"/>
      <c r="N101"/>
    </row>
    <row r="102" spans="1:14" ht="12.75">
      <c r="A102" s="9"/>
      <c r="B102" s="126">
        <v>2239</v>
      </c>
      <c r="C102" s="14" t="s">
        <v>663</v>
      </c>
      <c r="D102" s="66">
        <v>100</v>
      </c>
      <c r="E102" s="66">
        <v>100</v>
      </c>
      <c r="F102" s="66">
        <v>0</v>
      </c>
      <c r="G102" s="66">
        <v>100</v>
      </c>
      <c r="H102" s="66">
        <v>24</v>
      </c>
      <c r="I102" s="66">
        <v>124</v>
      </c>
      <c r="J102"/>
      <c r="K102" s="66">
        <v>0</v>
      </c>
      <c r="L102" s="66">
        <v>124</v>
      </c>
      <c r="M102"/>
      <c r="N102"/>
    </row>
    <row r="103" spans="1:14" ht="12.75">
      <c r="A103" s="9"/>
      <c r="B103" s="126">
        <v>2241</v>
      </c>
      <c r="C103" s="14" t="s">
        <v>893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/>
      <c r="K103" s="66">
        <v>1804</v>
      </c>
      <c r="L103" s="66">
        <v>1804</v>
      </c>
      <c r="M103"/>
      <c r="N103"/>
    </row>
    <row r="104" spans="1:14" ht="12.75">
      <c r="A104" s="9"/>
      <c r="B104" s="126">
        <v>2243</v>
      </c>
      <c r="C104" s="14" t="s">
        <v>664</v>
      </c>
      <c r="D104" s="66">
        <v>600</v>
      </c>
      <c r="E104" s="66">
        <v>800</v>
      </c>
      <c r="F104" s="66">
        <v>0</v>
      </c>
      <c r="G104" s="66">
        <v>800</v>
      </c>
      <c r="H104" s="66">
        <v>0</v>
      </c>
      <c r="I104" s="66">
        <v>800</v>
      </c>
      <c r="J104"/>
      <c r="K104" s="66">
        <v>0</v>
      </c>
      <c r="L104" s="66">
        <v>800</v>
      </c>
      <c r="M104"/>
      <c r="N104"/>
    </row>
    <row r="105" spans="1:14" ht="12.75">
      <c r="A105" s="9"/>
      <c r="B105" s="126">
        <v>2247</v>
      </c>
      <c r="C105" s="14" t="s">
        <v>648</v>
      </c>
      <c r="D105" s="66">
        <v>200</v>
      </c>
      <c r="E105" s="66">
        <v>200</v>
      </c>
      <c r="F105" s="66">
        <v>0</v>
      </c>
      <c r="G105" s="66">
        <v>200</v>
      </c>
      <c r="H105" s="66">
        <v>0</v>
      </c>
      <c r="I105" s="66">
        <v>200</v>
      </c>
      <c r="J105"/>
      <c r="K105" s="66">
        <v>0</v>
      </c>
      <c r="L105" s="66">
        <v>200</v>
      </c>
      <c r="M105"/>
      <c r="N105"/>
    </row>
    <row r="106" spans="1:14" ht="12.75">
      <c r="A106" s="9"/>
      <c r="B106" s="126">
        <v>2253</v>
      </c>
      <c r="C106" s="14" t="s">
        <v>665</v>
      </c>
      <c r="D106" s="66">
        <v>2565</v>
      </c>
      <c r="E106" s="66">
        <v>2400</v>
      </c>
      <c r="F106" s="66">
        <v>0</v>
      </c>
      <c r="G106" s="66">
        <v>2400</v>
      </c>
      <c r="H106" s="66">
        <v>0</v>
      </c>
      <c r="I106" s="66">
        <v>2400</v>
      </c>
      <c r="J106"/>
      <c r="K106" s="66">
        <v>0</v>
      </c>
      <c r="L106" s="66">
        <v>2400</v>
      </c>
      <c r="M106"/>
      <c r="N106"/>
    </row>
    <row r="107" spans="1:14" ht="12.75">
      <c r="A107" s="9"/>
      <c r="B107" s="126">
        <v>2264</v>
      </c>
      <c r="C107" s="14" t="s">
        <v>666</v>
      </c>
      <c r="D107" s="66">
        <v>115</v>
      </c>
      <c r="E107" s="66">
        <v>150</v>
      </c>
      <c r="F107" s="66">
        <v>0</v>
      </c>
      <c r="G107" s="66">
        <v>150</v>
      </c>
      <c r="H107" s="66">
        <v>0</v>
      </c>
      <c r="I107" s="66">
        <v>150</v>
      </c>
      <c r="J107"/>
      <c r="K107" s="66">
        <v>0</v>
      </c>
      <c r="L107" s="66">
        <v>150</v>
      </c>
      <c r="M107"/>
      <c r="N107"/>
    </row>
    <row r="108" spans="1:14" ht="12.75">
      <c r="A108" s="9"/>
      <c r="B108" s="126">
        <v>2269</v>
      </c>
      <c r="C108" s="14" t="s">
        <v>615</v>
      </c>
      <c r="D108" s="66">
        <v>395</v>
      </c>
      <c r="E108" s="66">
        <v>400</v>
      </c>
      <c r="F108" s="66">
        <v>0</v>
      </c>
      <c r="G108" s="66">
        <v>400</v>
      </c>
      <c r="H108" s="66">
        <v>0</v>
      </c>
      <c r="I108" s="66">
        <v>400</v>
      </c>
      <c r="J108"/>
      <c r="K108" s="66">
        <v>0</v>
      </c>
      <c r="L108" s="66">
        <v>400</v>
      </c>
      <c r="M108"/>
      <c r="N108"/>
    </row>
    <row r="109" spans="1:14" ht="12.75">
      <c r="A109" s="9"/>
      <c r="B109" s="126">
        <v>2275</v>
      </c>
      <c r="C109" s="14" t="s">
        <v>667</v>
      </c>
      <c r="D109" s="66">
        <v>1000</v>
      </c>
      <c r="E109" s="66">
        <v>1000</v>
      </c>
      <c r="F109" s="66">
        <v>0</v>
      </c>
      <c r="G109" s="66">
        <v>1000</v>
      </c>
      <c r="H109" s="66">
        <v>-627</v>
      </c>
      <c r="I109" s="66">
        <v>373</v>
      </c>
      <c r="J109"/>
      <c r="K109" s="66">
        <v>0</v>
      </c>
      <c r="L109" s="66">
        <v>373</v>
      </c>
      <c r="M109"/>
      <c r="N109"/>
    </row>
    <row r="110" spans="1:14" ht="12.75">
      <c r="A110" s="9"/>
      <c r="B110" s="126">
        <v>2279</v>
      </c>
      <c r="C110" s="14" t="s">
        <v>574</v>
      </c>
      <c r="D110" s="66">
        <v>1000</v>
      </c>
      <c r="E110" s="66">
        <v>1000</v>
      </c>
      <c r="F110" s="66">
        <v>0</v>
      </c>
      <c r="G110" s="66">
        <v>1000</v>
      </c>
      <c r="H110" s="66">
        <v>0</v>
      </c>
      <c r="I110" s="66">
        <v>1000</v>
      </c>
      <c r="J110"/>
      <c r="K110" s="66">
        <v>0</v>
      </c>
      <c r="L110" s="66">
        <v>1000</v>
      </c>
      <c r="M110"/>
      <c r="N110"/>
    </row>
    <row r="111" spans="1:14" ht="25.5">
      <c r="A111" s="9"/>
      <c r="B111" s="10">
        <v>2300</v>
      </c>
      <c r="C111" s="14" t="s">
        <v>362</v>
      </c>
      <c r="D111" s="66">
        <f aca="true" t="shared" si="6" ref="D111:I111">SUM(D112:D123)</f>
        <v>14035</v>
      </c>
      <c r="E111" s="66">
        <f t="shared" si="6"/>
        <v>12500</v>
      </c>
      <c r="F111" s="66">
        <f t="shared" si="6"/>
        <v>0</v>
      </c>
      <c r="G111" s="66">
        <f t="shared" si="6"/>
        <v>12500</v>
      </c>
      <c r="H111" s="66">
        <f t="shared" si="6"/>
        <v>600</v>
      </c>
      <c r="I111" s="66">
        <f t="shared" si="6"/>
        <v>13100</v>
      </c>
      <c r="J111"/>
      <c r="K111" s="66">
        <f>SUM(K112:K123)</f>
        <v>0</v>
      </c>
      <c r="L111" s="66">
        <f>SUM(L112:L123)</f>
        <v>13100</v>
      </c>
      <c r="M111"/>
      <c r="N111"/>
    </row>
    <row r="112" spans="1:14" ht="12.75">
      <c r="A112" s="9"/>
      <c r="B112" s="126">
        <v>2311</v>
      </c>
      <c r="C112" s="14" t="s">
        <v>538</v>
      </c>
      <c r="D112" s="66">
        <v>1095</v>
      </c>
      <c r="E112" s="66">
        <v>1000</v>
      </c>
      <c r="F112" s="66">
        <v>0</v>
      </c>
      <c r="G112" s="66">
        <v>1000</v>
      </c>
      <c r="H112" s="66">
        <v>0</v>
      </c>
      <c r="I112" s="66">
        <v>1000</v>
      </c>
      <c r="J112"/>
      <c r="K112" s="66">
        <v>0</v>
      </c>
      <c r="L112" s="66">
        <v>1000</v>
      </c>
      <c r="M112"/>
      <c r="N112"/>
    </row>
    <row r="113" spans="1:14" ht="15.75" customHeight="1">
      <c r="A113" s="9"/>
      <c r="B113" s="126">
        <v>2312</v>
      </c>
      <c r="C113" s="14" t="s">
        <v>539</v>
      </c>
      <c r="D113" s="66">
        <v>1680</v>
      </c>
      <c r="E113" s="66">
        <v>1000</v>
      </c>
      <c r="F113" s="66">
        <v>0</v>
      </c>
      <c r="G113" s="66">
        <v>1000</v>
      </c>
      <c r="H113" s="66">
        <v>0</v>
      </c>
      <c r="I113" s="66">
        <v>1000</v>
      </c>
      <c r="J113"/>
      <c r="K113" s="66">
        <v>0</v>
      </c>
      <c r="L113" s="66">
        <v>1000</v>
      </c>
      <c r="M113"/>
      <c r="N113"/>
    </row>
    <row r="114" spans="1:14" ht="14.25" customHeight="1">
      <c r="A114" s="9"/>
      <c r="B114" s="126">
        <v>2322</v>
      </c>
      <c r="C114" s="14" t="s">
        <v>540</v>
      </c>
      <c r="D114" s="66">
        <v>1500</v>
      </c>
      <c r="E114" s="66">
        <v>2000</v>
      </c>
      <c r="F114" s="66">
        <v>0</v>
      </c>
      <c r="G114" s="66">
        <v>2000</v>
      </c>
      <c r="H114" s="248">
        <v>400</v>
      </c>
      <c r="I114" s="248">
        <v>2400</v>
      </c>
      <c r="J114"/>
      <c r="K114" s="248">
        <v>0</v>
      </c>
      <c r="L114" s="248">
        <v>2400</v>
      </c>
      <c r="M114"/>
      <c r="N114"/>
    </row>
    <row r="115" spans="1:14" ht="14.25" customHeight="1">
      <c r="A115" s="9"/>
      <c r="B115" s="126">
        <v>2341</v>
      </c>
      <c r="C115" s="14" t="s">
        <v>606</v>
      </c>
      <c r="D115" s="66">
        <v>150</v>
      </c>
      <c r="E115" s="66">
        <v>150</v>
      </c>
      <c r="F115" s="66">
        <v>0</v>
      </c>
      <c r="G115" s="66">
        <v>150</v>
      </c>
      <c r="H115" s="66">
        <v>0</v>
      </c>
      <c r="I115" s="66">
        <v>150</v>
      </c>
      <c r="J115"/>
      <c r="K115" s="66">
        <v>0</v>
      </c>
      <c r="L115" s="66">
        <v>150</v>
      </c>
      <c r="M115"/>
      <c r="N115"/>
    </row>
    <row r="116" spans="1:14" ht="13.5" customHeight="1">
      <c r="A116" s="9"/>
      <c r="B116" s="126">
        <v>2350</v>
      </c>
      <c r="C116" s="14" t="s">
        <v>668</v>
      </c>
      <c r="D116" s="66">
        <v>155</v>
      </c>
      <c r="E116" s="66">
        <v>300</v>
      </c>
      <c r="F116" s="66">
        <v>0</v>
      </c>
      <c r="G116" s="66">
        <v>300</v>
      </c>
      <c r="H116" s="66">
        <v>0</v>
      </c>
      <c r="I116" s="66">
        <v>300</v>
      </c>
      <c r="J116"/>
      <c r="K116" s="66">
        <v>0</v>
      </c>
      <c r="L116" s="66">
        <v>300</v>
      </c>
      <c r="M116"/>
      <c r="N116"/>
    </row>
    <row r="117" spans="1:14" ht="13.5" customHeight="1">
      <c r="A117" s="9"/>
      <c r="B117" s="126">
        <v>2351</v>
      </c>
      <c r="C117" s="14" t="s">
        <v>541</v>
      </c>
      <c r="D117" s="66">
        <v>600</v>
      </c>
      <c r="E117" s="66">
        <v>1000</v>
      </c>
      <c r="F117" s="66">
        <v>0</v>
      </c>
      <c r="G117" s="66">
        <v>1000</v>
      </c>
      <c r="H117" s="66">
        <v>0</v>
      </c>
      <c r="I117" s="66">
        <v>1000</v>
      </c>
      <c r="J117"/>
      <c r="K117" s="66">
        <v>0</v>
      </c>
      <c r="L117" s="66">
        <v>1000</v>
      </c>
      <c r="M117"/>
      <c r="N117"/>
    </row>
    <row r="118" spans="1:14" ht="14.25" customHeight="1">
      <c r="A118" s="9"/>
      <c r="B118" s="126">
        <v>2352</v>
      </c>
      <c r="C118" s="14" t="s">
        <v>542</v>
      </c>
      <c r="D118" s="66">
        <v>4895</v>
      </c>
      <c r="E118" s="66">
        <v>4000</v>
      </c>
      <c r="F118" s="66">
        <v>0</v>
      </c>
      <c r="G118" s="66">
        <v>4000</v>
      </c>
      <c r="H118" s="66">
        <v>0</v>
      </c>
      <c r="I118" s="66">
        <v>4000</v>
      </c>
      <c r="J118"/>
      <c r="K118" s="66">
        <v>0</v>
      </c>
      <c r="L118" s="66">
        <v>4000</v>
      </c>
      <c r="M118"/>
      <c r="N118"/>
    </row>
    <row r="119" spans="1:14" ht="12.75" customHeight="1">
      <c r="A119" s="9"/>
      <c r="B119" s="126">
        <v>2353</v>
      </c>
      <c r="C119" s="14" t="s">
        <v>669</v>
      </c>
      <c r="D119" s="66">
        <v>225</v>
      </c>
      <c r="E119" s="66">
        <v>900</v>
      </c>
      <c r="F119" s="66">
        <v>0</v>
      </c>
      <c r="G119" s="66">
        <v>900</v>
      </c>
      <c r="H119" s="66">
        <v>200</v>
      </c>
      <c r="I119" s="66">
        <v>1100</v>
      </c>
      <c r="J119"/>
      <c r="K119" s="66">
        <v>0</v>
      </c>
      <c r="L119" s="66">
        <v>1100</v>
      </c>
      <c r="M119"/>
      <c r="N119"/>
    </row>
    <row r="120" spans="1:14" ht="13.5" customHeight="1">
      <c r="A120" s="9"/>
      <c r="B120" s="126">
        <v>2361</v>
      </c>
      <c r="C120" s="14" t="s">
        <v>556</v>
      </c>
      <c r="D120" s="66">
        <v>550</v>
      </c>
      <c r="E120" s="66">
        <v>200</v>
      </c>
      <c r="F120" s="66">
        <v>0</v>
      </c>
      <c r="G120" s="66">
        <v>200</v>
      </c>
      <c r="H120" s="66">
        <v>0</v>
      </c>
      <c r="I120" s="66">
        <v>200</v>
      </c>
      <c r="J120"/>
      <c r="K120" s="66">
        <v>0</v>
      </c>
      <c r="L120" s="66">
        <v>200</v>
      </c>
      <c r="M120"/>
      <c r="N120"/>
    </row>
    <row r="121" spans="1:14" ht="13.5" customHeight="1">
      <c r="A121" s="9"/>
      <c r="B121" s="126">
        <v>2363</v>
      </c>
      <c r="C121" s="14" t="s">
        <v>544</v>
      </c>
      <c r="D121" s="66">
        <v>645</v>
      </c>
      <c r="E121" s="66">
        <v>450</v>
      </c>
      <c r="F121" s="66">
        <v>0</v>
      </c>
      <c r="G121" s="66">
        <v>450</v>
      </c>
      <c r="H121" s="66">
        <v>0</v>
      </c>
      <c r="I121" s="66">
        <v>450</v>
      </c>
      <c r="J121"/>
      <c r="K121" s="66">
        <v>0</v>
      </c>
      <c r="L121" s="66">
        <v>450</v>
      </c>
      <c r="M121"/>
      <c r="N121"/>
    </row>
    <row r="122" spans="1:14" ht="13.5" customHeight="1">
      <c r="A122" s="9"/>
      <c r="B122" s="126">
        <v>2370</v>
      </c>
      <c r="C122" s="14" t="s">
        <v>658</v>
      </c>
      <c r="D122" s="66">
        <v>500</v>
      </c>
      <c r="E122" s="66">
        <v>500</v>
      </c>
      <c r="F122" s="66">
        <v>0</v>
      </c>
      <c r="G122" s="66">
        <v>500</v>
      </c>
      <c r="H122" s="66">
        <v>0</v>
      </c>
      <c r="I122" s="66">
        <v>500</v>
      </c>
      <c r="J122"/>
      <c r="K122" s="66">
        <v>0</v>
      </c>
      <c r="L122" s="66">
        <v>500</v>
      </c>
      <c r="M122"/>
      <c r="N122"/>
    </row>
    <row r="123" spans="1:14" ht="13.5" customHeight="1">
      <c r="A123" s="9"/>
      <c r="B123" s="126">
        <v>2390</v>
      </c>
      <c r="C123" s="14" t="s">
        <v>545</v>
      </c>
      <c r="D123" s="66">
        <v>2040</v>
      </c>
      <c r="E123" s="66">
        <v>1000</v>
      </c>
      <c r="F123" s="66">
        <v>0</v>
      </c>
      <c r="G123" s="66">
        <v>1000</v>
      </c>
      <c r="H123" s="66">
        <v>0</v>
      </c>
      <c r="I123" s="66">
        <v>1000</v>
      </c>
      <c r="J123"/>
      <c r="K123" s="66">
        <v>0</v>
      </c>
      <c r="L123" s="66">
        <v>1000</v>
      </c>
      <c r="M123"/>
      <c r="N123"/>
    </row>
    <row r="124" spans="1:14" ht="13.5" customHeight="1">
      <c r="A124" s="9"/>
      <c r="B124" s="10">
        <v>2400</v>
      </c>
      <c r="C124" s="14" t="s">
        <v>318</v>
      </c>
      <c r="D124" s="66">
        <v>2847</v>
      </c>
      <c r="E124" s="66">
        <v>2000</v>
      </c>
      <c r="F124" s="66">
        <v>0</v>
      </c>
      <c r="G124" s="66">
        <v>2000</v>
      </c>
      <c r="H124" s="225">
        <v>500</v>
      </c>
      <c r="I124" s="225">
        <v>2500</v>
      </c>
      <c r="J124"/>
      <c r="K124" s="225">
        <v>0</v>
      </c>
      <c r="L124" s="225">
        <v>2500</v>
      </c>
      <c r="M124"/>
      <c r="N124"/>
    </row>
    <row r="125" spans="1:14" ht="13.5" customHeight="1">
      <c r="A125" s="9"/>
      <c r="B125" s="10">
        <v>2500</v>
      </c>
      <c r="C125" s="14" t="s">
        <v>358</v>
      </c>
      <c r="D125" s="66">
        <v>250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/>
      <c r="K125" s="66">
        <v>0</v>
      </c>
      <c r="L125" s="66">
        <v>0</v>
      </c>
      <c r="M125"/>
      <c r="N125"/>
    </row>
    <row r="126" spans="1:14" ht="12.75">
      <c r="A126" s="9"/>
      <c r="B126" s="10">
        <v>5000</v>
      </c>
      <c r="C126" s="14" t="s">
        <v>343</v>
      </c>
      <c r="D126" s="66">
        <v>1755</v>
      </c>
      <c r="E126" s="66">
        <f>SUM(E127:E128)</f>
        <v>3650</v>
      </c>
      <c r="F126" s="66">
        <f>SUM(F127:F128)</f>
        <v>0</v>
      </c>
      <c r="G126" s="66">
        <f>SUM(G127:G128)</f>
        <v>3650</v>
      </c>
      <c r="H126" s="66">
        <f>SUM(H127:H128)</f>
        <v>540</v>
      </c>
      <c r="I126" s="66">
        <f>SUM(I127:I128)</f>
        <v>4190</v>
      </c>
      <c r="J126"/>
      <c r="K126" s="66">
        <v>0</v>
      </c>
      <c r="L126" s="66">
        <f>SUM(L127:L128)</f>
        <v>4190</v>
      </c>
      <c r="M126"/>
      <c r="N126"/>
    </row>
    <row r="127" spans="1:14" ht="12.75">
      <c r="A127" s="9"/>
      <c r="B127" s="126">
        <v>5238</v>
      </c>
      <c r="C127" s="14" t="s">
        <v>593</v>
      </c>
      <c r="D127" s="66">
        <v>995</v>
      </c>
      <c r="E127" s="66">
        <v>3650</v>
      </c>
      <c r="F127" s="66">
        <v>0</v>
      </c>
      <c r="G127" s="66">
        <v>3650</v>
      </c>
      <c r="H127" s="66">
        <v>0</v>
      </c>
      <c r="I127" s="66">
        <v>3650</v>
      </c>
      <c r="J127"/>
      <c r="K127" s="66">
        <v>0</v>
      </c>
      <c r="L127" s="66">
        <v>3650</v>
      </c>
      <c r="M127"/>
      <c r="N127"/>
    </row>
    <row r="128" spans="1:14" ht="12.75">
      <c r="A128" s="9"/>
      <c r="B128" s="126">
        <v>5239</v>
      </c>
      <c r="C128" s="14" t="s">
        <v>548</v>
      </c>
      <c r="D128" s="66">
        <v>760</v>
      </c>
      <c r="E128" s="66">
        <v>0</v>
      </c>
      <c r="F128" s="66">
        <v>0</v>
      </c>
      <c r="G128" s="66">
        <v>0</v>
      </c>
      <c r="H128" s="66">
        <v>540</v>
      </c>
      <c r="I128" s="66">
        <v>540</v>
      </c>
      <c r="J128"/>
      <c r="K128" s="66">
        <v>0</v>
      </c>
      <c r="L128" s="66">
        <v>540</v>
      </c>
      <c r="M128"/>
      <c r="N128"/>
    </row>
    <row r="129" spans="1:14" ht="12.75">
      <c r="A129" s="9"/>
      <c r="B129" s="10"/>
      <c r="C129" s="257" t="s">
        <v>306</v>
      </c>
      <c r="D129" s="248">
        <f aca="true" t="shared" si="7" ref="D129:I129">D75+D77+D85+D89+D111+D124+D125+D126+D78</f>
        <v>164035</v>
      </c>
      <c r="E129" s="248">
        <f t="shared" si="7"/>
        <v>166771</v>
      </c>
      <c r="F129" s="248">
        <f t="shared" si="7"/>
        <v>0</v>
      </c>
      <c r="G129" s="248">
        <f t="shared" si="7"/>
        <v>166771</v>
      </c>
      <c r="H129" s="248">
        <f t="shared" si="7"/>
        <v>7755</v>
      </c>
      <c r="I129" s="248">
        <f t="shared" si="7"/>
        <v>174526</v>
      </c>
      <c r="J129"/>
      <c r="K129" s="248">
        <f>K75+K77+K85+K89+K111+K124+K125+K126+K78</f>
        <v>1394</v>
      </c>
      <c r="L129" s="248">
        <f>L75+L77+L85+L89+L111+L124+L125+L126+L78</f>
        <v>175920</v>
      </c>
      <c r="M129"/>
      <c r="N129"/>
    </row>
    <row r="130" spans="1:14" ht="25.5">
      <c r="A130" s="9"/>
      <c r="B130" s="10"/>
      <c r="C130" s="247" t="s">
        <v>869</v>
      </c>
      <c r="D130" s="248">
        <f aca="true" t="shared" si="8" ref="D130:I130">D131+D132+D133</f>
        <v>222474</v>
      </c>
      <c r="E130" s="248">
        <f t="shared" si="8"/>
        <v>159368</v>
      </c>
      <c r="F130" s="248">
        <f t="shared" si="8"/>
        <v>0</v>
      </c>
      <c r="G130" s="248">
        <f t="shared" si="8"/>
        <v>159368</v>
      </c>
      <c r="H130" s="248">
        <f t="shared" si="8"/>
        <v>1820</v>
      </c>
      <c r="I130" s="248">
        <f t="shared" si="8"/>
        <v>161188</v>
      </c>
      <c r="J130"/>
      <c r="K130" s="248">
        <f>K131+K132+K133</f>
        <v>53855</v>
      </c>
      <c r="L130" s="248">
        <f>L131+L132+L133</f>
        <v>215043</v>
      </c>
      <c r="M130"/>
      <c r="N130"/>
    </row>
    <row r="131" spans="1:14" ht="12.75">
      <c r="A131" s="9"/>
      <c r="B131" s="10"/>
      <c r="C131" s="247" t="s">
        <v>354</v>
      </c>
      <c r="D131" s="248">
        <v>179458</v>
      </c>
      <c r="E131" s="248">
        <v>128429</v>
      </c>
      <c r="F131" s="248">
        <v>0</v>
      </c>
      <c r="G131" s="248">
        <v>128429</v>
      </c>
      <c r="H131" s="248">
        <v>0</v>
      </c>
      <c r="I131" s="248">
        <v>128429</v>
      </c>
      <c r="J131"/>
      <c r="K131" s="248">
        <v>43082</v>
      </c>
      <c r="L131" s="248">
        <v>171511</v>
      </c>
      <c r="M131"/>
      <c r="N131"/>
    </row>
    <row r="132" spans="1:14" ht="12.75">
      <c r="A132" s="9"/>
      <c r="B132" s="10"/>
      <c r="C132" s="247" t="s">
        <v>348</v>
      </c>
      <c r="D132" s="248">
        <v>42432</v>
      </c>
      <c r="E132" s="248">
        <v>30939</v>
      </c>
      <c r="F132" s="248">
        <v>0</v>
      </c>
      <c r="G132" s="248">
        <v>30939</v>
      </c>
      <c r="H132" s="248">
        <v>0</v>
      </c>
      <c r="I132" s="248">
        <v>30939</v>
      </c>
      <c r="J132"/>
      <c r="K132" s="248">
        <v>10378</v>
      </c>
      <c r="L132" s="248">
        <v>41317</v>
      </c>
      <c r="M132"/>
      <c r="N132"/>
    </row>
    <row r="133" spans="1:14" ht="12.75">
      <c r="A133" s="9"/>
      <c r="B133" s="10"/>
      <c r="C133" s="247" t="s">
        <v>79</v>
      </c>
      <c r="D133" s="248">
        <v>584</v>
      </c>
      <c r="E133" s="248">
        <v>0</v>
      </c>
      <c r="F133" s="248">
        <v>0</v>
      </c>
      <c r="G133" s="248">
        <v>0</v>
      </c>
      <c r="H133" s="225">
        <v>1820</v>
      </c>
      <c r="I133" s="225">
        <v>1820</v>
      </c>
      <c r="J133"/>
      <c r="K133" s="225">
        <v>395</v>
      </c>
      <c r="L133" s="225">
        <v>2215</v>
      </c>
      <c r="M133"/>
      <c r="N133"/>
    </row>
    <row r="134" spans="1:14" ht="12.75">
      <c r="A134" s="9"/>
      <c r="B134" s="10">
        <v>1100</v>
      </c>
      <c r="C134" s="247" t="s">
        <v>341</v>
      </c>
      <c r="D134" s="248">
        <v>0</v>
      </c>
      <c r="E134" s="248">
        <v>0</v>
      </c>
      <c r="F134" s="248">
        <v>0</v>
      </c>
      <c r="G134" s="248">
        <v>0</v>
      </c>
      <c r="H134" s="248">
        <v>294</v>
      </c>
      <c r="I134" s="248">
        <v>294</v>
      </c>
      <c r="J134"/>
      <c r="K134" s="248">
        <v>0</v>
      </c>
      <c r="L134" s="248">
        <v>294</v>
      </c>
      <c r="M134"/>
      <c r="N134"/>
    </row>
    <row r="135" spans="1:14" ht="12.75">
      <c r="A135" s="9"/>
      <c r="B135" s="10">
        <v>1200</v>
      </c>
      <c r="C135" s="247" t="s">
        <v>342</v>
      </c>
      <c r="D135" s="248">
        <v>0</v>
      </c>
      <c r="E135" s="248">
        <v>0</v>
      </c>
      <c r="F135" s="248">
        <v>0</v>
      </c>
      <c r="G135" s="248">
        <v>0</v>
      </c>
      <c r="H135" s="248">
        <v>66</v>
      </c>
      <c r="I135" s="248">
        <v>66</v>
      </c>
      <c r="J135"/>
      <c r="K135" s="248">
        <v>0</v>
      </c>
      <c r="L135" s="248">
        <v>66</v>
      </c>
      <c r="M135"/>
      <c r="N135"/>
    </row>
    <row r="136" spans="1:14" ht="12.75">
      <c r="A136" s="9"/>
      <c r="B136" s="10">
        <v>2100</v>
      </c>
      <c r="C136" s="247" t="s">
        <v>393</v>
      </c>
      <c r="D136" s="248">
        <v>9735</v>
      </c>
      <c r="E136" s="248">
        <v>5000</v>
      </c>
      <c r="F136" s="248">
        <v>0</v>
      </c>
      <c r="G136" s="248">
        <v>5000</v>
      </c>
      <c r="H136" s="248">
        <v>4433</v>
      </c>
      <c r="I136" s="248">
        <v>9433</v>
      </c>
      <c r="J136"/>
      <c r="K136" s="248">
        <v>0</v>
      </c>
      <c r="L136" s="248">
        <v>9433</v>
      </c>
      <c r="M136"/>
      <c r="N136"/>
    </row>
    <row r="137" spans="1:14" ht="12.75">
      <c r="A137" s="9"/>
      <c r="B137" s="10">
        <v>2200</v>
      </c>
      <c r="C137" s="247" t="s">
        <v>393</v>
      </c>
      <c r="D137" s="248">
        <v>0</v>
      </c>
      <c r="E137" s="248">
        <v>4982</v>
      </c>
      <c r="F137" s="248">
        <v>0</v>
      </c>
      <c r="G137" s="248">
        <v>4982</v>
      </c>
      <c r="H137" s="248">
        <v>-4912</v>
      </c>
      <c r="I137" s="248">
        <v>70</v>
      </c>
      <c r="J137"/>
      <c r="K137" s="248">
        <v>0</v>
      </c>
      <c r="L137" s="248">
        <v>70</v>
      </c>
      <c r="M137"/>
      <c r="N137"/>
    </row>
    <row r="138" spans="1:14" ht="25.5">
      <c r="A138" s="9"/>
      <c r="B138" s="10">
        <v>2300</v>
      </c>
      <c r="C138" s="247" t="s">
        <v>362</v>
      </c>
      <c r="D138" s="248">
        <v>265</v>
      </c>
      <c r="E138" s="248">
        <v>0</v>
      </c>
      <c r="F138" s="248">
        <v>0</v>
      </c>
      <c r="G138" s="248">
        <v>0</v>
      </c>
      <c r="H138" s="248">
        <v>119</v>
      </c>
      <c r="I138" s="248">
        <v>119</v>
      </c>
      <c r="J138"/>
      <c r="K138" s="248">
        <v>0</v>
      </c>
      <c r="L138" s="248">
        <v>119</v>
      </c>
      <c r="M138"/>
      <c r="N138"/>
    </row>
    <row r="139" spans="1:14" ht="12.75">
      <c r="A139" s="9"/>
      <c r="B139" s="10"/>
      <c r="C139" s="247" t="s">
        <v>173</v>
      </c>
      <c r="D139" s="248">
        <v>10000</v>
      </c>
      <c r="E139" s="248">
        <f>SUM(E136:E137)</f>
        <v>9982</v>
      </c>
      <c r="F139" s="248">
        <f>SUM(F136:F137)</f>
        <v>0</v>
      </c>
      <c r="G139" s="248">
        <f>SUM(G136:G137)</f>
        <v>9982</v>
      </c>
      <c r="H139" s="248">
        <f>SUM(H134:H138)</f>
        <v>0</v>
      </c>
      <c r="I139" s="248">
        <f>SUM(I134:I138)</f>
        <v>9982</v>
      </c>
      <c r="J139"/>
      <c r="K139" s="248">
        <v>0</v>
      </c>
      <c r="L139" s="248">
        <f>SUM(L134:L138)</f>
        <v>9982</v>
      </c>
      <c r="M139"/>
      <c r="N139"/>
    </row>
    <row r="140" spans="1:14" ht="25.5">
      <c r="A140" s="9"/>
      <c r="B140" s="10">
        <v>5000</v>
      </c>
      <c r="C140" s="247" t="s">
        <v>377</v>
      </c>
      <c r="D140" s="248">
        <v>13001</v>
      </c>
      <c r="E140" s="248">
        <v>0</v>
      </c>
      <c r="F140" s="248">
        <v>0</v>
      </c>
      <c r="G140" s="248">
        <v>0</v>
      </c>
      <c r="H140" s="248">
        <v>0</v>
      </c>
      <c r="I140" s="248">
        <v>0</v>
      </c>
      <c r="J140"/>
      <c r="K140" s="248">
        <v>0</v>
      </c>
      <c r="L140" s="248">
        <v>0</v>
      </c>
      <c r="M140"/>
      <c r="N140"/>
    </row>
    <row r="141" spans="1:14" ht="12.75">
      <c r="A141" s="9"/>
      <c r="B141" s="10"/>
      <c r="C141" s="18" t="s">
        <v>306</v>
      </c>
      <c r="D141" s="66">
        <f aca="true" t="shared" si="9" ref="D141:I141">D129+D130+D140+D139</f>
        <v>409510</v>
      </c>
      <c r="E141" s="66">
        <f t="shared" si="9"/>
        <v>336121</v>
      </c>
      <c r="F141" s="66">
        <f t="shared" si="9"/>
        <v>0</v>
      </c>
      <c r="G141" s="66">
        <f t="shared" si="9"/>
        <v>336121</v>
      </c>
      <c r="H141" s="66">
        <f t="shared" si="9"/>
        <v>9575</v>
      </c>
      <c r="I141" s="66">
        <f t="shared" si="9"/>
        <v>345696</v>
      </c>
      <c r="J141"/>
      <c r="K141" s="66">
        <f>K129+K130+K140+K139</f>
        <v>55249</v>
      </c>
      <c r="L141" s="66">
        <f>L129+L130+L140+L139</f>
        <v>400945</v>
      </c>
      <c r="M141"/>
      <c r="N141"/>
    </row>
    <row r="142" spans="1:14" ht="12.75">
      <c r="A142" s="9"/>
      <c r="B142" s="10"/>
      <c r="C142" s="14"/>
      <c r="D142" s="66"/>
      <c r="E142" s="66"/>
      <c r="F142" s="66"/>
      <c r="G142" s="66"/>
      <c r="H142" s="66"/>
      <c r="I142" s="66"/>
      <c r="J142"/>
      <c r="K142" s="66"/>
      <c r="L142" s="66"/>
      <c r="M142"/>
      <c r="N142"/>
    </row>
    <row r="143" spans="1:14" ht="13.5">
      <c r="A143" s="9"/>
      <c r="B143" s="10"/>
      <c r="C143" s="146" t="s">
        <v>323</v>
      </c>
      <c r="D143" s="66"/>
      <c r="E143" s="66"/>
      <c r="F143" s="66"/>
      <c r="G143" s="66"/>
      <c r="H143" s="66"/>
      <c r="I143" s="66"/>
      <c r="J143"/>
      <c r="K143" s="66"/>
      <c r="L143" s="66"/>
      <c r="M143"/>
      <c r="N143"/>
    </row>
    <row r="144" spans="1:14" ht="12.75">
      <c r="A144" s="9"/>
      <c r="B144" s="10"/>
      <c r="C144" s="14" t="s">
        <v>317</v>
      </c>
      <c r="D144" s="66"/>
      <c r="E144" s="66"/>
      <c r="F144" s="66"/>
      <c r="G144" s="66"/>
      <c r="H144" s="66"/>
      <c r="I144" s="66"/>
      <c r="J144"/>
      <c r="K144" s="66"/>
      <c r="L144" s="66"/>
      <c r="M144"/>
      <c r="N144"/>
    </row>
    <row r="145" spans="1:14" ht="12.75">
      <c r="A145" s="9"/>
      <c r="B145" s="10">
        <v>1100</v>
      </c>
      <c r="C145" s="14" t="s">
        <v>341</v>
      </c>
      <c r="D145" s="66">
        <v>129999</v>
      </c>
      <c r="E145" s="66">
        <v>131870</v>
      </c>
      <c r="F145" s="66">
        <v>0</v>
      </c>
      <c r="G145" s="66">
        <v>131870</v>
      </c>
      <c r="H145" s="225">
        <v>6452</v>
      </c>
      <c r="I145" s="225">
        <v>138322</v>
      </c>
      <c r="J145"/>
      <c r="K145" s="225">
        <v>-148</v>
      </c>
      <c r="L145" s="225">
        <v>138174</v>
      </c>
      <c r="M145"/>
      <c r="N145"/>
    </row>
    <row r="146" spans="1:14" ht="12.75">
      <c r="A146" s="222"/>
      <c r="B146" s="223">
        <v>1148</v>
      </c>
      <c r="C146" s="226" t="s">
        <v>276</v>
      </c>
      <c r="D146" s="225">
        <v>3400</v>
      </c>
      <c r="E146" s="118">
        <v>0</v>
      </c>
      <c r="F146" s="118">
        <v>0</v>
      </c>
      <c r="G146" s="118">
        <v>0</v>
      </c>
      <c r="H146" s="371">
        <v>0</v>
      </c>
      <c r="I146" s="371">
        <v>0</v>
      </c>
      <c r="J146"/>
      <c r="K146" s="371">
        <v>0</v>
      </c>
      <c r="L146" s="371">
        <v>0</v>
      </c>
      <c r="M146"/>
      <c r="N146"/>
    </row>
    <row r="147" spans="1:14" ht="12.75">
      <c r="A147" s="9"/>
      <c r="B147" s="10">
        <v>1210</v>
      </c>
      <c r="C147" s="14" t="s">
        <v>342</v>
      </c>
      <c r="D147" s="66">
        <v>32429</v>
      </c>
      <c r="E147" s="66">
        <v>31586</v>
      </c>
      <c r="F147" s="66">
        <v>0</v>
      </c>
      <c r="G147" s="66">
        <v>31586</v>
      </c>
      <c r="H147" s="225">
        <v>1491</v>
      </c>
      <c r="I147" s="225">
        <v>33077</v>
      </c>
      <c r="J147"/>
      <c r="K147" s="225">
        <v>-36</v>
      </c>
      <c r="L147" s="225">
        <v>33041</v>
      </c>
      <c r="M147"/>
      <c r="N147"/>
    </row>
    <row r="148" spans="1:14" ht="25.5">
      <c r="A148" s="222"/>
      <c r="B148" s="227">
        <v>1220</v>
      </c>
      <c r="C148" s="226" t="s">
        <v>708</v>
      </c>
      <c r="D148" s="225">
        <v>6244</v>
      </c>
      <c r="E148" s="225">
        <f>SUM(E149:E152)</f>
        <v>400</v>
      </c>
      <c r="F148" s="225">
        <f>SUM(F149:F152)</f>
        <v>0</v>
      </c>
      <c r="G148" s="225">
        <f>SUM(G149:G152)</f>
        <v>400</v>
      </c>
      <c r="H148" s="225">
        <f>SUM(H149:H152)</f>
        <v>770</v>
      </c>
      <c r="I148" s="225">
        <f>SUM(I149:I152)</f>
        <v>1170</v>
      </c>
      <c r="J148"/>
      <c r="K148" s="225">
        <f>SUM(K149:K152)</f>
        <v>0</v>
      </c>
      <c r="L148" s="225">
        <f>SUM(L149:L152)</f>
        <v>1170</v>
      </c>
      <c r="M148"/>
      <c r="N148"/>
    </row>
    <row r="149" spans="1:14" ht="12.75">
      <c r="A149" s="222"/>
      <c r="B149" s="223">
        <v>1221</v>
      </c>
      <c r="C149" s="226" t="s">
        <v>757</v>
      </c>
      <c r="D149" s="225">
        <v>2115</v>
      </c>
      <c r="E149" s="118">
        <v>0</v>
      </c>
      <c r="F149" s="118">
        <v>0</v>
      </c>
      <c r="G149" s="118">
        <v>0</v>
      </c>
      <c r="H149" s="370">
        <v>170</v>
      </c>
      <c r="I149" s="370">
        <v>170</v>
      </c>
      <c r="J149"/>
      <c r="K149" s="370">
        <v>0</v>
      </c>
      <c r="L149" s="370">
        <v>170</v>
      </c>
      <c r="M149"/>
      <c r="N149"/>
    </row>
    <row r="150" spans="1:14" ht="25.5">
      <c r="A150" s="222"/>
      <c r="B150" s="223">
        <v>1221</v>
      </c>
      <c r="C150" s="226" t="s">
        <v>759</v>
      </c>
      <c r="D150" s="225">
        <v>2499</v>
      </c>
      <c r="E150" s="118">
        <v>0</v>
      </c>
      <c r="F150" s="118">
        <v>0</v>
      </c>
      <c r="G150" s="118">
        <v>0</v>
      </c>
      <c r="H150" s="370">
        <v>0</v>
      </c>
      <c r="I150" s="370">
        <v>0</v>
      </c>
      <c r="J150"/>
      <c r="K150" s="370">
        <v>0</v>
      </c>
      <c r="L150" s="370">
        <v>0</v>
      </c>
      <c r="M150"/>
      <c r="N150"/>
    </row>
    <row r="151" spans="1:14" ht="25.5">
      <c r="A151" s="222"/>
      <c r="B151" s="223">
        <v>1228</v>
      </c>
      <c r="C151" s="226" t="s">
        <v>251</v>
      </c>
      <c r="D151" s="225">
        <v>1230</v>
      </c>
      <c r="E151" s="118">
        <v>0</v>
      </c>
      <c r="F151" s="118">
        <v>0</v>
      </c>
      <c r="G151" s="118">
        <v>0</v>
      </c>
      <c r="H151" s="370">
        <v>800</v>
      </c>
      <c r="I151" s="370">
        <v>800</v>
      </c>
      <c r="J151"/>
      <c r="K151" s="370">
        <v>0</v>
      </c>
      <c r="L151" s="370">
        <v>800</v>
      </c>
      <c r="M151"/>
      <c r="N151"/>
    </row>
    <row r="152" spans="1:14" ht="12.75">
      <c r="A152" s="222"/>
      <c r="B152" s="223">
        <v>1229</v>
      </c>
      <c r="C152" s="226" t="s">
        <v>260</v>
      </c>
      <c r="D152" s="225">
        <v>400</v>
      </c>
      <c r="E152" s="225">
        <v>400</v>
      </c>
      <c r="F152" s="225">
        <v>0</v>
      </c>
      <c r="G152" s="225">
        <v>400</v>
      </c>
      <c r="H152" s="225">
        <v>-200</v>
      </c>
      <c r="I152" s="225">
        <v>200</v>
      </c>
      <c r="J152"/>
      <c r="K152" s="225">
        <v>0</v>
      </c>
      <c r="L152" s="225">
        <v>200</v>
      </c>
      <c r="M152"/>
      <c r="N152"/>
    </row>
    <row r="153" spans="1:14" ht="12.75">
      <c r="A153" s="9"/>
      <c r="B153" s="10">
        <v>2100</v>
      </c>
      <c r="C153" s="14" t="s">
        <v>312</v>
      </c>
      <c r="D153" s="66">
        <v>270</v>
      </c>
      <c r="E153" s="66">
        <f>SUM(E154:E156)</f>
        <v>0</v>
      </c>
      <c r="F153" s="66">
        <f>SUM(F154:F156)</f>
        <v>0</v>
      </c>
      <c r="G153" s="66">
        <f>SUM(G154:G156)</f>
        <v>0</v>
      </c>
      <c r="H153" s="225">
        <f>SUM(H154:H156)</f>
        <v>280</v>
      </c>
      <c r="I153" s="66">
        <f>SUM(I154:I156)</f>
        <v>280</v>
      </c>
      <c r="J153"/>
      <c r="K153" s="225">
        <f>SUM(K154:K156)</f>
        <v>0</v>
      </c>
      <c r="L153" s="66">
        <f>SUM(L154:L156)</f>
        <v>280</v>
      </c>
      <c r="M153"/>
      <c r="N153"/>
    </row>
    <row r="154" spans="1:14" ht="12.75">
      <c r="A154" s="9"/>
      <c r="B154" s="126">
        <v>2112</v>
      </c>
      <c r="C154" s="14" t="s">
        <v>261</v>
      </c>
      <c r="D154" s="66">
        <v>205</v>
      </c>
      <c r="E154" s="66">
        <v>0</v>
      </c>
      <c r="F154" s="66">
        <v>0</v>
      </c>
      <c r="G154" s="66">
        <v>0</v>
      </c>
      <c r="H154" s="225">
        <v>60</v>
      </c>
      <c r="I154" s="66">
        <v>60</v>
      </c>
      <c r="J154"/>
      <c r="K154" s="225">
        <v>0</v>
      </c>
      <c r="L154" s="66">
        <v>60</v>
      </c>
      <c r="M154"/>
      <c r="N154"/>
    </row>
    <row r="155" spans="1:14" ht="12.75">
      <c r="A155" s="9"/>
      <c r="B155" s="126">
        <v>2121</v>
      </c>
      <c r="C155" s="14" t="s">
        <v>262</v>
      </c>
      <c r="D155" s="66">
        <v>50</v>
      </c>
      <c r="E155" s="66">
        <v>0</v>
      </c>
      <c r="F155" s="66">
        <v>0</v>
      </c>
      <c r="G155" s="66">
        <v>0</v>
      </c>
      <c r="H155" s="225">
        <v>20</v>
      </c>
      <c r="I155" s="66">
        <v>20</v>
      </c>
      <c r="J155"/>
      <c r="K155" s="225">
        <v>0</v>
      </c>
      <c r="L155" s="66">
        <v>20</v>
      </c>
      <c r="M155"/>
      <c r="N155"/>
    </row>
    <row r="156" spans="1:14" ht="12.75">
      <c r="A156" s="9"/>
      <c r="B156" s="126">
        <v>2122</v>
      </c>
      <c r="C156" s="14" t="s">
        <v>263</v>
      </c>
      <c r="D156" s="66">
        <v>15</v>
      </c>
      <c r="E156" s="66">
        <v>0</v>
      </c>
      <c r="F156" s="66">
        <v>0</v>
      </c>
      <c r="G156" s="66">
        <v>0</v>
      </c>
      <c r="H156" s="225">
        <v>200</v>
      </c>
      <c r="I156" s="66">
        <v>200</v>
      </c>
      <c r="J156"/>
      <c r="K156" s="225">
        <v>0</v>
      </c>
      <c r="L156" s="66">
        <v>200</v>
      </c>
      <c r="M156"/>
      <c r="N156"/>
    </row>
    <row r="157" spans="1:14" ht="12.75">
      <c r="A157" s="9"/>
      <c r="B157" s="10">
        <v>2200</v>
      </c>
      <c r="C157" s="14" t="s">
        <v>310</v>
      </c>
      <c r="D157" s="66">
        <f aca="true" t="shared" si="10" ref="D157:I157">SUM(D158:D177)</f>
        <v>44886</v>
      </c>
      <c r="E157" s="66">
        <f t="shared" si="10"/>
        <v>42620</v>
      </c>
      <c r="F157" s="66">
        <f t="shared" si="10"/>
        <v>0</v>
      </c>
      <c r="G157" s="66">
        <f t="shared" si="10"/>
        <v>42620</v>
      </c>
      <c r="H157" s="66">
        <f t="shared" si="10"/>
        <v>3870</v>
      </c>
      <c r="I157" s="66">
        <f t="shared" si="10"/>
        <v>46490</v>
      </c>
      <c r="J157"/>
      <c r="K157" s="66">
        <f>SUM(K158:K177)</f>
        <v>0</v>
      </c>
      <c r="L157" s="66">
        <f>SUM(L158:L177)</f>
        <v>46490</v>
      </c>
      <c r="M157"/>
      <c r="N157"/>
    </row>
    <row r="158" spans="1:14" ht="12.75">
      <c r="A158" s="9"/>
      <c r="B158" s="126">
        <v>2213</v>
      </c>
      <c r="C158" s="14" t="s">
        <v>523</v>
      </c>
      <c r="D158" s="66">
        <v>1560</v>
      </c>
      <c r="E158" s="66">
        <v>1300</v>
      </c>
      <c r="F158" s="66">
        <v>0</v>
      </c>
      <c r="G158" s="66">
        <v>1300</v>
      </c>
      <c r="H158" s="66">
        <v>-400</v>
      </c>
      <c r="I158" s="66">
        <v>900</v>
      </c>
      <c r="J158"/>
      <c r="K158" s="66">
        <v>0</v>
      </c>
      <c r="L158" s="66">
        <v>900</v>
      </c>
      <c r="M158"/>
      <c r="N158"/>
    </row>
    <row r="159" spans="1:14" ht="12.75">
      <c r="A159" s="9"/>
      <c r="B159" s="126">
        <v>2219</v>
      </c>
      <c r="C159" s="14" t="s">
        <v>524</v>
      </c>
      <c r="D159" s="66">
        <v>1105</v>
      </c>
      <c r="E159" s="66">
        <v>600</v>
      </c>
      <c r="F159" s="66">
        <v>0</v>
      </c>
      <c r="G159" s="66">
        <v>600</v>
      </c>
      <c r="H159" s="66">
        <v>260</v>
      </c>
      <c r="I159" s="66">
        <v>860</v>
      </c>
      <c r="J159"/>
      <c r="K159" s="66">
        <v>0</v>
      </c>
      <c r="L159" s="66">
        <v>860</v>
      </c>
      <c r="M159"/>
      <c r="N159"/>
    </row>
    <row r="160" spans="1:14" ht="12.75">
      <c r="A160" s="9"/>
      <c r="B160" s="126">
        <v>2221</v>
      </c>
      <c r="C160" s="14" t="s">
        <v>525</v>
      </c>
      <c r="D160" s="66">
        <v>22415</v>
      </c>
      <c r="E160" s="66">
        <v>18500</v>
      </c>
      <c r="F160" s="66">
        <v>0</v>
      </c>
      <c r="G160" s="66">
        <v>18500</v>
      </c>
      <c r="H160" s="66">
        <v>2500</v>
      </c>
      <c r="I160" s="66">
        <v>21000</v>
      </c>
      <c r="J160"/>
      <c r="K160" s="66">
        <v>0</v>
      </c>
      <c r="L160" s="66">
        <v>21000</v>
      </c>
      <c r="M160"/>
      <c r="N160"/>
    </row>
    <row r="161" spans="1:14" ht="15.75" customHeight="1">
      <c r="A161" s="9"/>
      <c r="B161" s="126">
        <v>2222</v>
      </c>
      <c r="C161" s="14" t="s">
        <v>526</v>
      </c>
      <c r="D161" s="66">
        <v>2300</v>
      </c>
      <c r="E161" s="66">
        <v>1600</v>
      </c>
      <c r="F161" s="66">
        <v>0</v>
      </c>
      <c r="G161" s="66">
        <v>1600</v>
      </c>
      <c r="H161" s="66">
        <v>0</v>
      </c>
      <c r="I161" s="66">
        <v>1600</v>
      </c>
      <c r="J161"/>
      <c r="K161" s="66">
        <v>0</v>
      </c>
      <c r="L161" s="66">
        <v>1600</v>
      </c>
      <c r="M161"/>
      <c r="N161"/>
    </row>
    <row r="162" spans="1:14" ht="12.75">
      <c r="A162" s="9"/>
      <c r="B162" s="126">
        <v>2223</v>
      </c>
      <c r="C162" s="14" t="s">
        <v>527</v>
      </c>
      <c r="D162" s="66">
        <v>12360</v>
      </c>
      <c r="E162" s="66">
        <v>10000</v>
      </c>
      <c r="F162" s="66">
        <v>0</v>
      </c>
      <c r="G162" s="66">
        <v>10000</v>
      </c>
      <c r="H162" s="66">
        <v>500</v>
      </c>
      <c r="I162" s="66">
        <v>10500</v>
      </c>
      <c r="J162"/>
      <c r="K162" s="66">
        <v>0</v>
      </c>
      <c r="L162" s="66">
        <v>10500</v>
      </c>
      <c r="M162"/>
      <c r="N162"/>
    </row>
    <row r="163" spans="1:14" ht="12.75">
      <c r="A163" s="9"/>
      <c r="B163" s="126">
        <v>2226</v>
      </c>
      <c r="C163" s="14" t="s">
        <v>672</v>
      </c>
      <c r="D163" s="66">
        <v>730</v>
      </c>
      <c r="E163" s="66">
        <v>640</v>
      </c>
      <c r="F163" s="66">
        <v>0</v>
      </c>
      <c r="G163" s="66">
        <v>640</v>
      </c>
      <c r="H163" s="66">
        <v>320</v>
      </c>
      <c r="I163" s="66">
        <v>960</v>
      </c>
      <c r="J163"/>
      <c r="K163" s="66">
        <v>0</v>
      </c>
      <c r="L163" s="66">
        <v>960</v>
      </c>
      <c r="M163"/>
      <c r="N163"/>
    </row>
    <row r="164" spans="1:14" ht="12.75">
      <c r="A164" s="9"/>
      <c r="B164" s="126">
        <v>2231</v>
      </c>
      <c r="C164" s="14" t="s">
        <v>160</v>
      </c>
      <c r="D164" s="66">
        <v>11</v>
      </c>
      <c r="E164" s="66">
        <v>700</v>
      </c>
      <c r="F164" s="66">
        <v>0</v>
      </c>
      <c r="G164" s="66">
        <v>700</v>
      </c>
      <c r="H164" s="66">
        <v>-700</v>
      </c>
      <c r="I164" s="66">
        <v>0</v>
      </c>
      <c r="J164"/>
      <c r="K164" s="66">
        <v>0</v>
      </c>
      <c r="L164" s="66">
        <v>0</v>
      </c>
      <c r="M164"/>
      <c r="N164"/>
    </row>
    <row r="165" spans="1:14" ht="12.75">
      <c r="A165" s="9"/>
      <c r="B165" s="126">
        <v>2233</v>
      </c>
      <c r="C165" s="14" t="s">
        <v>552</v>
      </c>
      <c r="D165" s="66">
        <v>100</v>
      </c>
      <c r="E165" s="66">
        <v>300</v>
      </c>
      <c r="F165" s="66">
        <v>0</v>
      </c>
      <c r="G165" s="66">
        <v>300</v>
      </c>
      <c r="H165" s="66">
        <v>180</v>
      </c>
      <c r="I165" s="66">
        <v>480</v>
      </c>
      <c r="J165"/>
      <c r="K165" s="66">
        <v>0</v>
      </c>
      <c r="L165" s="66">
        <v>480</v>
      </c>
      <c r="M165"/>
      <c r="N165"/>
    </row>
    <row r="166" spans="1:14" ht="12.75">
      <c r="A166" s="222"/>
      <c r="B166" s="223">
        <v>2234</v>
      </c>
      <c r="C166" s="226" t="s">
        <v>714</v>
      </c>
      <c r="D166" s="225">
        <v>550</v>
      </c>
      <c r="E166" s="118">
        <v>300</v>
      </c>
      <c r="F166" s="118">
        <v>0</v>
      </c>
      <c r="G166" s="132">
        <v>300</v>
      </c>
      <c r="H166" s="132">
        <v>450</v>
      </c>
      <c r="I166" s="132">
        <v>750</v>
      </c>
      <c r="J166"/>
      <c r="K166" s="132">
        <v>0</v>
      </c>
      <c r="L166" s="132">
        <v>750</v>
      </c>
      <c r="M166"/>
      <c r="N166"/>
    </row>
    <row r="167" spans="1:14" ht="12.75">
      <c r="A167" s="9"/>
      <c r="B167" s="126">
        <v>2234</v>
      </c>
      <c r="C167" s="14" t="s">
        <v>592</v>
      </c>
      <c r="D167" s="66">
        <v>700</v>
      </c>
      <c r="E167" s="66">
        <v>700</v>
      </c>
      <c r="F167" s="66">
        <v>0</v>
      </c>
      <c r="G167" s="66">
        <v>700</v>
      </c>
      <c r="H167" s="66">
        <v>200</v>
      </c>
      <c r="I167" s="66">
        <v>900</v>
      </c>
      <c r="J167"/>
      <c r="K167" s="66">
        <v>0</v>
      </c>
      <c r="L167" s="66">
        <v>900</v>
      </c>
      <c r="M167"/>
      <c r="N167"/>
    </row>
    <row r="168" spans="1:14" ht="12.75">
      <c r="A168" s="9"/>
      <c r="B168" s="126">
        <v>2235</v>
      </c>
      <c r="C168" s="14" t="s">
        <v>530</v>
      </c>
      <c r="D168" s="66">
        <v>81</v>
      </c>
      <c r="E168" s="66">
        <v>500</v>
      </c>
      <c r="F168" s="66">
        <v>0</v>
      </c>
      <c r="G168" s="66">
        <v>500</v>
      </c>
      <c r="H168" s="66">
        <v>400</v>
      </c>
      <c r="I168" s="66">
        <v>900</v>
      </c>
      <c r="J168"/>
      <c r="K168" s="66">
        <v>0</v>
      </c>
      <c r="L168" s="66">
        <v>900</v>
      </c>
      <c r="M168"/>
      <c r="N168"/>
    </row>
    <row r="169" spans="1:14" ht="12.75">
      <c r="A169" s="9"/>
      <c r="B169" s="126">
        <v>2239</v>
      </c>
      <c r="C169" s="14" t="s">
        <v>663</v>
      </c>
      <c r="D169" s="66">
        <v>35</v>
      </c>
      <c r="E169" s="66">
        <v>100</v>
      </c>
      <c r="F169" s="66">
        <v>0</v>
      </c>
      <c r="G169" s="66">
        <v>100</v>
      </c>
      <c r="H169" s="66">
        <v>50</v>
      </c>
      <c r="I169" s="66">
        <v>150</v>
      </c>
      <c r="J169"/>
      <c r="K169" s="66">
        <v>0</v>
      </c>
      <c r="L169" s="66">
        <v>150</v>
      </c>
      <c r="M169"/>
      <c r="N169"/>
    </row>
    <row r="170" spans="1:14" ht="12.75">
      <c r="A170" s="9"/>
      <c r="B170" s="126">
        <v>2241</v>
      </c>
      <c r="C170" s="14" t="s">
        <v>673</v>
      </c>
      <c r="D170" s="66">
        <v>500</v>
      </c>
      <c r="E170" s="66">
        <v>1000</v>
      </c>
      <c r="F170" s="66">
        <v>0</v>
      </c>
      <c r="G170" s="66">
        <v>1000</v>
      </c>
      <c r="H170" s="66">
        <v>100</v>
      </c>
      <c r="I170" s="66">
        <v>1100</v>
      </c>
      <c r="J170"/>
      <c r="K170" s="66">
        <v>0</v>
      </c>
      <c r="L170" s="66">
        <v>1100</v>
      </c>
      <c r="M170"/>
      <c r="N170"/>
    </row>
    <row r="171" spans="1:14" ht="12.75">
      <c r="A171" s="9"/>
      <c r="B171" s="126">
        <v>2243</v>
      </c>
      <c r="C171" s="14" t="s">
        <v>674</v>
      </c>
      <c r="D171" s="66">
        <v>995</v>
      </c>
      <c r="E171" s="66">
        <v>0</v>
      </c>
      <c r="F171" s="66">
        <v>0</v>
      </c>
      <c r="G171" s="66">
        <v>0</v>
      </c>
      <c r="H171" s="66">
        <v>800</v>
      </c>
      <c r="I171" s="66">
        <v>800</v>
      </c>
      <c r="J171"/>
      <c r="K171" s="66">
        <v>0</v>
      </c>
      <c r="L171" s="66">
        <v>800</v>
      </c>
      <c r="M171"/>
      <c r="N171"/>
    </row>
    <row r="172" spans="1:14" ht="12.75">
      <c r="A172" s="9"/>
      <c r="B172" s="126">
        <v>2247</v>
      </c>
      <c r="C172" s="14" t="s">
        <v>648</v>
      </c>
      <c r="D172" s="66">
        <v>315</v>
      </c>
      <c r="E172" s="66">
        <v>300</v>
      </c>
      <c r="F172" s="66">
        <v>0</v>
      </c>
      <c r="G172" s="66">
        <v>300</v>
      </c>
      <c r="H172" s="66">
        <v>100</v>
      </c>
      <c r="I172" s="66">
        <v>400</v>
      </c>
      <c r="J172"/>
      <c r="K172" s="66">
        <v>0</v>
      </c>
      <c r="L172" s="66">
        <v>400</v>
      </c>
      <c r="M172"/>
      <c r="N172"/>
    </row>
    <row r="173" spans="1:14" ht="12.75">
      <c r="A173" s="9"/>
      <c r="B173" s="126">
        <v>2249</v>
      </c>
      <c r="C173" s="14" t="s">
        <v>104</v>
      </c>
      <c r="D173" s="66">
        <v>102</v>
      </c>
      <c r="E173" s="66">
        <v>200</v>
      </c>
      <c r="F173" s="66">
        <v>0</v>
      </c>
      <c r="G173" s="66">
        <v>200</v>
      </c>
      <c r="H173" s="66">
        <v>-200</v>
      </c>
      <c r="I173" s="66">
        <v>0</v>
      </c>
      <c r="J173"/>
      <c r="K173" s="66">
        <v>0</v>
      </c>
      <c r="L173" s="66">
        <v>0</v>
      </c>
      <c r="M173"/>
      <c r="N173"/>
    </row>
    <row r="174" spans="1:14" ht="12.75">
      <c r="A174" s="9"/>
      <c r="B174" s="126">
        <v>2253</v>
      </c>
      <c r="C174" s="14" t="s">
        <v>675</v>
      </c>
      <c r="D174" s="66">
        <v>202</v>
      </c>
      <c r="E174" s="66">
        <v>300</v>
      </c>
      <c r="F174" s="66">
        <v>0</v>
      </c>
      <c r="G174" s="66">
        <v>300</v>
      </c>
      <c r="H174" s="66">
        <v>160</v>
      </c>
      <c r="I174" s="66">
        <v>460</v>
      </c>
      <c r="J174"/>
      <c r="K174" s="66">
        <v>0</v>
      </c>
      <c r="L174" s="66">
        <v>460</v>
      </c>
      <c r="M174"/>
      <c r="N174"/>
    </row>
    <row r="175" spans="1:14" ht="12.75">
      <c r="A175" s="9"/>
      <c r="B175" s="126">
        <v>2264</v>
      </c>
      <c r="C175" s="14" t="s">
        <v>676</v>
      </c>
      <c r="D175" s="66">
        <v>55</v>
      </c>
      <c r="E175" s="66">
        <v>100</v>
      </c>
      <c r="F175" s="66">
        <v>0</v>
      </c>
      <c r="G175" s="66">
        <v>100</v>
      </c>
      <c r="H175" s="66">
        <v>-50</v>
      </c>
      <c r="I175" s="66">
        <v>50</v>
      </c>
      <c r="J175"/>
      <c r="K175" s="66">
        <v>0</v>
      </c>
      <c r="L175" s="66">
        <v>50</v>
      </c>
      <c r="M175"/>
      <c r="N175"/>
    </row>
    <row r="176" spans="1:14" ht="12.75">
      <c r="A176" s="9"/>
      <c r="B176" s="126">
        <v>2269</v>
      </c>
      <c r="C176" s="14" t="s">
        <v>615</v>
      </c>
      <c r="D176" s="66">
        <v>327</v>
      </c>
      <c r="E176" s="66">
        <v>280</v>
      </c>
      <c r="F176" s="66">
        <v>0</v>
      </c>
      <c r="G176" s="66">
        <v>280</v>
      </c>
      <c r="H176" s="66">
        <v>20</v>
      </c>
      <c r="I176" s="66">
        <v>300</v>
      </c>
      <c r="J176"/>
      <c r="K176" s="66">
        <v>0</v>
      </c>
      <c r="L176" s="66">
        <v>300</v>
      </c>
      <c r="M176"/>
      <c r="N176"/>
    </row>
    <row r="177" spans="1:14" ht="12.75">
      <c r="A177" s="9"/>
      <c r="B177" s="126">
        <v>2279</v>
      </c>
      <c r="C177" s="14" t="s">
        <v>574</v>
      </c>
      <c r="D177" s="66">
        <v>443</v>
      </c>
      <c r="E177" s="225">
        <v>5200</v>
      </c>
      <c r="F177" s="225">
        <v>0</v>
      </c>
      <c r="G177" s="225">
        <v>5200</v>
      </c>
      <c r="H177" s="225">
        <v>-820</v>
      </c>
      <c r="I177" s="225">
        <v>4380</v>
      </c>
      <c r="J177"/>
      <c r="K177" s="225">
        <v>0</v>
      </c>
      <c r="L177" s="225">
        <v>4380</v>
      </c>
      <c r="M177"/>
      <c r="N177"/>
    </row>
    <row r="178" spans="1:14" ht="25.5">
      <c r="A178" s="9"/>
      <c r="B178" s="10">
        <v>2300</v>
      </c>
      <c r="C178" s="14" t="s">
        <v>363</v>
      </c>
      <c r="D178" s="66">
        <f aca="true" t="shared" si="11" ref="D178:I178">SUM(D179:D193)</f>
        <v>37350</v>
      </c>
      <c r="E178" s="66">
        <f t="shared" si="11"/>
        <v>19817</v>
      </c>
      <c r="F178" s="66">
        <f t="shared" si="11"/>
        <v>0</v>
      </c>
      <c r="G178" s="66">
        <f t="shared" si="11"/>
        <v>19817</v>
      </c>
      <c r="H178" s="66">
        <f t="shared" si="11"/>
        <v>-1852</v>
      </c>
      <c r="I178" s="66">
        <f t="shared" si="11"/>
        <v>17965</v>
      </c>
      <c r="J178"/>
      <c r="K178" s="66">
        <f>SUM(K179:K193)</f>
        <v>0</v>
      </c>
      <c r="L178" s="66">
        <f>SUM(L179:L193)</f>
        <v>17965</v>
      </c>
      <c r="M178"/>
      <c r="N178"/>
    </row>
    <row r="179" spans="1:14" ht="12.75">
      <c r="A179" s="9"/>
      <c r="B179" s="126">
        <v>2311</v>
      </c>
      <c r="C179" s="14" t="s">
        <v>538</v>
      </c>
      <c r="D179" s="66">
        <v>2595</v>
      </c>
      <c r="E179" s="66">
        <v>1500</v>
      </c>
      <c r="F179" s="66">
        <v>0</v>
      </c>
      <c r="G179" s="66">
        <v>1500</v>
      </c>
      <c r="H179" s="66">
        <v>450</v>
      </c>
      <c r="I179" s="66">
        <v>1950</v>
      </c>
      <c r="J179"/>
      <c r="K179" s="66">
        <v>0</v>
      </c>
      <c r="L179" s="66">
        <v>1950</v>
      </c>
      <c r="M179"/>
      <c r="N179"/>
    </row>
    <row r="180" spans="1:14" ht="12.75">
      <c r="A180" s="9"/>
      <c r="B180" s="126">
        <v>2312</v>
      </c>
      <c r="C180" s="14" t="s">
        <v>539</v>
      </c>
      <c r="D180" s="66">
        <v>3950</v>
      </c>
      <c r="E180" s="66">
        <v>1600</v>
      </c>
      <c r="F180" s="66">
        <v>0</v>
      </c>
      <c r="G180" s="66">
        <v>1600</v>
      </c>
      <c r="H180" s="248">
        <v>2185</v>
      </c>
      <c r="I180" s="248">
        <v>3785</v>
      </c>
      <c r="J180"/>
      <c r="K180" s="248">
        <v>0</v>
      </c>
      <c r="L180" s="248">
        <v>3785</v>
      </c>
      <c r="M180"/>
      <c r="N180"/>
    </row>
    <row r="181" spans="1:14" ht="12.75">
      <c r="A181" s="9"/>
      <c r="B181" s="126">
        <v>2322</v>
      </c>
      <c r="C181" s="14" t="s">
        <v>540</v>
      </c>
      <c r="D181" s="66">
        <v>1435</v>
      </c>
      <c r="E181" s="66">
        <v>1200</v>
      </c>
      <c r="F181" s="66">
        <v>0</v>
      </c>
      <c r="G181" s="66">
        <v>1200</v>
      </c>
      <c r="H181" s="66">
        <v>0</v>
      </c>
      <c r="I181" s="66">
        <v>1200</v>
      </c>
      <c r="J181"/>
      <c r="K181" s="66">
        <v>0</v>
      </c>
      <c r="L181" s="66">
        <v>1200</v>
      </c>
      <c r="M181"/>
      <c r="N181"/>
    </row>
    <row r="182" spans="1:14" ht="12.75">
      <c r="A182" s="9"/>
      <c r="B182" s="126">
        <v>2341</v>
      </c>
      <c r="C182" s="14" t="s">
        <v>606</v>
      </c>
      <c r="D182" s="66">
        <v>514</v>
      </c>
      <c r="E182" s="66">
        <v>570</v>
      </c>
      <c r="F182" s="66">
        <v>0</v>
      </c>
      <c r="G182" s="66">
        <v>570</v>
      </c>
      <c r="H182" s="66">
        <v>-100</v>
      </c>
      <c r="I182" s="66">
        <v>470</v>
      </c>
      <c r="J182"/>
      <c r="K182" s="66">
        <v>0</v>
      </c>
      <c r="L182" s="66">
        <v>470</v>
      </c>
      <c r="M182"/>
      <c r="N182"/>
    </row>
    <row r="183" spans="1:14" ht="17.25" customHeight="1">
      <c r="A183" s="9"/>
      <c r="B183" s="126">
        <v>2350</v>
      </c>
      <c r="C183" s="14" t="s">
        <v>677</v>
      </c>
      <c r="D183" s="66">
        <v>34</v>
      </c>
      <c r="E183" s="66">
        <v>200</v>
      </c>
      <c r="F183" s="66">
        <v>0</v>
      </c>
      <c r="G183" s="66">
        <v>200</v>
      </c>
      <c r="H183" s="66">
        <v>-200</v>
      </c>
      <c r="I183" s="66">
        <v>0</v>
      </c>
      <c r="J183"/>
      <c r="K183" s="66">
        <v>0</v>
      </c>
      <c r="L183" s="66">
        <v>0</v>
      </c>
      <c r="M183"/>
      <c r="N183"/>
    </row>
    <row r="184" spans="1:14" ht="15" customHeight="1">
      <c r="A184" s="9"/>
      <c r="B184" s="126">
        <v>2351</v>
      </c>
      <c r="C184" s="14" t="s">
        <v>541</v>
      </c>
      <c r="D184" s="66">
        <v>368</v>
      </c>
      <c r="E184" s="66">
        <v>2000</v>
      </c>
      <c r="F184" s="66">
        <v>0</v>
      </c>
      <c r="G184" s="66">
        <v>2000</v>
      </c>
      <c r="H184" s="66">
        <v>-900</v>
      </c>
      <c r="I184" s="66">
        <v>1100</v>
      </c>
      <c r="J184"/>
      <c r="K184" s="66">
        <v>0</v>
      </c>
      <c r="L184" s="66">
        <v>1100</v>
      </c>
      <c r="M184"/>
      <c r="N184"/>
    </row>
    <row r="185" spans="1:14" ht="15.75" customHeight="1">
      <c r="A185" s="9"/>
      <c r="B185" s="126">
        <v>2352</v>
      </c>
      <c r="C185" s="14" t="s">
        <v>542</v>
      </c>
      <c r="D185" s="66">
        <v>3495</v>
      </c>
      <c r="E185" s="66">
        <v>2600</v>
      </c>
      <c r="F185" s="66">
        <v>0</v>
      </c>
      <c r="G185" s="66">
        <v>2600</v>
      </c>
      <c r="H185" s="66">
        <v>880</v>
      </c>
      <c r="I185" s="66">
        <v>3480</v>
      </c>
      <c r="J185"/>
      <c r="K185" s="66">
        <v>0</v>
      </c>
      <c r="L185" s="66">
        <v>3480</v>
      </c>
      <c r="M185"/>
      <c r="N185"/>
    </row>
    <row r="186" spans="1:14" ht="15" customHeight="1">
      <c r="A186" s="9"/>
      <c r="B186" s="126">
        <v>2353</v>
      </c>
      <c r="C186" s="14" t="s">
        <v>678</v>
      </c>
      <c r="D186" s="66">
        <v>0</v>
      </c>
      <c r="E186" s="66">
        <v>150</v>
      </c>
      <c r="F186" s="66">
        <v>0</v>
      </c>
      <c r="G186" s="66">
        <v>150</v>
      </c>
      <c r="H186" s="66">
        <v>200</v>
      </c>
      <c r="I186" s="66">
        <v>350</v>
      </c>
      <c r="J186"/>
      <c r="K186" s="66">
        <v>0</v>
      </c>
      <c r="L186" s="66">
        <v>350</v>
      </c>
      <c r="M186"/>
      <c r="N186"/>
    </row>
    <row r="187" spans="1:14" ht="15.75" customHeight="1">
      <c r="A187" s="9"/>
      <c r="B187" s="126">
        <v>2354</v>
      </c>
      <c r="C187" s="14" t="s">
        <v>575</v>
      </c>
      <c r="D187" s="66">
        <v>68</v>
      </c>
      <c r="E187" s="66">
        <v>600</v>
      </c>
      <c r="F187" s="66">
        <v>0</v>
      </c>
      <c r="G187" s="66">
        <v>600</v>
      </c>
      <c r="H187" s="66">
        <v>-300</v>
      </c>
      <c r="I187" s="66">
        <v>300</v>
      </c>
      <c r="J187"/>
      <c r="K187" s="66">
        <v>0</v>
      </c>
      <c r="L187" s="66">
        <v>300</v>
      </c>
      <c r="M187"/>
      <c r="N187"/>
    </row>
    <row r="188" spans="1:14" ht="14.25" customHeight="1">
      <c r="A188" s="9"/>
      <c r="B188" s="126">
        <v>2359</v>
      </c>
      <c r="C188" s="14" t="s">
        <v>656</v>
      </c>
      <c r="D188" s="66">
        <v>50</v>
      </c>
      <c r="E188" s="66">
        <v>200</v>
      </c>
      <c r="F188" s="66">
        <v>0</v>
      </c>
      <c r="G188" s="66">
        <v>200</v>
      </c>
      <c r="H188" s="66">
        <v>-200</v>
      </c>
      <c r="I188" s="66">
        <v>0</v>
      </c>
      <c r="J188"/>
      <c r="K188" s="66">
        <v>0</v>
      </c>
      <c r="L188" s="66">
        <v>0</v>
      </c>
      <c r="M188"/>
      <c r="N188"/>
    </row>
    <row r="189" spans="1:14" ht="15" customHeight="1">
      <c r="A189" s="9"/>
      <c r="B189" s="126">
        <v>2361</v>
      </c>
      <c r="C189" s="14" t="s">
        <v>556</v>
      </c>
      <c r="D189" s="66">
        <v>691</v>
      </c>
      <c r="E189" s="66">
        <v>2000</v>
      </c>
      <c r="F189" s="66">
        <v>0</v>
      </c>
      <c r="G189" s="66">
        <v>2000</v>
      </c>
      <c r="H189" s="66">
        <v>200</v>
      </c>
      <c r="I189" s="66">
        <v>2200</v>
      </c>
      <c r="J189"/>
      <c r="K189" s="66">
        <v>0</v>
      </c>
      <c r="L189" s="66">
        <v>2200</v>
      </c>
      <c r="M189"/>
      <c r="N189"/>
    </row>
    <row r="190" spans="1:14" ht="15" customHeight="1">
      <c r="A190" s="9"/>
      <c r="B190" s="126">
        <v>2362</v>
      </c>
      <c r="C190" s="14" t="s">
        <v>657</v>
      </c>
      <c r="D190" s="66">
        <v>64</v>
      </c>
      <c r="E190" s="66">
        <v>30</v>
      </c>
      <c r="F190" s="66">
        <v>0</v>
      </c>
      <c r="G190" s="66">
        <v>30</v>
      </c>
      <c r="H190" s="66">
        <v>0</v>
      </c>
      <c r="I190" s="66">
        <v>30</v>
      </c>
      <c r="J190"/>
      <c r="K190" s="66">
        <v>0</v>
      </c>
      <c r="L190" s="66">
        <v>30</v>
      </c>
      <c r="M190"/>
      <c r="N190"/>
    </row>
    <row r="191" spans="1:14" ht="14.25" customHeight="1">
      <c r="A191" s="9"/>
      <c r="B191" s="126">
        <v>2363</v>
      </c>
      <c r="C191" s="14" t="s">
        <v>544</v>
      </c>
      <c r="D191" s="66">
        <v>22896</v>
      </c>
      <c r="E191" s="66">
        <v>0</v>
      </c>
      <c r="F191" s="66">
        <v>0</v>
      </c>
      <c r="G191" s="66">
        <v>0</v>
      </c>
      <c r="H191" s="66">
        <v>100</v>
      </c>
      <c r="I191" s="66">
        <v>100</v>
      </c>
      <c r="J191"/>
      <c r="K191" s="66">
        <v>0</v>
      </c>
      <c r="L191" s="66">
        <v>100</v>
      </c>
      <c r="M191"/>
      <c r="N191"/>
    </row>
    <row r="192" spans="1:14" ht="14.25" customHeight="1">
      <c r="A192" s="9"/>
      <c r="B192" s="126">
        <v>2370</v>
      </c>
      <c r="C192" s="14" t="s">
        <v>658</v>
      </c>
      <c r="D192" s="66">
        <v>900</v>
      </c>
      <c r="E192" s="225">
        <v>6820</v>
      </c>
      <c r="F192" s="225">
        <v>0</v>
      </c>
      <c r="G192" s="225">
        <v>6820</v>
      </c>
      <c r="H192" s="225">
        <v>-3870</v>
      </c>
      <c r="I192" s="225">
        <v>2950</v>
      </c>
      <c r="J192"/>
      <c r="K192" s="225">
        <v>0</v>
      </c>
      <c r="L192" s="225">
        <v>2950</v>
      </c>
      <c r="M192"/>
      <c r="N192"/>
    </row>
    <row r="193" spans="1:14" ht="15" customHeight="1">
      <c r="A193" s="9"/>
      <c r="B193" s="126">
        <v>2390</v>
      </c>
      <c r="C193" s="14" t="s">
        <v>545</v>
      </c>
      <c r="D193" s="66">
        <v>290</v>
      </c>
      <c r="E193" s="66">
        <v>347</v>
      </c>
      <c r="F193" s="66">
        <v>0</v>
      </c>
      <c r="G193" s="66">
        <v>347</v>
      </c>
      <c r="H193" s="66">
        <v>-297</v>
      </c>
      <c r="I193" s="66">
        <v>50</v>
      </c>
      <c r="J193"/>
      <c r="K193" s="66">
        <v>0</v>
      </c>
      <c r="L193" s="66">
        <v>50</v>
      </c>
      <c r="M193"/>
      <c r="N193"/>
    </row>
    <row r="194" spans="1:14" ht="14.25" customHeight="1">
      <c r="A194" s="9"/>
      <c r="B194" s="10">
        <v>2400</v>
      </c>
      <c r="C194" s="14" t="s">
        <v>318</v>
      </c>
      <c r="D194" s="66">
        <v>540</v>
      </c>
      <c r="E194" s="66">
        <v>400</v>
      </c>
      <c r="F194" s="66">
        <v>0</v>
      </c>
      <c r="G194" s="66">
        <v>400</v>
      </c>
      <c r="H194" s="66">
        <v>3050</v>
      </c>
      <c r="I194" s="66">
        <v>3450</v>
      </c>
      <c r="J194"/>
      <c r="K194" s="66">
        <v>0</v>
      </c>
      <c r="L194" s="66">
        <v>3450</v>
      </c>
      <c r="M194"/>
      <c r="N194"/>
    </row>
    <row r="195" spans="1:14" ht="14.25" customHeight="1">
      <c r="A195" s="9"/>
      <c r="B195" s="10">
        <v>2500</v>
      </c>
      <c r="C195" s="14" t="s">
        <v>357</v>
      </c>
      <c r="D195" s="66">
        <v>225</v>
      </c>
      <c r="E195" s="66">
        <v>250</v>
      </c>
      <c r="F195" s="66">
        <v>0</v>
      </c>
      <c r="G195" s="66">
        <v>250</v>
      </c>
      <c r="H195" s="66">
        <v>-223</v>
      </c>
      <c r="I195" s="66">
        <v>27</v>
      </c>
      <c r="J195"/>
      <c r="K195" s="66">
        <v>0</v>
      </c>
      <c r="L195" s="66">
        <v>27</v>
      </c>
      <c r="M195"/>
      <c r="N195"/>
    </row>
    <row r="196" spans="1:14" ht="14.25" customHeight="1">
      <c r="A196" s="9"/>
      <c r="B196" s="10">
        <v>5000</v>
      </c>
      <c r="C196" s="14" t="s">
        <v>343</v>
      </c>
      <c r="D196" s="248">
        <v>12590</v>
      </c>
      <c r="E196" s="248">
        <f>SUM(E197:E200)</f>
        <v>5000</v>
      </c>
      <c r="F196" s="248">
        <f>SUM(F197:F200)</f>
        <v>0</v>
      </c>
      <c r="G196" s="248">
        <f>SUM(G197:G200)</f>
        <v>5000</v>
      </c>
      <c r="H196" s="248">
        <f>SUM(H197:H200)</f>
        <v>5</v>
      </c>
      <c r="I196" s="248">
        <f>SUM(I197:I200)</f>
        <v>5005</v>
      </c>
      <c r="J196"/>
      <c r="K196" s="248">
        <f>SUM(K197:K200)</f>
        <v>0</v>
      </c>
      <c r="L196" s="248">
        <f>SUM(L197:L200)</f>
        <v>5005</v>
      </c>
      <c r="M196"/>
      <c r="N196"/>
    </row>
    <row r="197" spans="1:14" ht="14.25" customHeight="1">
      <c r="A197" s="9"/>
      <c r="B197" s="126">
        <v>5218</v>
      </c>
      <c r="C197" s="14" t="s">
        <v>32</v>
      </c>
      <c r="D197" s="248">
        <v>4038</v>
      </c>
      <c r="E197" s="248">
        <v>0</v>
      </c>
      <c r="F197" s="248">
        <v>0</v>
      </c>
      <c r="G197" s="248">
        <v>0</v>
      </c>
      <c r="H197" s="248">
        <v>0</v>
      </c>
      <c r="I197" s="248">
        <v>0</v>
      </c>
      <c r="J197"/>
      <c r="K197" s="248">
        <v>0</v>
      </c>
      <c r="L197" s="248">
        <v>0</v>
      </c>
      <c r="M197"/>
      <c r="N197"/>
    </row>
    <row r="198" spans="1:14" ht="14.25" customHeight="1">
      <c r="A198" s="9"/>
      <c r="B198" s="126">
        <v>5233</v>
      </c>
      <c r="C198" s="14" t="s">
        <v>392</v>
      </c>
      <c r="D198" s="248">
        <v>120</v>
      </c>
      <c r="E198" s="248">
        <v>0</v>
      </c>
      <c r="F198" s="248">
        <v>0</v>
      </c>
      <c r="G198" s="248">
        <v>0</v>
      </c>
      <c r="H198" s="248">
        <v>0</v>
      </c>
      <c r="I198" s="248">
        <v>0</v>
      </c>
      <c r="J198"/>
      <c r="K198" s="248">
        <v>0</v>
      </c>
      <c r="L198" s="248">
        <v>0</v>
      </c>
      <c r="M198"/>
      <c r="N198"/>
    </row>
    <row r="199" spans="1:14" ht="14.25" customHeight="1">
      <c r="A199" s="9"/>
      <c r="B199" s="126">
        <v>5238</v>
      </c>
      <c r="C199" s="14" t="s">
        <v>593</v>
      </c>
      <c r="D199" s="248">
        <v>5867</v>
      </c>
      <c r="E199" s="225">
        <v>900</v>
      </c>
      <c r="F199" s="225">
        <v>0</v>
      </c>
      <c r="G199" s="225">
        <v>900</v>
      </c>
      <c r="H199" s="225">
        <v>-300</v>
      </c>
      <c r="I199" s="225">
        <v>600</v>
      </c>
      <c r="J199"/>
      <c r="K199" s="225">
        <v>0</v>
      </c>
      <c r="L199" s="225">
        <v>600</v>
      </c>
      <c r="M199"/>
      <c r="N199"/>
    </row>
    <row r="200" spans="1:14" ht="13.5" customHeight="1">
      <c r="A200" s="9"/>
      <c r="B200" s="126">
        <v>5239</v>
      </c>
      <c r="C200" s="14" t="s">
        <v>548</v>
      </c>
      <c r="D200" s="248">
        <v>2565</v>
      </c>
      <c r="E200" s="225">
        <v>4100</v>
      </c>
      <c r="F200" s="225">
        <v>0</v>
      </c>
      <c r="G200" s="225">
        <v>4100</v>
      </c>
      <c r="H200" s="225">
        <v>305</v>
      </c>
      <c r="I200" s="225">
        <v>4405</v>
      </c>
      <c r="J200"/>
      <c r="K200" s="225">
        <v>0</v>
      </c>
      <c r="L200" s="225">
        <v>4405</v>
      </c>
      <c r="M200"/>
      <c r="N200"/>
    </row>
    <row r="201" spans="1:14" ht="12.75">
      <c r="A201" s="9"/>
      <c r="B201" s="10"/>
      <c r="C201" s="18" t="s">
        <v>306</v>
      </c>
      <c r="D201" s="248">
        <f aca="true" t="shared" si="12" ref="D201:I201">D145+D147+D153+D157+D178+D194+D195+D196+D148</f>
        <v>264533</v>
      </c>
      <c r="E201" s="248">
        <f t="shared" si="12"/>
        <v>231943</v>
      </c>
      <c r="F201" s="248">
        <f t="shared" si="12"/>
        <v>0</v>
      </c>
      <c r="G201" s="248">
        <f t="shared" si="12"/>
        <v>231943</v>
      </c>
      <c r="H201" s="248">
        <f t="shared" si="12"/>
        <v>13843</v>
      </c>
      <c r="I201" s="248">
        <f t="shared" si="12"/>
        <v>245786</v>
      </c>
      <c r="J201"/>
      <c r="K201" s="248">
        <f>K145+K147+K153+K157+K178+K194+K195+K196+K148</f>
        <v>-184</v>
      </c>
      <c r="L201" s="248">
        <f>L145+L147+L153+L157+L178+L194+L195+L196+L148</f>
        <v>245602</v>
      </c>
      <c r="M201"/>
      <c r="N201"/>
    </row>
    <row r="202" spans="1:14" ht="25.5">
      <c r="A202" s="9"/>
      <c r="B202" s="10"/>
      <c r="C202" s="14" t="s">
        <v>394</v>
      </c>
      <c r="D202" s="248">
        <f aca="true" t="shared" si="13" ref="D202:I202">D203+D205+D204</f>
        <v>124791</v>
      </c>
      <c r="E202" s="248">
        <f t="shared" si="13"/>
        <v>80504</v>
      </c>
      <c r="F202" s="248">
        <f t="shared" si="13"/>
        <v>15257</v>
      </c>
      <c r="G202" s="248">
        <f t="shared" si="13"/>
        <v>95761</v>
      </c>
      <c r="H202" s="248">
        <f t="shared" si="13"/>
        <v>1037</v>
      </c>
      <c r="I202" s="248">
        <f t="shared" si="13"/>
        <v>96798</v>
      </c>
      <c r="J202"/>
      <c r="K202" s="248">
        <f>K203+K205+K204</f>
        <v>40858</v>
      </c>
      <c r="L202" s="248">
        <f>L203+L205+L204</f>
        <v>137656</v>
      </c>
      <c r="M202"/>
      <c r="N202"/>
    </row>
    <row r="203" spans="1:14" ht="12.75">
      <c r="A203" s="9"/>
      <c r="B203" s="10"/>
      <c r="C203" s="14" t="s">
        <v>354</v>
      </c>
      <c r="D203" s="248">
        <v>100319</v>
      </c>
      <c r="E203" s="248">
        <v>64876</v>
      </c>
      <c r="F203" s="248">
        <v>12295</v>
      </c>
      <c r="G203" s="248">
        <v>77171</v>
      </c>
      <c r="H203" s="248">
        <v>0</v>
      </c>
      <c r="I203" s="248">
        <v>77171</v>
      </c>
      <c r="J203"/>
      <c r="K203" s="248">
        <v>32260</v>
      </c>
      <c r="L203" s="248">
        <v>109431</v>
      </c>
      <c r="M203"/>
      <c r="N203"/>
    </row>
    <row r="204" spans="1:14" ht="12.75">
      <c r="A204" s="9"/>
      <c r="B204" s="10"/>
      <c r="C204" s="14" t="s">
        <v>348</v>
      </c>
      <c r="D204" s="248">
        <v>24155</v>
      </c>
      <c r="E204" s="248">
        <v>15628</v>
      </c>
      <c r="F204" s="248">
        <v>2962</v>
      </c>
      <c r="G204" s="248">
        <v>18590</v>
      </c>
      <c r="H204" s="248">
        <v>0</v>
      </c>
      <c r="I204" s="248">
        <v>18590</v>
      </c>
      <c r="J204"/>
      <c r="K204" s="248">
        <v>7771</v>
      </c>
      <c r="L204" s="248">
        <v>26361</v>
      </c>
      <c r="M204"/>
      <c r="N204"/>
    </row>
    <row r="205" spans="1:14" ht="12.75">
      <c r="A205" s="9"/>
      <c r="B205" s="10"/>
      <c r="C205" s="247" t="s">
        <v>79</v>
      </c>
      <c r="D205" s="248">
        <v>317</v>
      </c>
      <c r="E205" s="248">
        <v>0</v>
      </c>
      <c r="F205" s="248">
        <v>0</v>
      </c>
      <c r="G205" s="248">
        <v>0</v>
      </c>
      <c r="H205" s="225">
        <v>1037</v>
      </c>
      <c r="I205" s="225">
        <v>1037</v>
      </c>
      <c r="J205"/>
      <c r="K205" s="225">
        <v>827</v>
      </c>
      <c r="L205" s="225">
        <v>1864</v>
      </c>
      <c r="M205"/>
      <c r="N205"/>
    </row>
    <row r="206" spans="1:14" ht="25.5">
      <c r="A206" s="9"/>
      <c r="B206" s="10"/>
      <c r="C206" s="14" t="s">
        <v>395</v>
      </c>
      <c r="D206" s="66">
        <f aca="true" t="shared" si="14" ref="D206:I206">D207+D208</f>
        <v>14514</v>
      </c>
      <c r="E206" s="66">
        <f t="shared" si="14"/>
        <v>15257</v>
      </c>
      <c r="F206" s="66">
        <f t="shared" si="14"/>
        <v>-15257</v>
      </c>
      <c r="G206" s="66">
        <f t="shared" si="14"/>
        <v>0</v>
      </c>
      <c r="H206" s="66">
        <f t="shared" si="14"/>
        <v>0</v>
      </c>
      <c r="I206" s="66">
        <f t="shared" si="14"/>
        <v>0</v>
      </c>
      <c r="J206"/>
      <c r="K206" s="66">
        <f>K207+K208</f>
        <v>0</v>
      </c>
      <c r="L206" s="66">
        <f>L207+L208</f>
        <v>0</v>
      </c>
      <c r="M206"/>
      <c r="N206"/>
    </row>
    <row r="207" spans="1:14" ht="12.75">
      <c r="A207" s="9"/>
      <c r="B207" s="10"/>
      <c r="C207" s="14" t="s">
        <v>354</v>
      </c>
      <c r="D207" s="66">
        <v>11696</v>
      </c>
      <c r="E207" s="66">
        <v>12295</v>
      </c>
      <c r="F207" s="66">
        <v>-12295</v>
      </c>
      <c r="G207" s="66">
        <v>0</v>
      </c>
      <c r="H207" s="66">
        <v>0</v>
      </c>
      <c r="I207" s="66">
        <v>0</v>
      </c>
      <c r="J207"/>
      <c r="K207" s="66">
        <v>0</v>
      </c>
      <c r="L207" s="66">
        <v>0</v>
      </c>
      <c r="M207"/>
      <c r="N207"/>
    </row>
    <row r="208" spans="1:14" ht="12.75">
      <c r="A208" s="9"/>
      <c r="B208" s="10"/>
      <c r="C208" s="14" t="s">
        <v>348</v>
      </c>
      <c r="D208" s="66">
        <v>2818</v>
      </c>
      <c r="E208" s="66">
        <v>2962</v>
      </c>
      <c r="F208" s="66">
        <v>-2962</v>
      </c>
      <c r="G208" s="66">
        <v>0</v>
      </c>
      <c r="H208" s="66">
        <v>0</v>
      </c>
      <c r="I208" s="66">
        <v>0</v>
      </c>
      <c r="J208"/>
      <c r="K208" s="66">
        <v>0</v>
      </c>
      <c r="L208" s="66">
        <v>0</v>
      </c>
      <c r="M208"/>
      <c r="N208"/>
    </row>
    <row r="209" spans="1:14" ht="12.75">
      <c r="A209" s="9"/>
      <c r="B209" s="10">
        <v>2100</v>
      </c>
      <c r="C209" s="14" t="s">
        <v>393</v>
      </c>
      <c r="D209" s="66">
        <v>6175</v>
      </c>
      <c r="E209" s="66">
        <v>3000</v>
      </c>
      <c r="F209" s="66">
        <v>0</v>
      </c>
      <c r="G209" s="66">
        <v>3000</v>
      </c>
      <c r="H209" s="66">
        <v>1060</v>
      </c>
      <c r="I209" s="66">
        <v>4060</v>
      </c>
      <c r="J209"/>
      <c r="K209" s="66">
        <v>0</v>
      </c>
      <c r="L209" s="66">
        <v>4060</v>
      </c>
      <c r="M209"/>
      <c r="N209"/>
    </row>
    <row r="210" spans="1:14" ht="12.75">
      <c r="A210" s="9"/>
      <c r="B210" s="10">
        <v>2200</v>
      </c>
      <c r="C210" s="14" t="s">
        <v>174</v>
      </c>
      <c r="D210" s="66">
        <v>170</v>
      </c>
      <c r="E210" s="66">
        <v>2745</v>
      </c>
      <c r="F210" s="66">
        <v>0</v>
      </c>
      <c r="G210" s="66">
        <v>2745</v>
      </c>
      <c r="H210" s="66">
        <v>-1240</v>
      </c>
      <c r="I210" s="66">
        <v>1505</v>
      </c>
      <c r="J210"/>
      <c r="K210" s="66">
        <v>0</v>
      </c>
      <c r="L210" s="66">
        <v>1505</v>
      </c>
      <c r="M210"/>
      <c r="N210"/>
    </row>
    <row r="211" spans="1:14" ht="12.75">
      <c r="A211" s="9"/>
      <c r="B211" s="10">
        <v>2300</v>
      </c>
      <c r="C211" s="14" t="s">
        <v>175</v>
      </c>
      <c r="D211" s="66">
        <v>655</v>
      </c>
      <c r="E211" s="66">
        <v>0</v>
      </c>
      <c r="F211" s="66">
        <v>0</v>
      </c>
      <c r="G211" s="66">
        <v>0</v>
      </c>
      <c r="H211" s="66">
        <v>180</v>
      </c>
      <c r="I211" s="66">
        <v>180</v>
      </c>
      <c r="J211"/>
      <c r="K211" s="66">
        <v>0</v>
      </c>
      <c r="L211" s="66">
        <v>180</v>
      </c>
      <c r="M211"/>
      <c r="N211"/>
    </row>
    <row r="212" spans="1:14" ht="12.75">
      <c r="A212" s="9"/>
      <c r="B212" s="10"/>
      <c r="C212" s="14" t="s">
        <v>173</v>
      </c>
      <c r="D212" s="66">
        <v>7000</v>
      </c>
      <c r="E212" s="66">
        <f>SUM(E209:E211)</f>
        <v>5745</v>
      </c>
      <c r="F212" s="66">
        <f>SUM(F209:F211)</f>
        <v>0</v>
      </c>
      <c r="G212" s="66">
        <f>SUM(G209:G211)</f>
        <v>5745</v>
      </c>
      <c r="H212" s="66">
        <f>SUM(H209:H211)</f>
        <v>0</v>
      </c>
      <c r="I212" s="66">
        <f>SUM(I209:I211)</f>
        <v>5745</v>
      </c>
      <c r="J212"/>
      <c r="K212" s="66">
        <f>SUM(K209:K211)</f>
        <v>0</v>
      </c>
      <c r="L212" s="66">
        <f>SUM(L209:L211)</f>
        <v>5745</v>
      </c>
      <c r="M212"/>
      <c r="N212"/>
    </row>
    <row r="213" spans="1:14" ht="25.5">
      <c r="A213" s="9"/>
      <c r="B213" s="10">
        <v>5000</v>
      </c>
      <c r="C213" s="247" t="s">
        <v>378</v>
      </c>
      <c r="D213" s="248">
        <v>11027</v>
      </c>
      <c r="E213" s="248">
        <v>0</v>
      </c>
      <c r="F213" s="248">
        <v>0</v>
      </c>
      <c r="G213" s="248">
        <v>0</v>
      </c>
      <c r="H213" s="248">
        <v>0</v>
      </c>
      <c r="I213" s="248">
        <v>0</v>
      </c>
      <c r="J213"/>
      <c r="K213" s="248">
        <v>0</v>
      </c>
      <c r="L213" s="248">
        <v>0</v>
      </c>
      <c r="M213"/>
      <c r="N213"/>
    </row>
    <row r="214" spans="1:14" ht="12.75">
      <c r="A214" s="9"/>
      <c r="B214" s="10"/>
      <c r="C214" s="18" t="s">
        <v>306</v>
      </c>
      <c r="D214" s="66">
        <f aca="true" t="shared" si="15" ref="D214:I214">D201+D202+D213+D206+D212</f>
        <v>421865</v>
      </c>
      <c r="E214" s="66">
        <f t="shared" si="15"/>
        <v>333449</v>
      </c>
      <c r="F214" s="66">
        <f t="shared" si="15"/>
        <v>0</v>
      </c>
      <c r="G214" s="66">
        <f t="shared" si="15"/>
        <v>333449</v>
      </c>
      <c r="H214" s="66">
        <f t="shared" si="15"/>
        <v>14880</v>
      </c>
      <c r="I214" s="66">
        <f t="shared" si="15"/>
        <v>348329</v>
      </c>
      <c r="J214"/>
      <c r="K214" s="66">
        <f>K201+K202+K213+K206+K212</f>
        <v>40674</v>
      </c>
      <c r="L214" s="66">
        <f>L201+L202+L213+L206+L212</f>
        <v>389003</v>
      </c>
      <c r="M214"/>
      <c r="N214"/>
    </row>
    <row r="215" spans="1:14" ht="12.75">
      <c r="A215" s="9"/>
      <c r="B215" s="10"/>
      <c r="C215" s="31"/>
      <c r="D215" s="66"/>
      <c r="E215" s="66"/>
      <c r="F215" s="66"/>
      <c r="G215" s="66"/>
      <c r="H215" s="66"/>
      <c r="I215" s="66"/>
      <c r="J215"/>
      <c r="K215" s="66"/>
      <c r="L215" s="66"/>
      <c r="M215"/>
      <c r="N215"/>
    </row>
    <row r="216" spans="1:14" ht="27">
      <c r="A216" s="9"/>
      <c r="B216" s="10"/>
      <c r="C216" s="146" t="s">
        <v>324</v>
      </c>
      <c r="D216" s="66"/>
      <c r="E216" s="66"/>
      <c r="F216" s="66"/>
      <c r="G216" s="66"/>
      <c r="H216" s="66"/>
      <c r="I216" s="66"/>
      <c r="J216"/>
      <c r="K216" s="66"/>
      <c r="L216" s="66"/>
      <c r="M216"/>
      <c r="N216"/>
    </row>
    <row r="217" spans="1:14" ht="12.75">
      <c r="A217" s="9"/>
      <c r="B217" s="10">
        <v>1100</v>
      </c>
      <c r="C217" s="14" t="s">
        <v>341</v>
      </c>
      <c r="D217" s="66">
        <v>28350</v>
      </c>
      <c r="E217" s="66">
        <v>29000</v>
      </c>
      <c r="F217" s="66">
        <v>0</v>
      </c>
      <c r="G217" s="66">
        <v>29000</v>
      </c>
      <c r="H217" s="66">
        <v>0</v>
      </c>
      <c r="I217" s="66">
        <v>29000</v>
      </c>
      <c r="J217"/>
      <c r="K217" s="66">
        <v>0</v>
      </c>
      <c r="L217" s="66">
        <v>29000</v>
      </c>
      <c r="M217"/>
      <c r="N217"/>
    </row>
    <row r="218" spans="1:14" ht="12.75">
      <c r="A218" s="222"/>
      <c r="B218" s="223">
        <v>1148</v>
      </c>
      <c r="C218" s="226" t="s">
        <v>276</v>
      </c>
      <c r="D218" s="225">
        <v>0</v>
      </c>
      <c r="E218" s="340">
        <v>0</v>
      </c>
      <c r="F218" s="340">
        <v>0</v>
      </c>
      <c r="G218" s="340">
        <v>0</v>
      </c>
      <c r="H218" s="340">
        <v>0</v>
      </c>
      <c r="I218" s="340">
        <v>0</v>
      </c>
      <c r="J218"/>
      <c r="K218" s="340">
        <v>0</v>
      </c>
      <c r="L218" s="340">
        <v>0</v>
      </c>
      <c r="M218"/>
      <c r="N218"/>
    </row>
    <row r="219" spans="1:14" ht="12.75">
      <c r="A219" s="9"/>
      <c r="B219" s="10">
        <v>1210</v>
      </c>
      <c r="C219" s="14" t="s">
        <v>342</v>
      </c>
      <c r="D219" s="66">
        <v>6912</v>
      </c>
      <c r="E219" s="66">
        <v>6986</v>
      </c>
      <c r="F219" s="66">
        <v>0</v>
      </c>
      <c r="G219" s="66">
        <v>6986</v>
      </c>
      <c r="H219" s="66">
        <v>0</v>
      </c>
      <c r="I219" s="66">
        <v>6986</v>
      </c>
      <c r="J219"/>
      <c r="K219" s="66">
        <v>0</v>
      </c>
      <c r="L219" s="66">
        <v>6986</v>
      </c>
      <c r="M219"/>
      <c r="N219"/>
    </row>
    <row r="220" spans="1:14" ht="25.5">
      <c r="A220" s="222"/>
      <c r="B220" s="227">
        <v>1220</v>
      </c>
      <c r="C220" s="226" t="s">
        <v>717</v>
      </c>
      <c r="D220" s="225">
        <v>685</v>
      </c>
      <c r="E220" s="225">
        <f>SUM(E221:E223)</f>
        <v>0</v>
      </c>
      <c r="F220" s="225">
        <f>SUM(F221:F223)</f>
        <v>0</v>
      </c>
      <c r="G220" s="225">
        <f>SUM(G221:G223)</f>
        <v>0</v>
      </c>
      <c r="H220" s="225">
        <f>SUM(H221:H223)</f>
        <v>0</v>
      </c>
      <c r="I220" s="225">
        <f>SUM(I221:I223)</f>
        <v>0</v>
      </c>
      <c r="J220"/>
      <c r="K220" s="225">
        <f>SUM(K221:K223)</f>
        <v>0</v>
      </c>
      <c r="L220" s="225">
        <f>SUM(L221:L223)</f>
        <v>0</v>
      </c>
      <c r="M220"/>
      <c r="N220"/>
    </row>
    <row r="221" spans="1:14" ht="12.75">
      <c r="A221" s="222"/>
      <c r="B221" s="223">
        <v>1221</v>
      </c>
      <c r="C221" s="226" t="s">
        <v>753</v>
      </c>
      <c r="D221" s="225">
        <v>490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  <c r="J221"/>
      <c r="K221" s="118">
        <v>0</v>
      </c>
      <c r="L221" s="118">
        <v>0</v>
      </c>
      <c r="M221"/>
      <c r="N221"/>
    </row>
    <row r="222" spans="1:14" ht="12.75">
      <c r="A222" s="222"/>
      <c r="B222" s="223">
        <v>1221</v>
      </c>
      <c r="C222" s="226" t="s">
        <v>264</v>
      </c>
      <c r="D222" s="225">
        <v>45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/>
      <c r="K222" s="118">
        <v>0</v>
      </c>
      <c r="L222" s="118">
        <v>0</v>
      </c>
      <c r="M222"/>
      <c r="N222"/>
    </row>
    <row r="223" spans="1:14" ht="25.5">
      <c r="A223" s="222"/>
      <c r="B223" s="223">
        <v>1228</v>
      </c>
      <c r="C223" s="226" t="s">
        <v>265</v>
      </c>
      <c r="D223" s="225">
        <v>150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/>
      <c r="K223" s="118">
        <v>0</v>
      </c>
      <c r="L223" s="118">
        <v>0</v>
      </c>
      <c r="M223"/>
      <c r="N223"/>
    </row>
    <row r="224" spans="1:14" ht="21" customHeight="1">
      <c r="A224" s="9"/>
      <c r="B224" s="10">
        <v>2200</v>
      </c>
      <c r="C224" s="14" t="s">
        <v>310</v>
      </c>
      <c r="D224" s="66">
        <f aca="true" t="shared" si="16" ref="D224:I224">SUM(D225:D232)</f>
        <v>5950</v>
      </c>
      <c r="E224" s="66">
        <f t="shared" si="16"/>
        <v>6270</v>
      </c>
      <c r="F224" s="66">
        <f t="shared" si="16"/>
        <v>0</v>
      </c>
      <c r="G224" s="66">
        <f t="shared" si="16"/>
        <v>6270</v>
      </c>
      <c r="H224" s="66">
        <f t="shared" si="16"/>
        <v>3230</v>
      </c>
      <c r="I224" s="66">
        <f t="shared" si="16"/>
        <v>9500</v>
      </c>
      <c r="J224"/>
      <c r="K224" s="66">
        <f>SUM(K225:K232)</f>
        <v>0</v>
      </c>
      <c r="L224" s="66">
        <f>SUM(L225:L232)</f>
        <v>9500</v>
      </c>
      <c r="M224"/>
      <c r="N224"/>
    </row>
    <row r="225" spans="1:14" ht="12.75">
      <c r="A225" s="222"/>
      <c r="B225" s="223">
        <v>2234</v>
      </c>
      <c r="C225" s="226" t="s">
        <v>714</v>
      </c>
      <c r="D225" s="225">
        <v>120</v>
      </c>
      <c r="E225" s="118">
        <v>120</v>
      </c>
      <c r="F225" s="118">
        <v>0</v>
      </c>
      <c r="G225" s="118">
        <v>120</v>
      </c>
      <c r="H225" s="118">
        <v>0</v>
      </c>
      <c r="I225" s="118">
        <v>120</v>
      </c>
      <c r="J225"/>
      <c r="K225" s="118">
        <v>0</v>
      </c>
      <c r="L225" s="118">
        <v>120</v>
      </c>
      <c r="M225"/>
      <c r="N225"/>
    </row>
    <row r="226" spans="1:14" ht="12.75">
      <c r="A226" s="9"/>
      <c r="B226" s="126">
        <v>2242</v>
      </c>
      <c r="C226" s="14" t="s">
        <v>679</v>
      </c>
      <c r="D226" s="66">
        <v>3400</v>
      </c>
      <c r="E226" s="132">
        <v>3500</v>
      </c>
      <c r="F226" s="132">
        <v>0</v>
      </c>
      <c r="G226" s="132">
        <v>3500</v>
      </c>
      <c r="H226" s="132">
        <v>3000</v>
      </c>
      <c r="I226" s="132">
        <v>6500</v>
      </c>
      <c r="J226"/>
      <c r="K226" s="132">
        <v>0</v>
      </c>
      <c r="L226" s="132">
        <v>6500</v>
      </c>
      <c r="M226"/>
      <c r="N226"/>
    </row>
    <row r="227" spans="1:14" ht="15.75" customHeight="1">
      <c r="A227" s="9"/>
      <c r="B227" s="126">
        <v>2243</v>
      </c>
      <c r="C227" s="14" t="s">
        <v>680</v>
      </c>
      <c r="D227" s="66">
        <v>100</v>
      </c>
      <c r="E227" s="66">
        <v>100</v>
      </c>
      <c r="F227" s="66">
        <v>0</v>
      </c>
      <c r="G227" s="66">
        <v>100</v>
      </c>
      <c r="H227" s="66">
        <v>0</v>
      </c>
      <c r="I227" s="66">
        <v>100</v>
      </c>
      <c r="J227"/>
      <c r="K227" s="66">
        <v>0</v>
      </c>
      <c r="L227" s="66">
        <v>100</v>
      </c>
      <c r="M227"/>
      <c r="N227"/>
    </row>
    <row r="228" spans="1:14" ht="12.75">
      <c r="A228" s="9"/>
      <c r="B228" s="126">
        <v>2245</v>
      </c>
      <c r="C228" s="14" t="s">
        <v>681</v>
      </c>
      <c r="D228" s="66">
        <v>1860</v>
      </c>
      <c r="E228" s="66">
        <v>1800</v>
      </c>
      <c r="F228" s="66">
        <v>0</v>
      </c>
      <c r="G228" s="66">
        <v>1800</v>
      </c>
      <c r="H228" s="66">
        <v>0</v>
      </c>
      <c r="I228" s="66">
        <v>1800</v>
      </c>
      <c r="J228"/>
      <c r="K228" s="66">
        <v>0</v>
      </c>
      <c r="L228" s="66">
        <v>1800</v>
      </c>
      <c r="M228"/>
      <c r="N228"/>
    </row>
    <row r="229" spans="1:14" ht="12.75">
      <c r="A229" s="9"/>
      <c r="B229" s="126">
        <v>2247</v>
      </c>
      <c r="C229" s="14" t="s">
        <v>648</v>
      </c>
      <c r="D229" s="66">
        <v>50</v>
      </c>
      <c r="E229" s="66">
        <v>50</v>
      </c>
      <c r="F229" s="66">
        <v>0</v>
      </c>
      <c r="G229" s="66">
        <v>50</v>
      </c>
      <c r="H229" s="66">
        <v>0</v>
      </c>
      <c r="I229" s="66">
        <v>50</v>
      </c>
      <c r="J229"/>
      <c r="K229" s="66">
        <v>0</v>
      </c>
      <c r="L229" s="66">
        <v>50</v>
      </c>
      <c r="M229"/>
      <c r="N229"/>
    </row>
    <row r="230" spans="1:14" ht="12.75">
      <c r="A230" s="9"/>
      <c r="B230" s="126">
        <v>2260</v>
      </c>
      <c r="C230" s="14" t="s">
        <v>132</v>
      </c>
      <c r="D230" s="66">
        <v>35</v>
      </c>
      <c r="E230" s="66">
        <v>0</v>
      </c>
      <c r="F230" s="66">
        <v>0</v>
      </c>
      <c r="G230" s="66">
        <v>0</v>
      </c>
      <c r="H230" s="66">
        <v>30</v>
      </c>
      <c r="I230" s="66">
        <v>30</v>
      </c>
      <c r="J230"/>
      <c r="K230" s="66">
        <v>0</v>
      </c>
      <c r="L230" s="66">
        <v>30</v>
      </c>
      <c r="M230"/>
      <c r="N230"/>
    </row>
    <row r="231" spans="1:14" ht="12.75">
      <c r="A231" s="9"/>
      <c r="B231" s="126">
        <v>2271</v>
      </c>
      <c r="C231" s="14" t="s">
        <v>627</v>
      </c>
      <c r="D231" s="66">
        <v>250</v>
      </c>
      <c r="E231" s="66">
        <v>200</v>
      </c>
      <c r="F231" s="66">
        <v>0</v>
      </c>
      <c r="G231" s="66">
        <v>200</v>
      </c>
      <c r="H231" s="66">
        <v>0</v>
      </c>
      <c r="I231" s="66">
        <v>200</v>
      </c>
      <c r="J231"/>
      <c r="K231" s="66">
        <v>0</v>
      </c>
      <c r="L231" s="66">
        <v>200</v>
      </c>
      <c r="M231"/>
      <c r="N231"/>
    </row>
    <row r="232" spans="1:14" ht="12.75">
      <c r="A232" s="9"/>
      <c r="B232" s="126">
        <v>2279</v>
      </c>
      <c r="C232" s="14" t="s">
        <v>574</v>
      </c>
      <c r="D232" s="66">
        <v>135</v>
      </c>
      <c r="E232" s="66">
        <v>500</v>
      </c>
      <c r="F232" s="66">
        <v>0</v>
      </c>
      <c r="G232" s="66">
        <v>500</v>
      </c>
      <c r="H232" s="66">
        <v>200</v>
      </c>
      <c r="I232" s="66">
        <v>700</v>
      </c>
      <c r="J232"/>
      <c r="K232" s="66">
        <v>0</v>
      </c>
      <c r="L232" s="66">
        <v>700</v>
      </c>
      <c r="M232"/>
      <c r="N232"/>
    </row>
    <row r="233" spans="1:14" ht="25.5">
      <c r="A233" s="9"/>
      <c r="B233" s="10">
        <v>2300</v>
      </c>
      <c r="C233" s="14" t="s">
        <v>369</v>
      </c>
      <c r="D233" s="66">
        <f>+SUM(D234:D241)</f>
        <v>23993</v>
      </c>
      <c r="E233" s="66">
        <f>+SUM(E235:E241)</f>
        <v>25050</v>
      </c>
      <c r="F233" s="66">
        <f>+SUM(F235:F241)</f>
        <v>0</v>
      </c>
      <c r="G233" s="66">
        <f>+SUM(G235:G241)</f>
        <v>25050</v>
      </c>
      <c r="H233" s="66">
        <f>+SUM(H235:H241)</f>
        <v>-30</v>
      </c>
      <c r="I233" s="66">
        <f>+SUM(I235:I241)</f>
        <v>25020</v>
      </c>
      <c r="J233"/>
      <c r="K233" s="66">
        <f>+SUM(K235:K241)</f>
        <v>0</v>
      </c>
      <c r="L233" s="66">
        <f>+SUM(L235:L241)</f>
        <v>25020</v>
      </c>
      <c r="M233"/>
      <c r="N233"/>
    </row>
    <row r="234" spans="1:14" ht="12.75">
      <c r="A234" s="9"/>
      <c r="B234" s="126">
        <v>2311</v>
      </c>
      <c r="C234" s="14" t="s">
        <v>538</v>
      </c>
      <c r="D234" s="66">
        <v>5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/>
      <c r="K234" s="66">
        <v>0</v>
      </c>
      <c r="L234" s="66">
        <v>0</v>
      </c>
      <c r="M234"/>
      <c r="N234"/>
    </row>
    <row r="235" spans="1:14" ht="12.75">
      <c r="A235" s="9"/>
      <c r="B235" s="126">
        <v>2312</v>
      </c>
      <c r="C235" s="14" t="s">
        <v>539</v>
      </c>
      <c r="D235" s="66">
        <v>200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/>
      <c r="K235" s="66">
        <v>0</v>
      </c>
      <c r="L235" s="66">
        <v>0</v>
      </c>
      <c r="M235"/>
      <c r="N235"/>
    </row>
    <row r="236" spans="1:14" ht="12.75">
      <c r="A236" s="9"/>
      <c r="B236" s="126">
        <v>2322</v>
      </c>
      <c r="C236" s="14" t="s">
        <v>540</v>
      </c>
      <c r="D236" s="66">
        <v>20688</v>
      </c>
      <c r="E236" s="66">
        <v>22000</v>
      </c>
      <c r="F236" s="66">
        <v>0</v>
      </c>
      <c r="G236" s="66">
        <v>22000</v>
      </c>
      <c r="H236" s="66">
        <v>0</v>
      </c>
      <c r="I236" s="66">
        <v>22000</v>
      </c>
      <c r="J236"/>
      <c r="K236" s="66">
        <v>0</v>
      </c>
      <c r="L236" s="66">
        <v>22000</v>
      </c>
      <c r="M236"/>
      <c r="N236"/>
    </row>
    <row r="237" spans="1:14" ht="12.75">
      <c r="A237" s="9"/>
      <c r="B237" s="126">
        <v>2350</v>
      </c>
      <c r="C237" s="14" t="s">
        <v>682</v>
      </c>
      <c r="D237" s="66">
        <v>100</v>
      </c>
      <c r="E237" s="66">
        <v>200</v>
      </c>
      <c r="F237" s="66">
        <v>0</v>
      </c>
      <c r="G237" s="66">
        <v>200</v>
      </c>
      <c r="H237" s="66">
        <v>0</v>
      </c>
      <c r="I237" s="66">
        <v>200</v>
      </c>
      <c r="J237"/>
      <c r="K237" s="66">
        <v>0</v>
      </c>
      <c r="L237" s="66">
        <v>200</v>
      </c>
      <c r="M237"/>
      <c r="N237"/>
    </row>
    <row r="238" spans="1:14" ht="12.75">
      <c r="A238" s="9"/>
      <c r="B238" s="126">
        <v>2351</v>
      </c>
      <c r="C238" s="14" t="s">
        <v>541</v>
      </c>
      <c r="D238" s="66">
        <v>10</v>
      </c>
      <c r="E238" s="66">
        <v>0</v>
      </c>
      <c r="F238" s="66">
        <v>0</v>
      </c>
      <c r="G238" s="66">
        <v>0</v>
      </c>
      <c r="H238" s="66">
        <v>150</v>
      </c>
      <c r="I238" s="66">
        <v>150</v>
      </c>
      <c r="J238"/>
      <c r="K238" s="66">
        <v>0</v>
      </c>
      <c r="L238" s="66">
        <v>150</v>
      </c>
      <c r="M238"/>
      <c r="N238"/>
    </row>
    <row r="239" spans="1:14" ht="12.75">
      <c r="A239" s="9"/>
      <c r="B239" s="126">
        <v>2352</v>
      </c>
      <c r="C239" s="14" t="s">
        <v>542</v>
      </c>
      <c r="D239" s="66">
        <v>110</v>
      </c>
      <c r="E239" s="66">
        <v>150</v>
      </c>
      <c r="F239" s="66">
        <v>0</v>
      </c>
      <c r="G239" s="66">
        <v>150</v>
      </c>
      <c r="H239" s="66">
        <v>0</v>
      </c>
      <c r="I239" s="66">
        <v>150</v>
      </c>
      <c r="J239"/>
      <c r="K239" s="66">
        <v>0</v>
      </c>
      <c r="L239" s="66">
        <v>150</v>
      </c>
      <c r="M239"/>
      <c r="N239"/>
    </row>
    <row r="240" spans="1:14" ht="12.75">
      <c r="A240" s="9"/>
      <c r="B240" s="126">
        <v>2354</v>
      </c>
      <c r="C240" s="14" t="s">
        <v>575</v>
      </c>
      <c r="D240" s="66">
        <v>2665</v>
      </c>
      <c r="E240" s="66">
        <v>2700</v>
      </c>
      <c r="F240" s="66">
        <v>0</v>
      </c>
      <c r="G240" s="66">
        <v>2700</v>
      </c>
      <c r="H240" s="66">
        <v>-180</v>
      </c>
      <c r="I240" s="66">
        <v>2520</v>
      </c>
      <c r="J240"/>
      <c r="K240" s="66">
        <v>0</v>
      </c>
      <c r="L240" s="66">
        <v>2520</v>
      </c>
      <c r="M240"/>
      <c r="N240"/>
    </row>
    <row r="241" spans="1:14" ht="12.75">
      <c r="A241" s="9"/>
      <c r="B241" s="126">
        <v>2361</v>
      </c>
      <c r="C241" s="14" t="s">
        <v>556</v>
      </c>
      <c r="D241" s="66">
        <v>215</v>
      </c>
      <c r="E241" s="66">
        <v>0</v>
      </c>
      <c r="F241" s="66">
        <v>0</v>
      </c>
      <c r="G241" s="66">
        <v>0</v>
      </c>
      <c r="H241" s="66">
        <v>0</v>
      </c>
      <c r="I241" s="66">
        <v>0</v>
      </c>
      <c r="J241"/>
      <c r="K241" s="66">
        <v>0</v>
      </c>
      <c r="L241" s="66">
        <v>0</v>
      </c>
      <c r="M241"/>
      <c r="N241"/>
    </row>
    <row r="242" spans="1:14" ht="12.75">
      <c r="A242" s="9"/>
      <c r="B242" s="10">
        <v>2500</v>
      </c>
      <c r="C242" s="14" t="s">
        <v>358</v>
      </c>
      <c r="D242" s="66">
        <v>4375</v>
      </c>
      <c r="E242" s="66">
        <v>4620</v>
      </c>
      <c r="F242" s="66">
        <v>0</v>
      </c>
      <c r="G242" s="66">
        <v>4620</v>
      </c>
      <c r="H242" s="66">
        <v>-4200</v>
      </c>
      <c r="I242" s="66">
        <v>420</v>
      </c>
      <c r="J242"/>
      <c r="K242" s="66">
        <v>0</v>
      </c>
      <c r="L242" s="66">
        <v>420</v>
      </c>
      <c r="M242"/>
      <c r="N242"/>
    </row>
    <row r="243" spans="1:14" ht="12.75">
      <c r="A243" s="9"/>
      <c r="B243" s="10">
        <v>5000</v>
      </c>
      <c r="C243" s="14" t="s">
        <v>762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/>
      <c r="K243" s="66">
        <v>0</v>
      </c>
      <c r="L243" s="66">
        <v>0</v>
      </c>
      <c r="M243"/>
      <c r="N243"/>
    </row>
    <row r="244" spans="1:14" ht="12.75">
      <c r="A244" s="9"/>
      <c r="B244" s="10">
        <v>6000</v>
      </c>
      <c r="C244" s="14" t="s">
        <v>735</v>
      </c>
      <c r="D244" s="66">
        <v>5805</v>
      </c>
      <c r="E244" s="66">
        <v>6500</v>
      </c>
      <c r="F244" s="66">
        <v>0</v>
      </c>
      <c r="G244" s="66">
        <v>6500</v>
      </c>
      <c r="H244" s="66">
        <v>1000</v>
      </c>
      <c r="I244" s="66">
        <v>7500</v>
      </c>
      <c r="J244"/>
      <c r="K244" s="66">
        <v>0</v>
      </c>
      <c r="L244" s="66">
        <v>7500</v>
      </c>
      <c r="M244"/>
      <c r="N244"/>
    </row>
    <row r="245" spans="1:14" ht="12.75">
      <c r="A245" s="9"/>
      <c r="B245" s="126">
        <v>6292</v>
      </c>
      <c r="C245" s="14" t="s">
        <v>690</v>
      </c>
      <c r="D245" s="66">
        <v>5805</v>
      </c>
      <c r="E245" s="66">
        <v>6500</v>
      </c>
      <c r="F245" s="66">
        <v>0</v>
      </c>
      <c r="G245" s="66">
        <v>6500</v>
      </c>
      <c r="H245" s="66">
        <v>1000</v>
      </c>
      <c r="I245" s="66">
        <v>7500</v>
      </c>
      <c r="J245"/>
      <c r="K245" s="66">
        <v>0</v>
      </c>
      <c r="L245" s="66">
        <v>7500</v>
      </c>
      <c r="M245"/>
      <c r="N245"/>
    </row>
    <row r="246" spans="1:14" ht="12.75">
      <c r="A246" s="9"/>
      <c r="B246" s="10"/>
      <c r="C246" s="18" t="s">
        <v>306</v>
      </c>
      <c r="D246" s="66">
        <f aca="true" t="shared" si="17" ref="D246:I246">D217+D219+D224+D233+D242+D244+D220+D243</f>
        <v>76070</v>
      </c>
      <c r="E246" s="66">
        <f t="shared" si="17"/>
        <v>78426</v>
      </c>
      <c r="F246" s="66">
        <f t="shared" si="17"/>
        <v>0</v>
      </c>
      <c r="G246" s="66">
        <f t="shared" si="17"/>
        <v>78426</v>
      </c>
      <c r="H246" s="66">
        <f t="shared" si="17"/>
        <v>0</v>
      </c>
      <c r="I246" s="66">
        <f t="shared" si="17"/>
        <v>78426</v>
      </c>
      <c r="J246"/>
      <c r="K246" s="66">
        <f>K217+K219+K224+K233+K242+K244+K220+K243</f>
        <v>0</v>
      </c>
      <c r="L246" s="66">
        <f>L217+L219+L224+L233+L242+L244+L220+L243</f>
        <v>78426</v>
      </c>
      <c r="M246"/>
      <c r="N246"/>
    </row>
    <row r="247" spans="1:14" ht="12.75">
      <c r="A247" s="9"/>
      <c r="B247" s="10"/>
      <c r="C247" s="14"/>
      <c r="D247" s="66"/>
      <c r="E247" s="66"/>
      <c r="F247" s="66"/>
      <c r="G247" s="66"/>
      <c r="H247" s="66"/>
      <c r="I247" s="66"/>
      <c r="J247"/>
      <c r="K247" s="66"/>
      <c r="L247" s="66"/>
      <c r="M247"/>
      <c r="N247"/>
    </row>
    <row r="248" spans="1:14" ht="13.5">
      <c r="A248" s="9"/>
      <c r="B248" s="22" t="s">
        <v>325</v>
      </c>
      <c r="C248" s="152" t="s">
        <v>326</v>
      </c>
      <c r="D248" s="66"/>
      <c r="E248" s="66"/>
      <c r="F248" s="66"/>
      <c r="G248" s="66"/>
      <c r="H248" s="66"/>
      <c r="I248" s="66"/>
      <c r="J248"/>
      <c r="K248" s="66"/>
      <c r="L248" s="66"/>
      <c r="M248"/>
      <c r="N248"/>
    </row>
    <row r="249" spans="1:14" ht="12.75">
      <c r="A249" s="9"/>
      <c r="B249" s="10"/>
      <c r="C249" s="14" t="s">
        <v>317</v>
      </c>
      <c r="D249" s="66"/>
      <c r="E249" s="66"/>
      <c r="F249" s="66"/>
      <c r="G249" s="66"/>
      <c r="H249" s="66"/>
      <c r="I249" s="66"/>
      <c r="J249"/>
      <c r="K249" s="66"/>
      <c r="L249" s="66"/>
      <c r="M249"/>
      <c r="N249"/>
    </row>
    <row r="250" spans="1:14" ht="12.75">
      <c r="A250" s="9"/>
      <c r="B250" s="10">
        <v>1100</v>
      </c>
      <c r="C250" s="14" t="s">
        <v>341</v>
      </c>
      <c r="D250" s="248">
        <v>51382</v>
      </c>
      <c r="E250" s="248">
        <v>54740</v>
      </c>
      <c r="F250" s="248">
        <v>0</v>
      </c>
      <c r="G250" s="248">
        <v>54740</v>
      </c>
      <c r="H250" s="248">
        <v>0</v>
      </c>
      <c r="I250" s="248">
        <v>54740</v>
      </c>
      <c r="J250"/>
      <c r="K250" s="248">
        <v>0</v>
      </c>
      <c r="L250" s="248">
        <v>54740</v>
      </c>
      <c r="M250"/>
      <c r="N250"/>
    </row>
    <row r="251" spans="1:14" ht="12.75">
      <c r="A251" s="222"/>
      <c r="B251" s="223">
        <v>1148</v>
      </c>
      <c r="C251" s="226" t="s">
        <v>276</v>
      </c>
      <c r="D251" s="248">
        <v>600</v>
      </c>
      <c r="E251" s="389">
        <v>0</v>
      </c>
      <c r="F251" s="98">
        <v>0</v>
      </c>
      <c r="G251" s="389">
        <v>0</v>
      </c>
      <c r="H251" s="389">
        <v>0</v>
      </c>
      <c r="I251" s="98">
        <v>0</v>
      </c>
      <c r="J251"/>
      <c r="K251" s="389">
        <v>0</v>
      </c>
      <c r="L251" s="98">
        <v>0</v>
      </c>
      <c r="M251"/>
      <c r="N251"/>
    </row>
    <row r="252" spans="1:14" ht="12.75">
      <c r="A252" s="9"/>
      <c r="B252" s="10">
        <v>1210</v>
      </c>
      <c r="C252" s="14" t="s">
        <v>342</v>
      </c>
      <c r="D252" s="248">
        <v>12768</v>
      </c>
      <c r="E252" s="390">
        <v>13186</v>
      </c>
      <c r="F252" s="248">
        <v>0</v>
      </c>
      <c r="G252" s="390">
        <v>13186</v>
      </c>
      <c r="H252" s="390">
        <v>0</v>
      </c>
      <c r="I252" s="248">
        <v>13186</v>
      </c>
      <c r="J252"/>
      <c r="K252" s="390">
        <v>0</v>
      </c>
      <c r="L252" s="248">
        <v>13186</v>
      </c>
      <c r="M252"/>
      <c r="N252"/>
    </row>
    <row r="253" spans="1:14" ht="25.5">
      <c r="A253" s="222"/>
      <c r="B253" s="227">
        <v>1220</v>
      </c>
      <c r="C253" s="226" t="s">
        <v>708</v>
      </c>
      <c r="D253" s="225">
        <v>3717</v>
      </c>
      <c r="E253" s="391">
        <f>SUM(E254:E258)</f>
        <v>1000</v>
      </c>
      <c r="F253" s="225">
        <f>SUM(F254:F258)</f>
        <v>0</v>
      </c>
      <c r="G253" s="391">
        <f>SUM(G254:G258)</f>
        <v>1000</v>
      </c>
      <c r="H253" s="391">
        <f>SUM(H254:H258)</f>
        <v>200</v>
      </c>
      <c r="I253" s="225">
        <f>SUM(I254:I258)</f>
        <v>1200</v>
      </c>
      <c r="J253"/>
      <c r="K253" s="391">
        <f>SUM(K254:K258)</f>
        <v>0</v>
      </c>
      <c r="L253" s="225">
        <f>SUM(L254:L258)</f>
        <v>1200</v>
      </c>
      <c r="M253"/>
      <c r="N253"/>
    </row>
    <row r="254" spans="1:14" ht="12.75">
      <c r="A254" s="222"/>
      <c r="B254" s="223">
        <v>1221</v>
      </c>
      <c r="C254" s="226" t="s">
        <v>760</v>
      </c>
      <c r="D254" s="225">
        <v>1352</v>
      </c>
      <c r="E254" s="187">
        <v>0</v>
      </c>
      <c r="F254" s="306">
        <v>0</v>
      </c>
      <c r="G254" s="187">
        <v>0</v>
      </c>
      <c r="H254" s="187">
        <v>0</v>
      </c>
      <c r="I254" s="306">
        <v>0</v>
      </c>
      <c r="J254"/>
      <c r="K254" s="187">
        <v>0</v>
      </c>
      <c r="L254" s="306">
        <v>0</v>
      </c>
      <c r="M254"/>
      <c r="N254"/>
    </row>
    <row r="255" spans="1:14" ht="25.5">
      <c r="A255" s="222"/>
      <c r="B255" s="223">
        <v>1221</v>
      </c>
      <c r="C255" s="226" t="s">
        <v>761</v>
      </c>
      <c r="D255" s="225">
        <v>265</v>
      </c>
      <c r="E255" s="187">
        <v>0</v>
      </c>
      <c r="F255" s="306">
        <v>0</v>
      </c>
      <c r="G255" s="187">
        <v>0</v>
      </c>
      <c r="H255" s="187">
        <v>0</v>
      </c>
      <c r="I255" s="306">
        <v>0</v>
      </c>
      <c r="J255"/>
      <c r="K255" s="187">
        <v>0</v>
      </c>
      <c r="L255" s="306">
        <v>0</v>
      </c>
      <c r="M255"/>
      <c r="N255"/>
    </row>
    <row r="256" spans="1:14" ht="12.75">
      <c r="A256" s="222"/>
      <c r="B256" s="223">
        <v>1221</v>
      </c>
      <c r="C256" s="226" t="s">
        <v>671</v>
      </c>
      <c r="D256" s="225">
        <v>280</v>
      </c>
      <c r="E256" s="187">
        <v>0</v>
      </c>
      <c r="F256" s="306">
        <v>0</v>
      </c>
      <c r="G256" s="187">
        <v>0</v>
      </c>
      <c r="H256" s="187">
        <v>0</v>
      </c>
      <c r="I256" s="306">
        <v>0</v>
      </c>
      <c r="J256"/>
      <c r="K256" s="187">
        <v>0</v>
      </c>
      <c r="L256" s="306">
        <v>0</v>
      </c>
      <c r="M256"/>
      <c r="N256"/>
    </row>
    <row r="257" spans="1:14" ht="25.5">
      <c r="A257" s="222"/>
      <c r="B257" s="223">
        <v>1228</v>
      </c>
      <c r="C257" s="226" t="s">
        <v>251</v>
      </c>
      <c r="D257" s="225">
        <v>1020</v>
      </c>
      <c r="E257" s="187">
        <v>0</v>
      </c>
      <c r="F257" s="306">
        <v>0</v>
      </c>
      <c r="G257" s="187">
        <v>0</v>
      </c>
      <c r="H257" s="187">
        <v>200</v>
      </c>
      <c r="I257" s="306">
        <v>200</v>
      </c>
      <c r="J257"/>
      <c r="K257" s="187">
        <v>0</v>
      </c>
      <c r="L257" s="306">
        <v>200</v>
      </c>
      <c r="M257"/>
      <c r="N257"/>
    </row>
    <row r="258" spans="1:14" ht="12.75">
      <c r="A258" s="222"/>
      <c r="B258" s="223">
        <v>1229</v>
      </c>
      <c r="C258" s="226" t="s">
        <v>282</v>
      </c>
      <c r="D258" s="225">
        <v>800</v>
      </c>
      <c r="E258" s="372">
        <v>1000</v>
      </c>
      <c r="F258" s="372">
        <v>0</v>
      </c>
      <c r="G258" s="372">
        <v>1000</v>
      </c>
      <c r="H258" s="372">
        <v>0</v>
      </c>
      <c r="I258" s="372">
        <v>1000</v>
      </c>
      <c r="J258"/>
      <c r="K258" s="372">
        <v>0</v>
      </c>
      <c r="L258" s="372">
        <v>1000</v>
      </c>
      <c r="M258"/>
      <c r="N258"/>
    </row>
    <row r="259" spans="1:14" ht="12.75">
      <c r="A259" s="9"/>
      <c r="B259" s="10">
        <v>2100</v>
      </c>
      <c r="C259" s="14" t="s">
        <v>312</v>
      </c>
      <c r="D259" s="66">
        <v>300</v>
      </c>
      <c r="E259" s="66">
        <f>SUM(E260:E261)</f>
        <v>400</v>
      </c>
      <c r="F259" s="66">
        <f>SUM(F260:F261)</f>
        <v>0</v>
      </c>
      <c r="G259" s="66">
        <f>SUM(G260:G261)</f>
        <v>400</v>
      </c>
      <c r="H259" s="66">
        <f>SUM(H260:H261)</f>
        <v>0</v>
      </c>
      <c r="I259" s="66">
        <f>SUM(I260:I261)</f>
        <v>400</v>
      </c>
      <c r="J259"/>
      <c r="K259" s="66">
        <f>SUM(K260:K261)</f>
        <v>0</v>
      </c>
      <c r="L259" s="66">
        <f>SUM(L260:L261)</f>
        <v>400</v>
      </c>
      <c r="M259"/>
      <c r="N259"/>
    </row>
    <row r="260" spans="1:14" ht="12.75">
      <c r="A260" s="9"/>
      <c r="B260" s="126">
        <v>2111</v>
      </c>
      <c r="C260" s="14" t="s">
        <v>683</v>
      </c>
      <c r="D260" s="66">
        <v>150</v>
      </c>
      <c r="E260" s="66">
        <v>150</v>
      </c>
      <c r="F260" s="66">
        <v>0</v>
      </c>
      <c r="G260" s="66">
        <v>150</v>
      </c>
      <c r="H260" s="66">
        <v>0</v>
      </c>
      <c r="I260" s="66">
        <v>150</v>
      </c>
      <c r="J260"/>
      <c r="K260" s="66">
        <v>0</v>
      </c>
      <c r="L260" s="66">
        <v>150</v>
      </c>
      <c r="M260"/>
      <c r="N260"/>
    </row>
    <row r="261" spans="1:14" ht="25.5">
      <c r="A261" s="9"/>
      <c r="B261" s="126">
        <v>2112</v>
      </c>
      <c r="C261" s="14" t="s">
        <v>684</v>
      </c>
      <c r="D261" s="66">
        <v>150</v>
      </c>
      <c r="E261" s="66">
        <v>250</v>
      </c>
      <c r="F261" s="66">
        <v>0</v>
      </c>
      <c r="G261" s="66">
        <v>250</v>
      </c>
      <c r="H261" s="66">
        <v>0</v>
      </c>
      <c r="I261" s="66">
        <v>250</v>
      </c>
      <c r="J261"/>
      <c r="K261" s="66">
        <v>0</v>
      </c>
      <c r="L261" s="66">
        <v>250</v>
      </c>
      <c r="M261"/>
      <c r="N261"/>
    </row>
    <row r="262" spans="1:14" ht="12.75">
      <c r="A262" s="9"/>
      <c r="B262" s="10">
        <v>2200</v>
      </c>
      <c r="C262" s="14" t="s">
        <v>310</v>
      </c>
      <c r="D262" s="66">
        <f aca="true" t="shared" si="18" ref="D262:I262">SUM(D263:D278)</f>
        <v>13493</v>
      </c>
      <c r="E262" s="66">
        <f t="shared" si="18"/>
        <v>15805</v>
      </c>
      <c r="F262" s="66">
        <f t="shared" si="18"/>
        <v>0</v>
      </c>
      <c r="G262" s="66">
        <f t="shared" si="18"/>
        <v>15805</v>
      </c>
      <c r="H262" s="66">
        <f t="shared" si="18"/>
        <v>-550</v>
      </c>
      <c r="I262" s="66">
        <f t="shared" si="18"/>
        <v>15255</v>
      </c>
      <c r="J262"/>
      <c r="K262" s="66">
        <f>SUM(K263:K278)</f>
        <v>0</v>
      </c>
      <c r="L262" s="66">
        <f>SUM(L263:L278)</f>
        <v>15255</v>
      </c>
      <c r="M262"/>
      <c r="N262"/>
    </row>
    <row r="263" spans="1:14" ht="12.75">
      <c r="A263" s="9"/>
      <c r="B263" s="126">
        <v>2219</v>
      </c>
      <c r="C263" s="14" t="s">
        <v>524</v>
      </c>
      <c r="D263" s="66">
        <v>1250</v>
      </c>
      <c r="E263" s="66">
        <v>2000</v>
      </c>
      <c r="F263" s="66">
        <v>0</v>
      </c>
      <c r="G263" s="66">
        <v>2000</v>
      </c>
      <c r="H263" s="66">
        <v>0</v>
      </c>
      <c r="I263" s="66">
        <v>2000</v>
      </c>
      <c r="J263"/>
      <c r="K263" s="66">
        <v>0</v>
      </c>
      <c r="L263" s="66">
        <v>2000</v>
      </c>
      <c r="M263"/>
      <c r="N263"/>
    </row>
    <row r="264" spans="1:14" ht="12.75">
      <c r="A264" s="9"/>
      <c r="B264" s="126">
        <v>2221</v>
      </c>
      <c r="C264" s="14" t="s">
        <v>525</v>
      </c>
      <c r="D264" s="66">
        <v>4600</v>
      </c>
      <c r="E264" s="66">
        <v>4600</v>
      </c>
      <c r="F264" s="66">
        <v>0</v>
      </c>
      <c r="G264" s="66">
        <v>4600</v>
      </c>
      <c r="H264" s="66">
        <v>0</v>
      </c>
      <c r="I264" s="66">
        <v>4600</v>
      </c>
      <c r="J264"/>
      <c r="K264" s="66">
        <v>0</v>
      </c>
      <c r="L264" s="66">
        <v>4600</v>
      </c>
      <c r="M264"/>
      <c r="N264"/>
    </row>
    <row r="265" spans="1:14" ht="13.5" customHeight="1">
      <c r="A265" s="9"/>
      <c r="B265" s="126">
        <v>2222</v>
      </c>
      <c r="C265" s="14" t="s">
        <v>526</v>
      </c>
      <c r="D265" s="66">
        <v>190</v>
      </c>
      <c r="E265" s="66">
        <v>250</v>
      </c>
      <c r="F265" s="66">
        <v>0</v>
      </c>
      <c r="G265" s="66">
        <v>250</v>
      </c>
      <c r="H265" s="66">
        <v>0</v>
      </c>
      <c r="I265" s="66">
        <v>250</v>
      </c>
      <c r="J265"/>
      <c r="K265" s="66">
        <v>0</v>
      </c>
      <c r="L265" s="66">
        <v>250</v>
      </c>
      <c r="M265"/>
      <c r="N265"/>
    </row>
    <row r="266" spans="1:14" ht="14.25" customHeight="1">
      <c r="A266" s="9"/>
      <c r="B266" s="126">
        <v>2223</v>
      </c>
      <c r="C266" s="14" t="s">
        <v>527</v>
      </c>
      <c r="D266" s="66">
        <v>2548</v>
      </c>
      <c r="E266" s="66">
        <v>2300</v>
      </c>
      <c r="F266" s="66">
        <v>0</v>
      </c>
      <c r="G266" s="66">
        <v>2300</v>
      </c>
      <c r="H266" s="66">
        <v>0</v>
      </c>
      <c r="I266" s="66">
        <v>2300</v>
      </c>
      <c r="J266"/>
      <c r="K266" s="66">
        <v>0</v>
      </c>
      <c r="L266" s="66">
        <v>2300</v>
      </c>
      <c r="M266"/>
      <c r="N266"/>
    </row>
    <row r="267" spans="1:14" ht="13.5" customHeight="1">
      <c r="A267" s="9"/>
      <c r="B267" s="126">
        <v>2226</v>
      </c>
      <c r="C267" s="14" t="s">
        <v>672</v>
      </c>
      <c r="D267" s="66">
        <v>250</v>
      </c>
      <c r="E267" s="66">
        <v>270</v>
      </c>
      <c r="F267" s="66">
        <v>0</v>
      </c>
      <c r="G267" s="66">
        <v>270</v>
      </c>
      <c r="H267" s="66">
        <v>50</v>
      </c>
      <c r="I267" s="66">
        <v>320</v>
      </c>
      <c r="J267"/>
      <c r="K267" s="66">
        <v>0</v>
      </c>
      <c r="L267" s="66">
        <v>320</v>
      </c>
      <c r="M267"/>
      <c r="N267"/>
    </row>
    <row r="268" spans="1:14" ht="15" customHeight="1">
      <c r="A268" s="9"/>
      <c r="B268" s="126">
        <v>2231</v>
      </c>
      <c r="C268" s="14" t="s">
        <v>160</v>
      </c>
      <c r="D268" s="66">
        <v>300</v>
      </c>
      <c r="E268" s="66">
        <v>450</v>
      </c>
      <c r="F268" s="66">
        <v>0</v>
      </c>
      <c r="G268" s="66">
        <v>450</v>
      </c>
      <c r="H268" s="66">
        <v>0</v>
      </c>
      <c r="I268" s="66">
        <v>450</v>
      </c>
      <c r="J268"/>
      <c r="K268" s="66">
        <v>0</v>
      </c>
      <c r="L268" s="66">
        <v>450</v>
      </c>
      <c r="M268"/>
      <c r="N268"/>
    </row>
    <row r="269" spans="1:14" ht="12.75">
      <c r="A269" s="9"/>
      <c r="B269" s="126">
        <v>2233</v>
      </c>
      <c r="C269" s="14" t="s">
        <v>552</v>
      </c>
      <c r="D269" s="66">
        <v>250</v>
      </c>
      <c r="E269" s="66">
        <v>250</v>
      </c>
      <c r="F269" s="66">
        <v>0</v>
      </c>
      <c r="G269" s="66">
        <v>250</v>
      </c>
      <c r="H269" s="66">
        <v>0</v>
      </c>
      <c r="I269" s="66">
        <v>250</v>
      </c>
      <c r="J269"/>
      <c r="K269" s="66">
        <v>0</v>
      </c>
      <c r="L269" s="66">
        <v>250</v>
      </c>
      <c r="M269"/>
      <c r="N269"/>
    </row>
    <row r="270" spans="1:14" ht="12.75">
      <c r="A270" s="222"/>
      <c r="B270" s="223">
        <v>2234</v>
      </c>
      <c r="C270" s="226" t="s">
        <v>714</v>
      </c>
      <c r="D270" s="225">
        <v>510</v>
      </c>
      <c r="E270" s="132">
        <v>510</v>
      </c>
      <c r="F270" s="132">
        <v>0</v>
      </c>
      <c r="G270" s="132">
        <v>510</v>
      </c>
      <c r="H270" s="132">
        <v>0</v>
      </c>
      <c r="I270" s="132">
        <v>510</v>
      </c>
      <c r="J270"/>
      <c r="K270" s="132">
        <v>0</v>
      </c>
      <c r="L270" s="132">
        <v>510</v>
      </c>
      <c r="M270"/>
      <c r="N270"/>
    </row>
    <row r="271" spans="1:14" ht="12.75">
      <c r="A271" s="9"/>
      <c r="B271" s="126">
        <v>2234</v>
      </c>
      <c r="C271" s="14" t="s">
        <v>857</v>
      </c>
      <c r="D271" s="66">
        <v>250</v>
      </c>
      <c r="E271" s="66">
        <v>290</v>
      </c>
      <c r="F271" s="66">
        <v>0</v>
      </c>
      <c r="G271" s="66">
        <v>290</v>
      </c>
      <c r="H271" s="66">
        <v>0</v>
      </c>
      <c r="I271" s="66">
        <v>290</v>
      </c>
      <c r="J271"/>
      <c r="K271" s="66">
        <v>0</v>
      </c>
      <c r="L271" s="66">
        <v>290</v>
      </c>
      <c r="M271"/>
      <c r="N271"/>
    </row>
    <row r="272" spans="1:14" ht="12.75">
      <c r="A272" s="9"/>
      <c r="B272" s="126">
        <v>2235</v>
      </c>
      <c r="C272" s="14" t="s">
        <v>530</v>
      </c>
      <c r="D272" s="66">
        <v>240</v>
      </c>
      <c r="E272" s="66">
        <v>450</v>
      </c>
      <c r="F272" s="66">
        <v>0</v>
      </c>
      <c r="G272" s="66">
        <v>450</v>
      </c>
      <c r="H272" s="66">
        <v>0</v>
      </c>
      <c r="I272" s="66">
        <v>450</v>
      </c>
      <c r="J272"/>
      <c r="K272" s="66">
        <v>0</v>
      </c>
      <c r="L272" s="66">
        <v>450</v>
      </c>
      <c r="M272"/>
      <c r="N272"/>
    </row>
    <row r="273" spans="1:14" ht="12.75">
      <c r="A273" s="9"/>
      <c r="B273" s="126">
        <v>2239</v>
      </c>
      <c r="C273" s="14" t="s">
        <v>685</v>
      </c>
      <c r="D273" s="66">
        <v>50</v>
      </c>
      <c r="E273" s="66">
        <v>300</v>
      </c>
      <c r="F273" s="66">
        <v>0</v>
      </c>
      <c r="G273" s="66">
        <v>300</v>
      </c>
      <c r="H273" s="66">
        <v>-100</v>
      </c>
      <c r="I273" s="66">
        <v>200</v>
      </c>
      <c r="J273"/>
      <c r="K273" s="66">
        <v>0</v>
      </c>
      <c r="L273" s="66">
        <v>200</v>
      </c>
      <c r="M273"/>
      <c r="N273"/>
    </row>
    <row r="274" spans="1:14" ht="12.75">
      <c r="A274" s="9"/>
      <c r="B274" s="126">
        <v>2243</v>
      </c>
      <c r="C274" s="14" t="s">
        <v>553</v>
      </c>
      <c r="D274" s="66">
        <v>1985</v>
      </c>
      <c r="E274" s="66">
        <v>2495</v>
      </c>
      <c r="F274" s="66">
        <v>0</v>
      </c>
      <c r="G274" s="66">
        <v>2495</v>
      </c>
      <c r="H274" s="66">
        <v>-500</v>
      </c>
      <c r="I274" s="66">
        <v>1995</v>
      </c>
      <c r="J274"/>
      <c r="K274" s="66">
        <v>0</v>
      </c>
      <c r="L274" s="66">
        <v>1995</v>
      </c>
      <c r="M274"/>
      <c r="N274"/>
    </row>
    <row r="275" spans="1:14" ht="12.75">
      <c r="A275" s="9"/>
      <c r="B275" s="126">
        <v>2253</v>
      </c>
      <c r="C275" s="14" t="s">
        <v>686</v>
      </c>
      <c r="D275" s="66">
        <v>500</v>
      </c>
      <c r="E275" s="66">
        <v>540</v>
      </c>
      <c r="F275" s="66">
        <v>0</v>
      </c>
      <c r="G275" s="66">
        <v>540</v>
      </c>
      <c r="H275" s="66">
        <v>0</v>
      </c>
      <c r="I275" s="66">
        <v>540</v>
      </c>
      <c r="J275"/>
      <c r="K275" s="66">
        <v>0</v>
      </c>
      <c r="L275" s="66">
        <v>540</v>
      </c>
      <c r="M275"/>
      <c r="N275"/>
    </row>
    <row r="276" spans="1:14" ht="12.75">
      <c r="A276" s="9"/>
      <c r="B276" s="126">
        <v>2261</v>
      </c>
      <c r="C276" s="14" t="s">
        <v>687</v>
      </c>
      <c r="D276" s="66">
        <v>350</v>
      </c>
      <c r="E276" s="66">
        <v>450</v>
      </c>
      <c r="F276" s="66">
        <v>0</v>
      </c>
      <c r="G276" s="66">
        <v>450</v>
      </c>
      <c r="H276" s="66">
        <v>0</v>
      </c>
      <c r="I276" s="66">
        <v>450</v>
      </c>
      <c r="J276"/>
      <c r="K276" s="66">
        <v>0</v>
      </c>
      <c r="L276" s="66">
        <v>450</v>
      </c>
      <c r="M276"/>
      <c r="N276"/>
    </row>
    <row r="277" spans="1:14" ht="12.75">
      <c r="A277" s="9"/>
      <c r="B277" s="126">
        <v>2264</v>
      </c>
      <c r="C277" s="14" t="s">
        <v>666</v>
      </c>
      <c r="D277" s="66">
        <v>120</v>
      </c>
      <c r="E277" s="66">
        <v>150</v>
      </c>
      <c r="F277" s="66">
        <v>0</v>
      </c>
      <c r="G277" s="66">
        <v>150</v>
      </c>
      <c r="H277" s="66">
        <v>0</v>
      </c>
      <c r="I277" s="66">
        <v>150</v>
      </c>
      <c r="J277"/>
      <c r="K277" s="66">
        <v>0</v>
      </c>
      <c r="L277" s="66">
        <v>150</v>
      </c>
      <c r="M277"/>
      <c r="N277"/>
    </row>
    <row r="278" spans="1:14" ht="12.75">
      <c r="A278" s="9"/>
      <c r="B278" s="126">
        <v>2279</v>
      </c>
      <c r="C278" s="14" t="s">
        <v>574</v>
      </c>
      <c r="D278" s="66">
        <v>100</v>
      </c>
      <c r="E278" s="66">
        <v>500</v>
      </c>
      <c r="F278" s="66">
        <v>0</v>
      </c>
      <c r="G278" s="66">
        <v>500</v>
      </c>
      <c r="H278" s="66">
        <v>0</v>
      </c>
      <c r="I278" s="66">
        <v>500</v>
      </c>
      <c r="J278"/>
      <c r="K278" s="66">
        <v>0</v>
      </c>
      <c r="L278" s="66">
        <v>500</v>
      </c>
      <c r="M278"/>
      <c r="N278"/>
    </row>
    <row r="279" spans="1:14" ht="25.5">
      <c r="A279" s="9"/>
      <c r="B279" s="10">
        <v>2300</v>
      </c>
      <c r="C279" s="14" t="s">
        <v>361</v>
      </c>
      <c r="D279" s="66">
        <f aca="true" t="shared" si="19" ref="D279:I279">SUM(D280:D290)</f>
        <v>8410</v>
      </c>
      <c r="E279" s="66">
        <f t="shared" si="19"/>
        <v>10240</v>
      </c>
      <c r="F279" s="66">
        <f t="shared" si="19"/>
        <v>0</v>
      </c>
      <c r="G279" s="66">
        <f t="shared" si="19"/>
        <v>10240</v>
      </c>
      <c r="H279" s="66">
        <f t="shared" si="19"/>
        <v>50</v>
      </c>
      <c r="I279" s="66">
        <f t="shared" si="19"/>
        <v>10290</v>
      </c>
      <c r="J279"/>
      <c r="K279" s="66">
        <f>SUM(K280:K290)</f>
        <v>0</v>
      </c>
      <c r="L279" s="66">
        <f>SUM(L280:L290)</f>
        <v>10290</v>
      </c>
      <c r="M279"/>
      <c r="N279"/>
    </row>
    <row r="280" spans="1:14" ht="12.75">
      <c r="A280" s="9"/>
      <c r="B280" s="126">
        <v>2311</v>
      </c>
      <c r="C280" s="14" t="s">
        <v>538</v>
      </c>
      <c r="D280" s="66">
        <v>335</v>
      </c>
      <c r="E280" s="66">
        <v>400</v>
      </c>
      <c r="F280" s="66">
        <v>0</v>
      </c>
      <c r="G280" s="66">
        <v>400</v>
      </c>
      <c r="H280" s="66">
        <v>100</v>
      </c>
      <c r="I280" s="66">
        <v>500</v>
      </c>
      <c r="J280"/>
      <c r="K280" s="66">
        <v>0</v>
      </c>
      <c r="L280" s="66">
        <v>500</v>
      </c>
      <c r="M280"/>
      <c r="N280"/>
    </row>
    <row r="281" spans="1:14" ht="12.75">
      <c r="A281" s="9"/>
      <c r="B281" s="126">
        <v>2312</v>
      </c>
      <c r="C281" s="14" t="s">
        <v>539</v>
      </c>
      <c r="D281" s="66">
        <v>155</v>
      </c>
      <c r="E281" s="66">
        <v>150</v>
      </c>
      <c r="F281" s="66">
        <v>0</v>
      </c>
      <c r="G281" s="66">
        <v>150</v>
      </c>
      <c r="H281" s="66">
        <v>0</v>
      </c>
      <c r="I281" s="66">
        <v>150</v>
      </c>
      <c r="J281"/>
      <c r="K281" s="66">
        <v>0</v>
      </c>
      <c r="L281" s="66">
        <v>150</v>
      </c>
      <c r="M281"/>
      <c r="N281"/>
    </row>
    <row r="282" spans="1:14" ht="12.75">
      <c r="A282" s="9"/>
      <c r="B282" s="126">
        <v>2322</v>
      </c>
      <c r="C282" s="14" t="s">
        <v>540</v>
      </c>
      <c r="D282" s="66">
        <v>4320</v>
      </c>
      <c r="E282" s="66">
        <v>4320</v>
      </c>
      <c r="F282" s="66">
        <v>0</v>
      </c>
      <c r="G282" s="66">
        <v>4320</v>
      </c>
      <c r="H282" s="66">
        <v>0</v>
      </c>
      <c r="I282" s="66">
        <v>4320</v>
      </c>
      <c r="J282"/>
      <c r="K282" s="66">
        <v>0</v>
      </c>
      <c r="L282" s="66">
        <v>4320</v>
      </c>
      <c r="M282"/>
      <c r="N282"/>
    </row>
    <row r="283" spans="1:14" ht="12.75">
      <c r="A283" s="9"/>
      <c r="B283" s="126">
        <v>2341</v>
      </c>
      <c r="C283" s="14" t="s">
        <v>606</v>
      </c>
      <c r="D283" s="66">
        <v>50</v>
      </c>
      <c r="E283" s="66">
        <v>50</v>
      </c>
      <c r="F283" s="66">
        <v>0</v>
      </c>
      <c r="G283" s="66">
        <v>50</v>
      </c>
      <c r="H283" s="66">
        <v>0</v>
      </c>
      <c r="I283" s="66">
        <v>50</v>
      </c>
      <c r="J283"/>
      <c r="K283" s="66">
        <v>0</v>
      </c>
      <c r="L283" s="66">
        <v>50</v>
      </c>
      <c r="M283"/>
      <c r="N283"/>
    </row>
    <row r="284" spans="1:14" ht="12.75">
      <c r="A284" s="9"/>
      <c r="B284" s="126">
        <v>2350</v>
      </c>
      <c r="C284" s="14" t="s">
        <v>677</v>
      </c>
      <c r="D284" s="66">
        <v>580</v>
      </c>
      <c r="E284" s="66">
        <v>690</v>
      </c>
      <c r="F284" s="66">
        <v>0</v>
      </c>
      <c r="G284" s="66">
        <v>690</v>
      </c>
      <c r="H284" s="66">
        <v>0</v>
      </c>
      <c r="I284" s="66">
        <v>690</v>
      </c>
      <c r="J284"/>
      <c r="K284" s="66">
        <v>0</v>
      </c>
      <c r="L284" s="66">
        <v>690</v>
      </c>
      <c r="M284"/>
      <c r="N284"/>
    </row>
    <row r="285" spans="1:14" ht="12.75">
      <c r="A285" s="9"/>
      <c r="B285" s="126">
        <v>2351</v>
      </c>
      <c r="C285" s="14" t="s">
        <v>688</v>
      </c>
      <c r="D285" s="66">
        <v>175</v>
      </c>
      <c r="E285" s="66">
        <v>800</v>
      </c>
      <c r="F285" s="66">
        <v>0</v>
      </c>
      <c r="G285" s="66">
        <v>800</v>
      </c>
      <c r="H285" s="66">
        <v>-200</v>
      </c>
      <c r="I285" s="66">
        <v>600</v>
      </c>
      <c r="J285"/>
      <c r="K285" s="66">
        <v>0</v>
      </c>
      <c r="L285" s="66">
        <v>600</v>
      </c>
      <c r="M285"/>
      <c r="N285"/>
    </row>
    <row r="286" spans="1:14" ht="15.75" customHeight="1">
      <c r="A286" s="9"/>
      <c r="B286" s="126">
        <v>2352</v>
      </c>
      <c r="C286" s="14" t="s">
        <v>542</v>
      </c>
      <c r="D286" s="66">
        <v>950</v>
      </c>
      <c r="E286" s="66">
        <v>980</v>
      </c>
      <c r="F286" s="66">
        <v>0</v>
      </c>
      <c r="G286" s="66">
        <v>980</v>
      </c>
      <c r="H286" s="66">
        <v>0</v>
      </c>
      <c r="I286" s="66">
        <v>980</v>
      </c>
      <c r="J286"/>
      <c r="K286" s="66">
        <v>0</v>
      </c>
      <c r="L286" s="66">
        <v>980</v>
      </c>
      <c r="M286"/>
      <c r="N286"/>
    </row>
    <row r="287" spans="1:14" ht="12.75" customHeight="1">
      <c r="A287" s="9"/>
      <c r="B287" s="126">
        <v>2353</v>
      </c>
      <c r="C287" s="14" t="s">
        <v>689</v>
      </c>
      <c r="D287" s="66">
        <v>350</v>
      </c>
      <c r="E287" s="66">
        <v>500</v>
      </c>
      <c r="F287" s="66">
        <v>0</v>
      </c>
      <c r="G287" s="66">
        <v>500</v>
      </c>
      <c r="H287" s="66">
        <v>0</v>
      </c>
      <c r="I287" s="66">
        <v>500</v>
      </c>
      <c r="J287"/>
      <c r="K287" s="66">
        <v>0</v>
      </c>
      <c r="L287" s="66">
        <v>500</v>
      </c>
      <c r="M287"/>
      <c r="N287"/>
    </row>
    <row r="288" spans="1:14" ht="14.25" customHeight="1">
      <c r="A288" s="9"/>
      <c r="B288" s="126">
        <v>2363</v>
      </c>
      <c r="C288" s="14" t="s">
        <v>544</v>
      </c>
      <c r="D288" s="66">
        <v>390</v>
      </c>
      <c r="E288" s="66">
        <v>550</v>
      </c>
      <c r="F288" s="66">
        <v>0</v>
      </c>
      <c r="G288" s="66">
        <v>550</v>
      </c>
      <c r="H288" s="66">
        <v>150</v>
      </c>
      <c r="I288" s="66">
        <v>700</v>
      </c>
      <c r="J288"/>
      <c r="K288" s="66">
        <v>0</v>
      </c>
      <c r="L288" s="66">
        <v>700</v>
      </c>
      <c r="M288"/>
      <c r="N288"/>
    </row>
    <row r="289" spans="1:14" ht="14.25" customHeight="1">
      <c r="A289" s="9"/>
      <c r="B289" s="126">
        <v>2370</v>
      </c>
      <c r="C289" s="14" t="s">
        <v>658</v>
      </c>
      <c r="D289" s="66">
        <v>1095</v>
      </c>
      <c r="E289" s="66">
        <v>1500</v>
      </c>
      <c r="F289" s="66">
        <v>0</v>
      </c>
      <c r="G289" s="66">
        <v>1500</v>
      </c>
      <c r="H289" s="66">
        <v>0</v>
      </c>
      <c r="I289" s="66">
        <v>1500</v>
      </c>
      <c r="J289"/>
      <c r="K289" s="66">
        <v>0</v>
      </c>
      <c r="L289" s="66">
        <v>1500</v>
      </c>
      <c r="M289"/>
      <c r="N289"/>
    </row>
    <row r="290" spans="1:14" ht="12.75" customHeight="1">
      <c r="A290" s="9"/>
      <c r="B290" s="126">
        <v>2390</v>
      </c>
      <c r="C290" s="14" t="s">
        <v>545</v>
      </c>
      <c r="D290" s="66">
        <v>10</v>
      </c>
      <c r="E290" s="66">
        <v>300</v>
      </c>
      <c r="F290" s="66">
        <v>0</v>
      </c>
      <c r="G290" s="66">
        <v>300</v>
      </c>
      <c r="H290" s="66">
        <v>0</v>
      </c>
      <c r="I290" s="66">
        <v>300</v>
      </c>
      <c r="J290"/>
      <c r="K290" s="66">
        <v>0</v>
      </c>
      <c r="L290" s="66">
        <v>300</v>
      </c>
      <c r="M290"/>
      <c r="N290"/>
    </row>
    <row r="291" spans="1:14" ht="12.75" customHeight="1">
      <c r="A291" s="9"/>
      <c r="B291" s="10">
        <v>2400</v>
      </c>
      <c r="C291" s="14" t="s">
        <v>318</v>
      </c>
      <c r="D291" s="66">
        <v>200</v>
      </c>
      <c r="E291" s="66">
        <v>335</v>
      </c>
      <c r="F291" s="66">
        <v>0</v>
      </c>
      <c r="G291" s="66">
        <v>335</v>
      </c>
      <c r="H291" s="66">
        <v>0</v>
      </c>
      <c r="I291" s="66">
        <v>335</v>
      </c>
      <c r="J291"/>
      <c r="K291" s="66">
        <v>0</v>
      </c>
      <c r="L291" s="66">
        <v>335</v>
      </c>
      <c r="M291"/>
      <c r="N291"/>
    </row>
    <row r="292" spans="1:14" ht="12.75" customHeight="1">
      <c r="A292" s="9"/>
      <c r="B292" s="10">
        <v>2500</v>
      </c>
      <c r="C292" s="14" t="s">
        <v>364</v>
      </c>
      <c r="D292" s="66">
        <v>180</v>
      </c>
      <c r="E292" s="66">
        <v>300</v>
      </c>
      <c r="F292" s="66">
        <v>0</v>
      </c>
      <c r="G292" s="66">
        <v>300</v>
      </c>
      <c r="H292" s="66">
        <v>0</v>
      </c>
      <c r="I292" s="66">
        <v>300</v>
      </c>
      <c r="J292"/>
      <c r="K292" s="66">
        <v>0</v>
      </c>
      <c r="L292" s="66">
        <v>300</v>
      </c>
      <c r="M292"/>
      <c r="N292"/>
    </row>
    <row r="293" spans="1:14" ht="12.75" customHeight="1">
      <c r="A293" s="9"/>
      <c r="B293" s="10">
        <v>5000</v>
      </c>
      <c r="C293" s="14" t="s">
        <v>343</v>
      </c>
      <c r="D293" s="66">
        <v>380</v>
      </c>
      <c r="E293" s="66">
        <f>SUM(E294:E296)</f>
        <v>2550</v>
      </c>
      <c r="F293" s="66">
        <f>SUM(F294:F296)</f>
        <v>0</v>
      </c>
      <c r="G293" s="66">
        <f>SUM(G294:G296)</f>
        <v>2550</v>
      </c>
      <c r="H293" s="66">
        <f>SUM(H294:H296)</f>
        <v>300</v>
      </c>
      <c r="I293" s="66">
        <f>SUM(I294:I296)</f>
        <v>2850</v>
      </c>
      <c r="J293"/>
      <c r="K293" s="66">
        <f>SUM(K294:K296)</f>
        <v>0</v>
      </c>
      <c r="L293" s="66">
        <f>SUM(L294:L296)</f>
        <v>2850</v>
      </c>
      <c r="M293"/>
      <c r="N293"/>
    </row>
    <row r="294" spans="1:14" ht="12.75" customHeight="1">
      <c r="A294" s="9"/>
      <c r="B294" s="126">
        <v>5121</v>
      </c>
      <c r="C294" s="14" t="s">
        <v>858</v>
      </c>
      <c r="D294" s="66">
        <v>0</v>
      </c>
      <c r="E294" s="66">
        <v>950</v>
      </c>
      <c r="F294" s="66">
        <v>0</v>
      </c>
      <c r="G294" s="66">
        <v>950</v>
      </c>
      <c r="H294" s="66">
        <v>0</v>
      </c>
      <c r="I294" s="66">
        <v>950</v>
      </c>
      <c r="J294"/>
      <c r="K294" s="66">
        <v>0</v>
      </c>
      <c r="L294" s="66">
        <v>950</v>
      </c>
      <c r="M294"/>
      <c r="N294"/>
    </row>
    <row r="295" spans="1:14" ht="12.75" customHeight="1">
      <c r="A295" s="9"/>
      <c r="B295" s="126">
        <v>5238</v>
      </c>
      <c r="C295" s="14" t="s">
        <v>600</v>
      </c>
      <c r="D295" s="66">
        <v>380</v>
      </c>
      <c r="E295" s="66">
        <v>250</v>
      </c>
      <c r="F295" s="66">
        <v>0</v>
      </c>
      <c r="G295" s="66">
        <v>250</v>
      </c>
      <c r="H295" s="66">
        <v>1370</v>
      </c>
      <c r="I295" s="66">
        <v>1620</v>
      </c>
      <c r="J295"/>
      <c r="K295" s="66">
        <v>0</v>
      </c>
      <c r="L295" s="66">
        <v>1620</v>
      </c>
      <c r="M295"/>
      <c r="N295"/>
    </row>
    <row r="296" spans="1:14" ht="13.5" customHeight="1">
      <c r="A296" s="9"/>
      <c r="B296" s="126">
        <v>5239</v>
      </c>
      <c r="C296" s="14" t="s">
        <v>548</v>
      </c>
      <c r="D296" s="66">
        <v>0</v>
      </c>
      <c r="E296" s="66">
        <v>1350</v>
      </c>
      <c r="F296" s="66">
        <v>0</v>
      </c>
      <c r="G296" s="66">
        <v>1350</v>
      </c>
      <c r="H296" s="66">
        <v>-1070</v>
      </c>
      <c r="I296" s="66">
        <v>280</v>
      </c>
      <c r="J296"/>
      <c r="K296" s="66">
        <v>0</v>
      </c>
      <c r="L296" s="66">
        <v>280</v>
      </c>
      <c r="M296"/>
      <c r="N296"/>
    </row>
    <row r="297" spans="1:14" ht="12.75">
      <c r="A297" s="9"/>
      <c r="B297" s="24"/>
      <c r="C297" s="18" t="s">
        <v>306</v>
      </c>
      <c r="D297" s="66">
        <f aca="true" t="shared" si="20" ref="D297:I297">D250+D252+D259+D262+D279+D291+D292+D293+D253</f>
        <v>90830</v>
      </c>
      <c r="E297" s="66">
        <f t="shared" si="20"/>
        <v>98556</v>
      </c>
      <c r="F297" s="66">
        <f t="shared" si="20"/>
        <v>0</v>
      </c>
      <c r="G297" s="66">
        <f t="shared" si="20"/>
        <v>98556</v>
      </c>
      <c r="H297" s="66">
        <f t="shared" si="20"/>
        <v>0</v>
      </c>
      <c r="I297" s="66">
        <f t="shared" si="20"/>
        <v>98556</v>
      </c>
      <c r="J297"/>
      <c r="K297" s="66">
        <f>K250+K252+K259+K262+K279+K291+K292+K293+K253</f>
        <v>0</v>
      </c>
      <c r="L297" s="66">
        <f>L250+L252+L259+L262+L279+L291+L292+L293+L253</f>
        <v>98556</v>
      </c>
      <c r="M297"/>
      <c r="N297"/>
    </row>
    <row r="298" spans="1:14" ht="12.75">
      <c r="A298" s="9"/>
      <c r="B298" s="24"/>
      <c r="C298" s="14" t="s">
        <v>327</v>
      </c>
      <c r="D298" s="66">
        <f>D299+D300</f>
        <v>41052</v>
      </c>
      <c r="E298" s="66">
        <f>SUM(E299:E300)</f>
        <v>47907</v>
      </c>
      <c r="F298" s="66">
        <f>SUM(F299:F300)</f>
        <v>0</v>
      </c>
      <c r="G298" s="66">
        <f>SUM(G299:G300)</f>
        <v>47907</v>
      </c>
      <c r="H298" s="66">
        <f>SUM(H299:H300)</f>
        <v>0</v>
      </c>
      <c r="I298" s="66">
        <f>SUM(I299:I300)</f>
        <v>47907</v>
      </c>
      <c r="J298"/>
      <c r="K298" s="66">
        <f>SUM(K299:K300)</f>
        <v>0</v>
      </c>
      <c r="L298" s="66">
        <f>SUM(L299:L300)</f>
        <v>47907</v>
      </c>
      <c r="M298"/>
      <c r="N298"/>
    </row>
    <row r="299" spans="1:14" ht="12.75">
      <c r="A299" s="9"/>
      <c r="B299" s="24"/>
      <c r="C299" s="14" t="s">
        <v>354</v>
      </c>
      <c r="D299" s="66">
        <v>33201</v>
      </c>
      <c r="E299" s="66">
        <v>38606</v>
      </c>
      <c r="F299" s="66">
        <v>0</v>
      </c>
      <c r="G299" s="66">
        <v>38606</v>
      </c>
      <c r="H299" s="66">
        <v>0</v>
      </c>
      <c r="I299" s="66">
        <v>38606</v>
      </c>
      <c r="J299"/>
      <c r="K299" s="66">
        <v>0</v>
      </c>
      <c r="L299" s="66">
        <v>38606</v>
      </c>
      <c r="M299"/>
      <c r="N299"/>
    </row>
    <row r="300" spans="1:14" ht="12.75">
      <c r="A300" s="9"/>
      <c r="B300" s="24"/>
      <c r="C300" s="14" t="s">
        <v>348</v>
      </c>
      <c r="D300" s="66">
        <v>7851</v>
      </c>
      <c r="E300" s="66">
        <v>9301</v>
      </c>
      <c r="F300" s="66">
        <v>0</v>
      </c>
      <c r="G300" s="66">
        <v>9301</v>
      </c>
      <c r="H300" s="66">
        <v>0</v>
      </c>
      <c r="I300" s="66">
        <v>9301</v>
      </c>
      <c r="J300"/>
      <c r="K300" s="66">
        <v>0</v>
      </c>
      <c r="L300" s="66">
        <v>9301</v>
      </c>
      <c r="M300"/>
      <c r="N300"/>
    </row>
    <row r="301" spans="1:14" ht="12.75">
      <c r="A301" s="9"/>
      <c r="B301" s="24"/>
      <c r="C301" s="18" t="s">
        <v>306</v>
      </c>
      <c r="D301" s="66">
        <f aca="true" t="shared" si="21" ref="D301:I301">D298+D297</f>
        <v>131882</v>
      </c>
      <c r="E301" s="66">
        <f t="shared" si="21"/>
        <v>146463</v>
      </c>
      <c r="F301" s="66">
        <f t="shared" si="21"/>
        <v>0</v>
      </c>
      <c r="G301" s="66">
        <f t="shared" si="21"/>
        <v>146463</v>
      </c>
      <c r="H301" s="66">
        <f t="shared" si="21"/>
        <v>0</v>
      </c>
      <c r="I301" s="66">
        <f t="shared" si="21"/>
        <v>146463</v>
      </c>
      <c r="J301"/>
      <c r="K301" s="66">
        <f>K298+K297</f>
        <v>0</v>
      </c>
      <c r="L301" s="66">
        <f>L298+L297</f>
        <v>146463</v>
      </c>
      <c r="M301"/>
      <c r="N301"/>
    </row>
    <row r="302" spans="1:14" ht="12.75">
      <c r="A302" s="9"/>
      <c r="B302" s="24"/>
      <c r="C302" s="14"/>
      <c r="D302" s="66"/>
      <c r="E302" s="66"/>
      <c r="F302" s="66"/>
      <c r="G302" s="66"/>
      <c r="H302" s="66"/>
      <c r="I302" s="66"/>
      <c r="J302"/>
      <c r="K302" s="66"/>
      <c r="L302" s="66"/>
      <c r="M302"/>
      <c r="N302"/>
    </row>
    <row r="303" spans="1:14" ht="27">
      <c r="A303" s="9"/>
      <c r="B303" s="22" t="s">
        <v>328</v>
      </c>
      <c r="C303" s="153" t="s">
        <v>329</v>
      </c>
      <c r="D303" s="66"/>
      <c r="E303" s="66"/>
      <c r="F303" s="66"/>
      <c r="G303" s="66"/>
      <c r="H303" s="66"/>
      <c r="I303" s="66"/>
      <c r="J303"/>
      <c r="K303" s="66"/>
      <c r="L303" s="66"/>
      <c r="M303"/>
      <c r="N303"/>
    </row>
    <row r="304" spans="1:14" ht="12.75">
      <c r="A304" s="9"/>
      <c r="B304" s="10"/>
      <c r="C304" s="14" t="s">
        <v>380</v>
      </c>
      <c r="D304" s="66"/>
      <c r="E304" s="66"/>
      <c r="F304" s="66"/>
      <c r="G304" s="66"/>
      <c r="H304" s="66"/>
      <c r="I304" s="66"/>
      <c r="J304"/>
      <c r="K304" s="66"/>
      <c r="L304" s="66"/>
      <c r="M304"/>
      <c r="N304"/>
    </row>
    <row r="305" spans="1:14" ht="12.75">
      <c r="A305" s="9"/>
      <c r="B305" s="10">
        <v>1100</v>
      </c>
      <c r="C305" s="14" t="s">
        <v>341</v>
      </c>
      <c r="D305" s="66">
        <v>20505</v>
      </c>
      <c r="E305" s="66">
        <v>24942</v>
      </c>
      <c r="F305" s="66">
        <v>0</v>
      </c>
      <c r="G305" s="66">
        <v>24942</v>
      </c>
      <c r="H305" s="66">
        <v>-403</v>
      </c>
      <c r="I305" s="66">
        <v>24539</v>
      </c>
      <c r="J305"/>
      <c r="K305" s="66">
        <v>0</v>
      </c>
      <c r="L305" s="66">
        <v>24539</v>
      </c>
      <c r="M305"/>
      <c r="N305"/>
    </row>
    <row r="306" spans="1:14" ht="12.75">
      <c r="A306" s="9"/>
      <c r="B306" s="10">
        <v>1210</v>
      </c>
      <c r="C306" s="14" t="s">
        <v>342</v>
      </c>
      <c r="D306" s="66">
        <v>4966</v>
      </c>
      <c r="E306" s="66">
        <v>6009</v>
      </c>
      <c r="F306" s="66">
        <v>0</v>
      </c>
      <c r="G306" s="66">
        <v>6009</v>
      </c>
      <c r="H306" s="66">
        <v>-97</v>
      </c>
      <c r="I306" s="66">
        <v>5912</v>
      </c>
      <c r="J306"/>
      <c r="K306" s="66">
        <v>0</v>
      </c>
      <c r="L306" s="66">
        <v>5912</v>
      </c>
      <c r="M306"/>
      <c r="N306"/>
    </row>
    <row r="307" spans="1:14" ht="25.5">
      <c r="A307" s="222"/>
      <c r="B307" s="227">
        <v>1220</v>
      </c>
      <c r="C307" s="226" t="s">
        <v>717</v>
      </c>
      <c r="D307" s="225">
        <v>908</v>
      </c>
      <c r="E307" s="225">
        <f>SUM(E308:E310)</f>
        <v>800</v>
      </c>
      <c r="F307" s="225">
        <f>SUM(F308:F310)</f>
        <v>0</v>
      </c>
      <c r="G307" s="225">
        <f>SUM(G308:G310)</f>
        <v>800</v>
      </c>
      <c r="H307" s="225">
        <f>SUM(H308:H310)</f>
        <v>-25</v>
      </c>
      <c r="I307" s="225">
        <f>SUM(I308:I310)</f>
        <v>775</v>
      </c>
      <c r="J307"/>
      <c r="K307" s="225">
        <f>SUM(K308:K310)</f>
        <v>0</v>
      </c>
      <c r="L307" s="225">
        <f>SUM(L308:L310)</f>
        <v>775</v>
      </c>
      <c r="M307"/>
      <c r="N307"/>
    </row>
    <row r="308" spans="1:14" ht="12.75">
      <c r="A308" s="222"/>
      <c r="B308" s="223">
        <v>1221</v>
      </c>
      <c r="C308" s="226" t="s">
        <v>756</v>
      </c>
      <c r="D308" s="225">
        <v>130</v>
      </c>
      <c r="E308" s="98">
        <v>0</v>
      </c>
      <c r="F308" s="389">
        <v>0</v>
      </c>
      <c r="G308" s="98">
        <v>0</v>
      </c>
      <c r="H308" s="98">
        <v>0</v>
      </c>
      <c r="I308" s="98">
        <v>0</v>
      </c>
      <c r="J308"/>
      <c r="K308" s="98">
        <v>0</v>
      </c>
      <c r="L308" s="98">
        <v>0</v>
      </c>
      <c r="M308"/>
      <c r="N308"/>
    </row>
    <row r="309" spans="1:14" ht="25.5">
      <c r="A309" s="222"/>
      <c r="B309" s="223">
        <v>1228</v>
      </c>
      <c r="C309" s="226" t="s">
        <v>251</v>
      </c>
      <c r="D309" s="225">
        <v>0</v>
      </c>
      <c r="E309" s="306">
        <v>0</v>
      </c>
      <c r="F309" s="187">
        <v>0</v>
      </c>
      <c r="G309" s="306">
        <v>0</v>
      </c>
      <c r="H309" s="306">
        <v>0</v>
      </c>
      <c r="I309" s="306">
        <v>0</v>
      </c>
      <c r="J309"/>
      <c r="K309" s="306">
        <v>0</v>
      </c>
      <c r="L309" s="306">
        <v>0</v>
      </c>
      <c r="M309"/>
      <c r="N309"/>
    </row>
    <row r="310" spans="1:14" ht="12.75">
      <c r="A310" s="222"/>
      <c r="B310" s="223">
        <v>1229</v>
      </c>
      <c r="C310" s="226" t="s">
        <v>257</v>
      </c>
      <c r="D310" s="225">
        <v>778</v>
      </c>
      <c r="E310" s="372">
        <v>800</v>
      </c>
      <c r="F310" s="372">
        <v>0</v>
      </c>
      <c r="G310" s="372">
        <v>800</v>
      </c>
      <c r="H310" s="372">
        <v>-25</v>
      </c>
      <c r="I310" s="372">
        <v>775</v>
      </c>
      <c r="J310"/>
      <c r="K310" s="372">
        <v>0</v>
      </c>
      <c r="L310" s="372">
        <v>775</v>
      </c>
      <c r="M310"/>
      <c r="N310"/>
    </row>
    <row r="311" spans="1:14" ht="12.75">
      <c r="A311" s="9"/>
      <c r="B311" s="10">
        <v>2200</v>
      </c>
      <c r="C311" s="14" t="s">
        <v>310</v>
      </c>
      <c r="D311" s="66">
        <f aca="true" t="shared" si="22" ref="D311:I311">SUM(D312:D316)</f>
        <v>2797</v>
      </c>
      <c r="E311" s="66">
        <f t="shared" si="22"/>
        <v>1940</v>
      </c>
      <c r="F311" s="66">
        <f t="shared" si="22"/>
        <v>0</v>
      </c>
      <c r="G311" s="66">
        <f t="shared" si="22"/>
        <v>1940</v>
      </c>
      <c r="H311" s="66">
        <f t="shared" si="22"/>
        <v>-519</v>
      </c>
      <c r="I311" s="66">
        <f t="shared" si="22"/>
        <v>1421</v>
      </c>
      <c r="J311"/>
      <c r="K311" s="66">
        <f>SUM(K312:K316)</f>
        <v>0</v>
      </c>
      <c r="L311" s="66">
        <f>SUM(L312:L316)</f>
        <v>1421</v>
      </c>
      <c r="M311"/>
      <c r="N311"/>
    </row>
    <row r="312" spans="1:14" ht="12.75">
      <c r="A312" s="9"/>
      <c r="B312" s="126">
        <v>2233</v>
      </c>
      <c r="C312" s="14" t="s">
        <v>552</v>
      </c>
      <c r="D312" s="66">
        <v>1877</v>
      </c>
      <c r="E312" s="66">
        <v>1050</v>
      </c>
      <c r="F312" s="66">
        <v>0</v>
      </c>
      <c r="G312" s="66">
        <v>1050</v>
      </c>
      <c r="H312" s="66">
        <v>-544</v>
      </c>
      <c r="I312" s="66">
        <v>506</v>
      </c>
      <c r="J312"/>
      <c r="K312" s="66">
        <v>0</v>
      </c>
      <c r="L312" s="66">
        <v>506</v>
      </c>
      <c r="M312"/>
      <c r="N312"/>
    </row>
    <row r="313" spans="1:14" ht="12.75">
      <c r="A313" s="9"/>
      <c r="B313" s="126">
        <v>2231</v>
      </c>
      <c r="C313" s="14" t="s">
        <v>248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/>
      <c r="K313" s="66">
        <v>0</v>
      </c>
      <c r="L313" s="66">
        <v>0</v>
      </c>
      <c r="M313"/>
      <c r="N313"/>
    </row>
    <row r="314" spans="1:14" ht="12.75">
      <c r="A314" s="222"/>
      <c r="B314" s="223">
        <v>2234</v>
      </c>
      <c r="C314" s="226" t="s">
        <v>714</v>
      </c>
      <c r="D314" s="225">
        <v>90</v>
      </c>
      <c r="E314" s="118">
        <v>90</v>
      </c>
      <c r="F314" s="118">
        <v>0</v>
      </c>
      <c r="G314" s="118">
        <v>90</v>
      </c>
      <c r="H314" s="118">
        <v>29</v>
      </c>
      <c r="I314" s="118">
        <v>119</v>
      </c>
      <c r="J314"/>
      <c r="K314" s="118">
        <v>0</v>
      </c>
      <c r="L314" s="118">
        <v>119</v>
      </c>
      <c r="M314"/>
      <c r="N314"/>
    </row>
    <row r="315" spans="1:14" ht="12.75">
      <c r="A315" s="222"/>
      <c r="B315" s="223">
        <v>2269</v>
      </c>
      <c r="C315" s="226" t="s">
        <v>615</v>
      </c>
      <c r="D315" s="225">
        <v>0</v>
      </c>
      <c r="E315" s="306">
        <v>0</v>
      </c>
      <c r="F315" s="187">
        <v>0</v>
      </c>
      <c r="G315" s="306">
        <v>0</v>
      </c>
      <c r="H315" s="306">
        <v>100</v>
      </c>
      <c r="I315" s="306">
        <v>100</v>
      </c>
      <c r="J315"/>
      <c r="K315" s="306">
        <v>0</v>
      </c>
      <c r="L315" s="306">
        <v>100</v>
      </c>
      <c r="M315"/>
      <c r="N315"/>
    </row>
    <row r="316" spans="1:14" ht="12.75">
      <c r="A316" s="9"/>
      <c r="B316" s="126">
        <v>2279</v>
      </c>
      <c r="C316" s="14" t="s">
        <v>574</v>
      </c>
      <c r="D316" s="66">
        <v>830</v>
      </c>
      <c r="E316" s="71">
        <v>800</v>
      </c>
      <c r="F316" s="71">
        <v>0</v>
      </c>
      <c r="G316" s="71">
        <v>800</v>
      </c>
      <c r="H316" s="71">
        <v>-104</v>
      </c>
      <c r="I316" s="71">
        <v>696</v>
      </c>
      <c r="J316"/>
      <c r="K316" s="71">
        <v>0</v>
      </c>
      <c r="L316" s="71">
        <v>696</v>
      </c>
      <c r="M316"/>
      <c r="N316"/>
    </row>
    <row r="317" spans="1:14" ht="25.5">
      <c r="A317" s="9"/>
      <c r="B317" s="10">
        <v>2300</v>
      </c>
      <c r="C317" s="14" t="s">
        <v>367</v>
      </c>
      <c r="D317" s="66">
        <f aca="true" t="shared" si="23" ref="D317:I317">SUM(D318:D322)</f>
        <v>5485</v>
      </c>
      <c r="E317" s="66">
        <f t="shared" si="23"/>
        <v>5915</v>
      </c>
      <c r="F317" s="66">
        <f t="shared" si="23"/>
        <v>0</v>
      </c>
      <c r="G317" s="66">
        <f t="shared" si="23"/>
        <v>5915</v>
      </c>
      <c r="H317" s="66">
        <f t="shared" si="23"/>
        <v>500</v>
      </c>
      <c r="I317" s="66">
        <f t="shared" si="23"/>
        <v>6415</v>
      </c>
      <c r="J317"/>
      <c r="K317" s="66">
        <f>SUM(K318:K322)</f>
        <v>0</v>
      </c>
      <c r="L317" s="66">
        <f>SUM(L318:L322)</f>
        <v>6415</v>
      </c>
      <c r="M317"/>
      <c r="N317"/>
    </row>
    <row r="318" spans="1:14" ht="12.75">
      <c r="A318" s="9"/>
      <c r="B318" s="126">
        <v>2312</v>
      </c>
      <c r="C318" s="14" t="s">
        <v>539</v>
      </c>
      <c r="D318" s="66">
        <v>245</v>
      </c>
      <c r="E318" s="66">
        <v>555</v>
      </c>
      <c r="F318" s="66">
        <v>0</v>
      </c>
      <c r="G318" s="66">
        <v>555</v>
      </c>
      <c r="H318" s="66">
        <v>0</v>
      </c>
      <c r="I318" s="66">
        <v>555</v>
      </c>
      <c r="J318"/>
      <c r="K318" s="66">
        <v>0</v>
      </c>
      <c r="L318" s="66">
        <v>555</v>
      </c>
      <c r="M318"/>
      <c r="N318"/>
    </row>
    <row r="319" spans="1:14" ht="12.75">
      <c r="A319" s="9"/>
      <c r="B319" s="126">
        <v>2322</v>
      </c>
      <c r="C319" s="14" t="s">
        <v>540</v>
      </c>
      <c r="D319" s="66">
        <v>4210</v>
      </c>
      <c r="E319" s="66">
        <v>3740</v>
      </c>
      <c r="F319" s="66">
        <v>0</v>
      </c>
      <c r="G319" s="66">
        <v>3740</v>
      </c>
      <c r="H319" s="66">
        <v>500</v>
      </c>
      <c r="I319" s="66">
        <v>4240</v>
      </c>
      <c r="J319"/>
      <c r="K319" s="66">
        <v>0</v>
      </c>
      <c r="L319" s="66">
        <v>4240</v>
      </c>
      <c r="M319"/>
      <c r="N319"/>
    </row>
    <row r="320" spans="1:14" ht="12.75">
      <c r="A320" s="9"/>
      <c r="B320" s="126">
        <v>2361</v>
      </c>
      <c r="C320" s="14" t="s">
        <v>556</v>
      </c>
      <c r="D320" s="66">
        <v>650</v>
      </c>
      <c r="E320" s="66">
        <v>1440</v>
      </c>
      <c r="F320" s="66">
        <v>0</v>
      </c>
      <c r="G320" s="66">
        <v>1440</v>
      </c>
      <c r="H320" s="66">
        <v>-150</v>
      </c>
      <c r="I320" s="66">
        <v>1290</v>
      </c>
      <c r="J320"/>
      <c r="K320" s="66">
        <v>0</v>
      </c>
      <c r="L320" s="66">
        <v>1290</v>
      </c>
      <c r="M320"/>
      <c r="N320"/>
    </row>
    <row r="321" spans="1:14" ht="12.75">
      <c r="A321" s="9"/>
      <c r="B321" s="126">
        <v>2363</v>
      </c>
      <c r="C321" s="14" t="s">
        <v>544</v>
      </c>
      <c r="D321" s="66">
        <v>80</v>
      </c>
      <c r="E321" s="66">
        <v>80</v>
      </c>
      <c r="F321" s="66">
        <v>0</v>
      </c>
      <c r="G321" s="66">
        <v>80</v>
      </c>
      <c r="H321" s="66">
        <v>0</v>
      </c>
      <c r="I321" s="66">
        <v>80</v>
      </c>
      <c r="J321"/>
      <c r="K321" s="66">
        <v>0</v>
      </c>
      <c r="L321" s="66">
        <v>80</v>
      </c>
      <c r="M321"/>
      <c r="N321"/>
    </row>
    <row r="322" spans="1:14" ht="15" customHeight="1">
      <c r="A322" s="9"/>
      <c r="B322" s="126">
        <v>2390</v>
      </c>
      <c r="C322" s="14" t="s">
        <v>545</v>
      </c>
      <c r="D322" s="66">
        <v>300</v>
      </c>
      <c r="E322" s="66">
        <v>100</v>
      </c>
      <c r="F322" s="66">
        <v>0</v>
      </c>
      <c r="G322" s="66">
        <v>100</v>
      </c>
      <c r="H322" s="66">
        <v>150</v>
      </c>
      <c r="I322" s="66">
        <v>250</v>
      </c>
      <c r="J322"/>
      <c r="K322" s="66">
        <v>0</v>
      </c>
      <c r="L322" s="66">
        <v>250</v>
      </c>
      <c r="M322"/>
      <c r="N322"/>
    </row>
    <row r="323" spans="1:14" ht="12.75">
      <c r="A323" s="9"/>
      <c r="B323" s="10">
        <v>2500</v>
      </c>
      <c r="C323" s="14" t="s">
        <v>358</v>
      </c>
      <c r="D323" s="66">
        <v>20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/>
      <c r="K323" s="66">
        <v>0</v>
      </c>
      <c r="L323" s="66">
        <v>0</v>
      </c>
      <c r="M323"/>
      <c r="N323"/>
    </row>
    <row r="324" spans="1:14" ht="15.75" customHeight="1">
      <c r="A324" s="9"/>
      <c r="B324" s="10"/>
      <c r="C324" s="18" t="s">
        <v>306</v>
      </c>
      <c r="D324" s="66">
        <f aca="true" t="shared" si="24" ref="D324:I324">D305+D306+D311+D317+D323+D307</f>
        <v>34681</v>
      </c>
      <c r="E324" s="66">
        <f t="shared" si="24"/>
        <v>39606</v>
      </c>
      <c r="F324" s="66">
        <f t="shared" si="24"/>
        <v>0</v>
      </c>
      <c r="G324" s="66">
        <f t="shared" si="24"/>
        <v>39606</v>
      </c>
      <c r="H324" s="66">
        <f t="shared" si="24"/>
        <v>-544</v>
      </c>
      <c r="I324" s="66">
        <f t="shared" si="24"/>
        <v>39062</v>
      </c>
      <c r="J324"/>
      <c r="K324" s="66">
        <f>K305+K306+K311+K317+K323+K307</f>
        <v>0</v>
      </c>
      <c r="L324" s="66">
        <f>L305+L306+L311+L317+L323+L307</f>
        <v>39062</v>
      </c>
      <c r="M324"/>
      <c r="N324"/>
    </row>
    <row r="325" spans="1:14" ht="14.25" customHeight="1">
      <c r="A325" s="15"/>
      <c r="B325" s="16"/>
      <c r="C325" s="14" t="s">
        <v>327</v>
      </c>
      <c r="D325" s="66">
        <f aca="true" t="shared" si="25" ref="D325:I325">D326+D329</f>
        <v>15647</v>
      </c>
      <c r="E325" s="66">
        <f t="shared" si="25"/>
        <v>10731</v>
      </c>
      <c r="F325" s="66">
        <f t="shared" si="25"/>
        <v>0</v>
      </c>
      <c r="G325" s="66">
        <f t="shared" si="25"/>
        <v>10731</v>
      </c>
      <c r="H325" s="66">
        <f t="shared" si="25"/>
        <v>0</v>
      </c>
      <c r="I325" s="66">
        <f t="shared" si="25"/>
        <v>10731</v>
      </c>
      <c r="J325"/>
      <c r="K325" s="66">
        <f>K326+K329</f>
        <v>4266</v>
      </c>
      <c r="L325" s="66">
        <f>L326+L329</f>
        <v>14997</v>
      </c>
      <c r="M325"/>
      <c r="N325"/>
    </row>
    <row r="326" spans="1:14" ht="14.25" customHeight="1">
      <c r="A326" s="15"/>
      <c r="B326" s="16"/>
      <c r="C326" s="25" t="s">
        <v>330</v>
      </c>
      <c r="D326" s="66">
        <v>10209</v>
      </c>
      <c r="E326" s="66">
        <f>SUM(E327:E328)</f>
        <v>6836</v>
      </c>
      <c r="F326" s="66">
        <v>0</v>
      </c>
      <c r="G326" s="66">
        <f>SUM(G327:G328)</f>
        <v>6836</v>
      </c>
      <c r="H326" s="66">
        <v>0</v>
      </c>
      <c r="I326" s="66">
        <f>SUM(I327:I328)</f>
        <v>6836</v>
      </c>
      <c r="J326"/>
      <c r="K326" s="66">
        <v>2622</v>
      </c>
      <c r="L326" s="66">
        <f>SUM(L327:L328)</f>
        <v>9458</v>
      </c>
      <c r="M326"/>
      <c r="N326"/>
    </row>
    <row r="327" spans="1:14" ht="14.25" customHeight="1">
      <c r="A327" s="15"/>
      <c r="B327" s="16"/>
      <c r="C327" s="25" t="s">
        <v>354</v>
      </c>
      <c r="D327" s="66">
        <v>8245</v>
      </c>
      <c r="E327" s="66">
        <v>5509</v>
      </c>
      <c r="F327" s="66">
        <v>0</v>
      </c>
      <c r="G327" s="66">
        <v>5509</v>
      </c>
      <c r="H327" s="66">
        <v>0</v>
      </c>
      <c r="I327" s="66">
        <v>5509</v>
      </c>
      <c r="J327"/>
      <c r="K327" s="66">
        <v>2113</v>
      </c>
      <c r="L327" s="66">
        <v>7622</v>
      </c>
      <c r="M327"/>
      <c r="N327"/>
    </row>
    <row r="328" spans="1:14" ht="14.25" customHeight="1">
      <c r="A328" s="15"/>
      <c r="B328" s="16"/>
      <c r="C328" s="25" t="s">
        <v>348</v>
      </c>
      <c r="D328" s="66">
        <v>1964</v>
      </c>
      <c r="E328" s="66">
        <v>1327</v>
      </c>
      <c r="F328" s="66">
        <v>0</v>
      </c>
      <c r="G328" s="66">
        <v>1327</v>
      </c>
      <c r="H328" s="66">
        <v>0</v>
      </c>
      <c r="I328" s="66">
        <v>1327</v>
      </c>
      <c r="J328"/>
      <c r="K328" s="66">
        <v>509</v>
      </c>
      <c r="L328" s="66">
        <v>1836</v>
      </c>
      <c r="M328"/>
      <c r="N328"/>
    </row>
    <row r="329" spans="1:14" ht="14.25" customHeight="1">
      <c r="A329" s="15"/>
      <c r="B329" s="16"/>
      <c r="C329" s="25" t="s">
        <v>331</v>
      </c>
      <c r="D329" s="66">
        <v>5438</v>
      </c>
      <c r="E329" s="66">
        <f>SUM(E330,E331)</f>
        <v>3895</v>
      </c>
      <c r="F329" s="66">
        <v>0</v>
      </c>
      <c r="G329" s="66">
        <f>SUM(G330,G331)</f>
        <v>3895</v>
      </c>
      <c r="H329" s="66">
        <v>0</v>
      </c>
      <c r="I329" s="66">
        <f>SUM(I330,I331)</f>
        <v>3895</v>
      </c>
      <c r="J329"/>
      <c r="K329" s="66">
        <v>1644</v>
      </c>
      <c r="L329" s="66">
        <f>SUM(L330,L331)</f>
        <v>5539</v>
      </c>
      <c r="M329"/>
      <c r="N329"/>
    </row>
    <row r="330" spans="1:14" ht="12.75">
      <c r="A330" s="15"/>
      <c r="B330" s="16"/>
      <c r="C330" s="25" t="s">
        <v>352</v>
      </c>
      <c r="D330" s="66">
        <v>4413</v>
      </c>
      <c r="E330" s="66">
        <v>3139</v>
      </c>
      <c r="F330" s="66">
        <v>0</v>
      </c>
      <c r="G330" s="66">
        <v>3139</v>
      </c>
      <c r="H330" s="66">
        <v>0</v>
      </c>
      <c r="I330" s="66">
        <v>3139</v>
      </c>
      <c r="J330"/>
      <c r="K330" s="66">
        <v>1325</v>
      </c>
      <c r="L330" s="66">
        <v>4464</v>
      </c>
      <c r="M330"/>
      <c r="N330"/>
    </row>
    <row r="331" spans="1:14" ht="12.75">
      <c r="A331" s="15"/>
      <c r="B331" s="16"/>
      <c r="C331" s="25" t="s">
        <v>348</v>
      </c>
      <c r="D331" s="66">
        <v>1025</v>
      </c>
      <c r="E331" s="66">
        <v>756</v>
      </c>
      <c r="F331" s="66">
        <v>0</v>
      </c>
      <c r="G331" s="66">
        <v>756</v>
      </c>
      <c r="H331" s="66">
        <v>0</v>
      </c>
      <c r="I331" s="66">
        <v>756</v>
      </c>
      <c r="J331"/>
      <c r="K331" s="66">
        <v>319</v>
      </c>
      <c r="L331" s="66">
        <v>1075</v>
      </c>
      <c r="M331"/>
      <c r="N331"/>
    </row>
    <row r="332" spans="1:14" ht="13.5" thickBot="1">
      <c r="A332" s="15"/>
      <c r="B332" s="16"/>
      <c r="C332" s="35" t="s">
        <v>306</v>
      </c>
      <c r="D332" s="66">
        <f aca="true" t="shared" si="26" ref="D332:I332">D324+D325</f>
        <v>50328</v>
      </c>
      <c r="E332" s="66">
        <f t="shared" si="26"/>
        <v>50337</v>
      </c>
      <c r="F332" s="66">
        <f t="shared" si="26"/>
        <v>0</v>
      </c>
      <c r="G332" s="66">
        <f t="shared" si="26"/>
        <v>50337</v>
      </c>
      <c r="H332" s="66">
        <f t="shared" si="26"/>
        <v>-544</v>
      </c>
      <c r="I332" s="66">
        <f t="shared" si="26"/>
        <v>49793</v>
      </c>
      <c r="J332"/>
      <c r="K332" s="66">
        <f>K324+K325</f>
        <v>4266</v>
      </c>
      <c r="L332" s="66">
        <f>L324+L325</f>
        <v>54059</v>
      </c>
      <c r="M332"/>
      <c r="N332"/>
    </row>
    <row r="333" spans="1:14" ht="13.5" thickBot="1">
      <c r="A333" s="432" t="s">
        <v>359</v>
      </c>
      <c r="B333" s="433"/>
      <c r="C333" s="434"/>
      <c r="D333" s="72">
        <f aca="true" t="shared" si="27" ref="D333:I333">D69+D141+D214+D246+D301+D332</f>
        <v>1362769</v>
      </c>
      <c r="E333" s="72">
        <f t="shared" si="27"/>
        <v>1232408</v>
      </c>
      <c r="F333" s="72">
        <f t="shared" si="27"/>
        <v>0</v>
      </c>
      <c r="G333" s="72">
        <f t="shared" si="27"/>
        <v>1232408</v>
      </c>
      <c r="H333" s="72">
        <f t="shared" si="27"/>
        <v>23911</v>
      </c>
      <c r="I333" s="72">
        <f t="shared" si="27"/>
        <v>1256319</v>
      </c>
      <c r="J333"/>
      <c r="K333" s="72">
        <f>K69+K141+K214+K246+K301+K332</f>
        <v>110370</v>
      </c>
      <c r="L333" s="72">
        <f>L69+L141+L214+L246+L301+L332</f>
        <v>1366689</v>
      </c>
      <c r="M333"/>
      <c r="N333"/>
    </row>
    <row r="334" spans="1:14" ht="15.75">
      <c r="A334" s="54"/>
      <c r="C334" s="26"/>
      <c r="F334"/>
      <c r="G334"/>
      <c r="H334"/>
      <c r="I334"/>
      <c r="J334"/>
      <c r="K334"/>
      <c r="L334"/>
      <c r="M334"/>
      <c r="N334"/>
    </row>
    <row r="335" spans="1:14" ht="15.75">
      <c r="A335" s="430"/>
      <c r="B335" s="430"/>
      <c r="C335" s="430"/>
      <c r="D335" s="138"/>
      <c r="E335" s="138"/>
      <c r="F335"/>
      <c r="G335"/>
      <c r="H335"/>
      <c r="I335"/>
      <c r="J335"/>
      <c r="K335"/>
      <c r="L335"/>
      <c r="M335"/>
      <c r="N335"/>
    </row>
    <row r="336" spans="1:14" ht="15.75">
      <c r="A336" s="27"/>
      <c r="B336" s="27"/>
      <c r="D336" s="27"/>
      <c r="F336"/>
      <c r="G336"/>
      <c r="H336"/>
      <c r="I336"/>
      <c r="J336"/>
      <c r="K336"/>
      <c r="L336"/>
      <c r="M336"/>
      <c r="N336"/>
    </row>
    <row r="337" spans="3:14" ht="12.75">
      <c r="C337" s="388"/>
      <c r="F337"/>
      <c r="G337"/>
      <c r="H337"/>
      <c r="I337"/>
      <c r="J337"/>
      <c r="K337"/>
      <c r="L337"/>
      <c r="M337"/>
      <c r="N337"/>
    </row>
    <row r="338" spans="3:14" ht="15.75">
      <c r="C338" s="73"/>
      <c r="F338"/>
      <c r="G338"/>
      <c r="H338"/>
      <c r="I338"/>
      <c r="J338"/>
      <c r="K338"/>
      <c r="L338"/>
      <c r="M338"/>
      <c r="N338"/>
    </row>
    <row r="339" spans="6:14" ht="12.75">
      <c r="F339"/>
      <c r="G339"/>
      <c r="H339"/>
      <c r="I339"/>
      <c r="J339"/>
      <c r="K339"/>
      <c r="L339"/>
      <c r="M339"/>
      <c r="N339"/>
    </row>
    <row r="340" spans="6:14" ht="14.25" customHeight="1">
      <c r="F340"/>
      <c r="G340"/>
      <c r="H340"/>
      <c r="I340"/>
      <c r="J340"/>
      <c r="K340"/>
      <c r="L340"/>
      <c r="M340"/>
      <c r="N340"/>
    </row>
    <row r="342" spans="1:14" s="57" customFormat="1" ht="30" customHeight="1">
      <c r="A342" s="2"/>
      <c r="B342" s="2"/>
      <c r="C342" s="2"/>
      <c r="D342" s="2"/>
      <c r="E342" s="62"/>
      <c r="F342" s="138"/>
      <c r="G342" s="56"/>
      <c r="H342" s="56"/>
      <c r="I342" s="56"/>
      <c r="J342" s="56"/>
      <c r="K342" s="56"/>
      <c r="L342" s="56"/>
      <c r="M342" s="56"/>
      <c r="N342" s="56"/>
    </row>
    <row r="353" spans="5:16" s="2" customFormat="1" ht="45.75" customHeight="1"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/>
      <c r="P353"/>
    </row>
    <row r="356" spans="5:16" s="2" customFormat="1" ht="15.75" customHeight="1"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/>
      <c r="P356"/>
    </row>
  </sheetData>
  <sheetProtection/>
  <mergeCells count="7">
    <mergeCell ref="A335:C335"/>
    <mergeCell ref="D2:H2"/>
    <mergeCell ref="A4:D4"/>
    <mergeCell ref="E4:H4"/>
    <mergeCell ref="A6:C6"/>
    <mergeCell ref="A7:C7"/>
    <mergeCell ref="A333:C33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315">
      <selection activeCell="J305" sqref="J305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28125" style="62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9" ht="5.25" customHeight="1">
      <c r="A1" s="1"/>
      <c r="C1" s="75"/>
      <c r="D1" s="60"/>
      <c r="E1" s="59"/>
      <c r="F1" s="60"/>
      <c r="G1" s="60"/>
      <c r="H1" s="59"/>
      <c r="I1" s="61"/>
    </row>
    <row r="2" spans="1:9" ht="13.5" customHeight="1">
      <c r="A2" s="1"/>
      <c r="C2" s="75"/>
      <c r="D2" s="217" t="s">
        <v>848</v>
      </c>
      <c r="E2" s="59"/>
      <c r="F2" s="60"/>
      <c r="G2" s="60"/>
      <c r="H2" s="59"/>
      <c r="I2" s="61"/>
    </row>
    <row r="3" spans="1:9" ht="13.5" customHeight="1">
      <c r="A3" s="423" t="s">
        <v>621</v>
      </c>
      <c r="B3" s="423"/>
      <c r="C3" s="423"/>
      <c r="D3" s="405"/>
      <c r="E3" s="405"/>
      <c r="F3" s="405"/>
      <c r="G3" s="405"/>
      <c r="H3" s="405"/>
      <c r="I3" s="405"/>
    </row>
    <row r="4" spans="1:9" ht="18.75" hidden="1">
      <c r="A4" s="6"/>
      <c r="B4" s="6"/>
      <c r="C4" s="74"/>
      <c r="D4" s="60"/>
      <c r="E4" s="59"/>
      <c r="F4" s="60"/>
      <c r="G4" s="60"/>
      <c r="H4" s="59"/>
      <c r="I4" s="5"/>
    </row>
    <row r="5" spans="1:16" ht="63" customHeight="1" hidden="1">
      <c r="A5" s="406"/>
      <c r="B5" s="406"/>
      <c r="C5" s="406"/>
      <c r="D5" s="406"/>
      <c r="E5" s="407"/>
      <c r="F5" s="407"/>
      <c r="G5" s="407"/>
      <c r="H5" s="407"/>
      <c r="I5" s="407"/>
      <c r="J5" s="56"/>
      <c r="K5" s="56"/>
      <c r="P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4" ht="76.5" customHeight="1" thickBot="1">
      <c r="A7" s="424" t="s">
        <v>212</v>
      </c>
      <c r="B7" s="425"/>
      <c r="C7" s="426"/>
      <c r="D7" s="253" t="s">
        <v>861</v>
      </c>
      <c r="E7" s="253" t="s">
        <v>876</v>
      </c>
      <c r="F7" s="253" t="s">
        <v>879</v>
      </c>
      <c r="G7" s="253" t="s">
        <v>878</v>
      </c>
      <c r="H7" s="253" t="s">
        <v>54</v>
      </c>
      <c r="I7" s="253" t="s">
        <v>55</v>
      </c>
      <c r="J7" s="396" t="s">
        <v>78</v>
      </c>
      <c r="K7" s="396" t="s">
        <v>72</v>
      </c>
      <c r="L7"/>
      <c r="M7"/>
      <c r="N7"/>
    </row>
    <row r="8" spans="1:14" ht="20.25" thickBot="1">
      <c r="A8" s="427"/>
      <c r="B8" s="428"/>
      <c r="C8" s="429"/>
      <c r="D8" s="64" t="s">
        <v>305</v>
      </c>
      <c r="E8" s="64" t="s">
        <v>305</v>
      </c>
      <c r="F8" s="64" t="s">
        <v>305</v>
      </c>
      <c r="G8" s="64" t="s">
        <v>305</v>
      </c>
      <c r="H8" s="64" t="s">
        <v>305</v>
      </c>
      <c r="I8" s="64" t="s">
        <v>305</v>
      </c>
      <c r="J8" s="64" t="s">
        <v>305</v>
      </c>
      <c r="K8" s="64" t="s">
        <v>305</v>
      </c>
      <c r="L8"/>
      <c r="M8"/>
      <c r="N8"/>
    </row>
    <row r="9" spans="1:14" ht="28.5">
      <c r="A9" s="10"/>
      <c r="B9" s="129" t="s">
        <v>583</v>
      </c>
      <c r="C9" s="145" t="s">
        <v>796</v>
      </c>
      <c r="D9" s="65"/>
      <c r="E9" s="65"/>
      <c r="F9" s="65"/>
      <c r="G9" s="65"/>
      <c r="H9" s="65"/>
      <c r="I9" s="65"/>
      <c r="J9" s="65"/>
      <c r="K9" s="65"/>
      <c r="L9"/>
      <c r="M9"/>
      <c r="N9"/>
    </row>
    <row r="10" spans="1:14" ht="12.75">
      <c r="A10" s="10"/>
      <c r="B10" s="129"/>
      <c r="C10" s="23" t="s">
        <v>334</v>
      </c>
      <c r="D10" s="130"/>
      <c r="E10" s="130"/>
      <c r="F10" s="130"/>
      <c r="G10" s="130"/>
      <c r="H10" s="130"/>
      <c r="I10" s="130"/>
      <c r="J10" s="130"/>
      <c r="K10" s="130"/>
      <c r="L10"/>
      <c r="M10"/>
      <c r="N10"/>
    </row>
    <row r="11" spans="1:14" ht="13.5">
      <c r="A11" s="10"/>
      <c r="B11" s="22"/>
      <c r="C11" s="146" t="s">
        <v>871</v>
      </c>
      <c r="D11" s="69"/>
      <c r="E11" s="69"/>
      <c r="F11" s="69"/>
      <c r="G11" s="69"/>
      <c r="H11" s="69"/>
      <c r="I11" s="69"/>
      <c r="J11" s="69"/>
      <c r="K11" s="69"/>
      <c r="L11"/>
      <c r="M11"/>
      <c r="N11"/>
    </row>
    <row r="12" spans="1:14" ht="12.75">
      <c r="A12" s="10"/>
      <c r="B12" s="10">
        <v>1100</v>
      </c>
      <c r="C12" s="14" t="s">
        <v>341</v>
      </c>
      <c r="D12" s="66">
        <v>16225</v>
      </c>
      <c r="E12" s="66">
        <v>17950</v>
      </c>
      <c r="F12" s="66">
        <v>0</v>
      </c>
      <c r="G12" s="66">
        <v>17950</v>
      </c>
      <c r="H12" s="66">
        <v>900</v>
      </c>
      <c r="I12" s="66">
        <v>18850</v>
      </c>
      <c r="J12" s="66">
        <v>0</v>
      </c>
      <c r="K12" s="66">
        <v>18850</v>
      </c>
      <c r="L12"/>
      <c r="M12"/>
      <c r="N12"/>
    </row>
    <row r="13" spans="1:14" ht="12.75">
      <c r="A13" s="227"/>
      <c r="B13" s="223">
        <v>1148</v>
      </c>
      <c r="C13" s="226" t="s">
        <v>280</v>
      </c>
      <c r="D13" s="225">
        <v>200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/>
      <c r="M13"/>
      <c r="N13"/>
    </row>
    <row r="14" spans="1:14" ht="12.75">
      <c r="A14" s="10"/>
      <c r="B14" s="10">
        <v>1210</v>
      </c>
      <c r="C14" s="14" t="s">
        <v>342</v>
      </c>
      <c r="D14" s="66">
        <v>3907</v>
      </c>
      <c r="E14" s="66">
        <v>4324</v>
      </c>
      <c r="F14" s="66">
        <v>0</v>
      </c>
      <c r="G14" s="66">
        <v>4324</v>
      </c>
      <c r="H14" s="66">
        <v>217</v>
      </c>
      <c r="I14" s="66">
        <v>4541</v>
      </c>
      <c r="J14" s="66">
        <v>0</v>
      </c>
      <c r="K14" s="66">
        <v>4541</v>
      </c>
      <c r="L14"/>
      <c r="M14"/>
      <c r="N14"/>
    </row>
    <row r="15" spans="1:14" ht="25.5">
      <c r="A15" s="227"/>
      <c r="B15" s="227">
        <v>1220</v>
      </c>
      <c r="C15" s="226" t="s">
        <v>708</v>
      </c>
      <c r="D15" s="225">
        <v>535</v>
      </c>
      <c r="E15" s="225">
        <f aca="true" t="shared" si="0" ref="E15:K15">SUM(E16:E18)</f>
        <v>120</v>
      </c>
      <c r="F15" s="225">
        <f t="shared" si="0"/>
        <v>0</v>
      </c>
      <c r="G15" s="225">
        <f t="shared" si="0"/>
        <v>120</v>
      </c>
      <c r="H15" s="225">
        <f t="shared" si="0"/>
        <v>0</v>
      </c>
      <c r="I15" s="225">
        <f t="shared" si="0"/>
        <v>120</v>
      </c>
      <c r="J15" s="225">
        <f t="shared" si="0"/>
        <v>0</v>
      </c>
      <c r="K15" s="225">
        <f t="shared" si="0"/>
        <v>120</v>
      </c>
      <c r="L15"/>
      <c r="M15"/>
      <c r="N15"/>
    </row>
    <row r="16" spans="1:14" ht="12.75">
      <c r="A16" s="227"/>
      <c r="B16" s="223">
        <v>1221</v>
      </c>
      <c r="C16" s="226" t="s">
        <v>753</v>
      </c>
      <c r="D16" s="225">
        <v>315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/>
      <c r="M16"/>
      <c r="N16"/>
    </row>
    <row r="17" spans="1:14" ht="25.5">
      <c r="A17" s="227"/>
      <c r="B17" s="223">
        <v>1228</v>
      </c>
      <c r="C17" s="226" t="s">
        <v>251</v>
      </c>
      <c r="D17" s="225">
        <v>150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/>
      <c r="M17"/>
      <c r="N17"/>
    </row>
    <row r="18" spans="1:14" ht="12.75">
      <c r="A18" s="227"/>
      <c r="B18" s="223">
        <v>1229</v>
      </c>
      <c r="C18" s="226" t="s">
        <v>281</v>
      </c>
      <c r="D18" s="225">
        <v>70</v>
      </c>
      <c r="E18" s="225">
        <v>120</v>
      </c>
      <c r="F18" s="225">
        <v>0</v>
      </c>
      <c r="G18" s="225">
        <v>120</v>
      </c>
      <c r="H18" s="225">
        <v>0</v>
      </c>
      <c r="I18" s="225">
        <v>120</v>
      </c>
      <c r="J18" s="225">
        <v>0</v>
      </c>
      <c r="K18" s="225">
        <v>120</v>
      </c>
      <c r="L18"/>
      <c r="M18"/>
      <c r="N18"/>
    </row>
    <row r="19" spans="1:14" ht="12.75">
      <c r="A19" s="227"/>
      <c r="B19" s="227">
        <v>2100</v>
      </c>
      <c r="C19" s="226" t="s">
        <v>312</v>
      </c>
      <c r="D19" s="225">
        <f aca="true" t="shared" si="1" ref="D19:I19">SUM(D20:D21)</f>
        <v>120</v>
      </c>
      <c r="E19" s="225">
        <f t="shared" si="1"/>
        <v>120</v>
      </c>
      <c r="F19" s="225">
        <f t="shared" si="1"/>
        <v>0</v>
      </c>
      <c r="G19" s="225">
        <f t="shared" si="1"/>
        <v>120</v>
      </c>
      <c r="H19" s="225">
        <f t="shared" si="1"/>
        <v>-120</v>
      </c>
      <c r="I19" s="225">
        <f t="shared" si="1"/>
        <v>0</v>
      </c>
      <c r="J19" s="225">
        <f>SUM(J20:J21)</f>
        <v>0</v>
      </c>
      <c r="K19" s="225">
        <f>SUM(K20:K21)</f>
        <v>0</v>
      </c>
      <c r="L19"/>
      <c r="M19"/>
      <c r="N19"/>
    </row>
    <row r="20" spans="1:14" ht="12.75">
      <c r="A20" s="227"/>
      <c r="B20" s="223">
        <v>2121</v>
      </c>
      <c r="C20" s="226" t="s">
        <v>157</v>
      </c>
      <c r="D20" s="225">
        <v>80</v>
      </c>
      <c r="E20" s="225">
        <v>80</v>
      </c>
      <c r="F20" s="225">
        <v>0</v>
      </c>
      <c r="G20" s="225">
        <v>80</v>
      </c>
      <c r="H20" s="225">
        <v>-80</v>
      </c>
      <c r="I20" s="225">
        <v>0</v>
      </c>
      <c r="J20" s="225">
        <v>0</v>
      </c>
      <c r="K20" s="225">
        <v>0</v>
      </c>
      <c r="L20"/>
      <c r="M20"/>
      <c r="N20"/>
    </row>
    <row r="21" spans="1:14" ht="15" customHeight="1">
      <c r="A21" s="227"/>
      <c r="B21" s="223">
        <v>2122</v>
      </c>
      <c r="C21" s="226" t="s">
        <v>158</v>
      </c>
      <c r="D21" s="225">
        <v>40</v>
      </c>
      <c r="E21" s="225">
        <v>40</v>
      </c>
      <c r="F21" s="225">
        <v>0</v>
      </c>
      <c r="G21" s="225">
        <v>40</v>
      </c>
      <c r="H21" s="225">
        <v>-40</v>
      </c>
      <c r="I21" s="225">
        <v>0</v>
      </c>
      <c r="J21" s="225">
        <v>0</v>
      </c>
      <c r="K21" s="225">
        <v>0</v>
      </c>
      <c r="L21"/>
      <c r="M21"/>
      <c r="N21"/>
    </row>
    <row r="22" spans="1:14" ht="12.75">
      <c r="A22" s="10"/>
      <c r="B22" s="10">
        <v>2200</v>
      </c>
      <c r="C22" s="14" t="s">
        <v>310</v>
      </c>
      <c r="D22" s="66">
        <f aca="true" t="shared" si="2" ref="D22:I22">SUM(D23:D37)</f>
        <v>2874</v>
      </c>
      <c r="E22" s="66">
        <f t="shared" si="2"/>
        <v>3500</v>
      </c>
      <c r="F22" s="66">
        <f t="shared" si="2"/>
        <v>0</v>
      </c>
      <c r="G22" s="66">
        <f t="shared" si="2"/>
        <v>3500</v>
      </c>
      <c r="H22" s="66">
        <f t="shared" si="2"/>
        <v>-1225</v>
      </c>
      <c r="I22" s="66">
        <f t="shared" si="2"/>
        <v>2275</v>
      </c>
      <c r="J22" s="66">
        <f>SUM(J23:J37)</f>
        <v>0</v>
      </c>
      <c r="K22" s="66">
        <f>SUM(K23:K37)</f>
        <v>2275</v>
      </c>
      <c r="L22"/>
      <c r="M22"/>
      <c r="N22"/>
    </row>
    <row r="23" spans="1:14" ht="12.75">
      <c r="A23" s="10"/>
      <c r="B23" s="126">
        <v>2213</v>
      </c>
      <c r="C23" s="247" t="s">
        <v>523</v>
      </c>
      <c r="D23" s="248">
        <v>1295</v>
      </c>
      <c r="E23" s="248">
        <v>1000</v>
      </c>
      <c r="F23" s="248">
        <v>0</v>
      </c>
      <c r="G23" s="248">
        <v>1000</v>
      </c>
      <c r="H23" s="248">
        <v>-745</v>
      </c>
      <c r="I23" s="248">
        <v>255</v>
      </c>
      <c r="J23" s="248">
        <v>0</v>
      </c>
      <c r="K23" s="248">
        <v>255</v>
      </c>
      <c r="L23"/>
      <c r="M23"/>
      <c r="N23"/>
    </row>
    <row r="24" spans="1:14" ht="12.75">
      <c r="A24" s="10"/>
      <c r="B24" s="126">
        <v>2219</v>
      </c>
      <c r="C24" s="14" t="s">
        <v>524</v>
      </c>
      <c r="D24" s="66">
        <v>305</v>
      </c>
      <c r="E24" s="66">
        <v>350</v>
      </c>
      <c r="F24" s="66">
        <v>0</v>
      </c>
      <c r="G24" s="66">
        <v>350</v>
      </c>
      <c r="H24" s="66">
        <v>-80</v>
      </c>
      <c r="I24" s="66">
        <v>270</v>
      </c>
      <c r="J24" s="66">
        <v>0</v>
      </c>
      <c r="K24" s="66">
        <v>270</v>
      </c>
      <c r="L24"/>
      <c r="M24"/>
      <c r="N24"/>
    </row>
    <row r="25" spans="1:14" ht="12.75">
      <c r="A25" s="10"/>
      <c r="B25" s="126">
        <v>2223</v>
      </c>
      <c r="C25" s="14" t="s">
        <v>226</v>
      </c>
      <c r="D25" s="66">
        <v>0</v>
      </c>
      <c r="E25" s="66">
        <v>200</v>
      </c>
      <c r="F25" s="66">
        <v>0</v>
      </c>
      <c r="G25" s="66">
        <v>200</v>
      </c>
      <c r="H25" s="66">
        <v>-100</v>
      </c>
      <c r="I25" s="66">
        <v>100</v>
      </c>
      <c r="J25" s="66">
        <v>0</v>
      </c>
      <c r="K25" s="66">
        <v>100</v>
      </c>
      <c r="L25"/>
      <c r="M25"/>
      <c r="N25"/>
    </row>
    <row r="26" spans="1:14" ht="12.75">
      <c r="A26" s="10"/>
      <c r="B26" s="126">
        <v>2231</v>
      </c>
      <c r="C26" s="14" t="s">
        <v>160</v>
      </c>
      <c r="D26" s="66">
        <v>0</v>
      </c>
      <c r="E26" s="66">
        <v>150</v>
      </c>
      <c r="F26" s="66">
        <v>0</v>
      </c>
      <c r="G26" s="66">
        <v>150</v>
      </c>
      <c r="H26" s="66">
        <v>-150</v>
      </c>
      <c r="I26" s="66">
        <v>0</v>
      </c>
      <c r="J26" s="66">
        <v>0</v>
      </c>
      <c r="K26" s="66">
        <v>0</v>
      </c>
      <c r="L26"/>
      <c r="M26"/>
      <c r="N26"/>
    </row>
    <row r="27" spans="1:14" ht="12.75">
      <c r="A27" s="10"/>
      <c r="B27" s="126">
        <v>2234</v>
      </c>
      <c r="C27" s="14" t="s">
        <v>585</v>
      </c>
      <c r="D27" s="66">
        <v>50</v>
      </c>
      <c r="E27" s="66">
        <v>50</v>
      </c>
      <c r="F27" s="66">
        <v>0</v>
      </c>
      <c r="G27" s="66">
        <v>50</v>
      </c>
      <c r="H27" s="66">
        <v>0</v>
      </c>
      <c r="I27" s="66">
        <v>50</v>
      </c>
      <c r="J27" s="66">
        <v>0</v>
      </c>
      <c r="K27" s="66">
        <v>50</v>
      </c>
      <c r="L27"/>
      <c r="M27"/>
      <c r="N27"/>
    </row>
    <row r="28" spans="1:14" ht="12.75">
      <c r="A28" s="10"/>
      <c r="B28" s="126">
        <v>2235</v>
      </c>
      <c r="C28" s="14" t="s">
        <v>162</v>
      </c>
      <c r="D28" s="66">
        <v>0</v>
      </c>
      <c r="E28" s="66">
        <v>0</v>
      </c>
      <c r="F28" s="66">
        <v>0</v>
      </c>
      <c r="G28" s="66">
        <v>0</v>
      </c>
      <c r="H28" s="66">
        <v>290</v>
      </c>
      <c r="I28" s="66">
        <v>290</v>
      </c>
      <c r="J28" s="66">
        <v>0</v>
      </c>
      <c r="K28" s="66">
        <v>290</v>
      </c>
      <c r="L28"/>
      <c r="M28"/>
      <c r="N28"/>
    </row>
    <row r="29" spans="1:14" ht="12.75">
      <c r="A29" s="227"/>
      <c r="B29" s="223">
        <v>2234</v>
      </c>
      <c r="C29" s="226" t="s">
        <v>714</v>
      </c>
      <c r="D29" s="225">
        <v>0</v>
      </c>
      <c r="E29" s="248">
        <v>100</v>
      </c>
      <c r="F29" s="248">
        <v>0</v>
      </c>
      <c r="G29" s="248">
        <v>100</v>
      </c>
      <c r="H29" s="248">
        <v>17</v>
      </c>
      <c r="I29" s="248">
        <v>117</v>
      </c>
      <c r="J29" s="248">
        <v>0</v>
      </c>
      <c r="K29" s="248">
        <v>117</v>
      </c>
      <c r="L29"/>
      <c r="M29"/>
      <c r="N29"/>
    </row>
    <row r="30" spans="1:14" ht="14.25" customHeight="1">
      <c r="A30" s="227"/>
      <c r="B30" s="223">
        <v>2239</v>
      </c>
      <c r="C30" s="226" t="s">
        <v>224</v>
      </c>
      <c r="D30" s="225">
        <v>0</v>
      </c>
      <c r="E30" s="225">
        <v>290</v>
      </c>
      <c r="F30" s="225">
        <v>0</v>
      </c>
      <c r="G30" s="225">
        <v>290</v>
      </c>
      <c r="H30" s="225">
        <v>-180</v>
      </c>
      <c r="I30" s="225">
        <v>110</v>
      </c>
      <c r="J30" s="225">
        <v>0</v>
      </c>
      <c r="K30" s="225">
        <v>110</v>
      </c>
      <c r="L30"/>
      <c r="M30"/>
      <c r="N30"/>
    </row>
    <row r="31" spans="1:14" ht="14.25" customHeight="1">
      <c r="A31" s="227"/>
      <c r="B31" s="223">
        <v>2241</v>
      </c>
      <c r="C31" s="226" t="s">
        <v>16</v>
      </c>
      <c r="D31" s="225">
        <v>0</v>
      </c>
      <c r="E31" s="225">
        <v>0</v>
      </c>
      <c r="F31" s="225">
        <v>0</v>
      </c>
      <c r="G31" s="225">
        <v>0</v>
      </c>
      <c r="H31" s="225">
        <v>93</v>
      </c>
      <c r="I31" s="225">
        <v>93</v>
      </c>
      <c r="J31" s="225">
        <v>0</v>
      </c>
      <c r="K31" s="225">
        <v>93</v>
      </c>
      <c r="L31"/>
      <c r="M31"/>
      <c r="N31"/>
    </row>
    <row r="32" spans="1:14" ht="15" customHeight="1">
      <c r="A32" s="10"/>
      <c r="B32" s="126">
        <v>2243</v>
      </c>
      <c r="C32" s="14" t="s">
        <v>586</v>
      </c>
      <c r="D32" s="66">
        <v>899</v>
      </c>
      <c r="E32" s="66">
        <v>900</v>
      </c>
      <c r="F32" s="66">
        <v>0</v>
      </c>
      <c r="G32" s="66">
        <v>900</v>
      </c>
      <c r="H32" s="66">
        <v>-300</v>
      </c>
      <c r="I32" s="66">
        <v>600</v>
      </c>
      <c r="J32" s="66">
        <v>0</v>
      </c>
      <c r="K32" s="66">
        <v>600</v>
      </c>
      <c r="L32"/>
      <c r="M32"/>
      <c r="N32"/>
    </row>
    <row r="33" spans="1:14" ht="15" customHeight="1">
      <c r="A33" s="10"/>
      <c r="B33" s="126">
        <v>2245</v>
      </c>
      <c r="C33" s="14" t="s">
        <v>629</v>
      </c>
      <c r="D33" s="66">
        <v>0</v>
      </c>
      <c r="E33" s="66">
        <v>70</v>
      </c>
      <c r="F33" s="66">
        <v>0</v>
      </c>
      <c r="G33" s="66">
        <v>70</v>
      </c>
      <c r="H33" s="66">
        <v>-70</v>
      </c>
      <c r="I33" s="66">
        <v>0</v>
      </c>
      <c r="J33" s="66">
        <v>0</v>
      </c>
      <c r="K33" s="66">
        <v>0</v>
      </c>
      <c r="L33"/>
      <c r="M33"/>
      <c r="N33"/>
    </row>
    <row r="34" spans="1:14" ht="24.75" customHeight="1">
      <c r="A34" s="10"/>
      <c r="B34" s="126">
        <v>2249</v>
      </c>
      <c r="C34" s="14" t="s">
        <v>124</v>
      </c>
      <c r="D34" s="66">
        <v>25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/>
      <c r="M34"/>
      <c r="N34"/>
    </row>
    <row r="35" spans="1:14" ht="15" customHeight="1">
      <c r="A35" s="10"/>
      <c r="B35" s="126">
        <v>2253</v>
      </c>
      <c r="C35" s="14" t="s">
        <v>133</v>
      </c>
      <c r="D35" s="66">
        <v>180</v>
      </c>
      <c r="E35" s="66">
        <v>70</v>
      </c>
      <c r="F35" s="66">
        <v>0</v>
      </c>
      <c r="G35" s="66">
        <v>70</v>
      </c>
      <c r="H35" s="66">
        <v>0</v>
      </c>
      <c r="I35" s="66">
        <v>70</v>
      </c>
      <c r="J35" s="66">
        <v>0</v>
      </c>
      <c r="K35" s="66">
        <v>70</v>
      </c>
      <c r="L35"/>
      <c r="M35"/>
      <c r="N35"/>
    </row>
    <row r="36" spans="1:14" ht="13.5" customHeight="1">
      <c r="A36" s="10"/>
      <c r="B36" s="126">
        <v>2264</v>
      </c>
      <c r="C36" s="14" t="s">
        <v>587</v>
      </c>
      <c r="D36" s="66">
        <v>20</v>
      </c>
      <c r="E36" s="66">
        <v>20</v>
      </c>
      <c r="F36" s="66">
        <v>0</v>
      </c>
      <c r="G36" s="66">
        <v>20</v>
      </c>
      <c r="H36" s="66">
        <v>0</v>
      </c>
      <c r="I36" s="66">
        <v>20</v>
      </c>
      <c r="J36" s="66">
        <v>0</v>
      </c>
      <c r="K36" s="66">
        <v>20</v>
      </c>
      <c r="L36"/>
      <c r="M36"/>
      <c r="N36"/>
    </row>
    <row r="37" spans="1:14" ht="13.5" customHeight="1">
      <c r="A37" s="10"/>
      <c r="B37" s="126">
        <v>2279</v>
      </c>
      <c r="C37" s="14" t="s">
        <v>159</v>
      </c>
      <c r="D37" s="66">
        <v>100</v>
      </c>
      <c r="E37" s="66">
        <v>300</v>
      </c>
      <c r="F37" s="66">
        <v>0</v>
      </c>
      <c r="G37" s="66">
        <v>300</v>
      </c>
      <c r="H37" s="66">
        <v>0</v>
      </c>
      <c r="I37" s="66">
        <v>300</v>
      </c>
      <c r="J37" s="66">
        <v>0</v>
      </c>
      <c r="K37" s="66">
        <v>300</v>
      </c>
      <c r="L37"/>
      <c r="M37"/>
      <c r="N37"/>
    </row>
    <row r="38" spans="1:14" ht="26.25" customHeight="1">
      <c r="A38" s="10"/>
      <c r="B38" s="10">
        <v>2300</v>
      </c>
      <c r="C38" s="14" t="s">
        <v>361</v>
      </c>
      <c r="D38" s="66">
        <f aca="true" t="shared" si="3" ref="D38:I38">SUM(D39:D45)</f>
        <v>1815</v>
      </c>
      <c r="E38" s="66">
        <f t="shared" si="3"/>
        <v>2200</v>
      </c>
      <c r="F38" s="66">
        <f t="shared" si="3"/>
        <v>0</v>
      </c>
      <c r="G38" s="66">
        <f t="shared" si="3"/>
        <v>2200</v>
      </c>
      <c r="H38" s="66">
        <f t="shared" si="3"/>
        <v>-380</v>
      </c>
      <c r="I38" s="66">
        <f t="shared" si="3"/>
        <v>1820</v>
      </c>
      <c r="J38" s="66">
        <f>SUM(J39:J45)</f>
        <v>0</v>
      </c>
      <c r="K38" s="66">
        <f>SUM(K39:K45)</f>
        <v>1820</v>
      </c>
      <c r="L38"/>
      <c r="M38"/>
      <c r="N38"/>
    </row>
    <row r="39" spans="1:14" ht="14.25" customHeight="1">
      <c r="A39" s="10"/>
      <c r="B39" s="126">
        <v>2311</v>
      </c>
      <c r="C39" s="14" t="s">
        <v>538</v>
      </c>
      <c r="D39" s="66">
        <v>365</v>
      </c>
      <c r="E39" s="66">
        <v>300</v>
      </c>
      <c r="F39" s="66">
        <v>0</v>
      </c>
      <c r="G39" s="66">
        <v>300</v>
      </c>
      <c r="H39" s="66">
        <v>0</v>
      </c>
      <c r="I39" s="66">
        <v>300</v>
      </c>
      <c r="J39" s="66">
        <v>0</v>
      </c>
      <c r="K39" s="66">
        <v>300</v>
      </c>
      <c r="L39"/>
      <c r="M39"/>
      <c r="N39"/>
    </row>
    <row r="40" spans="1:14" ht="15.75" customHeight="1">
      <c r="A40" s="10"/>
      <c r="B40" s="126">
        <v>2312</v>
      </c>
      <c r="C40" s="14" t="s">
        <v>539</v>
      </c>
      <c r="D40" s="66">
        <v>656</v>
      </c>
      <c r="E40" s="66">
        <v>500</v>
      </c>
      <c r="F40" s="66">
        <v>0</v>
      </c>
      <c r="G40" s="66">
        <v>500</v>
      </c>
      <c r="H40" s="66">
        <v>65</v>
      </c>
      <c r="I40" s="66">
        <v>565</v>
      </c>
      <c r="J40" s="66">
        <v>0</v>
      </c>
      <c r="K40" s="66">
        <v>565</v>
      </c>
      <c r="L40"/>
      <c r="M40"/>
      <c r="N40"/>
    </row>
    <row r="41" spans="1:14" ht="15" customHeight="1">
      <c r="A41" s="10"/>
      <c r="B41" s="126">
        <v>2322</v>
      </c>
      <c r="C41" s="14" t="s">
        <v>540</v>
      </c>
      <c r="D41" s="66">
        <v>365</v>
      </c>
      <c r="E41" s="66">
        <v>550</v>
      </c>
      <c r="F41" s="66">
        <v>0</v>
      </c>
      <c r="G41" s="66">
        <v>550</v>
      </c>
      <c r="H41" s="66">
        <v>0</v>
      </c>
      <c r="I41" s="66">
        <v>550</v>
      </c>
      <c r="J41" s="66">
        <v>0</v>
      </c>
      <c r="K41" s="66">
        <v>550</v>
      </c>
      <c r="L41"/>
      <c r="M41"/>
      <c r="N41"/>
    </row>
    <row r="42" spans="1:14" ht="15" customHeight="1">
      <c r="A42" s="10"/>
      <c r="B42" s="126">
        <v>2350</v>
      </c>
      <c r="C42" s="14" t="s">
        <v>588</v>
      </c>
      <c r="D42" s="66">
        <v>18</v>
      </c>
      <c r="E42" s="66">
        <v>150</v>
      </c>
      <c r="F42" s="66">
        <v>0</v>
      </c>
      <c r="G42" s="66">
        <v>150</v>
      </c>
      <c r="H42" s="66">
        <v>-70</v>
      </c>
      <c r="I42" s="66">
        <v>80</v>
      </c>
      <c r="J42" s="66">
        <v>0</v>
      </c>
      <c r="K42" s="66">
        <v>80</v>
      </c>
      <c r="L42"/>
      <c r="M42"/>
      <c r="N42"/>
    </row>
    <row r="43" spans="1:14" ht="15.75" customHeight="1">
      <c r="A43" s="10"/>
      <c r="B43" s="126">
        <v>2352</v>
      </c>
      <c r="C43" s="14" t="s">
        <v>542</v>
      </c>
      <c r="D43" s="66">
        <v>240</v>
      </c>
      <c r="E43" s="66">
        <v>200</v>
      </c>
      <c r="F43" s="66">
        <v>0</v>
      </c>
      <c r="G43" s="66">
        <v>200</v>
      </c>
      <c r="H43" s="66">
        <v>5</v>
      </c>
      <c r="I43" s="66">
        <v>205</v>
      </c>
      <c r="J43" s="66">
        <v>0</v>
      </c>
      <c r="K43" s="66">
        <v>205</v>
      </c>
      <c r="L43"/>
      <c r="M43"/>
      <c r="N43"/>
    </row>
    <row r="44" spans="1:14" ht="15.75" customHeight="1">
      <c r="A44" s="10"/>
      <c r="B44" s="126">
        <v>2353</v>
      </c>
      <c r="C44" s="14" t="s">
        <v>589</v>
      </c>
      <c r="D44" s="66">
        <v>50</v>
      </c>
      <c r="E44" s="66">
        <v>400</v>
      </c>
      <c r="F44" s="66">
        <v>0</v>
      </c>
      <c r="G44" s="66">
        <v>400</v>
      </c>
      <c r="H44" s="66">
        <v>-350</v>
      </c>
      <c r="I44" s="66">
        <v>50</v>
      </c>
      <c r="J44" s="66">
        <v>0</v>
      </c>
      <c r="K44" s="66">
        <v>50</v>
      </c>
      <c r="L44"/>
      <c r="M44"/>
      <c r="N44"/>
    </row>
    <row r="45" spans="1:14" ht="15.75" customHeight="1">
      <c r="A45" s="10"/>
      <c r="B45" s="126">
        <v>2363</v>
      </c>
      <c r="C45" s="14" t="s">
        <v>544</v>
      </c>
      <c r="D45" s="66">
        <v>121</v>
      </c>
      <c r="E45" s="66">
        <v>100</v>
      </c>
      <c r="F45" s="66">
        <v>0</v>
      </c>
      <c r="G45" s="66">
        <v>100</v>
      </c>
      <c r="H45" s="66">
        <v>-30</v>
      </c>
      <c r="I45" s="66">
        <v>70</v>
      </c>
      <c r="J45" s="66">
        <v>0</v>
      </c>
      <c r="K45" s="66">
        <v>70</v>
      </c>
      <c r="L45"/>
      <c r="M45"/>
      <c r="N45"/>
    </row>
    <row r="46" spans="1:14" ht="15.75" customHeight="1">
      <c r="A46" s="10"/>
      <c r="B46" s="10">
        <v>2400</v>
      </c>
      <c r="C46" s="14" t="s">
        <v>318</v>
      </c>
      <c r="D46" s="66">
        <v>1395</v>
      </c>
      <c r="E46" s="66">
        <v>1100</v>
      </c>
      <c r="F46" s="66">
        <v>0</v>
      </c>
      <c r="G46" s="66">
        <v>1100</v>
      </c>
      <c r="H46" s="66">
        <v>183</v>
      </c>
      <c r="I46" s="66">
        <v>1283</v>
      </c>
      <c r="J46" s="66">
        <v>0</v>
      </c>
      <c r="K46" s="66">
        <v>1283</v>
      </c>
      <c r="L46"/>
      <c r="M46"/>
      <c r="N46"/>
    </row>
    <row r="47" spans="1:14" ht="15.75" customHeight="1">
      <c r="A47" s="10"/>
      <c r="B47" s="10">
        <v>5000</v>
      </c>
      <c r="C47" s="14" t="s">
        <v>343</v>
      </c>
      <c r="D47" s="66">
        <v>2100</v>
      </c>
      <c r="E47" s="66">
        <f>SUM(E48:E49)</f>
        <v>2100</v>
      </c>
      <c r="F47" s="66">
        <f>SUM(F48:F49)</f>
        <v>0</v>
      </c>
      <c r="G47" s="66">
        <f>SUM(G48:G49)</f>
        <v>2100</v>
      </c>
      <c r="H47" s="66">
        <f>SUM(H48:H50)</f>
        <v>825</v>
      </c>
      <c r="I47" s="66">
        <f>SUM(I48:I50)</f>
        <v>2925</v>
      </c>
      <c r="J47" s="66">
        <f>SUM(J48:J50)</f>
        <v>0</v>
      </c>
      <c r="K47" s="66">
        <f>SUM(K48:K50)</f>
        <v>2925</v>
      </c>
      <c r="L47"/>
      <c r="M47"/>
      <c r="N47"/>
    </row>
    <row r="48" spans="1:14" ht="15.75" customHeight="1">
      <c r="A48" s="10"/>
      <c r="B48" s="126">
        <v>5233</v>
      </c>
      <c r="C48" s="14" t="s">
        <v>392</v>
      </c>
      <c r="D48" s="66">
        <v>2100</v>
      </c>
      <c r="E48" s="66">
        <v>2100</v>
      </c>
      <c r="F48" s="66">
        <v>0</v>
      </c>
      <c r="G48" s="66">
        <v>2100</v>
      </c>
      <c r="H48" s="66">
        <v>0</v>
      </c>
      <c r="I48" s="66">
        <v>2100</v>
      </c>
      <c r="J48" s="66">
        <v>0</v>
      </c>
      <c r="K48" s="66">
        <v>2100</v>
      </c>
      <c r="L48"/>
      <c r="M48"/>
      <c r="N48"/>
    </row>
    <row r="49" spans="1:14" ht="15.75" customHeight="1">
      <c r="A49" s="10"/>
      <c r="B49" s="126">
        <v>5238</v>
      </c>
      <c r="C49" s="14" t="s">
        <v>593</v>
      </c>
      <c r="D49" s="66">
        <v>0</v>
      </c>
      <c r="E49" s="66">
        <v>0</v>
      </c>
      <c r="F49" s="66">
        <v>0</v>
      </c>
      <c r="G49" s="66">
        <v>0</v>
      </c>
      <c r="H49" s="66">
        <v>535</v>
      </c>
      <c r="I49" s="66">
        <v>535</v>
      </c>
      <c r="J49" s="66">
        <v>0</v>
      </c>
      <c r="K49" s="66">
        <v>535</v>
      </c>
      <c r="L49"/>
      <c r="M49"/>
      <c r="N49"/>
    </row>
    <row r="50" spans="1:14" ht="15.75" customHeight="1">
      <c r="A50" s="10"/>
      <c r="B50" s="126">
        <v>5239</v>
      </c>
      <c r="C50" s="14" t="s">
        <v>548</v>
      </c>
      <c r="D50" s="66">
        <v>0</v>
      </c>
      <c r="E50" s="66">
        <v>0</v>
      </c>
      <c r="F50" s="66">
        <v>0</v>
      </c>
      <c r="G50" s="66">
        <v>0</v>
      </c>
      <c r="H50" s="66">
        <v>290</v>
      </c>
      <c r="I50" s="66">
        <v>290</v>
      </c>
      <c r="J50" s="66">
        <v>0</v>
      </c>
      <c r="K50" s="66">
        <v>290</v>
      </c>
      <c r="L50"/>
      <c r="M50"/>
      <c r="N50"/>
    </row>
    <row r="51" spans="1:14" ht="15.75" customHeight="1">
      <c r="A51" s="10"/>
      <c r="B51" s="10"/>
      <c r="C51" s="18" t="s">
        <v>306</v>
      </c>
      <c r="D51" s="66">
        <f aca="true" t="shared" si="4" ref="D51:I51">D14+D22+D12+D38+D46+D47+D15+D19</f>
        <v>28971</v>
      </c>
      <c r="E51" s="66">
        <f t="shared" si="4"/>
        <v>31414</v>
      </c>
      <c r="F51" s="66">
        <f t="shared" si="4"/>
        <v>0</v>
      </c>
      <c r="G51" s="66">
        <f t="shared" si="4"/>
        <v>31414</v>
      </c>
      <c r="H51" s="66">
        <f t="shared" si="4"/>
        <v>400</v>
      </c>
      <c r="I51" s="66">
        <f t="shared" si="4"/>
        <v>31814</v>
      </c>
      <c r="J51" s="66">
        <f>J14+J22+J12+J38+J46+J47+J15+J19</f>
        <v>0</v>
      </c>
      <c r="K51" s="66">
        <f>K14+K22+K12+K38+K46+K47+K15+K19</f>
        <v>31814</v>
      </c>
      <c r="L51"/>
      <c r="M51"/>
      <c r="N51"/>
    </row>
    <row r="52" spans="1:14" ht="23.25" customHeight="1">
      <c r="A52" s="124"/>
      <c r="B52" s="10"/>
      <c r="C52" s="18"/>
      <c r="D52" s="66"/>
      <c r="E52" s="66"/>
      <c r="F52" s="66"/>
      <c r="G52" s="66"/>
      <c r="H52" s="66"/>
      <c r="I52" s="66"/>
      <c r="J52" s="66"/>
      <c r="K52" s="66"/>
      <c r="L52"/>
      <c r="M52"/>
      <c r="N52"/>
    </row>
    <row r="53" spans="1:14" ht="13.5">
      <c r="A53" s="124"/>
      <c r="B53" s="10"/>
      <c r="C53" s="146" t="s">
        <v>366</v>
      </c>
      <c r="D53" s="66"/>
      <c r="E53" s="66"/>
      <c r="F53" s="66"/>
      <c r="G53" s="66"/>
      <c r="H53" s="66"/>
      <c r="I53" s="66"/>
      <c r="J53" s="66"/>
      <c r="K53" s="66"/>
      <c r="L53"/>
      <c r="M53"/>
      <c r="N53"/>
    </row>
    <row r="54" spans="1:14" ht="12.75">
      <c r="A54" s="124"/>
      <c r="B54" s="10">
        <v>2200</v>
      </c>
      <c r="C54" s="14" t="s">
        <v>310</v>
      </c>
      <c r="D54" s="66">
        <v>270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/>
      <c r="M54"/>
      <c r="N54"/>
    </row>
    <row r="55" spans="1:14" ht="25.5">
      <c r="A55" s="124"/>
      <c r="B55" s="10">
        <v>2300</v>
      </c>
      <c r="C55" s="14" t="s">
        <v>362</v>
      </c>
      <c r="D55" s="66">
        <f aca="true" t="shared" si="5" ref="D55:I55">SUM(D56:D57)</f>
        <v>830</v>
      </c>
      <c r="E55" s="66">
        <f t="shared" si="5"/>
        <v>0</v>
      </c>
      <c r="F55" s="66">
        <f t="shared" si="5"/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>SUM(J56:J57)</f>
        <v>0</v>
      </c>
      <c r="K55" s="66">
        <f>SUM(K56:K57)</f>
        <v>0</v>
      </c>
      <c r="L55"/>
      <c r="M55"/>
      <c r="N55"/>
    </row>
    <row r="56" spans="1:14" ht="12.75">
      <c r="A56" s="124"/>
      <c r="B56" s="126">
        <v>2311</v>
      </c>
      <c r="C56" s="14" t="s">
        <v>538</v>
      </c>
      <c r="D56" s="66">
        <v>535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/>
      <c r="M56"/>
      <c r="N56"/>
    </row>
    <row r="57" spans="1:14" ht="12.75">
      <c r="A57" s="124"/>
      <c r="B57" s="126">
        <v>2312</v>
      </c>
      <c r="C57" s="14" t="s">
        <v>539</v>
      </c>
      <c r="D57" s="66">
        <v>295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/>
      <c r="M57"/>
      <c r="N57"/>
    </row>
    <row r="58" spans="1:14" ht="12.75">
      <c r="A58" s="124"/>
      <c r="B58" s="10"/>
      <c r="C58" s="18" t="s">
        <v>306</v>
      </c>
      <c r="D58" s="66">
        <v>1100</v>
      </c>
      <c r="E58" s="66">
        <f aca="true" t="shared" si="6" ref="E58:K58">E54+E55</f>
        <v>0</v>
      </c>
      <c r="F58" s="66">
        <f t="shared" si="6"/>
        <v>0</v>
      </c>
      <c r="G58" s="66">
        <f t="shared" si="6"/>
        <v>0</v>
      </c>
      <c r="H58" s="66">
        <f t="shared" si="6"/>
        <v>0</v>
      </c>
      <c r="I58" s="66">
        <f t="shared" si="6"/>
        <v>0</v>
      </c>
      <c r="J58" s="66">
        <f t="shared" si="6"/>
        <v>0</v>
      </c>
      <c r="K58" s="66">
        <f t="shared" si="6"/>
        <v>0</v>
      </c>
      <c r="L58"/>
      <c r="M58"/>
      <c r="N58"/>
    </row>
    <row r="59" spans="1:14" ht="12.75">
      <c r="A59" s="124"/>
      <c r="B59" s="10"/>
      <c r="C59" s="18"/>
      <c r="D59" s="66"/>
      <c r="E59" s="66"/>
      <c r="F59" s="66"/>
      <c r="G59" s="66"/>
      <c r="H59" s="66"/>
      <c r="I59" s="66"/>
      <c r="J59" s="66"/>
      <c r="K59" s="66"/>
      <c r="L59"/>
      <c r="M59"/>
      <c r="N59"/>
    </row>
    <row r="60" spans="1:14" ht="13.5">
      <c r="A60" s="9"/>
      <c r="B60" s="10"/>
      <c r="C60" s="146" t="s">
        <v>590</v>
      </c>
      <c r="D60" s="66"/>
      <c r="E60" s="66"/>
      <c r="F60" s="66"/>
      <c r="G60" s="66"/>
      <c r="H60" s="66"/>
      <c r="I60" s="66"/>
      <c r="J60" s="66"/>
      <c r="K60" s="66"/>
      <c r="L60"/>
      <c r="M60"/>
      <c r="N60"/>
    </row>
    <row r="61" spans="1:14" ht="12.75">
      <c r="A61" s="9"/>
      <c r="B61" s="10">
        <v>1100</v>
      </c>
      <c r="C61" s="11" t="s">
        <v>341</v>
      </c>
      <c r="D61" s="66">
        <v>10800</v>
      </c>
      <c r="E61" s="66">
        <v>10600</v>
      </c>
      <c r="F61" s="66">
        <v>0</v>
      </c>
      <c r="G61" s="66">
        <v>10600</v>
      </c>
      <c r="H61" s="66">
        <v>-1629</v>
      </c>
      <c r="I61" s="66">
        <v>8971</v>
      </c>
      <c r="J61" s="66">
        <v>0</v>
      </c>
      <c r="K61" s="66">
        <v>8971</v>
      </c>
      <c r="L61"/>
      <c r="M61"/>
      <c r="N61"/>
    </row>
    <row r="62" spans="1:14" ht="13.5" customHeight="1">
      <c r="A62" s="222"/>
      <c r="B62" s="223">
        <v>1148</v>
      </c>
      <c r="C62" s="224" t="s">
        <v>280</v>
      </c>
      <c r="D62" s="225">
        <v>200</v>
      </c>
      <c r="E62" s="248">
        <v>0</v>
      </c>
      <c r="F62" s="248">
        <v>0</v>
      </c>
      <c r="G62" s="248">
        <v>0</v>
      </c>
      <c r="H62" s="248">
        <v>0</v>
      </c>
      <c r="I62" s="248">
        <v>0</v>
      </c>
      <c r="J62" s="248">
        <v>0</v>
      </c>
      <c r="K62" s="248">
        <v>0</v>
      </c>
      <c r="L62"/>
      <c r="M62"/>
      <c r="N62"/>
    </row>
    <row r="63" spans="1:14" ht="12.75">
      <c r="A63" s="9"/>
      <c r="B63" s="10">
        <v>1210</v>
      </c>
      <c r="C63" s="11" t="s">
        <v>342</v>
      </c>
      <c r="D63" s="66">
        <v>2653</v>
      </c>
      <c r="E63" s="66">
        <v>2554</v>
      </c>
      <c r="F63" s="66">
        <v>0</v>
      </c>
      <c r="G63" s="66">
        <v>2554</v>
      </c>
      <c r="H63" s="66">
        <v>-329</v>
      </c>
      <c r="I63" s="66">
        <v>2225</v>
      </c>
      <c r="J63" s="66">
        <v>0</v>
      </c>
      <c r="K63" s="66">
        <v>2225</v>
      </c>
      <c r="L63"/>
      <c r="M63"/>
      <c r="N63"/>
    </row>
    <row r="64" spans="1:14" ht="25.5">
      <c r="A64" s="222"/>
      <c r="B64" s="227">
        <v>1220</v>
      </c>
      <c r="C64" s="224" t="s">
        <v>717</v>
      </c>
      <c r="D64" s="225">
        <v>389</v>
      </c>
      <c r="E64" s="225">
        <f aca="true" t="shared" si="7" ref="E64:K64">SUM(E65:E67)</f>
        <v>90</v>
      </c>
      <c r="F64" s="225">
        <f t="shared" si="7"/>
        <v>0</v>
      </c>
      <c r="G64" s="225">
        <f t="shared" si="7"/>
        <v>90</v>
      </c>
      <c r="H64" s="225">
        <f t="shared" si="7"/>
        <v>0</v>
      </c>
      <c r="I64" s="225">
        <f t="shared" si="7"/>
        <v>90</v>
      </c>
      <c r="J64" s="225">
        <f t="shared" si="7"/>
        <v>0</v>
      </c>
      <c r="K64" s="225">
        <f t="shared" si="7"/>
        <v>90</v>
      </c>
      <c r="L64"/>
      <c r="M64"/>
      <c r="N64"/>
    </row>
    <row r="65" spans="1:14" ht="12.75">
      <c r="A65" s="222"/>
      <c r="B65" s="223">
        <v>1221</v>
      </c>
      <c r="C65" s="224" t="s">
        <v>753</v>
      </c>
      <c r="D65" s="225">
        <v>213</v>
      </c>
      <c r="E65" s="248">
        <v>0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  <c r="K65" s="248">
        <v>0</v>
      </c>
      <c r="L65"/>
      <c r="M65"/>
      <c r="N65"/>
    </row>
    <row r="66" spans="1:14" ht="25.5">
      <c r="A66" s="222"/>
      <c r="B66" s="223">
        <v>1228</v>
      </c>
      <c r="C66" s="224" t="s">
        <v>251</v>
      </c>
      <c r="D66" s="225">
        <v>80</v>
      </c>
      <c r="E66" s="248">
        <v>0</v>
      </c>
      <c r="F66" s="248">
        <v>0</v>
      </c>
      <c r="G66" s="248">
        <v>0</v>
      </c>
      <c r="H66" s="248">
        <v>0</v>
      </c>
      <c r="I66" s="248">
        <v>0</v>
      </c>
      <c r="J66" s="248">
        <v>0</v>
      </c>
      <c r="K66" s="248">
        <v>0</v>
      </c>
      <c r="L66"/>
      <c r="M66"/>
      <c r="N66"/>
    </row>
    <row r="67" spans="1:14" ht="12.75">
      <c r="A67" s="222"/>
      <c r="B67" s="223">
        <v>1229</v>
      </c>
      <c r="C67" s="224" t="s">
        <v>278</v>
      </c>
      <c r="D67" s="225">
        <v>96</v>
      </c>
      <c r="E67" s="225">
        <v>90</v>
      </c>
      <c r="F67" s="225">
        <v>0</v>
      </c>
      <c r="G67" s="225">
        <v>90</v>
      </c>
      <c r="H67" s="225">
        <v>0</v>
      </c>
      <c r="I67" s="225">
        <v>90</v>
      </c>
      <c r="J67" s="225">
        <v>0</v>
      </c>
      <c r="K67" s="225">
        <v>90</v>
      </c>
      <c r="L67"/>
      <c r="M67"/>
      <c r="N67"/>
    </row>
    <row r="68" spans="1:14" ht="12.75">
      <c r="A68" s="222"/>
      <c r="B68" s="227">
        <v>2100</v>
      </c>
      <c r="C68" s="224" t="s">
        <v>312</v>
      </c>
      <c r="D68" s="225">
        <v>25</v>
      </c>
      <c r="E68" s="225">
        <v>25</v>
      </c>
      <c r="F68" s="225">
        <v>0</v>
      </c>
      <c r="G68" s="225">
        <v>25</v>
      </c>
      <c r="H68" s="225">
        <v>0</v>
      </c>
      <c r="I68" s="225">
        <v>25</v>
      </c>
      <c r="J68" s="225">
        <v>0</v>
      </c>
      <c r="K68" s="225">
        <v>25</v>
      </c>
      <c r="L68"/>
      <c r="M68"/>
      <c r="N68"/>
    </row>
    <row r="69" spans="1:14" ht="25.5">
      <c r="A69" s="222"/>
      <c r="B69" s="223">
        <v>2112</v>
      </c>
      <c r="C69" s="224" t="s">
        <v>303</v>
      </c>
      <c r="D69" s="225">
        <v>25</v>
      </c>
      <c r="E69" s="225">
        <v>25</v>
      </c>
      <c r="F69" s="225">
        <v>0</v>
      </c>
      <c r="G69" s="225">
        <v>25</v>
      </c>
      <c r="H69" s="225">
        <v>0</v>
      </c>
      <c r="I69" s="225">
        <v>25</v>
      </c>
      <c r="J69" s="225">
        <v>0</v>
      </c>
      <c r="K69" s="225">
        <v>25</v>
      </c>
      <c r="L69"/>
      <c r="M69"/>
      <c r="N69"/>
    </row>
    <row r="70" spans="1:14" ht="12.75">
      <c r="A70" s="9"/>
      <c r="B70" s="10">
        <v>2200</v>
      </c>
      <c r="C70" s="11" t="s">
        <v>310</v>
      </c>
      <c r="D70" s="66">
        <f aca="true" t="shared" si="8" ref="D70:I70">SUM(D71:D82)</f>
        <v>7242</v>
      </c>
      <c r="E70" s="66">
        <f t="shared" si="8"/>
        <v>8310</v>
      </c>
      <c r="F70" s="66">
        <f t="shared" si="8"/>
        <v>0</v>
      </c>
      <c r="G70" s="66">
        <f t="shared" si="8"/>
        <v>8310</v>
      </c>
      <c r="H70" s="66">
        <f t="shared" si="8"/>
        <v>65</v>
      </c>
      <c r="I70" s="66">
        <f t="shared" si="8"/>
        <v>8375</v>
      </c>
      <c r="J70" s="66">
        <f>SUM(J71:J82)</f>
        <v>0</v>
      </c>
      <c r="K70" s="66">
        <f>SUM(K71:K82)</f>
        <v>8375</v>
      </c>
      <c r="L70"/>
      <c r="M70"/>
      <c r="N70"/>
    </row>
    <row r="71" spans="1:14" ht="12.75">
      <c r="A71" s="9"/>
      <c r="B71" s="126">
        <v>2213</v>
      </c>
      <c r="C71" s="11" t="s">
        <v>523</v>
      </c>
      <c r="D71" s="248">
        <v>602</v>
      </c>
      <c r="E71" s="248">
        <v>1000</v>
      </c>
      <c r="F71" s="248">
        <v>0</v>
      </c>
      <c r="G71" s="248">
        <v>1000</v>
      </c>
      <c r="H71" s="248">
        <v>-685</v>
      </c>
      <c r="I71" s="248">
        <v>315</v>
      </c>
      <c r="J71" s="248">
        <v>0</v>
      </c>
      <c r="K71" s="248">
        <v>315</v>
      </c>
      <c r="L71"/>
      <c r="M71"/>
      <c r="N71"/>
    </row>
    <row r="72" spans="1:14" ht="12.75">
      <c r="A72" s="9"/>
      <c r="B72" s="126">
        <v>2219</v>
      </c>
      <c r="C72" s="11" t="s">
        <v>524</v>
      </c>
      <c r="D72" s="66">
        <v>220</v>
      </c>
      <c r="E72" s="66">
        <v>200</v>
      </c>
      <c r="F72" s="66">
        <v>0</v>
      </c>
      <c r="G72" s="66">
        <v>200</v>
      </c>
      <c r="H72" s="66">
        <v>0</v>
      </c>
      <c r="I72" s="66">
        <v>200</v>
      </c>
      <c r="J72" s="66">
        <v>0</v>
      </c>
      <c r="K72" s="66">
        <v>200</v>
      </c>
      <c r="L72"/>
      <c r="M72"/>
      <c r="N72"/>
    </row>
    <row r="73" spans="1:14" ht="12.75">
      <c r="A73" s="9"/>
      <c r="B73" s="126">
        <v>2220</v>
      </c>
      <c r="C73" s="11" t="s">
        <v>164</v>
      </c>
      <c r="D73" s="66">
        <v>240</v>
      </c>
      <c r="E73" s="66">
        <v>250</v>
      </c>
      <c r="F73" s="66">
        <v>0</v>
      </c>
      <c r="G73" s="66">
        <v>250</v>
      </c>
      <c r="H73" s="66">
        <v>0</v>
      </c>
      <c r="I73" s="66">
        <v>250</v>
      </c>
      <c r="J73" s="66">
        <v>0</v>
      </c>
      <c r="K73" s="66">
        <v>250</v>
      </c>
      <c r="L73"/>
      <c r="M73"/>
      <c r="N73"/>
    </row>
    <row r="74" spans="1:14" ht="12.75">
      <c r="A74" s="9"/>
      <c r="B74" s="126">
        <v>2221</v>
      </c>
      <c r="C74" s="11" t="s">
        <v>525</v>
      </c>
      <c r="D74" s="66">
        <v>4800</v>
      </c>
      <c r="E74" s="66">
        <v>5000</v>
      </c>
      <c r="F74" s="66">
        <v>0</v>
      </c>
      <c r="G74" s="66">
        <v>5000</v>
      </c>
      <c r="H74" s="66">
        <v>900</v>
      </c>
      <c r="I74" s="66">
        <v>5900</v>
      </c>
      <c r="J74" s="66">
        <v>0</v>
      </c>
      <c r="K74" s="66">
        <v>5900</v>
      </c>
      <c r="L74"/>
      <c r="M74"/>
      <c r="N74"/>
    </row>
    <row r="75" spans="1:14" ht="12.75">
      <c r="A75" s="9"/>
      <c r="B75" s="126">
        <v>2222</v>
      </c>
      <c r="C75" s="11" t="s">
        <v>526</v>
      </c>
      <c r="D75" s="66">
        <v>120</v>
      </c>
      <c r="E75" s="66">
        <v>150</v>
      </c>
      <c r="F75" s="66">
        <v>0</v>
      </c>
      <c r="G75" s="66">
        <v>150</v>
      </c>
      <c r="H75" s="66">
        <v>0</v>
      </c>
      <c r="I75" s="66">
        <v>150</v>
      </c>
      <c r="J75" s="66">
        <v>0</v>
      </c>
      <c r="K75" s="66">
        <v>150</v>
      </c>
      <c r="L75"/>
      <c r="M75"/>
      <c r="N75"/>
    </row>
    <row r="76" spans="1:14" ht="12.75">
      <c r="A76" s="9"/>
      <c r="B76" s="126">
        <v>2223</v>
      </c>
      <c r="C76" s="11" t="s">
        <v>591</v>
      </c>
      <c r="D76" s="66">
        <v>800</v>
      </c>
      <c r="E76" s="66">
        <v>800</v>
      </c>
      <c r="F76" s="66">
        <v>0</v>
      </c>
      <c r="G76" s="66">
        <v>800</v>
      </c>
      <c r="H76" s="66">
        <v>-150</v>
      </c>
      <c r="I76" s="66">
        <v>650</v>
      </c>
      <c r="J76" s="66">
        <v>0</v>
      </c>
      <c r="K76" s="66">
        <v>650</v>
      </c>
      <c r="L76"/>
      <c r="M76"/>
      <c r="N76"/>
    </row>
    <row r="77" spans="1:14" ht="16.5" customHeight="1">
      <c r="A77" s="9"/>
      <c r="B77" s="126">
        <v>2226</v>
      </c>
      <c r="C77" s="11" t="s">
        <v>576</v>
      </c>
      <c r="D77" s="66">
        <v>30</v>
      </c>
      <c r="E77" s="66">
        <v>30</v>
      </c>
      <c r="F77" s="66">
        <v>0</v>
      </c>
      <c r="G77" s="66">
        <v>30</v>
      </c>
      <c r="H77" s="66">
        <v>0</v>
      </c>
      <c r="I77" s="66">
        <v>30</v>
      </c>
      <c r="J77" s="66">
        <v>0</v>
      </c>
      <c r="K77" s="66">
        <v>30</v>
      </c>
      <c r="L77"/>
      <c r="M77"/>
      <c r="N77"/>
    </row>
    <row r="78" spans="1:14" ht="14.25" customHeight="1">
      <c r="A78" s="9"/>
      <c r="B78" s="126">
        <v>2234</v>
      </c>
      <c r="C78" s="11" t="s">
        <v>592</v>
      </c>
      <c r="D78" s="66">
        <v>20</v>
      </c>
      <c r="E78" s="66">
        <v>110</v>
      </c>
      <c r="F78" s="66">
        <v>0</v>
      </c>
      <c r="G78" s="66">
        <v>110</v>
      </c>
      <c r="H78" s="66">
        <v>0</v>
      </c>
      <c r="I78" s="66">
        <v>110</v>
      </c>
      <c r="J78" s="66">
        <v>0</v>
      </c>
      <c r="K78" s="66">
        <v>110</v>
      </c>
      <c r="L78"/>
      <c r="M78"/>
      <c r="N78"/>
    </row>
    <row r="79" spans="1:14" ht="12.75">
      <c r="A79" s="222"/>
      <c r="B79" s="223">
        <v>2234</v>
      </c>
      <c r="C79" s="224" t="s">
        <v>714</v>
      </c>
      <c r="D79" s="225">
        <v>90</v>
      </c>
      <c r="E79" s="248">
        <v>90</v>
      </c>
      <c r="F79" s="248">
        <v>0</v>
      </c>
      <c r="G79" s="248">
        <v>90</v>
      </c>
      <c r="H79" s="248">
        <v>0</v>
      </c>
      <c r="I79" s="248">
        <v>90</v>
      </c>
      <c r="J79" s="248">
        <v>0</v>
      </c>
      <c r="K79" s="248">
        <v>90</v>
      </c>
      <c r="L79"/>
      <c r="M79"/>
      <c r="N79"/>
    </row>
    <row r="80" spans="1:14" ht="12.75">
      <c r="A80" s="222"/>
      <c r="B80" s="223">
        <v>2235</v>
      </c>
      <c r="C80" s="224" t="s">
        <v>530</v>
      </c>
      <c r="D80" s="225">
        <v>100</v>
      </c>
      <c r="E80" s="225">
        <v>250</v>
      </c>
      <c r="F80" s="225">
        <v>0</v>
      </c>
      <c r="G80" s="225">
        <v>250</v>
      </c>
      <c r="H80" s="225">
        <v>0</v>
      </c>
      <c r="I80" s="225">
        <v>250</v>
      </c>
      <c r="J80" s="225">
        <v>0</v>
      </c>
      <c r="K80" s="225">
        <v>250</v>
      </c>
      <c r="L80"/>
      <c r="M80"/>
      <c r="N80"/>
    </row>
    <row r="81" spans="1:14" ht="12.75">
      <c r="A81" s="9"/>
      <c r="B81" s="126">
        <v>2253</v>
      </c>
      <c r="C81" s="11" t="s">
        <v>572</v>
      </c>
      <c r="D81" s="66">
        <v>190</v>
      </c>
      <c r="E81" s="66">
        <v>400</v>
      </c>
      <c r="F81" s="66">
        <v>0</v>
      </c>
      <c r="G81" s="66">
        <v>400</v>
      </c>
      <c r="H81" s="66">
        <v>0</v>
      </c>
      <c r="I81" s="66">
        <v>400</v>
      </c>
      <c r="J81" s="66">
        <v>0</v>
      </c>
      <c r="K81" s="66">
        <v>400</v>
      </c>
      <c r="L81"/>
      <c r="M81"/>
      <c r="N81"/>
    </row>
    <row r="82" spans="1:14" ht="12.75">
      <c r="A82" s="9"/>
      <c r="B82" s="126">
        <v>2264</v>
      </c>
      <c r="C82" s="11" t="s">
        <v>554</v>
      </c>
      <c r="D82" s="66">
        <v>30</v>
      </c>
      <c r="E82" s="66">
        <v>30</v>
      </c>
      <c r="F82" s="66">
        <v>0</v>
      </c>
      <c r="G82" s="66">
        <v>30</v>
      </c>
      <c r="H82" s="66">
        <v>0</v>
      </c>
      <c r="I82" s="66">
        <v>30</v>
      </c>
      <c r="J82" s="66">
        <v>0</v>
      </c>
      <c r="K82" s="66">
        <v>30</v>
      </c>
      <c r="L82"/>
      <c r="M82"/>
      <c r="N82"/>
    </row>
    <row r="83" spans="1:14" ht="25.5">
      <c r="A83" s="9"/>
      <c r="B83" s="10">
        <v>2300</v>
      </c>
      <c r="C83" s="11" t="s">
        <v>362</v>
      </c>
      <c r="D83" s="66">
        <f aca="true" t="shared" si="9" ref="D83:I83">SUM(D84:D88)</f>
        <v>675</v>
      </c>
      <c r="E83" s="66">
        <f t="shared" si="9"/>
        <v>810</v>
      </c>
      <c r="F83" s="66">
        <f t="shared" si="9"/>
        <v>0</v>
      </c>
      <c r="G83" s="66">
        <f t="shared" si="9"/>
        <v>810</v>
      </c>
      <c r="H83" s="66">
        <f t="shared" si="9"/>
        <v>-175</v>
      </c>
      <c r="I83" s="66">
        <f t="shared" si="9"/>
        <v>635</v>
      </c>
      <c r="J83" s="66">
        <f>SUM(J84:J88)</f>
        <v>0</v>
      </c>
      <c r="K83" s="66">
        <f>SUM(K84:K88)</f>
        <v>635</v>
      </c>
      <c r="L83"/>
      <c r="M83"/>
      <c r="N83"/>
    </row>
    <row r="84" spans="1:14" ht="12.75">
      <c r="A84" s="9"/>
      <c r="B84" s="126">
        <v>2311</v>
      </c>
      <c r="C84" s="11" t="s">
        <v>538</v>
      </c>
      <c r="D84" s="66">
        <v>50</v>
      </c>
      <c r="E84" s="66">
        <v>50</v>
      </c>
      <c r="F84" s="66">
        <v>0</v>
      </c>
      <c r="G84" s="66">
        <v>50</v>
      </c>
      <c r="H84" s="66">
        <v>150</v>
      </c>
      <c r="I84" s="66">
        <v>200</v>
      </c>
      <c r="J84" s="66">
        <v>0</v>
      </c>
      <c r="K84" s="66">
        <v>200</v>
      </c>
      <c r="L84"/>
      <c r="M84"/>
      <c r="N84"/>
    </row>
    <row r="85" spans="1:14" ht="12.75">
      <c r="A85" s="9"/>
      <c r="B85" s="126">
        <v>2312</v>
      </c>
      <c r="C85" s="11" t="s">
        <v>539</v>
      </c>
      <c r="D85" s="66">
        <v>0</v>
      </c>
      <c r="E85" s="66">
        <v>0</v>
      </c>
      <c r="F85" s="66"/>
      <c r="G85" s="66">
        <v>0</v>
      </c>
      <c r="H85" s="66">
        <v>100</v>
      </c>
      <c r="I85" s="66">
        <v>100</v>
      </c>
      <c r="J85" s="66">
        <v>0</v>
      </c>
      <c r="K85" s="66">
        <v>100</v>
      </c>
      <c r="L85"/>
      <c r="M85"/>
      <c r="N85"/>
    </row>
    <row r="86" spans="1:14" ht="12.75">
      <c r="A86" s="9"/>
      <c r="B86" s="126">
        <v>2322</v>
      </c>
      <c r="C86" s="11" t="s">
        <v>540</v>
      </c>
      <c r="D86" s="66">
        <v>570</v>
      </c>
      <c r="E86" s="66">
        <v>660</v>
      </c>
      <c r="F86" s="66">
        <v>0</v>
      </c>
      <c r="G86" s="66">
        <v>660</v>
      </c>
      <c r="H86" s="66">
        <v>-425</v>
      </c>
      <c r="I86" s="66">
        <v>235</v>
      </c>
      <c r="J86" s="66">
        <v>0</v>
      </c>
      <c r="K86" s="66">
        <v>235</v>
      </c>
      <c r="L86"/>
      <c r="M86"/>
      <c r="N86"/>
    </row>
    <row r="87" spans="1:14" ht="12.75">
      <c r="A87" s="9"/>
      <c r="B87" s="126">
        <v>2353</v>
      </c>
      <c r="C87" s="11" t="s">
        <v>572</v>
      </c>
      <c r="D87" s="66">
        <v>0</v>
      </c>
      <c r="E87" s="66">
        <v>50</v>
      </c>
      <c r="F87" s="66">
        <v>0</v>
      </c>
      <c r="G87" s="66">
        <v>50</v>
      </c>
      <c r="H87" s="66">
        <v>0</v>
      </c>
      <c r="I87" s="66">
        <v>50</v>
      </c>
      <c r="J87" s="66">
        <v>0</v>
      </c>
      <c r="K87" s="66">
        <v>50</v>
      </c>
      <c r="L87"/>
      <c r="M87"/>
      <c r="N87"/>
    </row>
    <row r="88" spans="1:14" ht="12.75">
      <c r="A88" s="9"/>
      <c r="B88" s="126">
        <v>2352</v>
      </c>
      <c r="C88" s="11" t="s">
        <v>542</v>
      </c>
      <c r="D88" s="66">
        <v>55</v>
      </c>
      <c r="E88" s="66">
        <v>50</v>
      </c>
      <c r="F88" s="66">
        <v>0</v>
      </c>
      <c r="G88" s="66">
        <v>50</v>
      </c>
      <c r="H88" s="66">
        <v>0</v>
      </c>
      <c r="I88" s="66">
        <v>50</v>
      </c>
      <c r="J88" s="66">
        <v>0</v>
      </c>
      <c r="K88" s="66">
        <v>50</v>
      </c>
      <c r="L88"/>
      <c r="M88"/>
      <c r="N88"/>
    </row>
    <row r="89" spans="1:14" ht="12.75">
      <c r="A89" s="9"/>
      <c r="B89" s="10">
        <v>2400</v>
      </c>
      <c r="C89" s="11" t="s">
        <v>318</v>
      </c>
      <c r="D89" s="66">
        <v>2010</v>
      </c>
      <c r="E89" s="66">
        <v>1650</v>
      </c>
      <c r="F89" s="66">
        <v>0</v>
      </c>
      <c r="G89" s="66">
        <v>1650</v>
      </c>
      <c r="H89" s="66">
        <v>-750</v>
      </c>
      <c r="I89" s="66">
        <v>900</v>
      </c>
      <c r="J89" s="66">
        <v>0</v>
      </c>
      <c r="K89" s="66">
        <v>900</v>
      </c>
      <c r="L89"/>
      <c r="M89"/>
      <c r="N89"/>
    </row>
    <row r="90" spans="1:14" ht="12.75">
      <c r="A90" s="9"/>
      <c r="B90" s="10">
        <v>5000</v>
      </c>
      <c r="C90" s="20" t="s">
        <v>343</v>
      </c>
      <c r="D90" s="66">
        <f>SUM(D91:D92)</f>
        <v>500</v>
      </c>
      <c r="E90" s="66">
        <f aca="true" t="shared" si="10" ref="E90:K90">SUM(E91:E93)</f>
        <v>800</v>
      </c>
      <c r="F90" s="66">
        <f t="shared" si="10"/>
        <v>0</v>
      </c>
      <c r="G90" s="66">
        <f t="shared" si="10"/>
        <v>800</v>
      </c>
      <c r="H90" s="66">
        <f t="shared" si="10"/>
        <v>110</v>
      </c>
      <c r="I90" s="66">
        <f t="shared" si="10"/>
        <v>910</v>
      </c>
      <c r="J90" s="66">
        <f t="shared" si="10"/>
        <v>0</v>
      </c>
      <c r="K90" s="66">
        <f t="shared" si="10"/>
        <v>910</v>
      </c>
      <c r="L90"/>
      <c r="M90"/>
      <c r="N90"/>
    </row>
    <row r="91" spans="1:14" ht="12.75">
      <c r="A91" s="9"/>
      <c r="B91" s="126">
        <v>5233</v>
      </c>
      <c r="C91" s="20" t="s">
        <v>392</v>
      </c>
      <c r="D91" s="66">
        <v>500</v>
      </c>
      <c r="E91" s="66">
        <v>600</v>
      </c>
      <c r="F91" s="66">
        <v>0</v>
      </c>
      <c r="G91" s="66">
        <v>600</v>
      </c>
      <c r="H91" s="66">
        <v>110</v>
      </c>
      <c r="I91" s="66">
        <v>710</v>
      </c>
      <c r="J91" s="66">
        <v>0</v>
      </c>
      <c r="K91" s="66">
        <v>710</v>
      </c>
      <c r="L91"/>
      <c r="M91"/>
      <c r="N91"/>
    </row>
    <row r="92" spans="1:14" ht="12.75">
      <c r="A92" s="9"/>
      <c r="B92" s="126">
        <v>5238</v>
      </c>
      <c r="C92" s="20" t="s">
        <v>593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/>
      <c r="M92"/>
      <c r="N92"/>
    </row>
    <row r="93" spans="1:14" ht="12.75">
      <c r="A93" s="9"/>
      <c r="B93" s="126">
        <v>5239</v>
      </c>
      <c r="C93" s="20" t="s">
        <v>548</v>
      </c>
      <c r="D93" s="66">
        <v>0</v>
      </c>
      <c r="E93" s="66">
        <v>200</v>
      </c>
      <c r="F93" s="66">
        <v>0</v>
      </c>
      <c r="G93" s="66">
        <v>200</v>
      </c>
      <c r="H93" s="66">
        <v>0</v>
      </c>
      <c r="I93" s="66">
        <v>200</v>
      </c>
      <c r="J93" s="66">
        <v>0</v>
      </c>
      <c r="K93" s="66">
        <v>200</v>
      </c>
      <c r="L93"/>
      <c r="M93"/>
      <c r="N93"/>
    </row>
    <row r="94" spans="1:14" ht="12.75">
      <c r="A94" s="32"/>
      <c r="B94" s="22"/>
      <c r="C94" s="33" t="s">
        <v>306</v>
      </c>
      <c r="D94" s="66">
        <f aca="true" t="shared" si="11" ref="D94:I94">D61+D63+D70+D83+D89+D90+D64+D68</f>
        <v>24294</v>
      </c>
      <c r="E94" s="66">
        <f t="shared" si="11"/>
        <v>24839</v>
      </c>
      <c r="F94" s="66">
        <f t="shared" si="11"/>
        <v>0</v>
      </c>
      <c r="G94" s="66">
        <f t="shared" si="11"/>
        <v>24839</v>
      </c>
      <c r="H94" s="66">
        <f t="shared" si="11"/>
        <v>-2708</v>
      </c>
      <c r="I94" s="66">
        <f t="shared" si="11"/>
        <v>22131</v>
      </c>
      <c r="J94" s="66">
        <f>J61+J63+J70+J83+J89+J90+J64+J68</f>
        <v>0</v>
      </c>
      <c r="K94" s="66">
        <f>K61+K63+K70+K83+K89+K90+K64+K68</f>
        <v>22131</v>
      </c>
      <c r="L94"/>
      <c r="M94"/>
      <c r="N94"/>
    </row>
    <row r="95" spans="1:14" ht="12.75">
      <c r="A95" s="32"/>
      <c r="B95" s="22"/>
      <c r="C95" s="33"/>
      <c r="D95" s="66"/>
      <c r="E95" s="66"/>
      <c r="F95" s="66"/>
      <c r="G95" s="66"/>
      <c r="H95" s="66"/>
      <c r="I95" s="66"/>
      <c r="J95" s="66"/>
      <c r="K95" s="66"/>
      <c r="L95"/>
      <c r="M95"/>
      <c r="N95"/>
    </row>
    <row r="96" spans="1:14" ht="13.5">
      <c r="A96" s="32"/>
      <c r="B96" s="22"/>
      <c r="C96" s="151" t="s">
        <v>336</v>
      </c>
      <c r="D96" s="66"/>
      <c r="E96" s="66"/>
      <c r="F96" s="66"/>
      <c r="G96" s="66"/>
      <c r="H96" s="66"/>
      <c r="I96" s="66"/>
      <c r="J96" s="66"/>
      <c r="K96" s="66"/>
      <c r="L96"/>
      <c r="M96"/>
      <c r="N96"/>
    </row>
    <row r="97" spans="1:14" ht="12.75">
      <c r="A97" s="32"/>
      <c r="B97" s="10">
        <v>1100</v>
      </c>
      <c r="C97" s="11" t="s">
        <v>341</v>
      </c>
      <c r="D97" s="66">
        <v>2940</v>
      </c>
      <c r="E97" s="66">
        <v>3048</v>
      </c>
      <c r="F97" s="66">
        <v>0</v>
      </c>
      <c r="G97" s="66">
        <v>3048</v>
      </c>
      <c r="H97" s="66">
        <v>0</v>
      </c>
      <c r="I97" s="66">
        <v>3048</v>
      </c>
      <c r="J97" s="66">
        <v>0</v>
      </c>
      <c r="K97" s="66">
        <v>3048</v>
      </c>
      <c r="L97"/>
      <c r="M97"/>
      <c r="N97"/>
    </row>
    <row r="98" spans="1:14" ht="12.75">
      <c r="A98" s="32"/>
      <c r="B98" s="126">
        <v>1148</v>
      </c>
      <c r="C98" s="11" t="s">
        <v>280</v>
      </c>
      <c r="D98" s="66">
        <v>0</v>
      </c>
      <c r="E98" s="248">
        <v>0</v>
      </c>
      <c r="F98" s="248">
        <v>0</v>
      </c>
      <c r="G98" s="248">
        <v>0</v>
      </c>
      <c r="H98" s="248">
        <v>0</v>
      </c>
      <c r="I98" s="248">
        <v>0</v>
      </c>
      <c r="J98" s="248">
        <v>0</v>
      </c>
      <c r="K98" s="248">
        <v>0</v>
      </c>
      <c r="L98"/>
      <c r="M98"/>
      <c r="N98"/>
    </row>
    <row r="99" spans="1:14" ht="12.75">
      <c r="A99" s="32"/>
      <c r="B99" s="10">
        <v>1210</v>
      </c>
      <c r="C99" s="11" t="s">
        <v>342</v>
      </c>
      <c r="D99" s="66">
        <v>1081</v>
      </c>
      <c r="E99" s="66">
        <v>734</v>
      </c>
      <c r="F99" s="66">
        <v>0</v>
      </c>
      <c r="G99" s="66">
        <v>734</v>
      </c>
      <c r="H99" s="66">
        <v>0</v>
      </c>
      <c r="I99" s="66">
        <v>734</v>
      </c>
      <c r="J99" s="66">
        <v>0</v>
      </c>
      <c r="K99" s="66">
        <v>734</v>
      </c>
      <c r="L99"/>
      <c r="M99"/>
      <c r="N99"/>
    </row>
    <row r="100" spans="1:14" ht="25.5">
      <c r="A100" s="232"/>
      <c r="B100" s="227">
        <v>1220</v>
      </c>
      <c r="C100" s="224" t="s">
        <v>708</v>
      </c>
      <c r="D100" s="225">
        <v>240</v>
      </c>
      <c r="E100" s="225">
        <f aca="true" t="shared" si="12" ref="E100:K100">SUM(E101:E102)</f>
        <v>0</v>
      </c>
      <c r="F100" s="225">
        <f t="shared" si="12"/>
        <v>0</v>
      </c>
      <c r="G100" s="225">
        <f t="shared" si="12"/>
        <v>0</v>
      </c>
      <c r="H100" s="225">
        <f t="shared" si="12"/>
        <v>0</v>
      </c>
      <c r="I100" s="225">
        <f t="shared" si="12"/>
        <v>0</v>
      </c>
      <c r="J100" s="225">
        <f t="shared" si="12"/>
        <v>0</v>
      </c>
      <c r="K100" s="225">
        <f t="shared" si="12"/>
        <v>0</v>
      </c>
      <c r="L100"/>
      <c r="M100"/>
      <c r="N100"/>
    </row>
    <row r="101" spans="1:14" ht="12.75">
      <c r="A101" s="232"/>
      <c r="B101" s="223">
        <v>1221</v>
      </c>
      <c r="C101" s="224" t="s">
        <v>756</v>
      </c>
      <c r="D101" s="225">
        <v>90</v>
      </c>
      <c r="E101" s="248">
        <v>0</v>
      </c>
      <c r="F101" s="248">
        <v>0</v>
      </c>
      <c r="G101" s="248">
        <v>0</v>
      </c>
      <c r="H101" s="248">
        <v>0</v>
      </c>
      <c r="I101" s="248">
        <v>0</v>
      </c>
      <c r="J101" s="248">
        <v>0</v>
      </c>
      <c r="K101" s="248">
        <v>0</v>
      </c>
      <c r="L101"/>
      <c r="M101"/>
      <c r="N101"/>
    </row>
    <row r="102" spans="1:14" ht="25.5">
      <c r="A102" s="232"/>
      <c r="B102" s="223">
        <v>1228</v>
      </c>
      <c r="C102" s="224" t="s">
        <v>251</v>
      </c>
      <c r="D102" s="225">
        <v>150</v>
      </c>
      <c r="E102" s="248">
        <v>0</v>
      </c>
      <c r="F102" s="248">
        <v>0</v>
      </c>
      <c r="G102" s="248">
        <v>0</v>
      </c>
      <c r="H102" s="248">
        <v>0</v>
      </c>
      <c r="I102" s="248">
        <v>0</v>
      </c>
      <c r="J102" s="248">
        <v>0</v>
      </c>
      <c r="K102" s="248">
        <v>0</v>
      </c>
      <c r="L102"/>
      <c r="M102"/>
      <c r="N102"/>
    </row>
    <row r="103" spans="1:14" ht="12.75">
      <c r="A103" s="32"/>
      <c r="B103" s="10">
        <v>2200</v>
      </c>
      <c r="C103" s="11" t="s">
        <v>569</v>
      </c>
      <c r="D103" s="66">
        <f>SUM(D104:D112)</f>
        <v>1261</v>
      </c>
      <c r="E103" s="66">
        <f aca="true" t="shared" si="13" ref="E103:K103">SUM(E104:E112)</f>
        <v>1140</v>
      </c>
      <c r="F103" s="66">
        <f t="shared" si="13"/>
        <v>0</v>
      </c>
      <c r="G103" s="66">
        <f t="shared" si="13"/>
        <v>1140</v>
      </c>
      <c r="H103" s="66">
        <f t="shared" si="13"/>
        <v>-170</v>
      </c>
      <c r="I103" s="66">
        <f t="shared" si="13"/>
        <v>970</v>
      </c>
      <c r="J103" s="66">
        <f t="shared" si="13"/>
        <v>0</v>
      </c>
      <c r="K103" s="66">
        <f t="shared" si="13"/>
        <v>970</v>
      </c>
      <c r="L103"/>
      <c r="M103"/>
      <c r="N103"/>
    </row>
    <row r="104" spans="1:14" ht="12.75">
      <c r="A104" s="32"/>
      <c r="B104" s="126">
        <v>2213</v>
      </c>
      <c r="C104" s="11" t="s">
        <v>594</v>
      </c>
      <c r="D104" s="248">
        <v>500</v>
      </c>
      <c r="E104" s="248">
        <v>350</v>
      </c>
      <c r="F104" s="248">
        <v>0</v>
      </c>
      <c r="G104" s="248">
        <v>350</v>
      </c>
      <c r="H104" s="248">
        <v>-350</v>
      </c>
      <c r="I104" s="248">
        <v>0</v>
      </c>
      <c r="J104" s="248">
        <v>0</v>
      </c>
      <c r="K104" s="248">
        <v>0</v>
      </c>
      <c r="L104"/>
      <c r="M104"/>
      <c r="N104"/>
    </row>
    <row r="105" spans="1:14" ht="12.75">
      <c r="A105" s="32"/>
      <c r="B105" s="126">
        <v>2219</v>
      </c>
      <c r="C105" s="11" t="s">
        <v>524</v>
      </c>
      <c r="D105" s="66">
        <v>90</v>
      </c>
      <c r="E105" s="66">
        <v>90</v>
      </c>
      <c r="F105" s="66">
        <v>0</v>
      </c>
      <c r="G105" s="66">
        <v>90</v>
      </c>
      <c r="H105" s="66">
        <v>0</v>
      </c>
      <c r="I105" s="66">
        <v>90</v>
      </c>
      <c r="J105" s="66">
        <v>0</v>
      </c>
      <c r="K105" s="66">
        <v>90</v>
      </c>
      <c r="L105"/>
      <c r="M105"/>
      <c r="N105"/>
    </row>
    <row r="106" spans="1:14" ht="12.75">
      <c r="A106" s="32"/>
      <c r="B106" s="126">
        <v>2223</v>
      </c>
      <c r="C106" s="11" t="s">
        <v>527</v>
      </c>
      <c r="D106" s="66">
        <v>450</v>
      </c>
      <c r="E106" s="66">
        <v>450</v>
      </c>
      <c r="F106" s="66">
        <v>0</v>
      </c>
      <c r="G106" s="66">
        <v>450</v>
      </c>
      <c r="H106" s="66">
        <v>100</v>
      </c>
      <c r="I106" s="66">
        <v>550</v>
      </c>
      <c r="J106" s="66">
        <v>0</v>
      </c>
      <c r="K106" s="66">
        <v>550</v>
      </c>
      <c r="L106"/>
      <c r="M106"/>
      <c r="N106"/>
    </row>
    <row r="107" spans="1:14" ht="12.75">
      <c r="A107" s="32"/>
      <c r="B107" s="126">
        <v>2229</v>
      </c>
      <c r="C107" s="11" t="s">
        <v>17</v>
      </c>
      <c r="D107" s="66">
        <v>0</v>
      </c>
      <c r="E107" s="66">
        <v>0</v>
      </c>
      <c r="F107" s="66">
        <v>0</v>
      </c>
      <c r="G107" s="66">
        <v>0</v>
      </c>
      <c r="H107" s="66">
        <v>100</v>
      </c>
      <c r="I107" s="66">
        <v>100</v>
      </c>
      <c r="J107" s="66">
        <v>0</v>
      </c>
      <c r="K107" s="66">
        <v>100</v>
      </c>
      <c r="L107"/>
      <c r="M107"/>
      <c r="N107"/>
    </row>
    <row r="108" spans="1:14" ht="12.75">
      <c r="A108" s="232"/>
      <c r="B108" s="223">
        <v>2234</v>
      </c>
      <c r="C108" s="224" t="s">
        <v>714</v>
      </c>
      <c r="D108" s="225">
        <v>30</v>
      </c>
      <c r="E108" s="248">
        <v>30</v>
      </c>
      <c r="F108" s="248">
        <v>0</v>
      </c>
      <c r="G108" s="248">
        <v>30</v>
      </c>
      <c r="H108" s="248">
        <v>0</v>
      </c>
      <c r="I108" s="248">
        <v>30</v>
      </c>
      <c r="J108" s="248">
        <v>0</v>
      </c>
      <c r="K108" s="248">
        <v>30</v>
      </c>
      <c r="L108"/>
      <c r="M108"/>
      <c r="N108"/>
    </row>
    <row r="109" spans="1:14" ht="12.75">
      <c r="A109" s="232"/>
      <c r="B109" s="223">
        <v>2241</v>
      </c>
      <c r="C109" s="224" t="s">
        <v>673</v>
      </c>
      <c r="D109" s="225">
        <v>21</v>
      </c>
      <c r="E109" s="225">
        <v>50</v>
      </c>
      <c r="F109" s="225">
        <v>0</v>
      </c>
      <c r="G109" s="225">
        <v>50</v>
      </c>
      <c r="H109" s="225">
        <v>0</v>
      </c>
      <c r="I109" s="225">
        <v>50</v>
      </c>
      <c r="J109" s="225">
        <v>0</v>
      </c>
      <c r="K109" s="225">
        <v>50</v>
      </c>
      <c r="L109"/>
      <c r="M109"/>
      <c r="N109"/>
    </row>
    <row r="110" spans="1:14" ht="25.5">
      <c r="A110" s="32"/>
      <c r="B110" s="126">
        <v>2243</v>
      </c>
      <c r="C110" s="11" t="s">
        <v>595</v>
      </c>
      <c r="D110" s="66">
        <v>100</v>
      </c>
      <c r="E110" s="66">
        <v>100</v>
      </c>
      <c r="F110" s="66">
        <v>0</v>
      </c>
      <c r="G110" s="66">
        <v>100</v>
      </c>
      <c r="H110" s="66">
        <v>-20</v>
      </c>
      <c r="I110" s="66">
        <v>80</v>
      </c>
      <c r="J110" s="66">
        <v>0</v>
      </c>
      <c r="K110" s="66">
        <v>80</v>
      </c>
      <c r="L110"/>
      <c r="M110"/>
      <c r="N110"/>
    </row>
    <row r="111" spans="1:14" ht="12.75">
      <c r="A111" s="32"/>
      <c r="B111" s="126">
        <v>2253</v>
      </c>
      <c r="C111" s="11" t="s">
        <v>225</v>
      </c>
      <c r="D111" s="66">
        <v>50</v>
      </c>
      <c r="E111" s="66">
        <v>50</v>
      </c>
      <c r="F111" s="66">
        <v>0</v>
      </c>
      <c r="G111" s="66">
        <v>50</v>
      </c>
      <c r="H111" s="66">
        <v>0</v>
      </c>
      <c r="I111" s="66">
        <v>50</v>
      </c>
      <c r="J111" s="66">
        <v>0</v>
      </c>
      <c r="K111" s="66">
        <v>50</v>
      </c>
      <c r="L111"/>
      <c r="M111"/>
      <c r="N111"/>
    </row>
    <row r="112" spans="1:14" ht="12.75">
      <c r="A112" s="32"/>
      <c r="B112" s="126">
        <v>2245</v>
      </c>
      <c r="C112" s="11" t="s">
        <v>596</v>
      </c>
      <c r="D112" s="66">
        <v>20</v>
      </c>
      <c r="E112" s="66">
        <v>20</v>
      </c>
      <c r="F112" s="66">
        <v>0</v>
      </c>
      <c r="G112" s="66">
        <v>20</v>
      </c>
      <c r="H112" s="66">
        <v>0</v>
      </c>
      <c r="I112" s="66">
        <v>20</v>
      </c>
      <c r="J112" s="66">
        <v>0</v>
      </c>
      <c r="K112" s="66">
        <v>20</v>
      </c>
      <c r="L112"/>
      <c r="M112"/>
      <c r="N112"/>
    </row>
    <row r="113" spans="1:14" ht="38.25">
      <c r="A113" s="32"/>
      <c r="B113" s="10">
        <v>2300</v>
      </c>
      <c r="C113" s="11" t="s">
        <v>570</v>
      </c>
      <c r="D113" s="66">
        <v>103</v>
      </c>
      <c r="E113" s="66">
        <f aca="true" t="shared" si="14" ref="E113:K113">SUM(E114:E116)</f>
        <v>610</v>
      </c>
      <c r="F113" s="66">
        <f t="shared" si="14"/>
        <v>0</v>
      </c>
      <c r="G113" s="66">
        <f t="shared" si="14"/>
        <v>610</v>
      </c>
      <c r="H113" s="66">
        <f t="shared" si="14"/>
        <v>-400</v>
      </c>
      <c r="I113" s="66">
        <f t="shared" si="14"/>
        <v>210</v>
      </c>
      <c r="J113" s="66">
        <f t="shared" si="14"/>
        <v>0</v>
      </c>
      <c r="K113" s="66">
        <f t="shared" si="14"/>
        <v>210</v>
      </c>
      <c r="L113"/>
      <c r="M113"/>
      <c r="N113"/>
    </row>
    <row r="114" spans="1:14" ht="12.75">
      <c r="A114" s="32"/>
      <c r="B114" s="126">
        <v>2311</v>
      </c>
      <c r="C114" s="11" t="s">
        <v>538</v>
      </c>
      <c r="D114" s="66">
        <v>40</v>
      </c>
      <c r="E114" s="66">
        <v>70</v>
      </c>
      <c r="F114" s="66">
        <v>0</v>
      </c>
      <c r="G114" s="66">
        <v>70</v>
      </c>
      <c r="H114" s="66">
        <v>0</v>
      </c>
      <c r="I114" s="66">
        <v>70</v>
      </c>
      <c r="J114" s="66">
        <v>0</v>
      </c>
      <c r="K114" s="66">
        <v>70</v>
      </c>
      <c r="L114"/>
      <c r="M114"/>
      <c r="N114"/>
    </row>
    <row r="115" spans="1:14" ht="12.75">
      <c r="A115" s="32"/>
      <c r="B115" s="126">
        <v>2312</v>
      </c>
      <c r="C115" s="11" t="s">
        <v>539</v>
      </c>
      <c r="D115" s="66">
        <v>43</v>
      </c>
      <c r="E115" s="66">
        <v>500</v>
      </c>
      <c r="F115" s="66">
        <v>0</v>
      </c>
      <c r="G115" s="66">
        <v>500</v>
      </c>
      <c r="H115" s="66">
        <v>-400</v>
      </c>
      <c r="I115" s="66">
        <v>100</v>
      </c>
      <c r="J115" s="66">
        <v>0</v>
      </c>
      <c r="K115" s="66">
        <v>100</v>
      </c>
      <c r="L115"/>
      <c r="M115"/>
      <c r="N115"/>
    </row>
    <row r="116" spans="1:14" ht="12.75">
      <c r="A116" s="32"/>
      <c r="B116" s="126">
        <v>2352</v>
      </c>
      <c r="C116" s="11" t="s">
        <v>542</v>
      </c>
      <c r="D116" s="66">
        <v>20</v>
      </c>
      <c r="E116" s="66">
        <v>40</v>
      </c>
      <c r="F116" s="66">
        <v>0</v>
      </c>
      <c r="G116" s="66">
        <v>40</v>
      </c>
      <c r="H116" s="66">
        <v>0</v>
      </c>
      <c r="I116" s="66">
        <v>40</v>
      </c>
      <c r="J116" s="66">
        <v>0</v>
      </c>
      <c r="K116" s="66">
        <v>40</v>
      </c>
      <c r="L116"/>
      <c r="M116"/>
      <c r="N116"/>
    </row>
    <row r="117" spans="1:14" ht="12.75">
      <c r="A117" s="32"/>
      <c r="B117" s="10">
        <v>2400</v>
      </c>
      <c r="C117" s="11" t="s">
        <v>318</v>
      </c>
      <c r="D117" s="66">
        <v>778</v>
      </c>
      <c r="E117" s="66">
        <v>700</v>
      </c>
      <c r="F117" s="66">
        <v>0</v>
      </c>
      <c r="G117" s="66">
        <v>700</v>
      </c>
      <c r="H117" s="66">
        <v>0</v>
      </c>
      <c r="I117" s="66">
        <v>700</v>
      </c>
      <c r="J117" s="66">
        <v>0</v>
      </c>
      <c r="K117" s="66">
        <v>700</v>
      </c>
      <c r="L117"/>
      <c r="M117"/>
      <c r="N117"/>
    </row>
    <row r="118" spans="1:14" ht="12.75">
      <c r="A118" s="32"/>
      <c r="B118" s="10">
        <v>5000</v>
      </c>
      <c r="C118" s="11" t="s">
        <v>343</v>
      </c>
      <c r="D118" s="66">
        <v>889</v>
      </c>
      <c r="E118" s="66">
        <v>1000</v>
      </c>
      <c r="F118" s="66">
        <v>0</v>
      </c>
      <c r="G118" s="66">
        <v>1000</v>
      </c>
      <c r="H118" s="66">
        <v>170</v>
      </c>
      <c r="I118" s="66">
        <v>1170</v>
      </c>
      <c r="J118" s="66">
        <v>0</v>
      </c>
      <c r="K118" s="66">
        <v>1170</v>
      </c>
      <c r="L118"/>
      <c r="M118"/>
      <c r="N118"/>
    </row>
    <row r="119" spans="1:14" ht="12.75">
      <c r="A119" s="32"/>
      <c r="B119" s="126">
        <v>5238</v>
      </c>
      <c r="C119" s="11" t="s">
        <v>600</v>
      </c>
      <c r="D119" s="66">
        <v>0</v>
      </c>
      <c r="E119" s="66">
        <v>0</v>
      </c>
      <c r="F119" s="66">
        <v>0</v>
      </c>
      <c r="G119" s="66">
        <v>0</v>
      </c>
      <c r="H119" s="66">
        <v>170</v>
      </c>
      <c r="I119" s="66">
        <v>170</v>
      </c>
      <c r="J119" s="66">
        <v>0</v>
      </c>
      <c r="K119" s="66">
        <v>170</v>
      </c>
      <c r="L119"/>
      <c r="M119"/>
      <c r="N119"/>
    </row>
    <row r="120" spans="1:14" ht="12.75">
      <c r="A120" s="32"/>
      <c r="B120" s="126">
        <v>5233</v>
      </c>
      <c r="C120" s="11" t="s">
        <v>392</v>
      </c>
      <c r="D120" s="66">
        <v>889</v>
      </c>
      <c r="E120" s="66">
        <v>1000</v>
      </c>
      <c r="F120" s="66">
        <v>0</v>
      </c>
      <c r="G120" s="66">
        <v>1000</v>
      </c>
      <c r="H120" s="66">
        <v>0</v>
      </c>
      <c r="I120" s="66">
        <v>1000</v>
      </c>
      <c r="J120" s="66">
        <v>0</v>
      </c>
      <c r="K120" s="66">
        <v>1000</v>
      </c>
      <c r="L120"/>
      <c r="M120"/>
      <c r="N120"/>
    </row>
    <row r="121" spans="1:14" ht="12.75">
      <c r="A121" s="32"/>
      <c r="B121" s="22"/>
      <c r="C121" s="33" t="s">
        <v>306</v>
      </c>
      <c r="D121" s="66">
        <f aca="true" t="shared" si="15" ref="D121:I121">D97+D99+D103+D113+D117+D118+D100</f>
        <v>7292</v>
      </c>
      <c r="E121" s="66">
        <f t="shared" si="15"/>
        <v>7232</v>
      </c>
      <c r="F121" s="66">
        <f t="shared" si="15"/>
        <v>0</v>
      </c>
      <c r="G121" s="66">
        <f t="shared" si="15"/>
        <v>7232</v>
      </c>
      <c r="H121" s="66">
        <f t="shared" si="15"/>
        <v>-400</v>
      </c>
      <c r="I121" s="66">
        <f t="shared" si="15"/>
        <v>6832</v>
      </c>
      <c r="J121" s="66">
        <f>J97+J99+J103+J113+J117+J118+J100</f>
        <v>0</v>
      </c>
      <c r="K121" s="66">
        <f>K97+K99+K103+K113+K117+K118+K100</f>
        <v>6832</v>
      </c>
      <c r="L121"/>
      <c r="M121"/>
      <c r="N121"/>
    </row>
    <row r="122" spans="1:14" ht="12.75">
      <c r="A122" s="32"/>
      <c r="B122" s="22"/>
      <c r="C122" s="33"/>
      <c r="D122" s="66"/>
      <c r="E122" s="66"/>
      <c r="F122" s="66"/>
      <c r="G122" s="66"/>
      <c r="H122" s="66"/>
      <c r="I122" s="66"/>
      <c r="J122" s="66"/>
      <c r="K122" s="66"/>
      <c r="L122"/>
      <c r="M122"/>
      <c r="N122"/>
    </row>
    <row r="123" spans="1:14" ht="13.5">
      <c r="A123" s="32"/>
      <c r="B123" s="22"/>
      <c r="C123" s="151" t="s">
        <v>67</v>
      </c>
      <c r="D123" s="66"/>
      <c r="E123" s="66"/>
      <c r="F123" s="66"/>
      <c r="G123" s="66"/>
      <c r="H123" s="66"/>
      <c r="I123" s="66"/>
      <c r="J123" s="66"/>
      <c r="K123" s="66"/>
      <c r="L123"/>
      <c r="M123"/>
      <c r="N123"/>
    </row>
    <row r="124" spans="1:14" ht="12.75">
      <c r="A124" s="32"/>
      <c r="B124" s="10">
        <v>2200</v>
      </c>
      <c r="C124" s="11" t="s">
        <v>310</v>
      </c>
      <c r="D124" s="66">
        <v>0</v>
      </c>
      <c r="E124" s="66">
        <f>SUM(E125:E127)</f>
        <v>200</v>
      </c>
      <c r="F124" s="66">
        <f>SUM(F125:F127)</f>
        <v>0</v>
      </c>
      <c r="G124" s="66">
        <f>SUM(G125:G127)</f>
        <v>200</v>
      </c>
      <c r="H124" s="66">
        <f>SUM(H125:H127)</f>
        <v>-20</v>
      </c>
      <c r="I124" s="66">
        <f>SUM(I125:I127)</f>
        <v>180</v>
      </c>
      <c r="J124" s="66">
        <v>0</v>
      </c>
      <c r="K124" s="66">
        <f>SUM(K125:K127)</f>
        <v>180</v>
      </c>
      <c r="L124"/>
      <c r="M124"/>
      <c r="N124"/>
    </row>
    <row r="125" spans="1:14" ht="12.75">
      <c r="A125" s="32"/>
      <c r="B125" s="126">
        <v>2213</v>
      </c>
      <c r="C125" s="11" t="s">
        <v>594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/>
      <c r="M125"/>
      <c r="N125"/>
    </row>
    <row r="126" spans="1:14" ht="12.75">
      <c r="A126" s="32"/>
      <c r="B126" s="126">
        <v>2219</v>
      </c>
      <c r="C126" s="11" t="s">
        <v>524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/>
      <c r="M126"/>
      <c r="N126"/>
    </row>
    <row r="127" spans="1:14" ht="25.5">
      <c r="A127" s="32"/>
      <c r="B127" s="126">
        <v>2243</v>
      </c>
      <c r="C127" s="11" t="s">
        <v>227</v>
      </c>
      <c r="D127" s="66">
        <v>0</v>
      </c>
      <c r="E127" s="66">
        <v>200</v>
      </c>
      <c r="F127" s="66">
        <v>0</v>
      </c>
      <c r="G127" s="66">
        <v>200</v>
      </c>
      <c r="H127" s="66">
        <v>-20</v>
      </c>
      <c r="I127" s="66">
        <v>180</v>
      </c>
      <c r="J127" s="66">
        <v>0</v>
      </c>
      <c r="K127" s="66">
        <v>180</v>
      </c>
      <c r="L127"/>
      <c r="M127"/>
      <c r="N127"/>
    </row>
    <row r="128" spans="1:14" ht="25.5">
      <c r="A128" s="32"/>
      <c r="B128" s="10">
        <v>2300</v>
      </c>
      <c r="C128" s="11" t="s">
        <v>228</v>
      </c>
      <c r="D128" s="66">
        <v>0</v>
      </c>
      <c r="E128" s="66">
        <f>SUM(E129:E130)</f>
        <v>850</v>
      </c>
      <c r="F128" s="66">
        <f>SUM(F129:F130)</f>
        <v>0</v>
      </c>
      <c r="G128" s="66">
        <f>SUM(G129:G130)</f>
        <v>850</v>
      </c>
      <c r="H128" s="66">
        <f>SUM(H129:H131)</f>
        <v>15</v>
      </c>
      <c r="I128" s="66">
        <f>SUM(I129:I131)</f>
        <v>865</v>
      </c>
      <c r="J128" s="66">
        <f>SUM(J129:J131)</f>
        <v>0</v>
      </c>
      <c r="K128" s="66">
        <f>SUM(K129:K131)</f>
        <v>865</v>
      </c>
      <c r="L128"/>
      <c r="M128"/>
      <c r="N128"/>
    </row>
    <row r="129" spans="1:14" ht="12.75">
      <c r="A129" s="32"/>
      <c r="B129" s="126">
        <v>2311</v>
      </c>
      <c r="C129" s="11" t="s">
        <v>538</v>
      </c>
      <c r="D129" s="66">
        <v>0</v>
      </c>
      <c r="E129" s="66">
        <v>50</v>
      </c>
      <c r="F129" s="66">
        <v>0</v>
      </c>
      <c r="G129" s="66">
        <v>50</v>
      </c>
      <c r="H129" s="66">
        <v>0</v>
      </c>
      <c r="I129" s="66">
        <v>50</v>
      </c>
      <c r="J129" s="66">
        <v>0</v>
      </c>
      <c r="K129" s="66">
        <v>50</v>
      </c>
      <c r="L129"/>
      <c r="M129"/>
      <c r="N129"/>
    </row>
    <row r="130" spans="1:14" ht="12.75">
      <c r="A130" s="32"/>
      <c r="B130" s="126">
        <v>2312</v>
      </c>
      <c r="C130" s="11" t="s">
        <v>539</v>
      </c>
      <c r="D130" s="66">
        <v>0</v>
      </c>
      <c r="E130" s="66">
        <v>800</v>
      </c>
      <c r="F130" s="66">
        <v>0</v>
      </c>
      <c r="G130" s="66">
        <v>800</v>
      </c>
      <c r="H130" s="66">
        <v>0</v>
      </c>
      <c r="I130" s="66">
        <v>800</v>
      </c>
      <c r="J130" s="66">
        <v>0</v>
      </c>
      <c r="K130" s="66">
        <v>800</v>
      </c>
      <c r="L130"/>
      <c r="M130"/>
      <c r="N130"/>
    </row>
    <row r="131" spans="1:14" ht="12.75">
      <c r="A131" s="32"/>
      <c r="B131" s="126">
        <v>2352</v>
      </c>
      <c r="C131" s="11" t="s">
        <v>542</v>
      </c>
      <c r="D131" s="66">
        <v>0</v>
      </c>
      <c r="E131" s="66">
        <v>0</v>
      </c>
      <c r="F131" s="66">
        <v>0</v>
      </c>
      <c r="G131" s="66">
        <v>0</v>
      </c>
      <c r="H131" s="66">
        <v>15</v>
      </c>
      <c r="I131" s="66">
        <v>15</v>
      </c>
      <c r="J131" s="66">
        <v>0</v>
      </c>
      <c r="K131" s="66">
        <v>15</v>
      </c>
      <c r="L131"/>
      <c r="M131"/>
      <c r="N131"/>
    </row>
    <row r="132" spans="1:14" ht="12.75">
      <c r="A132" s="32"/>
      <c r="B132" s="10">
        <v>2400</v>
      </c>
      <c r="C132" s="11" t="s">
        <v>318</v>
      </c>
      <c r="D132" s="66">
        <v>0</v>
      </c>
      <c r="E132" s="66">
        <v>500</v>
      </c>
      <c r="F132" s="66">
        <v>0</v>
      </c>
      <c r="G132" s="66">
        <v>500</v>
      </c>
      <c r="H132" s="66">
        <v>5</v>
      </c>
      <c r="I132" s="66">
        <v>505</v>
      </c>
      <c r="J132" s="66">
        <v>0</v>
      </c>
      <c r="K132" s="66">
        <v>505</v>
      </c>
      <c r="L132"/>
      <c r="M132"/>
      <c r="N132"/>
    </row>
    <row r="133" spans="1:14" ht="12.75">
      <c r="A133" s="32"/>
      <c r="B133" s="10">
        <v>5000</v>
      </c>
      <c r="C133" s="11" t="s">
        <v>229</v>
      </c>
      <c r="D133" s="66">
        <v>0</v>
      </c>
      <c r="E133" s="66">
        <f aca="true" t="shared" si="16" ref="E133:K133">SUM(E134:E135)</f>
        <v>1000</v>
      </c>
      <c r="F133" s="66">
        <f t="shared" si="16"/>
        <v>0</v>
      </c>
      <c r="G133" s="66">
        <f t="shared" si="16"/>
        <v>1000</v>
      </c>
      <c r="H133" s="66">
        <f t="shared" si="16"/>
        <v>0</v>
      </c>
      <c r="I133" s="66">
        <f t="shared" si="16"/>
        <v>1000</v>
      </c>
      <c r="J133" s="66">
        <f t="shared" si="16"/>
        <v>0</v>
      </c>
      <c r="K133" s="66">
        <f t="shared" si="16"/>
        <v>1000</v>
      </c>
      <c r="L133"/>
      <c r="M133"/>
      <c r="N133"/>
    </row>
    <row r="134" spans="1:14" ht="12.75">
      <c r="A134" s="32"/>
      <c r="B134" s="126">
        <v>5233</v>
      </c>
      <c r="C134" s="11" t="s">
        <v>392</v>
      </c>
      <c r="D134" s="66">
        <v>0</v>
      </c>
      <c r="E134" s="66">
        <v>1000</v>
      </c>
      <c r="F134" s="66">
        <v>0</v>
      </c>
      <c r="G134" s="66">
        <v>1000</v>
      </c>
      <c r="H134" s="66">
        <v>0</v>
      </c>
      <c r="I134" s="66">
        <v>1000</v>
      </c>
      <c r="J134" s="66">
        <v>0</v>
      </c>
      <c r="K134" s="66">
        <v>1000</v>
      </c>
      <c r="L134"/>
      <c r="M134"/>
      <c r="N134"/>
    </row>
    <row r="135" spans="1:14" ht="12.75">
      <c r="A135" s="32"/>
      <c r="B135" s="126">
        <v>5238</v>
      </c>
      <c r="C135" s="11" t="s">
        <v>600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/>
      <c r="M135"/>
      <c r="N135"/>
    </row>
    <row r="136" spans="1:14" ht="12.75">
      <c r="A136" s="32"/>
      <c r="B136" s="22"/>
      <c r="C136" s="33" t="s">
        <v>335</v>
      </c>
      <c r="D136" s="66">
        <v>0</v>
      </c>
      <c r="E136" s="66">
        <f aca="true" t="shared" si="17" ref="E136:K136">E124+E128+E132+E133</f>
        <v>2550</v>
      </c>
      <c r="F136" s="66">
        <f t="shared" si="17"/>
        <v>0</v>
      </c>
      <c r="G136" s="66">
        <f t="shared" si="17"/>
        <v>2550</v>
      </c>
      <c r="H136" s="66">
        <f t="shared" si="17"/>
        <v>0</v>
      </c>
      <c r="I136" s="66">
        <f t="shared" si="17"/>
        <v>2550</v>
      </c>
      <c r="J136" s="66">
        <f t="shared" si="17"/>
        <v>0</v>
      </c>
      <c r="K136" s="66">
        <f t="shared" si="17"/>
        <v>2550</v>
      </c>
      <c r="L136"/>
      <c r="M136"/>
      <c r="N136"/>
    </row>
    <row r="137" spans="1:14" ht="12.75">
      <c r="A137" s="32"/>
      <c r="B137" s="22"/>
      <c r="C137" s="33"/>
      <c r="D137" s="66"/>
      <c r="E137" s="66"/>
      <c r="F137" s="66"/>
      <c r="G137" s="66"/>
      <c r="H137" s="66"/>
      <c r="I137" s="66"/>
      <c r="J137" s="66"/>
      <c r="K137" s="66"/>
      <c r="L137"/>
      <c r="M137"/>
      <c r="N137"/>
    </row>
    <row r="138" spans="1:14" ht="13.5">
      <c r="A138" s="32"/>
      <c r="B138" s="22"/>
      <c r="C138" s="151" t="s">
        <v>68</v>
      </c>
      <c r="D138" s="66"/>
      <c r="E138" s="66"/>
      <c r="F138" s="66"/>
      <c r="G138" s="66"/>
      <c r="H138" s="66"/>
      <c r="I138" s="66"/>
      <c r="J138" s="66"/>
      <c r="K138" s="66"/>
      <c r="L138"/>
      <c r="M138"/>
      <c r="N138"/>
    </row>
    <row r="139" spans="1:14" ht="12.75">
      <c r="A139" s="32"/>
      <c r="B139" s="10">
        <v>2200</v>
      </c>
      <c r="C139" s="11" t="s">
        <v>310</v>
      </c>
      <c r="D139" s="66">
        <v>0</v>
      </c>
      <c r="E139" s="66">
        <f aca="true" t="shared" si="18" ref="E139:K139">SUM(E140:E144)</f>
        <v>200</v>
      </c>
      <c r="F139" s="66">
        <f t="shared" si="18"/>
        <v>0</v>
      </c>
      <c r="G139" s="66">
        <f t="shared" si="18"/>
        <v>200</v>
      </c>
      <c r="H139" s="66">
        <f t="shared" si="18"/>
        <v>-100</v>
      </c>
      <c r="I139" s="66">
        <f t="shared" si="18"/>
        <v>100</v>
      </c>
      <c r="J139" s="66">
        <f t="shared" si="18"/>
        <v>0</v>
      </c>
      <c r="K139" s="66">
        <f t="shared" si="18"/>
        <v>100</v>
      </c>
      <c r="L139"/>
      <c r="M139"/>
      <c r="N139"/>
    </row>
    <row r="140" spans="1:14" ht="12.75">
      <c r="A140" s="32"/>
      <c r="B140" s="126">
        <v>2213</v>
      </c>
      <c r="C140" s="11" t="s">
        <v>594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/>
      <c r="M140"/>
      <c r="N140"/>
    </row>
    <row r="141" spans="1:14" ht="12.75">
      <c r="A141" s="32"/>
      <c r="B141" s="126">
        <v>2219</v>
      </c>
      <c r="C141" s="11" t="s">
        <v>524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/>
      <c r="M141"/>
      <c r="N141"/>
    </row>
    <row r="142" spans="1:14" ht="12.75">
      <c r="A142" s="32"/>
      <c r="B142" s="126">
        <v>2234</v>
      </c>
      <c r="C142" s="11" t="s">
        <v>647</v>
      </c>
      <c r="D142" s="66">
        <v>0</v>
      </c>
      <c r="E142" s="66">
        <v>0</v>
      </c>
      <c r="F142" s="66">
        <v>0</v>
      </c>
      <c r="G142" s="66">
        <v>0</v>
      </c>
      <c r="H142" s="66">
        <v>10</v>
      </c>
      <c r="I142" s="66">
        <v>10</v>
      </c>
      <c r="J142" s="66">
        <v>0</v>
      </c>
      <c r="K142" s="66">
        <v>10</v>
      </c>
      <c r="L142"/>
      <c r="M142"/>
      <c r="N142"/>
    </row>
    <row r="143" spans="1:14" ht="12.75">
      <c r="A143" s="32"/>
      <c r="B143" s="126">
        <v>2240</v>
      </c>
      <c r="C143" s="11" t="s">
        <v>23</v>
      </c>
      <c r="D143" s="66">
        <v>0</v>
      </c>
      <c r="E143" s="66">
        <v>0</v>
      </c>
      <c r="F143" s="66">
        <v>0</v>
      </c>
      <c r="G143" s="66">
        <v>0</v>
      </c>
      <c r="H143" s="66">
        <v>65</v>
      </c>
      <c r="I143" s="66">
        <v>65</v>
      </c>
      <c r="J143" s="66">
        <v>0</v>
      </c>
      <c r="K143" s="66">
        <v>65</v>
      </c>
      <c r="L143"/>
      <c r="M143"/>
      <c r="N143"/>
    </row>
    <row r="144" spans="1:14" ht="25.5">
      <c r="A144" s="32"/>
      <c r="B144" s="126">
        <v>2243</v>
      </c>
      <c r="C144" s="11" t="s">
        <v>227</v>
      </c>
      <c r="D144" s="66">
        <v>0</v>
      </c>
      <c r="E144" s="66">
        <v>200</v>
      </c>
      <c r="F144" s="66">
        <v>0</v>
      </c>
      <c r="G144" s="66">
        <v>200</v>
      </c>
      <c r="H144" s="66">
        <v>-175</v>
      </c>
      <c r="I144" s="66">
        <v>25</v>
      </c>
      <c r="J144" s="66">
        <v>0</v>
      </c>
      <c r="K144" s="66">
        <v>25</v>
      </c>
      <c r="L144"/>
      <c r="M144"/>
      <c r="N144"/>
    </row>
    <row r="145" spans="1:14" ht="25.5">
      <c r="A145" s="32"/>
      <c r="B145" s="10">
        <v>2300</v>
      </c>
      <c r="C145" s="11" t="s">
        <v>705</v>
      </c>
      <c r="D145" s="66">
        <v>0</v>
      </c>
      <c r="E145" s="66">
        <f aca="true" t="shared" si="19" ref="E145:K145">SUM(E146:E148)</f>
        <v>880</v>
      </c>
      <c r="F145" s="66">
        <f t="shared" si="19"/>
        <v>0</v>
      </c>
      <c r="G145" s="66">
        <f t="shared" si="19"/>
        <v>880</v>
      </c>
      <c r="H145" s="66">
        <f t="shared" si="19"/>
        <v>370</v>
      </c>
      <c r="I145" s="66">
        <f t="shared" si="19"/>
        <v>1250</v>
      </c>
      <c r="J145" s="66">
        <f t="shared" si="19"/>
        <v>0</v>
      </c>
      <c r="K145" s="66">
        <f t="shared" si="19"/>
        <v>1250</v>
      </c>
      <c r="L145"/>
      <c r="M145"/>
      <c r="N145"/>
    </row>
    <row r="146" spans="1:14" ht="12.75">
      <c r="A146" s="32"/>
      <c r="B146" s="126">
        <v>2311</v>
      </c>
      <c r="C146" s="11" t="s">
        <v>538</v>
      </c>
      <c r="D146" s="66">
        <v>0</v>
      </c>
      <c r="E146" s="66">
        <v>80</v>
      </c>
      <c r="F146" s="66">
        <v>0</v>
      </c>
      <c r="G146" s="66">
        <v>80</v>
      </c>
      <c r="H146" s="66">
        <v>0</v>
      </c>
      <c r="I146" s="66">
        <v>80</v>
      </c>
      <c r="J146" s="66">
        <v>0</v>
      </c>
      <c r="K146" s="66">
        <v>80</v>
      </c>
      <c r="L146"/>
      <c r="M146"/>
      <c r="N146"/>
    </row>
    <row r="147" spans="1:14" ht="12.75">
      <c r="A147" s="32"/>
      <c r="B147" s="126">
        <v>2352</v>
      </c>
      <c r="C147" s="11" t="s">
        <v>542</v>
      </c>
      <c r="D147" s="66">
        <v>0</v>
      </c>
      <c r="E147" s="66">
        <v>0</v>
      </c>
      <c r="F147" s="66">
        <v>0</v>
      </c>
      <c r="G147" s="66">
        <v>0</v>
      </c>
      <c r="H147" s="66">
        <v>10</v>
      </c>
      <c r="I147" s="66">
        <v>10</v>
      </c>
      <c r="J147" s="66">
        <v>0</v>
      </c>
      <c r="K147" s="66">
        <v>10</v>
      </c>
      <c r="L147"/>
      <c r="M147"/>
      <c r="N147"/>
    </row>
    <row r="148" spans="1:14" ht="12.75">
      <c r="A148" s="32"/>
      <c r="B148" s="126">
        <v>2312</v>
      </c>
      <c r="C148" s="11" t="s">
        <v>539</v>
      </c>
      <c r="D148" s="66">
        <v>0</v>
      </c>
      <c r="E148" s="66">
        <v>800</v>
      </c>
      <c r="F148" s="66">
        <v>0</v>
      </c>
      <c r="G148" s="66">
        <v>800</v>
      </c>
      <c r="H148" s="66">
        <v>360</v>
      </c>
      <c r="I148" s="66">
        <v>1160</v>
      </c>
      <c r="J148" s="66">
        <v>0</v>
      </c>
      <c r="K148" s="66">
        <v>1160</v>
      </c>
      <c r="L148"/>
      <c r="M148"/>
      <c r="N148"/>
    </row>
    <row r="149" spans="1:14" ht="12.75">
      <c r="A149" s="32"/>
      <c r="B149" s="10">
        <v>2400</v>
      </c>
      <c r="C149" s="11" t="s">
        <v>318</v>
      </c>
      <c r="D149" s="66">
        <v>0</v>
      </c>
      <c r="E149" s="66">
        <v>500</v>
      </c>
      <c r="F149" s="66">
        <v>0</v>
      </c>
      <c r="G149" s="66">
        <v>500</v>
      </c>
      <c r="H149" s="66">
        <v>75</v>
      </c>
      <c r="I149" s="66">
        <v>575</v>
      </c>
      <c r="J149" s="66">
        <v>0</v>
      </c>
      <c r="K149" s="66">
        <v>575</v>
      </c>
      <c r="L149"/>
      <c r="M149"/>
      <c r="N149"/>
    </row>
    <row r="150" spans="1:14" ht="12.75">
      <c r="A150" s="32"/>
      <c r="B150" s="10">
        <v>5000</v>
      </c>
      <c r="C150" s="11" t="s">
        <v>343</v>
      </c>
      <c r="D150" s="66">
        <v>0</v>
      </c>
      <c r="E150" s="66">
        <f aca="true" t="shared" si="20" ref="E150:K150">SUM(E151:E152)</f>
        <v>1000</v>
      </c>
      <c r="F150" s="66">
        <f t="shared" si="20"/>
        <v>0</v>
      </c>
      <c r="G150" s="66">
        <f t="shared" si="20"/>
        <v>1000</v>
      </c>
      <c r="H150" s="66">
        <f t="shared" si="20"/>
        <v>155</v>
      </c>
      <c r="I150" s="66">
        <f t="shared" si="20"/>
        <v>1155</v>
      </c>
      <c r="J150" s="66">
        <f t="shared" si="20"/>
        <v>0</v>
      </c>
      <c r="K150" s="66">
        <f t="shared" si="20"/>
        <v>1155</v>
      </c>
      <c r="L150"/>
      <c r="M150"/>
      <c r="N150"/>
    </row>
    <row r="151" spans="1:14" ht="12.75">
      <c r="A151" s="32"/>
      <c r="B151" s="126">
        <v>5233</v>
      </c>
      <c r="C151" s="11" t="s">
        <v>392</v>
      </c>
      <c r="D151" s="66">
        <v>0</v>
      </c>
      <c r="E151" s="66">
        <v>1000</v>
      </c>
      <c r="F151" s="66">
        <v>0</v>
      </c>
      <c r="G151" s="66">
        <v>1000</v>
      </c>
      <c r="H151" s="66">
        <v>0</v>
      </c>
      <c r="I151" s="66">
        <v>1000</v>
      </c>
      <c r="J151" s="66">
        <v>0</v>
      </c>
      <c r="K151" s="66">
        <v>1000</v>
      </c>
      <c r="L151"/>
      <c r="M151"/>
      <c r="N151"/>
    </row>
    <row r="152" spans="1:14" ht="12.75">
      <c r="A152" s="32"/>
      <c r="B152" s="126">
        <v>5239</v>
      </c>
      <c r="C152" s="11" t="s">
        <v>548</v>
      </c>
      <c r="D152" s="66">
        <v>0</v>
      </c>
      <c r="E152" s="66">
        <v>0</v>
      </c>
      <c r="F152" s="66">
        <v>0</v>
      </c>
      <c r="G152" s="66">
        <v>0</v>
      </c>
      <c r="H152" s="66">
        <v>155</v>
      </c>
      <c r="I152" s="66">
        <v>155</v>
      </c>
      <c r="J152" s="66">
        <v>0</v>
      </c>
      <c r="K152" s="66">
        <v>155</v>
      </c>
      <c r="L152"/>
      <c r="M152"/>
      <c r="N152"/>
    </row>
    <row r="153" spans="1:14" ht="12.75">
      <c r="A153" s="32"/>
      <c r="B153" s="22"/>
      <c r="C153" s="33" t="s">
        <v>335</v>
      </c>
      <c r="D153" s="66">
        <v>0</v>
      </c>
      <c r="E153" s="66">
        <f aca="true" t="shared" si="21" ref="E153:K153">E139+E145+E149+E150</f>
        <v>2580</v>
      </c>
      <c r="F153" s="66">
        <f t="shared" si="21"/>
        <v>0</v>
      </c>
      <c r="G153" s="66">
        <f t="shared" si="21"/>
        <v>2580</v>
      </c>
      <c r="H153" s="66">
        <f t="shared" si="21"/>
        <v>500</v>
      </c>
      <c r="I153" s="66">
        <f t="shared" si="21"/>
        <v>3080</v>
      </c>
      <c r="J153" s="66">
        <f t="shared" si="21"/>
        <v>0</v>
      </c>
      <c r="K153" s="66">
        <f t="shared" si="21"/>
        <v>3080</v>
      </c>
      <c r="L153"/>
      <c r="M153"/>
      <c r="N153"/>
    </row>
    <row r="154" spans="1:14" ht="12.75">
      <c r="A154" s="32"/>
      <c r="B154" s="22"/>
      <c r="C154" s="33"/>
      <c r="D154" s="66"/>
      <c r="E154" s="66"/>
      <c r="F154" s="66"/>
      <c r="G154" s="66"/>
      <c r="H154" s="66"/>
      <c r="I154" s="66"/>
      <c r="J154" s="66"/>
      <c r="K154" s="66"/>
      <c r="L154"/>
      <c r="M154"/>
      <c r="N154"/>
    </row>
    <row r="155" spans="1:14" ht="13.5">
      <c r="A155" s="32"/>
      <c r="B155" s="22"/>
      <c r="C155" s="151" t="s">
        <v>597</v>
      </c>
      <c r="D155" s="66"/>
      <c r="E155" s="66"/>
      <c r="F155" s="66"/>
      <c r="G155" s="66"/>
      <c r="H155" s="66"/>
      <c r="I155" s="66"/>
      <c r="J155" s="66"/>
      <c r="K155" s="66"/>
      <c r="L155"/>
      <c r="M155"/>
      <c r="N155"/>
    </row>
    <row r="156" spans="1:14" ht="12.75">
      <c r="A156" s="32"/>
      <c r="B156" s="10">
        <v>1100</v>
      </c>
      <c r="C156" s="11" t="s">
        <v>341</v>
      </c>
      <c r="D156" s="66">
        <v>5487</v>
      </c>
      <c r="E156" s="66">
        <v>5487</v>
      </c>
      <c r="F156" s="66">
        <v>0</v>
      </c>
      <c r="G156" s="66">
        <v>5487</v>
      </c>
      <c r="H156" s="66">
        <v>0</v>
      </c>
      <c r="I156" s="66">
        <v>5487</v>
      </c>
      <c r="J156" s="66">
        <v>0</v>
      </c>
      <c r="K156" s="66">
        <v>5487</v>
      </c>
      <c r="L156"/>
      <c r="M156"/>
      <c r="N156"/>
    </row>
    <row r="157" spans="1:14" ht="12.75">
      <c r="A157" s="32"/>
      <c r="B157" s="10">
        <v>1210</v>
      </c>
      <c r="C157" s="11" t="s">
        <v>342</v>
      </c>
      <c r="D157" s="66">
        <v>1322</v>
      </c>
      <c r="E157" s="66">
        <v>1322</v>
      </c>
      <c r="F157" s="66">
        <v>0</v>
      </c>
      <c r="G157" s="66">
        <v>1322</v>
      </c>
      <c r="H157" s="66">
        <v>0</v>
      </c>
      <c r="I157" s="66">
        <v>1322</v>
      </c>
      <c r="J157" s="66">
        <v>0</v>
      </c>
      <c r="K157" s="66">
        <v>1322</v>
      </c>
      <c r="L157"/>
      <c r="M157"/>
      <c r="N157"/>
    </row>
    <row r="158" spans="1:14" ht="12.75">
      <c r="A158" s="32"/>
      <c r="B158" s="10">
        <v>2200</v>
      </c>
      <c r="C158" s="11" t="s">
        <v>310</v>
      </c>
      <c r="D158" s="66">
        <f>SUM(D160:D160)</f>
        <v>0</v>
      </c>
      <c r="E158" s="66">
        <f>SUM(E160:E160)</f>
        <v>230</v>
      </c>
      <c r="F158" s="66">
        <f>SUM(F160:F160)</f>
        <v>0</v>
      </c>
      <c r="G158" s="66">
        <f>SUM(G160:G160)</f>
        <v>230</v>
      </c>
      <c r="H158" s="66">
        <f>SUM(H159:H160)</f>
        <v>155</v>
      </c>
      <c r="I158" s="66">
        <f>SUM(I159:I160)</f>
        <v>385</v>
      </c>
      <c r="J158" s="66">
        <f>SUM(J159:J160)</f>
        <v>0</v>
      </c>
      <c r="K158" s="66">
        <f>SUM(K159:K160)</f>
        <v>385</v>
      </c>
      <c r="L158"/>
      <c r="M158"/>
      <c r="N158"/>
    </row>
    <row r="159" spans="1:14" ht="12.75">
      <c r="A159" s="32"/>
      <c r="B159" s="126">
        <v>2233</v>
      </c>
      <c r="C159" s="11" t="s">
        <v>552</v>
      </c>
      <c r="D159" s="66">
        <v>0</v>
      </c>
      <c r="E159" s="66">
        <v>0</v>
      </c>
      <c r="F159" s="66">
        <v>0</v>
      </c>
      <c r="G159" s="66">
        <v>0</v>
      </c>
      <c r="H159" s="66">
        <v>155</v>
      </c>
      <c r="I159" s="66">
        <v>155</v>
      </c>
      <c r="J159" s="66">
        <v>0</v>
      </c>
      <c r="K159" s="66">
        <v>155</v>
      </c>
      <c r="L159"/>
      <c r="M159"/>
      <c r="N159"/>
    </row>
    <row r="160" spans="1:14" ht="12.75">
      <c r="A160" s="32"/>
      <c r="B160" s="126">
        <v>2279</v>
      </c>
      <c r="C160" s="11" t="s">
        <v>574</v>
      </c>
      <c r="D160" s="66">
        <v>0</v>
      </c>
      <c r="E160" s="66">
        <v>230</v>
      </c>
      <c r="F160" s="66">
        <v>0</v>
      </c>
      <c r="G160" s="66">
        <v>230</v>
      </c>
      <c r="H160" s="66">
        <v>0</v>
      </c>
      <c r="I160" s="66">
        <v>230</v>
      </c>
      <c r="J160" s="66">
        <v>0</v>
      </c>
      <c r="K160" s="66">
        <v>230</v>
      </c>
      <c r="L160"/>
      <c r="M160"/>
      <c r="N160"/>
    </row>
    <row r="161" spans="1:14" ht="25.5">
      <c r="A161" s="32"/>
      <c r="B161" s="10">
        <v>2300</v>
      </c>
      <c r="C161" s="11" t="s">
        <v>365</v>
      </c>
      <c r="D161" s="66">
        <f>SUM(D163:D166)</f>
        <v>850</v>
      </c>
      <c r="E161" s="66">
        <f aca="true" t="shared" si="22" ref="E161:K161">SUM(E162:E166)</f>
        <v>4645</v>
      </c>
      <c r="F161" s="66">
        <f t="shared" si="22"/>
        <v>0</v>
      </c>
      <c r="G161" s="66">
        <f t="shared" si="22"/>
        <v>4645</v>
      </c>
      <c r="H161" s="66">
        <f t="shared" si="22"/>
        <v>1600</v>
      </c>
      <c r="I161" s="66">
        <f t="shared" si="22"/>
        <v>6245</v>
      </c>
      <c r="J161" s="66">
        <f t="shared" si="22"/>
        <v>0</v>
      </c>
      <c r="K161" s="66">
        <f t="shared" si="22"/>
        <v>6245</v>
      </c>
      <c r="L161"/>
      <c r="M161"/>
      <c r="N161"/>
    </row>
    <row r="162" spans="1:14" ht="12.75">
      <c r="A162" s="32"/>
      <c r="B162" s="126">
        <v>2312</v>
      </c>
      <c r="C162" s="11" t="s">
        <v>539</v>
      </c>
      <c r="D162" s="66">
        <v>0</v>
      </c>
      <c r="E162" s="66">
        <v>150</v>
      </c>
      <c r="F162" s="66">
        <v>0</v>
      </c>
      <c r="G162" s="66">
        <v>150</v>
      </c>
      <c r="H162" s="66">
        <v>0</v>
      </c>
      <c r="I162" s="66">
        <v>150</v>
      </c>
      <c r="J162" s="66">
        <v>0</v>
      </c>
      <c r="K162" s="66">
        <v>150</v>
      </c>
      <c r="L162"/>
      <c r="M162"/>
      <c r="N162"/>
    </row>
    <row r="163" spans="1:14" ht="12.75">
      <c r="A163" s="32"/>
      <c r="B163" s="126">
        <v>2322</v>
      </c>
      <c r="C163" s="11" t="s">
        <v>540</v>
      </c>
      <c r="D163" s="66">
        <v>850</v>
      </c>
      <c r="E163" s="66">
        <v>1600</v>
      </c>
      <c r="F163" s="66">
        <v>0</v>
      </c>
      <c r="G163" s="66">
        <v>1600</v>
      </c>
      <c r="H163" s="66">
        <v>0</v>
      </c>
      <c r="I163" s="66">
        <v>1600</v>
      </c>
      <c r="J163" s="66">
        <v>0</v>
      </c>
      <c r="K163" s="66">
        <v>1600</v>
      </c>
      <c r="L163"/>
      <c r="M163"/>
      <c r="N163"/>
    </row>
    <row r="164" spans="1:14" ht="12.75">
      <c r="A164" s="32"/>
      <c r="B164" s="126">
        <v>2361</v>
      </c>
      <c r="C164" s="11" t="s">
        <v>556</v>
      </c>
      <c r="D164" s="66">
        <v>0</v>
      </c>
      <c r="E164" s="66">
        <v>2700</v>
      </c>
      <c r="F164" s="66">
        <v>0</v>
      </c>
      <c r="G164" s="66">
        <v>2700</v>
      </c>
      <c r="H164" s="66">
        <v>-155</v>
      </c>
      <c r="I164" s="66">
        <v>2545</v>
      </c>
      <c r="J164" s="66">
        <v>0</v>
      </c>
      <c r="K164" s="66">
        <v>2545</v>
      </c>
      <c r="L164"/>
      <c r="M164"/>
      <c r="N164"/>
    </row>
    <row r="165" spans="1:14" ht="12.75">
      <c r="A165" s="32"/>
      <c r="B165" s="126">
        <v>2363</v>
      </c>
      <c r="C165" s="11" t="s">
        <v>544</v>
      </c>
      <c r="D165" s="66">
        <v>0</v>
      </c>
      <c r="E165" s="66">
        <v>0</v>
      </c>
      <c r="F165" s="66">
        <v>0</v>
      </c>
      <c r="G165" s="66">
        <v>0</v>
      </c>
      <c r="H165" s="225">
        <v>1775</v>
      </c>
      <c r="I165" s="225">
        <v>1775</v>
      </c>
      <c r="J165" s="225">
        <v>0</v>
      </c>
      <c r="K165" s="225">
        <v>1775</v>
      </c>
      <c r="L165"/>
      <c r="M165"/>
      <c r="N165"/>
    </row>
    <row r="166" spans="1:14" ht="12.75">
      <c r="A166" s="32"/>
      <c r="B166" s="126">
        <v>2390</v>
      </c>
      <c r="C166" s="11" t="s">
        <v>545</v>
      </c>
      <c r="D166" s="66">
        <v>0</v>
      </c>
      <c r="E166" s="66">
        <v>195</v>
      </c>
      <c r="F166" s="66">
        <v>0</v>
      </c>
      <c r="G166" s="66">
        <v>195</v>
      </c>
      <c r="H166" s="66">
        <v>-20</v>
      </c>
      <c r="I166" s="66">
        <v>175</v>
      </c>
      <c r="J166" s="66">
        <v>0</v>
      </c>
      <c r="K166" s="66">
        <v>175</v>
      </c>
      <c r="L166"/>
      <c r="M166"/>
      <c r="N166"/>
    </row>
    <row r="167" spans="1:14" ht="12.75">
      <c r="A167" s="32"/>
      <c r="B167" s="10">
        <v>2500</v>
      </c>
      <c r="C167" s="11" t="s">
        <v>357</v>
      </c>
      <c r="D167" s="66">
        <v>200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/>
      <c r="M167"/>
      <c r="N167"/>
    </row>
    <row r="168" spans="1:14" ht="12.75">
      <c r="A168" s="32"/>
      <c r="B168" s="10"/>
      <c r="C168" s="33" t="s">
        <v>355</v>
      </c>
      <c r="D168" s="66">
        <f aca="true" t="shared" si="23" ref="D168:I168">D156+D157+D158+D161+D167</f>
        <v>7859</v>
      </c>
      <c r="E168" s="66">
        <f t="shared" si="23"/>
        <v>11684</v>
      </c>
      <c r="F168" s="66">
        <f t="shared" si="23"/>
        <v>0</v>
      </c>
      <c r="G168" s="66">
        <f t="shared" si="23"/>
        <v>11684</v>
      </c>
      <c r="H168" s="66">
        <f t="shared" si="23"/>
        <v>1755</v>
      </c>
      <c r="I168" s="66">
        <f t="shared" si="23"/>
        <v>13439</v>
      </c>
      <c r="J168" s="66">
        <f>J156+J157+J158+J161+J167</f>
        <v>0</v>
      </c>
      <c r="K168" s="66">
        <f>K156+K157+K158+K161+K167</f>
        <v>13439</v>
      </c>
      <c r="L168"/>
      <c r="M168"/>
      <c r="N168"/>
    </row>
    <row r="169" spans="1:14" ht="12.75">
      <c r="A169" s="32"/>
      <c r="B169" s="10"/>
      <c r="C169" s="33"/>
      <c r="D169" s="66"/>
      <c r="E169" s="66"/>
      <c r="F169" s="66"/>
      <c r="G169" s="66"/>
      <c r="H169" s="66"/>
      <c r="I169" s="66"/>
      <c r="J169" s="66"/>
      <c r="K169" s="66"/>
      <c r="L169"/>
      <c r="M169"/>
      <c r="N169"/>
    </row>
    <row r="170" spans="1:14" ht="13.5">
      <c r="A170" s="32"/>
      <c r="B170" s="10"/>
      <c r="C170" s="151" t="s">
        <v>598</v>
      </c>
      <c r="D170" s="66"/>
      <c r="E170" s="66"/>
      <c r="F170" s="66"/>
      <c r="G170" s="66"/>
      <c r="H170" s="66"/>
      <c r="I170" s="66"/>
      <c r="J170" s="66"/>
      <c r="K170" s="66"/>
      <c r="L170"/>
      <c r="M170"/>
      <c r="N170"/>
    </row>
    <row r="171" spans="1:14" ht="12.75">
      <c r="A171" s="32"/>
      <c r="B171" s="10">
        <v>1100</v>
      </c>
      <c r="C171" s="11" t="s">
        <v>341</v>
      </c>
      <c r="D171" s="66">
        <v>4000</v>
      </c>
      <c r="E171" s="66">
        <v>4000</v>
      </c>
      <c r="F171" s="66">
        <v>0</v>
      </c>
      <c r="G171" s="66">
        <v>4000</v>
      </c>
      <c r="H171" s="66">
        <v>0</v>
      </c>
      <c r="I171" s="66">
        <v>4000</v>
      </c>
      <c r="J171" s="66">
        <v>0</v>
      </c>
      <c r="K171" s="66">
        <v>4000</v>
      </c>
      <c r="L171"/>
      <c r="M171"/>
      <c r="N171"/>
    </row>
    <row r="172" spans="1:14" ht="12.75">
      <c r="A172" s="32"/>
      <c r="B172" s="10">
        <v>1210</v>
      </c>
      <c r="C172" s="11" t="s">
        <v>342</v>
      </c>
      <c r="D172" s="66">
        <v>964</v>
      </c>
      <c r="E172" s="66">
        <v>964</v>
      </c>
      <c r="F172" s="66">
        <v>0</v>
      </c>
      <c r="G172" s="66">
        <v>964</v>
      </c>
      <c r="H172" s="66">
        <v>0</v>
      </c>
      <c r="I172" s="66">
        <v>964</v>
      </c>
      <c r="J172" s="66">
        <v>0</v>
      </c>
      <c r="K172" s="66">
        <v>964</v>
      </c>
      <c r="L172"/>
      <c r="M172"/>
      <c r="N172"/>
    </row>
    <row r="173" spans="1:14" ht="12.75">
      <c r="A173" s="32"/>
      <c r="B173" s="10">
        <v>2200</v>
      </c>
      <c r="C173" s="11" t="s">
        <v>310</v>
      </c>
      <c r="D173" s="66">
        <f aca="true" t="shared" si="24" ref="D173:I173">SUM(D174:D175)</f>
        <v>610</v>
      </c>
      <c r="E173" s="66">
        <f t="shared" si="24"/>
        <v>1050</v>
      </c>
      <c r="F173" s="66">
        <f t="shared" si="24"/>
        <v>0</v>
      </c>
      <c r="G173" s="66">
        <f t="shared" si="24"/>
        <v>1050</v>
      </c>
      <c r="H173" s="66">
        <f t="shared" si="24"/>
        <v>105</v>
      </c>
      <c r="I173" s="66">
        <f t="shared" si="24"/>
        <v>1155</v>
      </c>
      <c r="J173" s="66">
        <f>SUM(J174:J175)</f>
        <v>0</v>
      </c>
      <c r="K173" s="66">
        <f>SUM(K174:K175)</f>
        <v>1155</v>
      </c>
      <c r="L173"/>
      <c r="M173"/>
      <c r="N173"/>
    </row>
    <row r="174" spans="1:14" ht="12.75">
      <c r="A174" s="32"/>
      <c r="B174" s="126">
        <v>2233</v>
      </c>
      <c r="C174" s="11" t="s">
        <v>552</v>
      </c>
      <c r="D174" s="66">
        <v>600</v>
      </c>
      <c r="E174" s="66">
        <v>600</v>
      </c>
      <c r="F174" s="66">
        <v>0</v>
      </c>
      <c r="G174" s="66">
        <v>600</v>
      </c>
      <c r="H174" s="66">
        <v>105</v>
      </c>
      <c r="I174" s="66">
        <v>705</v>
      </c>
      <c r="J174" s="66">
        <v>0</v>
      </c>
      <c r="K174" s="66">
        <v>705</v>
      </c>
      <c r="L174"/>
      <c r="M174"/>
      <c r="N174"/>
    </row>
    <row r="175" spans="1:14" ht="12.75">
      <c r="A175" s="32"/>
      <c r="B175" s="126">
        <v>2279</v>
      </c>
      <c r="C175" s="11" t="s">
        <v>574</v>
      </c>
      <c r="D175" s="66">
        <v>10</v>
      </c>
      <c r="E175" s="66">
        <v>450</v>
      </c>
      <c r="F175" s="66">
        <v>0</v>
      </c>
      <c r="G175" s="66">
        <v>450</v>
      </c>
      <c r="H175" s="66">
        <v>0</v>
      </c>
      <c r="I175" s="66">
        <v>450</v>
      </c>
      <c r="J175" s="66">
        <v>0</v>
      </c>
      <c r="K175" s="66">
        <v>450</v>
      </c>
      <c r="L175"/>
      <c r="M175"/>
      <c r="N175"/>
    </row>
    <row r="176" spans="1:14" ht="25.5">
      <c r="A176" s="32"/>
      <c r="B176" s="10">
        <v>2300</v>
      </c>
      <c r="C176" s="11" t="s">
        <v>347</v>
      </c>
      <c r="D176" s="66">
        <f aca="true" t="shared" si="25" ref="D176:I176">SUM(D177:D180)</f>
        <v>750</v>
      </c>
      <c r="E176" s="66">
        <f t="shared" si="25"/>
        <v>900</v>
      </c>
      <c r="F176" s="66">
        <f t="shared" si="25"/>
        <v>0</v>
      </c>
      <c r="G176" s="66">
        <f t="shared" si="25"/>
        <v>900</v>
      </c>
      <c r="H176" s="66">
        <f t="shared" si="25"/>
        <v>-105</v>
      </c>
      <c r="I176" s="66">
        <f t="shared" si="25"/>
        <v>795</v>
      </c>
      <c r="J176" s="66">
        <f>SUM(J177:J180)</f>
        <v>0</v>
      </c>
      <c r="K176" s="66">
        <f>SUM(K177:K180)</f>
        <v>795</v>
      </c>
      <c r="L176"/>
      <c r="M176"/>
      <c r="N176"/>
    </row>
    <row r="177" spans="1:14" ht="12.75">
      <c r="A177" s="32"/>
      <c r="B177" s="126">
        <v>2312</v>
      </c>
      <c r="C177" s="11" t="s">
        <v>539</v>
      </c>
      <c r="D177" s="66">
        <v>150</v>
      </c>
      <c r="E177" s="66">
        <v>150</v>
      </c>
      <c r="F177" s="66">
        <v>0</v>
      </c>
      <c r="G177" s="66">
        <v>150</v>
      </c>
      <c r="H177" s="66">
        <v>0</v>
      </c>
      <c r="I177" s="66">
        <v>150</v>
      </c>
      <c r="J177" s="66">
        <v>0</v>
      </c>
      <c r="K177" s="66">
        <v>150</v>
      </c>
      <c r="L177"/>
      <c r="M177"/>
      <c r="N177"/>
    </row>
    <row r="178" spans="1:14" ht="12.75">
      <c r="A178" s="32"/>
      <c r="B178" s="126">
        <v>2322</v>
      </c>
      <c r="C178" s="11" t="s">
        <v>540</v>
      </c>
      <c r="D178" s="66">
        <v>400</v>
      </c>
      <c r="E178" s="66">
        <v>400</v>
      </c>
      <c r="F178" s="66">
        <v>0</v>
      </c>
      <c r="G178" s="66">
        <v>400</v>
      </c>
      <c r="H178" s="66">
        <v>-105</v>
      </c>
      <c r="I178" s="66">
        <v>295</v>
      </c>
      <c r="J178" s="66">
        <v>0</v>
      </c>
      <c r="K178" s="66">
        <v>295</v>
      </c>
      <c r="L178"/>
      <c r="M178"/>
      <c r="N178"/>
    </row>
    <row r="179" spans="1:14" ht="12.75">
      <c r="A179" s="32"/>
      <c r="B179" s="126">
        <v>2361</v>
      </c>
      <c r="C179" s="11" t="s">
        <v>556</v>
      </c>
      <c r="D179" s="66">
        <v>0</v>
      </c>
      <c r="E179" s="66">
        <v>150</v>
      </c>
      <c r="F179" s="66">
        <v>0</v>
      </c>
      <c r="G179" s="66">
        <v>150</v>
      </c>
      <c r="H179" s="66">
        <v>0</v>
      </c>
      <c r="I179" s="66">
        <v>150</v>
      </c>
      <c r="J179" s="66">
        <v>0</v>
      </c>
      <c r="K179" s="66">
        <v>150</v>
      </c>
      <c r="L179"/>
      <c r="M179"/>
      <c r="N179"/>
    </row>
    <row r="180" spans="1:14" ht="12.75">
      <c r="A180" s="32"/>
      <c r="B180" s="126">
        <v>2363</v>
      </c>
      <c r="C180" s="11" t="s">
        <v>544</v>
      </c>
      <c r="D180" s="66">
        <v>200</v>
      </c>
      <c r="E180" s="66">
        <v>200</v>
      </c>
      <c r="F180" s="66">
        <v>0</v>
      </c>
      <c r="G180" s="66">
        <v>200</v>
      </c>
      <c r="H180" s="66">
        <v>0</v>
      </c>
      <c r="I180" s="66">
        <v>200</v>
      </c>
      <c r="J180" s="66">
        <v>0</v>
      </c>
      <c r="K180" s="66">
        <v>200</v>
      </c>
      <c r="L180"/>
      <c r="M180"/>
      <c r="N180"/>
    </row>
    <row r="181" spans="1:14" ht="12.75">
      <c r="A181" s="32"/>
      <c r="B181" s="126">
        <v>2390</v>
      </c>
      <c r="C181" s="11" t="s">
        <v>545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/>
      <c r="M181"/>
      <c r="N181"/>
    </row>
    <row r="182" spans="1:14" ht="12.75">
      <c r="A182" s="32"/>
      <c r="B182" s="10">
        <v>2500</v>
      </c>
      <c r="C182" s="11" t="s">
        <v>599</v>
      </c>
      <c r="D182" s="66">
        <v>100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/>
      <c r="M182"/>
      <c r="N182"/>
    </row>
    <row r="183" spans="1:14" ht="12.75">
      <c r="A183" s="32"/>
      <c r="B183" s="10"/>
      <c r="C183" s="33" t="s">
        <v>355</v>
      </c>
      <c r="D183" s="66">
        <f aca="true" t="shared" si="26" ref="D183:I183">D171+D172+D173+D176+D182</f>
        <v>6424</v>
      </c>
      <c r="E183" s="66">
        <f t="shared" si="26"/>
        <v>6914</v>
      </c>
      <c r="F183" s="66">
        <f t="shared" si="26"/>
        <v>0</v>
      </c>
      <c r="G183" s="66">
        <f t="shared" si="26"/>
        <v>6914</v>
      </c>
      <c r="H183" s="66">
        <f t="shared" si="26"/>
        <v>0</v>
      </c>
      <c r="I183" s="66">
        <f t="shared" si="26"/>
        <v>6914</v>
      </c>
      <c r="J183" s="66">
        <f>J171+J172+J173+J176+J182</f>
        <v>0</v>
      </c>
      <c r="K183" s="66">
        <f>K171+K172+K173+K176+K182</f>
        <v>6914</v>
      </c>
      <c r="L183"/>
      <c r="M183"/>
      <c r="N183"/>
    </row>
    <row r="184" spans="1:14" ht="12.75">
      <c r="A184" s="32"/>
      <c r="B184" s="10"/>
      <c r="C184" s="33"/>
      <c r="D184" s="66"/>
      <c r="E184" s="66"/>
      <c r="F184" s="66"/>
      <c r="G184" s="66"/>
      <c r="H184" s="66"/>
      <c r="I184" s="66"/>
      <c r="J184" s="66"/>
      <c r="K184" s="66"/>
      <c r="L184"/>
      <c r="M184"/>
      <c r="N184"/>
    </row>
    <row r="185" spans="1:14" ht="27">
      <c r="A185" s="32"/>
      <c r="B185" s="10"/>
      <c r="C185" s="151" t="s">
        <v>630</v>
      </c>
      <c r="D185" s="66"/>
      <c r="E185" s="66"/>
      <c r="F185" s="66"/>
      <c r="G185" s="66"/>
      <c r="H185" s="66"/>
      <c r="I185" s="66"/>
      <c r="J185" s="66"/>
      <c r="K185" s="66"/>
      <c r="L185"/>
      <c r="M185"/>
      <c r="N185"/>
    </row>
    <row r="186" spans="1:14" ht="12.75">
      <c r="A186" s="32"/>
      <c r="B186" s="10">
        <v>1100</v>
      </c>
      <c r="C186" s="11" t="s">
        <v>341</v>
      </c>
      <c r="D186" s="66">
        <v>3050</v>
      </c>
      <c r="E186" s="66">
        <v>3125</v>
      </c>
      <c r="F186" s="66">
        <v>0</v>
      </c>
      <c r="G186" s="66">
        <v>3125</v>
      </c>
      <c r="H186" s="66">
        <v>0</v>
      </c>
      <c r="I186" s="66">
        <v>3125</v>
      </c>
      <c r="J186" s="66">
        <v>0</v>
      </c>
      <c r="K186" s="66">
        <v>3125</v>
      </c>
      <c r="L186"/>
      <c r="M186"/>
      <c r="N186"/>
    </row>
    <row r="187" spans="1:14" ht="12.75">
      <c r="A187" s="32"/>
      <c r="B187" s="10">
        <v>1210</v>
      </c>
      <c r="C187" s="11" t="s">
        <v>342</v>
      </c>
      <c r="D187" s="66">
        <v>750</v>
      </c>
      <c r="E187" s="66">
        <v>753</v>
      </c>
      <c r="F187" s="66">
        <v>0</v>
      </c>
      <c r="G187" s="66">
        <v>753</v>
      </c>
      <c r="H187" s="66">
        <v>0</v>
      </c>
      <c r="I187" s="66">
        <v>753</v>
      </c>
      <c r="J187" s="66">
        <v>0</v>
      </c>
      <c r="K187" s="66">
        <v>753</v>
      </c>
      <c r="L187"/>
      <c r="M187"/>
      <c r="N187"/>
    </row>
    <row r="188" spans="1:14" ht="25.5">
      <c r="A188" s="232"/>
      <c r="B188" s="227">
        <v>1220</v>
      </c>
      <c r="C188" s="224" t="s">
        <v>718</v>
      </c>
      <c r="D188" s="225">
        <v>113</v>
      </c>
      <c r="E188" s="338">
        <f aca="true" t="shared" si="27" ref="E188:K188">SUM(E189:E190)</f>
        <v>0</v>
      </c>
      <c r="F188" s="338">
        <f t="shared" si="27"/>
        <v>0</v>
      </c>
      <c r="G188" s="338">
        <f t="shared" si="27"/>
        <v>0</v>
      </c>
      <c r="H188" s="338">
        <f t="shared" si="27"/>
        <v>0</v>
      </c>
      <c r="I188" s="338">
        <f t="shared" si="27"/>
        <v>0</v>
      </c>
      <c r="J188" s="338">
        <f t="shared" si="27"/>
        <v>0</v>
      </c>
      <c r="K188" s="338">
        <f t="shared" si="27"/>
        <v>0</v>
      </c>
      <c r="L188"/>
      <c r="M188"/>
      <c r="N188"/>
    </row>
    <row r="189" spans="1:14" ht="12.75">
      <c r="A189" s="232"/>
      <c r="B189" s="223">
        <v>1221</v>
      </c>
      <c r="C189" s="224" t="s">
        <v>753</v>
      </c>
      <c r="D189" s="225">
        <v>63</v>
      </c>
      <c r="E189" s="306">
        <v>0</v>
      </c>
      <c r="F189" s="306">
        <v>0</v>
      </c>
      <c r="G189" s="306">
        <v>0</v>
      </c>
      <c r="H189" s="306">
        <v>0</v>
      </c>
      <c r="I189" s="306">
        <v>0</v>
      </c>
      <c r="J189" s="306">
        <v>0</v>
      </c>
      <c r="K189" s="306">
        <v>0</v>
      </c>
      <c r="L189"/>
      <c r="M189"/>
      <c r="N189"/>
    </row>
    <row r="190" spans="1:14" ht="12.75">
      <c r="A190" s="232"/>
      <c r="B190" s="223">
        <v>1228</v>
      </c>
      <c r="C190" s="224" t="s">
        <v>178</v>
      </c>
      <c r="D190" s="225">
        <v>50</v>
      </c>
      <c r="E190" s="368">
        <v>0</v>
      </c>
      <c r="F190" s="368">
        <v>0</v>
      </c>
      <c r="G190" s="368">
        <v>0</v>
      </c>
      <c r="H190" s="368">
        <v>0</v>
      </c>
      <c r="I190" s="368">
        <v>0</v>
      </c>
      <c r="J190" s="368">
        <v>0</v>
      </c>
      <c r="K190" s="368">
        <v>0</v>
      </c>
      <c r="L190"/>
      <c r="M190"/>
      <c r="N190"/>
    </row>
    <row r="191" spans="1:14" ht="12.75">
      <c r="A191" s="32"/>
      <c r="B191" s="10">
        <v>2200</v>
      </c>
      <c r="C191" s="11" t="s">
        <v>310</v>
      </c>
      <c r="D191" s="66">
        <v>1070</v>
      </c>
      <c r="E191" s="66">
        <f aca="true" t="shared" si="28" ref="E191:K191">SUM(E192:E194)</f>
        <v>1030</v>
      </c>
      <c r="F191" s="66">
        <f t="shared" si="28"/>
        <v>0</v>
      </c>
      <c r="G191" s="66">
        <f t="shared" si="28"/>
        <v>1030</v>
      </c>
      <c r="H191" s="66">
        <f t="shared" si="28"/>
        <v>-142</v>
      </c>
      <c r="I191" s="66">
        <f t="shared" si="28"/>
        <v>888</v>
      </c>
      <c r="J191" s="66">
        <f t="shared" si="28"/>
        <v>0</v>
      </c>
      <c r="K191" s="66">
        <f t="shared" si="28"/>
        <v>888</v>
      </c>
      <c r="L191"/>
      <c r="M191"/>
      <c r="N191"/>
    </row>
    <row r="192" spans="1:14" ht="12.75">
      <c r="A192" s="32"/>
      <c r="B192" s="126">
        <v>2233</v>
      </c>
      <c r="C192" s="11" t="s">
        <v>552</v>
      </c>
      <c r="D192" s="66">
        <v>90</v>
      </c>
      <c r="E192" s="67">
        <v>0</v>
      </c>
      <c r="F192" s="67">
        <v>0</v>
      </c>
      <c r="G192" s="67">
        <v>0</v>
      </c>
      <c r="H192" s="67">
        <v>80</v>
      </c>
      <c r="I192" s="67">
        <v>80</v>
      </c>
      <c r="J192" s="67">
        <v>0</v>
      </c>
      <c r="K192" s="67">
        <v>80</v>
      </c>
      <c r="L192"/>
      <c r="M192"/>
      <c r="N192"/>
    </row>
    <row r="193" spans="1:14" ht="12.75">
      <c r="A193" s="232"/>
      <c r="B193" s="223">
        <v>2234</v>
      </c>
      <c r="C193" s="224" t="s">
        <v>247</v>
      </c>
      <c r="D193" s="225">
        <v>30</v>
      </c>
      <c r="E193" s="368">
        <v>30</v>
      </c>
      <c r="F193" s="368">
        <v>0</v>
      </c>
      <c r="G193" s="368">
        <v>30</v>
      </c>
      <c r="H193" s="368">
        <v>0</v>
      </c>
      <c r="I193" s="368">
        <v>30</v>
      </c>
      <c r="J193" s="368">
        <v>0</v>
      </c>
      <c r="K193" s="368">
        <v>30</v>
      </c>
      <c r="L193"/>
      <c r="M193"/>
      <c r="N193"/>
    </row>
    <row r="194" spans="1:14" ht="12.75">
      <c r="A194" s="32"/>
      <c r="B194" s="126">
        <v>2279</v>
      </c>
      <c r="C194" s="11" t="s">
        <v>574</v>
      </c>
      <c r="D194" s="66">
        <v>950</v>
      </c>
      <c r="E194" s="66">
        <v>1000</v>
      </c>
      <c r="F194" s="66">
        <v>0</v>
      </c>
      <c r="G194" s="66">
        <v>1000</v>
      </c>
      <c r="H194" s="66">
        <v>-222</v>
      </c>
      <c r="I194" s="66">
        <v>778</v>
      </c>
      <c r="J194" s="66">
        <v>0</v>
      </c>
      <c r="K194" s="66">
        <v>778</v>
      </c>
      <c r="L194"/>
      <c r="M194"/>
      <c r="N194"/>
    </row>
    <row r="195" spans="1:14" ht="25.5">
      <c r="A195" s="32"/>
      <c r="B195" s="10">
        <v>2300</v>
      </c>
      <c r="C195" s="11" t="s">
        <v>382</v>
      </c>
      <c r="D195" s="66">
        <f aca="true" t="shared" si="29" ref="D195:I195">SUM(D196:D200)</f>
        <v>1740</v>
      </c>
      <c r="E195" s="66">
        <f t="shared" si="29"/>
        <v>1400</v>
      </c>
      <c r="F195" s="66">
        <f t="shared" si="29"/>
        <v>0</v>
      </c>
      <c r="G195" s="66">
        <f t="shared" si="29"/>
        <v>1400</v>
      </c>
      <c r="H195" s="66">
        <f t="shared" si="29"/>
        <v>142</v>
      </c>
      <c r="I195" s="66">
        <f t="shared" si="29"/>
        <v>1542</v>
      </c>
      <c r="J195" s="66">
        <f>SUM(J196:J200)</f>
        <v>0</v>
      </c>
      <c r="K195" s="66">
        <f>SUM(K196:K200)</f>
        <v>1542</v>
      </c>
      <c r="L195"/>
      <c r="M195"/>
      <c r="N195"/>
    </row>
    <row r="196" spans="1:14" ht="12.75">
      <c r="A196" s="32"/>
      <c r="B196" s="126">
        <v>2312</v>
      </c>
      <c r="C196" s="11" t="s">
        <v>539</v>
      </c>
      <c r="D196" s="66">
        <v>865</v>
      </c>
      <c r="E196" s="66">
        <v>900</v>
      </c>
      <c r="F196" s="66">
        <v>0</v>
      </c>
      <c r="G196" s="66">
        <v>900</v>
      </c>
      <c r="H196" s="66">
        <v>100</v>
      </c>
      <c r="I196" s="66">
        <v>1000</v>
      </c>
      <c r="J196" s="66">
        <v>0</v>
      </c>
      <c r="K196" s="66">
        <v>1000</v>
      </c>
      <c r="L196"/>
      <c r="M196"/>
      <c r="N196"/>
    </row>
    <row r="197" spans="1:14" ht="12.75">
      <c r="A197" s="32"/>
      <c r="B197" s="126">
        <v>2322</v>
      </c>
      <c r="C197" s="11" t="s">
        <v>540</v>
      </c>
      <c r="D197" s="66">
        <v>245</v>
      </c>
      <c r="E197" s="66">
        <v>300</v>
      </c>
      <c r="F197" s="66">
        <v>0</v>
      </c>
      <c r="G197" s="66">
        <v>300</v>
      </c>
      <c r="H197" s="66">
        <v>0</v>
      </c>
      <c r="I197" s="66">
        <v>300</v>
      </c>
      <c r="J197" s="66">
        <v>0</v>
      </c>
      <c r="K197" s="66">
        <v>300</v>
      </c>
      <c r="L197"/>
      <c r="M197"/>
      <c r="N197"/>
    </row>
    <row r="198" spans="1:14" ht="12.75">
      <c r="A198" s="32"/>
      <c r="B198" s="126">
        <v>2352</v>
      </c>
      <c r="C198" s="11" t="s">
        <v>542</v>
      </c>
      <c r="D198" s="66">
        <v>30</v>
      </c>
      <c r="E198" s="66">
        <v>0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/>
      <c r="M198"/>
      <c r="N198"/>
    </row>
    <row r="199" spans="1:14" ht="12.75">
      <c r="A199" s="32"/>
      <c r="B199" s="126">
        <v>2361</v>
      </c>
      <c r="C199" s="11" t="s">
        <v>556</v>
      </c>
      <c r="D199" s="66">
        <v>0</v>
      </c>
      <c r="E199" s="66">
        <v>200</v>
      </c>
      <c r="F199" s="66">
        <v>0</v>
      </c>
      <c r="G199" s="66">
        <v>200</v>
      </c>
      <c r="H199" s="66">
        <v>-100</v>
      </c>
      <c r="I199" s="66">
        <v>100</v>
      </c>
      <c r="J199" s="66">
        <v>0</v>
      </c>
      <c r="K199" s="66">
        <v>100</v>
      </c>
      <c r="L199"/>
      <c r="M199"/>
      <c r="N199"/>
    </row>
    <row r="200" spans="1:14" ht="12.75">
      <c r="A200" s="32"/>
      <c r="B200" s="126">
        <v>2390</v>
      </c>
      <c r="C200" s="11" t="s">
        <v>545</v>
      </c>
      <c r="D200" s="66">
        <v>600</v>
      </c>
      <c r="E200" s="66">
        <v>0</v>
      </c>
      <c r="F200" s="66">
        <v>0</v>
      </c>
      <c r="G200" s="66">
        <v>0</v>
      </c>
      <c r="H200" s="66">
        <v>142</v>
      </c>
      <c r="I200" s="66">
        <v>142</v>
      </c>
      <c r="J200" s="66">
        <v>0</v>
      </c>
      <c r="K200" s="66">
        <v>142</v>
      </c>
      <c r="L200"/>
      <c r="M200"/>
      <c r="N200"/>
    </row>
    <row r="201" spans="1:14" ht="12.75">
      <c r="A201" s="32"/>
      <c r="B201" s="10">
        <v>2500</v>
      </c>
      <c r="C201" s="11" t="s">
        <v>357</v>
      </c>
      <c r="D201" s="66">
        <v>50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/>
      <c r="M201"/>
      <c r="N201"/>
    </row>
    <row r="202" spans="1:14" ht="12.75">
      <c r="A202" s="32"/>
      <c r="B202" s="10">
        <v>5000</v>
      </c>
      <c r="C202" s="11" t="s">
        <v>343</v>
      </c>
      <c r="D202" s="66">
        <v>800</v>
      </c>
      <c r="E202" s="66">
        <f aca="true" t="shared" si="30" ref="E202:K202">SUM(E203:E204)</f>
        <v>0</v>
      </c>
      <c r="F202" s="66">
        <f t="shared" si="30"/>
        <v>0</v>
      </c>
      <c r="G202" s="66">
        <f t="shared" si="30"/>
        <v>0</v>
      </c>
      <c r="H202" s="66">
        <f t="shared" si="30"/>
        <v>0</v>
      </c>
      <c r="I202" s="66">
        <f t="shared" si="30"/>
        <v>0</v>
      </c>
      <c r="J202" s="66">
        <f t="shared" si="30"/>
        <v>0</v>
      </c>
      <c r="K202" s="66">
        <f t="shared" si="30"/>
        <v>0</v>
      </c>
      <c r="L202"/>
      <c r="M202"/>
      <c r="N202"/>
    </row>
    <row r="203" spans="1:14" ht="12.75">
      <c r="A203" s="32"/>
      <c r="B203" s="126">
        <v>5238</v>
      </c>
      <c r="C203" s="11" t="s">
        <v>593</v>
      </c>
      <c r="D203" s="66">
        <v>630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/>
      <c r="M203"/>
      <c r="N203"/>
    </row>
    <row r="204" spans="1:14" ht="12.75">
      <c r="A204" s="32"/>
      <c r="B204" s="126">
        <v>5239</v>
      </c>
      <c r="C204" s="11" t="s">
        <v>548</v>
      </c>
      <c r="D204" s="66">
        <v>170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/>
      <c r="M204"/>
      <c r="N204"/>
    </row>
    <row r="205" spans="1:14" ht="12.75">
      <c r="A205" s="32"/>
      <c r="B205" s="10"/>
      <c r="C205" s="33" t="s">
        <v>355</v>
      </c>
      <c r="D205" s="66">
        <f aca="true" t="shared" si="31" ref="D205:I205">D186+D187+D191+D195+D201+D202+D188</f>
        <v>7573</v>
      </c>
      <c r="E205" s="66">
        <f t="shared" si="31"/>
        <v>6308</v>
      </c>
      <c r="F205" s="66">
        <f t="shared" si="31"/>
        <v>0</v>
      </c>
      <c r="G205" s="66">
        <f t="shared" si="31"/>
        <v>6308</v>
      </c>
      <c r="H205" s="66">
        <f t="shared" si="31"/>
        <v>0</v>
      </c>
      <c r="I205" s="66">
        <f t="shared" si="31"/>
        <v>6308</v>
      </c>
      <c r="J205" s="66">
        <f>J186+J187+J191+J195+J201+J202+J188</f>
        <v>0</v>
      </c>
      <c r="K205" s="66">
        <f>K186+K187+K191+K195+K201+K202+K188</f>
        <v>6308</v>
      </c>
      <c r="L205"/>
      <c r="M205"/>
      <c r="N205"/>
    </row>
    <row r="206" spans="1:14" ht="12.75">
      <c r="A206" s="32"/>
      <c r="B206" s="10"/>
      <c r="C206" s="33"/>
      <c r="D206" s="66"/>
      <c r="E206" s="66"/>
      <c r="F206" s="66"/>
      <c r="G206" s="66"/>
      <c r="H206" s="66"/>
      <c r="I206" s="66"/>
      <c r="J206" s="66"/>
      <c r="K206" s="66"/>
      <c r="L206"/>
      <c r="M206"/>
      <c r="N206"/>
    </row>
    <row r="207" spans="1:14" ht="13.5">
      <c r="A207" s="32"/>
      <c r="B207" s="10"/>
      <c r="C207" s="151" t="s">
        <v>390</v>
      </c>
      <c r="D207" s="66"/>
      <c r="E207" s="66"/>
      <c r="F207" s="66"/>
      <c r="G207" s="66"/>
      <c r="H207" s="66"/>
      <c r="I207" s="66"/>
      <c r="J207" s="66"/>
      <c r="K207" s="66"/>
      <c r="L207"/>
      <c r="M207"/>
      <c r="N207"/>
    </row>
    <row r="208" spans="1:14" ht="12.75">
      <c r="A208" s="32"/>
      <c r="B208" s="10">
        <v>1100</v>
      </c>
      <c r="C208" s="11" t="s">
        <v>341</v>
      </c>
      <c r="D208" s="66">
        <v>8520</v>
      </c>
      <c r="E208" s="66">
        <v>8500</v>
      </c>
      <c r="F208" s="66">
        <v>0</v>
      </c>
      <c r="G208" s="66">
        <v>8500</v>
      </c>
      <c r="H208" s="66">
        <v>0</v>
      </c>
      <c r="I208" s="66">
        <v>8500</v>
      </c>
      <c r="J208" s="66">
        <v>0</v>
      </c>
      <c r="K208" s="66">
        <v>8500</v>
      </c>
      <c r="L208"/>
      <c r="M208"/>
      <c r="N208"/>
    </row>
    <row r="209" spans="1:14" ht="12.75">
      <c r="A209" s="32"/>
      <c r="B209" s="10">
        <v>1210</v>
      </c>
      <c r="C209" s="11" t="s">
        <v>342</v>
      </c>
      <c r="D209" s="66">
        <v>2053</v>
      </c>
      <c r="E209" s="66">
        <v>2048</v>
      </c>
      <c r="F209" s="66">
        <v>0</v>
      </c>
      <c r="G209" s="66">
        <v>2048</v>
      </c>
      <c r="H209" s="66">
        <v>0</v>
      </c>
      <c r="I209" s="66">
        <v>2048</v>
      </c>
      <c r="J209" s="66">
        <v>0</v>
      </c>
      <c r="K209" s="66">
        <v>2048</v>
      </c>
      <c r="L209"/>
      <c r="M209"/>
      <c r="N209"/>
    </row>
    <row r="210" spans="1:14" ht="12.75">
      <c r="A210" s="32"/>
      <c r="B210" s="10">
        <v>2200</v>
      </c>
      <c r="C210" s="11" t="s">
        <v>310</v>
      </c>
      <c r="D210" s="66">
        <f aca="true" t="shared" si="32" ref="D210:I210">SUM(D211:D212)</f>
        <v>2030</v>
      </c>
      <c r="E210" s="66">
        <f t="shared" si="32"/>
        <v>1100</v>
      </c>
      <c r="F210" s="66">
        <f t="shared" si="32"/>
        <v>0</v>
      </c>
      <c r="G210" s="66">
        <f t="shared" si="32"/>
        <v>1100</v>
      </c>
      <c r="H210" s="66">
        <f t="shared" si="32"/>
        <v>72</v>
      </c>
      <c r="I210" s="66">
        <f t="shared" si="32"/>
        <v>1172</v>
      </c>
      <c r="J210" s="66">
        <f>SUM(J211:J212)</f>
        <v>0</v>
      </c>
      <c r="K210" s="66">
        <f>SUM(K211:K212)</f>
        <v>1172</v>
      </c>
      <c r="L210"/>
      <c r="M210"/>
      <c r="N210"/>
    </row>
    <row r="211" spans="1:14" ht="12.75">
      <c r="A211" s="32"/>
      <c r="B211" s="126">
        <v>2233</v>
      </c>
      <c r="C211" s="11" t="s">
        <v>552</v>
      </c>
      <c r="D211" s="66">
        <v>2000</v>
      </c>
      <c r="E211" s="66">
        <v>0</v>
      </c>
      <c r="F211" s="66">
        <v>0</v>
      </c>
      <c r="G211" s="66">
        <v>0</v>
      </c>
      <c r="H211" s="66">
        <v>72</v>
      </c>
      <c r="I211" s="66">
        <v>72</v>
      </c>
      <c r="J211" s="66">
        <v>0</v>
      </c>
      <c r="K211" s="66">
        <v>72</v>
      </c>
      <c r="L211"/>
      <c r="M211"/>
      <c r="N211"/>
    </row>
    <row r="212" spans="1:14" ht="12.75">
      <c r="A212" s="32"/>
      <c r="B212" s="126">
        <v>2279</v>
      </c>
      <c r="C212" s="11" t="s">
        <v>574</v>
      </c>
      <c r="D212" s="66">
        <v>30</v>
      </c>
      <c r="E212" s="66">
        <v>1100</v>
      </c>
      <c r="F212" s="66">
        <v>0</v>
      </c>
      <c r="G212" s="66">
        <v>1100</v>
      </c>
      <c r="H212" s="66">
        <v>0</v>
      </c>
      <c r="I212" s="66">
        <v>1100</v>
      </c>
      <c r="J212" s="66">
        <v>0</v>
      </c>
      <c r="K212" s="66">
        <v>1100</v>
      </c>
      <c r="L212"/>
      <c r="M212"/>
      <c r="N212"/>
    </row>
    <row r="213" spans="1:14" ht="25.5">
      <c r="A213" s="32"/>
      <c r="B213" s="10">
        <v>2300</v>
      </c>
      <c r="C213" s="11" t="s">
        <v>365</v>
      </c>
      <c r="D213" s="66">
        <f aca="true" t="shared" si="33" ref="D213:I213">SUM(D214:D218)</f>
        <v>3920</v>
      </c>
      <c r="E213" s="66">
        <f t="shared" si="33"/>
        <v>3650</v>
      </c>
      <c r="F213" s="66">
        <f t="shared" si="33"/>
        <v>0</v>
      </c>
      <c r="G213" s="66">
        <f t="shared" si="33"/>
        <v>3650</v>
      </c>
      <c r="H213" s="66">
        <f t="shared" si="33"/>
        <v>-72</v>
      </c>
      <c r="I213" s="66">
        <f t="shared" si="33"/>
        <v>3578</v>
      </c>
      <c r="J213" s="66">
        <f>SUM(J214:J218)</f>
        <v>0</v>
      </c>
      <c r="K213" s="66">
        <f>SUM(K214:K218)</f>
        <v>3578</v>
      </c>
      <c r="L213"/>
      <c r="M213"/>
      <c r="N213"/>
    </row>
    <row r="214" spans="1:14" ht="12.75">
      <c r="A214" s="32"/>
      <c r="B214" s="126">
        <v>2312</v>
      </c>
      <c r="C214" s="11" t="s">
        <v>539</v>
      </c>
      <c r="D214" s="66">
        <v>225</v>
      </c>
      <c r="E214" s="66">
        <v>300</v>
      </c>
      <c r="F214" s="66">
        <v>0</v>
      </c>
      <c r="G214" s="66">
        <v>300</v>
      </c>
      <c r="H214" s="66">
        <v>0</v>
      </c>
      <c r="I214" s="66">
        <v>300</v>
      </c>
      <c r="J214" s="66">
        <v>0</v>
      </c>
      <c r="K214" s="66">
        <v>300</v>
      </c>
      <c r="L214"/>
      <c r="M214"/>
      <c r="N214"/>
    </row>
    <row r="215" spans="1:14" ht="12.75">
      <c r="A215" s="32"/>
      <c r="B215" s="126">
        <v>2322</v>
      </c>
      <c r="C215" s="11" t="s">
        <v>540</v>
      </c>
      <c r="D215" s="66">
        <v>600</v>
      </c>
      <c r="E215" s="66">
        <v>1000</v>
      </c>
      <c r="F215" s="66">
        <v>0</v>
      </c>
      <c r="G215" s="66">
        <v>1000</v>
      </c>
      <c r="H215" s="66">
        <v>0</v>
      </c>
      <c r="I215" s="66">
        <v>1000</v>
      </c>
      <c r="J215" s="66">
        <v>0</v>
      </c>
      <c r="K215" s="66">
        <v>1000</v>
      </c>
      <c r="L215"/>
      <c r="M215"/>
      <c r="N215"/>
    </row>
    <row r="216" spans="1:14" ht="12.75">
      <c r="A216" s="32"/>
      <c r="B216" s="126">
        <v>2361</v>
      </c>
      <c r="C216" s="11" t="s">
        <v>556</v>
      </c>
      <c r="D216" s="66">
        <v>2925</v>
      </c>
      <c r="E216" s="66">
        <v>2250</v>
      </c>
      <c r="F216" s="66">
        <v>0</v>
      </c>
      <c r="G216" s="66">
        <v>2250</v>
      </c>
      <c r="H216" s="66">
        <v>-72</v>
      </c>
      <c r="I216" s="66">
        <v>2178</v>
      </c>
      <c r="J216" s="66">
        <v>0</v>
      </c>
      <c r="K216" s="66">
        <v>2178</v>
      </c>
      <c r="L216"/>
      <c r="M216"/>
      <c r="N216"/>
    </row>
    <row r="217" spans="1:14" ht="12.75">
      <c r="A217" s="32"/>
      <c r="B217" s="126">
        <v>2363</v>
      </c>
      <c r="C217" s="11" t="s">
        <v>544</v>
      </c>
      <c r="D217" s="66">
        <v>150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/>
      <c r="M217"/>
      <c r="N217"/>
    </row>
    <row r="218" spans="1:14" ht="12.75">
      <c r="A218" s="32"/>
      <c r="B218" s="126">
        <v>2390</v>
      </c>
      <c r="C218" s="11" t="s">
        <v>545</v>
      </c>
      <c r="D218" s="66">
        <v>20</v>
      </c>
      <c r="E218" s="66">
        <v>100</v>
      </c>
      <c r="F218" s="66">
        <v>0</v>
      </c>
      <c r="G218" s="66">
        <v>100</v>
      </c>
      <c r="H218" s="66">
        <v>0</v>
      </c>
      <c r="I218" s="66">
        <v>100</v>
      </c>
      <c r="J218" s="66">
        <v>0</v>
      </c>
      <c r="K218" s="66">
        <v>100</v>
      </c>
      <c r="L218"/>
      <c r="M218"/>
      <c r="N218"/>
    </row>
    <row r="219" spans="1:14" ht="12.75">
      <c r="A219" s="32"/>
      <c r="B219" s="10">
        <v>2500</v>
      </c>
      <c r="C219" s="11" t="s">
        <v>357</v>
      </c>
      <c r="D219" s="66">
        <v>105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/>
      <c r="M219"/>
      <c r="N219"/>
    </row>
    <row r="220" spans="1:14" ht="12.75">
      <c r="A220" s="32"/>
      <c r="B220" s="10"/>
      <c r="C220" s="33" t="s">
        <v>355</v>
      </c>
      <c r="D220" s="66">
        <f aca="true" t="shared" si="34" ref="D220:I220">D208+D209+D210+D213+D219</f>
        <v>16628</v>
      </c>
      <c r="E220" s="66">
        <f t="shared" si="34"/>
        <v>15298</v>
      </c>
      <c r="F220" s="66">
        <f t="shared" si="34"/>
        <v>0</v>
      </c>
      <c r="G220" s="66">
        <f t="shared" si="34"/>
        <v>15298</v>
      </c>
      <c r="H220" s="66">
        <f t="shared" si="34"/>
        <v>0</v>
      </c>
      <c r="I220" s="66">
        <f t="shared" si="34"/>
        <v>15298</v>
      </c>
      <c r="J220" s="66">
        <f>J208+J209+J210+J213+J219</f>
        <v>0</v>
      </c>
      <c r="K220" s="66">
        <f>K208+K209+K210+K213+K219</f>
        <v>15298</v>
      </c>
      <c r="L220"/>
      <c r="M220"/>
      <c r="N220"/>
    </row>
    <row r="221" spans="1:14" ht="25.5">
      <c r="A221" s="32"/>
      <c r="B221" s="10"/>
      <c r="C221" s="11" t="s">
        <v>218</v>
      </c>
      <c r="D221" s="66">
        <v>1130</v>
      </c>
      <c r="E221" s="66">
        <f>SUM(E222:E223)</f>
        <v>0</v>
      </c>
      <c r="F221" s="66">
        <f>SUM(F222:F223)</f>
        <v>0</v>
      </c>
      <c r="G221" s="66">
        <f>SUM(G222:G223)</f>
        <v>0</v>
      </c>
      <c r="H221" s="225">
        <f>SUM(H222:H223)</f>
        <v>848</v>
      </c>
      <c r="I221" s="225">
        <v>848</v>
      </c>
      <c r="J221" s="225">
        <v>0</v>
      </c>
      <c r="K221" s="225">
        <v>848</v>
      </c>
      <c r="L221"/>
      <c r="M221"/>
      <c r="N221"/>
    </row>
    <row r="222" spans="1:14" ht="12.75">
      <c r="A222" s="32"/>
      <c r="B222" s="10"/>
      <c r="C222" s="33" t="s">
        <v>354</v>
      </c>
      <c r="D222" s="66">
        <v>917</v>
      </c>
      <c r="E222" s="66">
        <v>0</v>
      </c>
      <c r="F222" s="66">
        <v>0</v>
      </c>
      <c r="G222" s="66">
        <v>0</v>
      </c>
      <c r="H222" s="66">
        <v>688</v>
      </c>
      <c r="I222" s="66">
        <v>688</v>
      </c>
      <c r="J222" s="66">
        <v>0</v>
      </c>
      <c r="K222" s="66">
        <v>688</v>
      </c>
      <c r="L222"/>
      <c r="M222"/>
      <c r="N222"/>
    </row>
    <row r="223" spans="1:14" ht="12.75">
      <c r="A223" s="32"/>
      <c r="B223" s="10"/>
      <c r="C223" s="33" t="s">
        <v>348</v>
      </c>
      <c r="D223" s="66">
        <v>213</v>
      </c>
      <c r="E223" s="66">
        <v>0</v>
      </c>
      <c r="F223" s="66">
        <v>0</v>
      </c>
      <c r="G223" s="66">
        <v>0</v>
      </c>
      <c r="H223" s="66">
        <v>160</v>
      </c>
      <c r="I223" s="66">
        <v>160</v>
      </c>
      <c r="J223" s="66">
        <v>0</v>
      </c>
      <c r="K223" s="66">
        <v>160</v>
      </c>
      <c r="L223"/>
      <c r="M223"/>
      <c r="N223"/>
    </row>
    <row r="224" spans="1:14" ht="12.75">
      <c r="A224" s="32"/>
      <c r="B224" s="10"/>
      <c r="C224" s="33" t="s">
        <v>355</v>
      </c>
      <c r="D224" s="66">
        <f aca="true" t="shared" si="35" ref="D224:I224">SUM(D208+D209+D210+D213+D219+D221)</f>
        <v>17758</v>
      </c>
      <c r="E224" s="66">
        <f t="shared" si="35"/>
        <v>15298</v>
      </c>
      <c r="F224" s="66">
        <f t="shared" si="35"/>
        <v>0</v>
      </c>
      <c r="G224" s="66">
        <f t="shared" si="35"/>
        <v>15298</v>
      </c>
      <c r="H224" s="66">
        <f t="shared" si="35"/>
        <v>848</v>
      </c>
      <c r="I224" s="66">
        <f t="shared" si="35"/>
        <v>16146</v>
      </c>
      <c r="J224" s="66">
        <f>SUM(J208+J209+J210+J213+J219+J221)</f>
        <v>0</v>
      </c>
      <c r="K224" s="66">
        <f>SUM(K208+K209+K210+K213+K219+K221)</f>
        <v>16146</v>
      </c>
      <c r="L224"/>
      <c r="M224"/>
      <c r="N224"/>
    </row>
    <row r="225" spans="1:14" ht="12.75">
      <c r="A225" s="32"/>
      <c r="B225" s="10"/>
      <c r="C225" s="33"/>
      <c r="D225" s="66"/>
      <c r="E225" s="66"/>
      <c r="F225" s="66"/>
      <c r="G225" s="66"/>
      <c r="H225" s="66"/>
      <c r="I225" s="66"/>
      <c r="J225" s="66"/>
      <c r="K225" s="66"/>
      <c r="L225"/>
      <c r="M225"/>
      <c r="N225"/>
    </row>
    <row r="226" spans="1:14" ht="12.75">
      <c r="A226" s="32"/>
      <c r="B226" s="10"/>
      <c r="C226" s="11"/>
      <c r="D226" s="66"/>
      <c r="E226" s="66"/>
      <c r="F226" s="66"/>
      <c r="G226" s="66"/>
      <c r="H226" s="66"/>
      <c r="I226" s="66"/>
      <c r="J226" s="66"/>
      <c r="K226" s="66"/>
      <c r="L226"/>
      <c r="M226"/>
      <c r="N226"/>
    </row>
    <row r="227" spans="1:14" ht="13.5">
      <c r="A227" s="9"/>
      <c r="B227" s="10"/>
      <c r="C227" s="146" t="s">
        <v>601</v>
      </c>
      <c r="D227" s="66"/>
      <c r="E227" s="66"/>
      <c r="F227" s="66"/>
      <c r="G227" s="66"/>
      <c r="H227" s="66"/>
      <c r="I227" s="66"/>
      <c r="J227" s="66"/>
      <c r="K227" s="66"/>
      <c r="L227"/>
      <c r="M227"/>
      <c r="N227"/>
    </row>
    <row r="228" spans="1:14" ht="12.75">
      <c r="A228" s="9"/>
      <c r="B228" s="10">
        <v>1100</v>
      </c>
      <c r="C228" s="11" t="s">
        <v>341</v>
      </c>
      <c r="D228" s="66">
        <v>43275</v>
      </c>
      <c r="E228" s="66">
        <v>43600</v>
      </c>
      <c r="F228" s="66">
        <v>0</v>
      </c>
      <c r="G228" s="66">
        <v>43600</v>
      </c>
      <c r="H228" s="66">
        <v>0</v>
      </c>
      <c r="I228" s="66">
        <v>43600</v>
      </c>
      <c r="J228" s="66">
        <v>0</v>
      </c>
      <c r="K228" s="66">
        <v>43600</v>
      </c>
      <c r="L228"/>
      <c r="M228"/>
      <c r="N228"/>
    </row>
    <row r="229" spans="1:14" ht="12.75">
      <c r="A229" s="222"/>
      <c r="B229" s="223">
        <v>1149</v>
      </c>
      <c r="C229" s="224" t="s">
        <v>727</v>
      </c>
      <c r="D229" s="225">
        <v>400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/>
      <c r="M229"/>
      <c r="N229"/>
    </row>
    <row r="230" spans="1:14" ht="12.75">
      <c r="A230" s="9"/>
      <c r="B230" s="10">
        <v>1210</v>
      </c>
      <c r="C230" s="11" t="s">
        <v>342</v>
      </c>
      <c r="D230" s="66">
        <v>10619</v>
      </c>
      <c r="E230" s="306">
        <v>10503</v>
      </c>
      <c r="F230" s="306">
        <v>0</v>
      </c>
      <c r="G230" s="306">
        <v>10503</v>
      </c>
      <c r="H230" s="306">
        <v>0</v>
      </c>
      <c r="I230" s="306">
        <v>10503</v>
      </c>
      <c r="J230" s="306">
        <v>0</v>
      </c>
      <c r="K230" s="306">
        <v>10503</v>
      </c>
      <c r="L230"/>
      <c r="M230"/>
      <c r="N230"/>
    </row>
    <row r="231" spans="1:14" ht="25.5">
      <c r="A231" s="222"/>
      <c r="B231" s="227">
        <v>1220</v>
      </c>
      <c r="C231" s="224" t="s">
        <v>728</v>
      </c>
      <c r="D231" s="225">
        <v>1623</v>
      </c>
      <c r="E231" s="306">
        <f aca="true" t="shared" si="36" ref="E231:K231">SUM(E232:E234)</f>
        <v>200</v>
      </c>
      <c r="F231" s="306">
        <f t="shared" si="36"/>
        <v>0</v>
      </c>
      <c r="G231" s="306">
        <f t="shared" si="36"/>
        <v>200</v>
      </c>
      <c r="H231" s="306">
        <f t="shared" si="36"/>
        <v>200</v>
      </c>
      <c r="I231" s="306">
        <f t="shared" si="36"/>
        <v>400</v>
      </c>
      <c r="J231" s="306">
        <f t="shared" si="36"/>
        <v>0</v>
      </c>
      <c r="K231" s="306">
        <f t="shared" si="36"/>
        <v>400</v>
      </c>
      <c r="L231"/>
      <c r="M231"/>
      <c r="N231"/>
    </row>
    <row r="232" spans="1:14" ht="12.75">
      <c r="A232" s="222"/>
      <c r="B232" s="223">
        <v>1221</v>
      </c>
      <c r="C232" s="224" t="s">
        <v>753</v>
      </c>
      <c r="D232" s="225">
        <v>808</v>
      </c>
      <c r="E232" s="306">
        <v>0</v>
      </c>
      <c r="F232" s="306">
        <v>0</v>
      </c>
      <c r="G232" s="306">
        <v>0</v>
      </c>
      <c r="H232" s="306">
        <v>0</v>
      </c>
      <c r="I232" s="306">
        <v>0</v>
      </c>
      <c r="J232" s="306">
        <v>0</v>
      </c>
      <c r="K232" s="306">
        <v>0</v>
      </c>
      <c r="L232"/>
      <c r="M232"/>
      <c r="N232"/>
    </row>
    <row r="233" spans="1:14" ht="25.5">
      <c r="A233" s="222"/>
      <c r="B233" s="223">
        <v>1228</v>
      </c>
      <c r="C233" s="224" t="s">
        <v>251</v>
      </c>
      <c r="D233" s="225">
        <v>480</v>
      </c>
      <c r="E233" s="306">
        <v>0</v>
      </c>
      <c r="F233" s="306">
        <v>0</v>
      </c>
      <c r="G233" s="306">
        <v>0</v>
      </c>
      <c r="H233" s="306">
        <v>0</v>
      </c>
      <c r="I233" s="306">
        <v>0</v>
      </c>
      <c r="J233" s="306">
        <v>0</v>
      </c>
      <c r="K233" s="306">
        <v>0</v>
      </c>
      <c r="L233"/>
      <c r="M233"/>
      <c r="N233"/>
    </row>
    <row r="234" spans="1:14" ht="12.75">
      <c r="A234" s="222"/>
      <c r="B234" s="223">
        <v>1229</v>
      </c>
      <c r="C234" s="224" t="s">
        <v>279</v>
      </c>
      <c r="D234" s="225">
        <v>335</v>
      </c>
      <c r="E234" s="387">
        <v>200</v>
      </c>
      <c r="F234" s="387">
        <v>0</v>
      </c>
      <c r="G234" s="387">
        <v>200</v>
      </c>
      <c r="H234" s="387">
        <v>200</v>
      </c>
      <c r="I234" s="387">
        <v>400</v>
      </c>
      <c r="J234" s="387">
        <v>0</v>
      </c>
      <c r="K234" s="387">
        <v>400</v>
      </c>
      <c r="L234"/>
      <c r="M234"/>
      <c r="N234"/>
    </row>
    <row r="235" spans="1:14" ht="12.75">
      <c r="A235" s="222"/>
      <c r="B235" s="227">
        <v>2111</v>
      </c>
      <c r="C235" s="224" t="s">
        <v>15</v>
      </c>
      <c r="D235" s="225">
        <v>0</v>
      </c>
      <c r="E235" s="354">
        <v>0</v>
      </c>
      <c r="F235" s="354">
        <v>0</v>
      </c>
      <c r="G235" s="354">
        <v>0</v>
      </c>
      <c r="H235" s="354">
        <v>80</v>
      </c>
      <c r="I235" s="354">
        <v>80</v>
      </c>
      <c r="J235" s="354">
        <v>0</v>
      </c>
      <c r="K235" s="354">
        <v>80</v>
      </c>
      <c r="L235"/>
      <c r="M235"/>
      <c r="N235"/>
    </row>
    <row r="236" spans="1:14" ht="12.75">
      <c r="A236" s="9"/>
      <c r="B236" s="10">
        <v>2200</v>
      </c>
      <c r="C236" s="11" t="s">
        <v>310</v>
      </c>
      <c r="D236" s="66">
        <f aca="true" t="shared" si="37" ref="D236:I236">SUM(D237:D256)</f>
        <v>34249</v>
      </c>
      <c r="E236" s="71">
        <f t="shared" si="37"/>
        <v>37280</v>
      </c>
      <c r="F236" s="71">
        <f t="shared" si="37"/>
        <v>0</v>
      </c>
      <c r="G236" s="71">
        <f t="shared" si="37"/>
        <v>37280</v>
      </c>
      <c r="H236" s="71">
        <f t="shared" si="37"/>
        <v>-1238</v>
      </c>
      <c r="I236" s="71">
        <f t="shared" si="37"/>
        <v>36042</v>
      </c>
      <c r="J236" s="71">
        <f>SUM(J237:J256)</f>
        <v>0</v>
      </c>
      <c r="K236" s="71">
        <f>SUM(K237:K256)</f>
        <v>36042</v>
      </c>
      <c r="L236"/>
      <c r="M236"/>
      <c r="N236"/>
    </row>
    <row r="237" spans="1:14" ht="12.75">
      <c r="A237" s="9"/>
      <c r="B237" s="126">
        <v>2219</v>
      </c>
      <c r="C237" s="11" t="s">
        <v>524</v>
      </c>
      <c r="D237" s="66">
        <v>1620</v>
      </c>
      <c r="E237" s="66">
        <v>1600</v>
      </c>
      <c r="F237" s="66">
        <v>0</v>
      </c>
      <c r="G237" s="66">
        <v>1600</v>
      </c>
      <c r="H237" s="66">
        <v>0</v>
      </c>
      <c r="I237" s="66">
        <v>1600</v>
      </c>
      <c r="J237" s="66">
        <v>0</v>
      </c>
      <c r="K237" s="66">
        <v>1600</v>
      </c>
      <c r="L237"/>
      <c r="M237"/>
      <c r="N237"/>
    </row>
    <row r="238" spans="1:14" ht="12.75">
      <c r="A238" s="9"/>
      <c r="B238" s="126">
        <v>2221</v>
      </c>
      <c r="C238" s="11" t="s">
        <v>525</v>
      </c>
      <c r="D238" s="66">
        <v>7280</v>
      </c>
      <c r="E238" s="66">
        <v>9000</v>
      </c>
      <c r="F238" s="66">
        <v>0</v>
      </c>
      <c r="G238" s="66">
        <v>9000</v>
      </c>
      <c r="H238" s="66">
        <v>0</v>
      </c>
      <c r="I238" s="66">
        <v>9000</v>
      </c>
      <c r="J238" s="66">
        <v>0</v>
      </c>
      <c r="K238" s="66">
        <v>9000</v>
      </c>
      <c r="L238"/>
      <c r="M238"/>
      <c r="N238"/>
    </row>
    <row r="239" spans="1:14" ht="12.75">
      <c r="A239" s="9"/>
      <c r="B239" s="126">
        <v>2222</v>
      </c>
      <c r="C239" s="11" t="s">
        <v>526</v>
      </c>
      <c r="D239" s="66">
        <v>1200</v>
      </c>
      <c r="E239" s="66">
        <v>1200</v>
      </c>
      <c r="F239" s="66">
        <v>0</v>
      </c>
      <c r="G239" s="66">
        <v>1200</v>
      </c>
      <c r="H239" s="66">
        <v>0</v>
      </c>
      <c r="I239" s="66">
        <v>1200</v>
      </c>
      <c r="J239" s="66">
        <v>0</v>
      </c>
      <c r="K239" s="66">
        <v>1200</v>
      </c>
      <c r="L239"/>
      <c r="M239"/>
      <c r="N239"/>
    </row>
    <row r="240" spans="1:14" ht="12.75">
      <c r="A240" s="9"/>
      <c r="B240" s="126">
        <v>2223</v>
      </c>
      <c r="C240" s="11" t="s">
        <v>527</v>
      </c>
      <c r="D240" s="66">
        <v>6160</v>
      </c>
      <c r="E240" s="66">
        <v>5600</v>
      </c>
      <c r="F240" s="66">
        <v>0</v>
      </c>
      <c r="G240" s="66">
        <v>5600</v>
      </c>
      <c r="H240" s="66">
        <v>0</v>
      </c>
      <c r="I240" s="66">
        <v>5600</v>
      </c>
      <c r="J240" s="66">
        <v>0</v>
      </c>
      <c r="K240" s="66">
        <v>5600</v>
      </c>
      <c r="L240"/>
      <c r="M240"/>
      <c r="N240"/>
    </row>
    <row r="241" spans="1:14" ht="13.5" customHeight="1">
      <c r="A241" s="9"/>
      <c r="B241" s="126">
        <v>2226</v>
      </c>
      <c r="C241" s="11" t="s">
        <v>576</v>
      </c>
      <c r="D241" s="66">
        <v>780</v>
      </c>
      <c r="E241" s="66">
        <v>700</v>
      </c>
      <c r="F241" s="66">
        <v>0</v>
      </c>
      <c r="G241" s="66">
        <v>700</v>
      </c>
      <c r="H241" s="66">
        <v>0</v>
      </c>
      <c r="I241" s="66">
        <v>700</v>
      </c>
      <c r="J241" s="66">
        <v>0</v>
      </c>
      <c r="K241" s="66">
        <v>700</v>
      </c>
      <c r="L241"/>
      <c r="M241"/>
      <c r="N241"/>
    </row>
    <row r="242" spans="1:14" ht="12.75">
      <c r="A242" s="9"/>
      <c r="B242" s="126">
        <v>2233</v>
      </c>
      <c r="C242" s="11" t="s">
        <v>552</v>
      </c>
      <c r="D242" s="66">
        <v>400</v>
      </c>
      <c r="E242" s="66">
        <v>400</v>
      </c>
      <c r="F242" s="66">
        <v>0</v>
      </c>
      <c r="G242" s="66">
        <v>400</v>
      </c>
      <c r="H242" s="66">
        <v>1190</v>
      </c>
      <c r="I242" s="66">
        <v>1590</v>
      </c>
      <c r="J242" s="66">
        <v>0</v>
      </c>
      <c r="K242" s="66">
        <v>1590</v>
      </c>
      <c r="L242"/>
      <c r="M242"/>
      <c r="N242"/>
    </row>
    <row r="243" spans="1:14" ht="12.75">
      <c r="A243" s="222"/>
      <c r="B243" s="223">
        <v>2234</v>
      </c>
      <c r="C243" s="224" t="s">
        <v>714</v>
      </c>
      <c r="D243" s="225">
        <v>240</v>
      </c>
      <c r="E243" s="256">
        <v>240</v>
      </c>
      <c r="F243" s="256">
        <v>0</v>
      </c>
      <c r="G243" s="256">
        <v>240</v>
      </c>
      <c r="H243" s="256">
        <v>0</v>
      </c>
      <c r="I243" s="256">
        <v>240</v>
      </c>
      <c r="J243" s="256">
        <v>0</v>
      </c>
      <c r="K243" s="256">
        <v>240</v>
      </c>
      <c r="L243"/>
      <c r="M243"/>
      <c r="N243"/>
    </row>
    <row r="244" spans="1:14" ht="25.5">
      <c r="A244" s="222"/>
      <c r="B244" s="223">
        <v>2234</v>
      </c>
      <c r="C244" s="224" t="s">
        <v>859</v>
      </c>
      <c r="D244" s="225">
        <v>0</v>
      </c>
      <c r="E244" s="71">
        <v>240</v>
      </c>
      <c r="F244" s="71">
        <v>0</v>
      </c>
      <c r="G244" s="71">
        <v>240</v>
      </c>
      <c r="H244" s="71">
        <v>0</v>
      </c>
      <c r="I244" s="71">
        <v>240</v>
      </c>
      <c r="J244" s="71">
        <v>0</v>
      </c>
      <c r="K244" s="71">
        <v>240</v>
      </c>
      <c r="L244"/>
      <c r="M244"/>
      <c r="N244"/>
    </row>
    <row r="245" spans="1:14" ht="12.75">
      <c r="A245" s="222"/>
      <c r="B245" s="223">
        <v>2235</v>
      </c>
      <c r="C245" s="224" t="s">
        <v>530</v>
      </c>
      <c r="D245" s="225">
        <v>0</v>
      </c>
      <c r="E245" s="305">
        <v>300</v>
      </c>
      <c r="F245" s="305">
        <v>0</v>
      </c>
      <c r="G245" s="305">
        <v>300</v>
      </c>
      <c r="H245" s="305">
        <v>0</v>
      </c>
      <c r="I245" s="305">
        <v>300</v>
      </c>
      <c r="J245" s="305">
        <v>0</v>
      </c>
      <c r="K245" s="305">
        <v>300</v>
      </c>
      <c r="L245"/>
      <c r="M245"/>
      <c r="N245"/>
    </row>
    <row r="246" spans="1:14" ht="12.75">
      <c r="A246" s="9"/>
      <c r="B246" s="126">
        <v>2239</v>
      </c>
      <c r="C246" s="11" t="s">
        <v>602</v>
      </c>
      <c r="D246" s="66">
        <v>150</v>
      </c>
      <c r="E246" s="71">
        <v>150</v>
      </c>
      <c r="F246" s="71">
        <v>0</v>
      </c>
      <c r="G246" s="71">
        <v>150</v>
      </c>
      <c r="H246" s="71">
        <v>0</v>
      </c>
      <c r="I246" s="71">
        <v>150</v>
      </c>
      <c r="J246" s="71">
        <v>0</v>
      </c>
      <c r="K246" s="71">
        <v>150</v>
      </c>
      <c r="L246"/>
      <c r="M246"/>
      <c r="N246"/>
    </row>
    <row r="247" spans="1:14" ht="12.75">
      <c r="A247" s="9"/>
      <c r="B247" s="126">
        <v>2241</v>
      </c>
      <c r="C247" s="11" t="s">
        <v>16</v>
      </c>
      <c r="D247" s="66">
        <v>0</v>
      </c>
      <c r="E247" s="71">
        <v>0</v>
      </c>
      <c r="F247" s="71">
        <v>0</v>
      </c>
      <c r="G247" s="71">
        <v>0</v>
      </c>
      <c r="H247" s="71">
        <v>142</v>
      </c>
      <c r="I247" s="71">
        <v>142</v>
      </c>
      <c r="J247" s="71">
        <v>0</v>
      </c>
      <c r="K247" s="71">
        <v>142</v>
      </c>
      <c r="L247"/>
      <c r="M247"/>
      <c r="N247"/>
    </row>
    <row r="248" spans="1:14" ht="12.75">
      <c r="A248" s="9"/>
      <c r="B248" s="126">
        <v>2242</v>
      </c>
      <c r="C248" s="11" t="s">
        <v>571</v>
      </c>
      <c r="D248" s="66">
        <v>285</v>
      </c>
      <c r="E248" s="66">
        <v>100</v>
      </c>
      <c r="F248" s="66">
        <v>0</v>
      </c>
      <c r="G248" s="66">
        <v>100</v>
      </c>
      <c r="H248" s="66">
        <v>0</v>
      </c>
      <c r="I248" s="66">
        <v>100</v>
      </c>
      <c r="J248" s="66">
        <v>0</v>
      </c>
      <c r="K248" s="66">
        <v>100</v>
      </c>
      <c r="L248"/>
      <c r="M248"/>
      <c r="N248"/>
    </row>
    <row r="249" spans="1:14" ht="12" customHeight="1">
      <c r="A249" s="9"/>
      <c r="B249" s="126">
        <v>2243</v>
      </c>
      <c r="C249" s="11" t="s">
        <v>134</v>
      </c>
      <c r="D249" s="66">
        <v>1260</v>
      </c>
      <c r="E249" s="66">
        <v>2700</v>
      </c>
      <c r="F249" s="66">
        <v>0</v>
      </c>
      <c r="G249" s="66">
        <v>2700</v>
      </c>
      <c r="H249" s="66">
        <v>-1800</v>
      </c>
      <c r="I249" s="66">
        <v>900</v>
      </c>
      <c r="J249" s="66">
        <v>0</v>
      </c>
      <c r="K249" s="66">
        <v>900</v>
      </c>
      <c r="L249"/>
      <c r="M249"/>
      <c r="N249"/>
    </row>
    <row r="250" spans="1:14" ht="12" customHeight="1">
      <c r="A250" s="9"/>
      <c r="B250" s="126">
        <v>2253</v>
      </c>
      <c r="C250" s="11" t="s">
        <v>578</v>
      </c>
      <c r="D250" s="66">
        <v>445</v>
      </c>
      <c r="E250" s="66">
        <v>300</v>
      </c>
      <c r="F250" s="66">
        <v>0</v>
      </c>
      <c r="G250" s="66">
        <v>300</v>
      </c>
      <c r="H250" s="66">
        <v>90</v>
      </c>
      <c r="I250" s="66">
        <v>390</v>
      </c>
      <c r="J250" s="66">
        <v>0</v>
      </c>
      <c r="K250" s="66">
        <v>390</v>
      </c>
      <c r="L250"/>
      <c r="M250"/>
      <c r="N250"/>
    </row>
    <row r="251" spans="1:14" ht="12" customHeight="1">
      <c r="A251" s="9"/>
      <c r="B251" s="126">
        <v>2260</v>
      </c>
      <c r="C251" s="11" t="s">
        <v>775</v>
      </c>
      <c r="D251" s="66">
        <v>1600</v>
      </c>
      <c r="E251" s="66">
        <v>800</v>
      </c>
      <c r="F251" s="66">
        <v>0</v>
      </c>
      <c r="G251" s="66">
        <v>800</v>
      </c>
      <c r="H251" s="66">
        <v>0</v>
      </c>
      <c r="I251" s="66">
        <v>800</v>
      </c>
      <c r="J251" s="66">
        <v>0</v>
      </c>
      <c r="K251" s="66">
        <v>800</v>
      </c>
      <c r="L251"/>
      <c r="M251"/>
      <c r="N251"/>
    </row>
    <row r="252" spans="1:14" ht="12" customHeight="1">
      <c r="A252" s="9"/>
      <c r="B252" s="126">
        <v>2262</v>
      </c>
      <c r="C252" s="11" t="s">
        <v>603</v>
      </c>
      <c r="D252" s="66">
        <v>200</v>
      </c>
      <c r="E252" s="66">
        <v>200</v>
      </c>
      <c r="F252" s="66">
        <v>0</v>
      </c>
      <c r="G252" s="66">
        <v>200</v>
      </c>
      <c r="H252" s="66">
        <v>-200</v>
      </c>
      <c r="I252" s="66">
        <v>0</v>
      </c>
      <c r="J252" s="66">
        <v>0</v>
      </c>
      <c r="K252" s="66">
        <v>0</v>
      </c>
      <c r="L252"/>
      <c r="M252"/>
      <c r="N252"/>
    </row>
    <row r="253" spans="1:14" ht="12" customHeight="1">
      <c r="A253" s="9"/>
      <c r="B253" s="126">
        <v>2264</v>
      </c>
      <c r="C253" s="11" t="s">
        <v>604</v>
      </c>
      <c r="D253" s="66">
        <v>445</v>
      </c>
      <c r="E253" s="66">
        <v>1900</v>
      </c>
      <c r="F253" s="66">
        <v>0</v>
      </c>
      <c r="G253" s="66">
        <v>1900</v>
      </c>
      <c r="H253" s="66">
        <v>-1000</v>
      </c>
      <c r="I253" s="66">
        <v>900</v>
      </c>
      <c r="J253" s="66">
        <v>0</v>
      </c>
      <c r="K253" s="66">
        <v>900</v>
      </c>
      <c r="L253"/>
      <c r="M253"/>
      <c r="N253"/>
    </row>
    <row r="254" spans="1:14" ht="12" customHeight="1">
      <c r="A254" s="9"/>
      <c r="B254" s="126">
        <v>2269</v>
      </c>
      <c r="C254" s="11" t="s">
        <v>860</v>
      </c>
      <c r="D254" s="66">
        <v>175</v>
      </c>
      <c r="E254" s="66">
        <v>150</v>
      </c>
      <c r="F254" s="66">
        <v>0</v>
      </c>
      <c r="G254" s="66">
        <v>150</v>
      </c>
      <c r="H254" s="66">
        <v>340</v>
      </c>
      <c r="I254" s="66">
        <v>490</v>
      </c>
      <c r="J254" s="66">
        <v>0</v>
      </c>
      <c r="K254" s="66">
        <v>490</v>
      </c>
      <c r="L254"/>
      <c r="M254"/>
      <c r="N254"/>
    </row>
    <row r="255" spans="1:14" ht="12.75">
      <c r="A255" s="9"/>
      <c r="B255" s="126">
        <v>2271</v>
      </c>
      <c r="C255" s="11" t="s">
        <v>605</v>
      </c>
      <c r="D255" s="66">
        <v>2005</v>
      </c>
      <c r="E255" s="66">
        <v>1700</v>
      </c>
      <c r="F255" s="66">
        <v>0</v>
      </c>
      <c r="G255" s="66">
        <v>1700</v>
      </c>
      <c r="H255" s="66">
        <v>0</v>
      </c>
      <c r="I255" s="66">
        <v>1700</v>
      </c>
      <c r="J255" s="66">
        <v>0</v>
      </c>
      <c r="K255" s="66">
        <v>1700</v>
      </c>
      <c r="L255"/>
      <c r="M255"/>
      <c r="N255"/>
    </row>
    <row r="256" spans="1:14" ht="12.75">
      <c r="A256" s="9"/>
      <c r="B256" s="126">
        <v>2279</v>
      </c>
      <c r="C256" s="11" t="s">
        <v>580</v>
      </c>
      <c r="D256" s="66">
        <v>10004</v>
      </c>
      <c r="E256" s="66">
        <v>10000</v>
      </c>
      <c r="F256" s="66">
        <v>0</v>
      </c>
      <c r="G256" s="66">
        <v>10000</v>
      </c>
      <c r="H256" s="66">
        <v>0</v>
      </c>
      <c r="I256" s="66">
        <v>10000</v>
      </c>
      <c r="J256" s="66">
        <v>0</v>
      </c>
      <c r="K256" s="66">
        <v>10000</v>
      </c>
      <c r="L256"/>
      <c r="M256"/>
      <c r="N256"/>
    </row>
    <row r="257" spans="1:14" ht="25.5">
      <c r="A257" s="9"/>
      <c r="B257" s="10">
        <v>2300</v>
      </c>
      <c r="C257" s="11" t="s">
        <v>368</v>
      </c>
      <c r="D257" s="66">
        <f aca="true" t="shared" si="38" ref="D257:I257">SUM(D258:D268)</f>
        <v>16905</v>
      </c>
      <c r="E257" s="66">
        <f t="shared" si="38"/>
        <v>13275</v>
      </c>
      <c r="F257" s="66">
        <f t="shared" si="38"/>
        <v>0</v>
      </c>
      <c r="G257" s="66">
        <f t="shared" si="38"/>
        <v>13275</v>
      </c>
      <c r="H257" s="66">
        <f t="shared" si="38"/>
        <v>1492</v>
      </c>
      <c r="I257" s="66">
        <f t="shared" si="38"/>
        <v>14767</v>
      </c>
      <c r="J257" s="66">
        <f>SUM(J258:J268)</f>
        <v>0</v>
      </c>
      <c r="K257" s="66">
        <f>SUM(K258:K268)</f>
        <v>14767</v>
      </c>
      <c r="L257"/>
      <c r="M257"/>
      <c r="N257"/>
    </row>
    <row r="258" spans="1:14" ht="12.75">
      <c r="A258" s="9"/>
      <c r="B258" s="126">
        <v>2311</v>
      </c>
      <c r="C258" s="11" t="s">
        <v>538</v>
      </c>
      <c r="D258" s="66">
        <v>1700</v>
      </c>
      <c r="E258" s="66">
        <v>700</v>
      </c>
      <c r="F258" s="66">
        <v>0</v>
      </c>
      <c r="G258" s="66">
        <v>700</v>
      </c>
      <c r="H258" s="66">
        <v>0</v>
      </c>
      <c r="I258" s="66">
        <v>700</v>
      </c>
      <c r="J258" s="66">
        <v>0</v>
      </c>
      <c r="K258" s="66">
        <v>700</v>
      </c>
      <c r="L258"/>
      <c r="M258"/>
      <c r="N258"/>
    </row>
    <row r="259" spans="1:14" ht="12.75">
      <c r="A259" s="9"/>
      <c r="B259" s="126">
        <v>2312</v>
      </c>
      <c r="C259" s="11" t="s">
        <v>539</v>
      </c>
      <c r="D259" s="66">
        <v>1515</v>
      </c>
      <c r="E259" s="66">
        <v>600</v>
      </c>
      <c r="F259" s="66">
        <v>0</v>
      </c>
      <c r="G259" s="66">
        <v>600</v>
      </c>
      <c r="H259" s="66">
        <v>100</v>
      </c>
      <c r="I259" s="66">
        <v>700</v>
      </c>
      <c r="J259" s="66">
        <v>0</v>
      </c>
      <c r="K259" s="66">
        <v>700</v>
      </c>
      <c r="L259"/>
      <c r="M259"/>
      <c r="N259"/>
    </row>
    <row r="260" spans="1:14" ht="12.75">
      <c r="A260" s="9"/>
      <c r="B260" s="126">
        <v>2322</v>
      </c>
      <c r="C260" s="11" t="s">
        <v>540</v>
      </c>
      <c r="D260" s="66">
        <v>3040</v>
      </c>
      <c r="E260" s="66">
        <v>3000</v>
      </c>
      <c r="F260" s="66">
        <v>0</v>
      </c>
      <c r="G260" s="66">
        <v>3000</v>
      </c>
      <c r="H260" s="66">
        <v>0</v>
      </c>
      <c r="I260" s="66">
        <v>3000</v>
      </c>
      <c r="J260" s="66">
        <v>0</v>
      </c>
      <c r="K260" s="66">
        <v>3000</v>
      </c>
      <c r="L260"/>
      <c r="M260"/>
      <c r="N260"/>
    </row>
    <row r="261" spans="1:14" ht="12.75">
      <c r="A261" s="9"/>
      <c r="B261" s="126">
        <v>2341</v>
      </c>
      <c r="C261" s="11" t="s">
        <v>606</v>
      </c>
      <c r="D261" s="66">
        <v>25</v>
      </c>
      <c r="E261" s="66">
        <v>25</v>
      </c>
      <c r="F261" s="66">
        <v>0</v>
      </c>
      <c r="G261" s="66">
        <v>25</v>
      </c>
      <c r="H261" s="66">
        <v>0</v>
      </c>
      <c r="I261" s="66">
        <v>25</v>
      </c>
      <c r="J261" s="66">
        <v>0</v>
      </c>
      <c r="K261" s="66">
        <v>25</v>
      </c>
      <c r="L261"/>
      <c r="M261"/>
      <c r="N261"/>
    </row>
    <row r="262" spans="1:14" ht="13.5" customHeight="1">
      <c r="A262" s="9"/>
      <c r="B262" s="126">
        <v>2350</v>
      </c>
      <c r="C262" s="11" t="s">
        <v>581</v>
      </c>
      <c r="D262" s="66">
        <v>150</v>
      </c>
      <c r="E262" s="66">
        <v>200</v>
      </c>
      <c r="F262" s="66">
        <v>0</v>
      </c>
      <c r="G262" s="66">
        <v>200</v>
      </c>
      <c r="H262" s="66">
        <v>0</v>
      </c>
      <c r="I262" s="66">
        <v>200</v>
      </c>
      <c r="J262" s="66">
        <v>0</v>
      </c>
      <c r="K262" s="66">
        <v>200</v>
      </c>
      <c r="L262"/>
      <c r="M262"/>
      <c r="N262"/>
    </row>
    <row r="263" spans="1:14" ht="13.5" customHeight="1">
      <c r="A263" s="9"/>
      <c r="B263" s="126">
        <v>2351</v>
      </c>
      <c r="C263" s="11" t="s">
        <v>541</v>
      </c>
      <c r="D263" s="66">
        <v>0</v>
      </c>
      <c r="E263" s="66">
        <v>350</v>
      </c>
      <c r="F263" s="66">
        <v>0</v>
      </c>
      <c r="G263" s="66">
        <v>350</v>
      </c>
      <c r="H263" s="66">
        <v>0</v>
      </c>
      <c r="I263" s="66">
        <v>350</v>
      </c>
      <c r="J263" s="66">
        <v>0</v>
      </c>
      <c r="K263" s="66">
        <v>350</v>
      </c>
      <c r="L263"/>
      <c r="M263"/>
      <c r="N263"/>
    </row>
    <row r="264" spans="1:14" ht="14.25" customHeight="1">
      <c r="A264" s="9"/>
      <c r="B264" s="126">
        <v>2352</v>
      </c>
      <c r="C264" s="11" t="s">
        <v>542</v>
      </c>
      <c r="D264" s="66">
        <v>2205</v>
      </c>
      <c r="E264" s="66">
        <v>2100</v>
      </c>
      <c r="F264" s="66">
        <v>0</v>
      </c>
      <c r="G264" s="66">
        <v>2100</v>
      </c>
      <c r="H264" s="66">
        <v>0</v>
      </c>
      <c r="I264" s="66">
        <v>2100</v>
      </c>
      <c r="J264" s="66">
        <v>0</v>
      </c>
      <c r="K264" s="66">
        <v>2100</v>
      </c>
      <c r="L264"/>
      <c r="M264"/>
      <c r="N264"/>
    </row>
    <row r="265" spans="1:14" ht="12" customHeight="1">
      <c r="A265" s="9"/>
      <c r="B265" s="126">
        <v>2353</v>
      </c>
      <c r="C265" s="11" t="s">
        <v>582</v>
      </c>
      <c r="D265" s="66">
        <v>375</v>
      </c>
      <c r="E265" s="66">
        <v>300</v>
      </c>
      <c r="F265" s="66">
        <v>0</v>
      </c>
      <c r="G265" s="66">
        <v>300</v>
      </c>
      <c r="H265" s="66">
        <v>200</v>
      </c>
      <c r="I265" s="66">
        <v>500</v>
      </c>
      <c r="J265" s="66">
        <v>0</v>
      </c>
      <c r="K265" s="66">
        <v>500</v>
      </c>
      <c r="L265"/>
      <c r="M265"/>
      <c r="N265"/>
    </row>
    <row r="266" spans="1:14" ht="12.75" customHeight="1">
      <c r="A266" s="9"/>
      <c r="B266" s="126">
        <v>2361</v>
      </c>
      <c r="C266" s="11" t="s">
        <v>556</v>
      </c>
      <c r="D266" s="66">
        <v>1740</v>
      </c>
      <c r="E266" s="66">
        <v>500</v>
      </c>
      <c r="F266" s="66">
        <v>0</v>
      </c>
      <c r="G266" s="66">
        <v>500</v>
      </c>
      <c r="H266" s="66">
        <v>1192</v>
      </c>
      <c r="I266" s="66">
        <v>1692</v>
      </c>
      <c r="J266" s="66">
        <v>0</v>
      </c>
      <c r="K266" s="66">
        <v>1692</v>
      </c>
      <c r="L266"/>
      <c r="M266"/>
      <c r="N266"/>
    </row>
    <row r="267" spans="1:14" ht="12.75" customHeight="1">
      <c r="A267" s="9"/>
      <c r="B267" s="126">
        <v>2363</v>
      </c>
      <c r="C267" s="11" t="s">
        <v>544</v>
      </c>
      <c r="D267" s="66">
        <v>3105</v>
      </c>
      <c r="E267" s="66">
        <v>2500</v>
      </c>
      <c r="F267" s="66">
        <v>0</v>
      </c>
      <c r="G267" s="66">
        <v>2500</v>
      </c>
      <c r="H267" s="66">
        <v>0</v>
      </c>
      <c r="I267" s="66">
        <v>2500</v>
      </c>
      <c r="J267" s="66">
        <v>0</v>
      </c>
      <c r="K267" s="66">
        <v>2500</v>
      </c>
      <c r="L267"/>
      <c r="M267"/>
      <c r="N267"/>
    </row>
    <row r="268" spans="1:14" ht="12.75" customHeight="1">
      <c r="A268" s="9"/>
      <c r="B268" s="126">
        <v>2390</v>
      </c>
      <c r="C268" s="11" t="s">
        <v>545</v>
      </c>
      <c r="D268" s="66">
        <v>3050</v>
      </c>
      <c r="E268" s="66">
        <v>3000</v>
      </c>
      <c r="F268" s="66">
        <v>0</v>
      </c>
      <c r="G268" s="66">
        <v>3000</v>
      </c>
      <c r="H268" s="66">
        <v>0</v>
      </c>
      <c r="I268" s="66">
        <v>3000</v>
      </c>
      <c r="J268" s="66">
        <v>0</v>
      </c>
      <c r="K268" s="66">
        <v>3000</v>
      </c>
      <c r="L268"/>
      <c r="M268"/>
      <c r="N268"/>
    </row>
    <row r="269" spans="1:14" ht="12" customHeight="1">
      <c r="A269" s="9"/>
      <c r="B269" s="10">
        <v>2400</v>
      </c>
      <c r="C269" s="11" t="s">
        <v>318</v>
      </c>
      <c r="D269" s="66">
        <v>160</v>
      </c>
      <c r="E269" s="66">
        <v>160</v>
      </c>
      <c r="F269" s="66">
        <v>0</v>
      </c>
      <c r="G269" s="66">
        <v>160</v>
      </c>
      <c r="H269" s="66">
        <v>10</v>
      </c>
      <c r="I269" s="66">
        <v>170</v>
      </c>
      <c r="J269" s="66">
        <v>0</v>
      </c>
      <c r="K269" s="66">
        <v>170</v>
      </c>
      <c r="L269"/>
      <c r="M269"/>
      <c r="N269"/>
    </row>
    <row r="270" spans="1:14" ht="12.75" customHeight="1">
      <c r="A270" s="9"/>
      <c r="B270" s="10">
        <v>2500</v>
      </c>
      <c r="C270" s="11" t="s">
        <v>357</v>
      </c>
      <c r="D270" s="66">
        <v>125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/>
      <c r="M270"/>
      <c r="N270"/>
    </row>
    <row r="271" spans="1:14" ht="12.75" customHeight="1">
      <c r="A271" s="9"/>
      <c r="B271" s="10">
        <v>5000</v>
      </c>
      <c r="C271" s="11" t="s">
        <v>343</v>
      </c>
      <c r="D271" s="66">
        <v>0</v>
      </c>
      <c r="E271" s="66">
        <f aca="true" t="shared" si="39" ref="E271:K271">SUM(E272:E273)</f>
        <v>2150</v>
      </c>
      <c r="F271" s="66">
        <f t="shared" si="39"/>
        <v>0</v>
      </c>
      <c r="G271" s="66">
        <f t="shared" si="39"/>
        <v>2150</v>
      </c>
      <c r="H271" s="66">
        <f t="shared" si="39"/>
        <v>0</v>
      </c>
      <c r="I271" s="66">
        <f t="shared" si="39"/>
        <v>2150</v>
      </c>
      <c r="J271" s="66">
        <f t="shared" si="39"/>
        <v>0</v>
      </c>
      <c r="K271" s="66">
        <f t="shared" si="39"/>
        <v>2150</v>
      </c>
      <c r="L271"/>
      <c r="M271"/>
      <c r="N271"/>
    </row>
    <row r="272" spans="1:14" ht="12.75" customHeight="1">
      <c r="A272" s="15"/>
      <c r="B272" s="127">
        <v>5238</v>
      </c>
      <c r="C272" s="50" t="s">
        <v>593</v>
      </c>
      <c r="D272" s="67">
        <v>0</v>
      </c>
      <c r="E272" s="67">
        <v>800</v>
      </c>
      <c r="F272" s="67">
        <v>0</v>
      </c>
      <c r="G272" s="67">
        <v>800</v>
      </c>
      <c r="H272" s="67">
        <v>0</v>
      </c>
      <c r="I272" s="67">
        <v>800</v>
      </c>
      <c r="J272" s="67">
        <v>0</v>
      </c>
      <c r="K272" s="67">
        <v>800</v>
      </c>
      <c r="L272"/>
      <c r="M272"/>
      <c r="N272"/>
    </row>
    <row r="273" spans="1:14" ht="12.75" customHeight="1">
      <c r="A273" s="15"/>
      <c r="B273" s="127">
        <v>5239</v>
      </c>
      <c r="C273" s="50" t="s">
        <v>548</v>
      </c>
      <c r="D273" s="67">
        <v>0</v>
      </c>
      <c r="E273" s="67">
        <v>1350</v>
      </c>
      <c r="F273" s="67">
        <v>0</v>
      </c>
      <c r="G273" s="67">
        <v>1350</v>
      </c>
      <c r="H273" s="67">
        <v>0</v>
      </c>
      <c r="I273" s="67">
        <v>1350</v>
      </c>
      <c r="J273" s="67">
        <v>0</v>
      </c>
      <c r="K273" s="67">
        <v>1350</v>
      </c>
      <c r="L273"/>
      <c r="M273"/>
      <c r="N273"/>
    </row>
    <row r="274" spans="1:14" ht="12.75" customHeight="1">
      <c r="A274" s="15"/>
      <c r="B274" s="16"/>
      <c r="C274" s="35" t="s">
        <v>306</v>
      </c>
      <c r="D274" s="67">
        <f>D228+D230+D236+D257+D269+D270+D271+D231</f>
        <v>106956</v>
      </c>
      <c r="E274" s="67">
        <f>E228+E230+E236+E257+E269+E270+E271+E231</f>
        <v>107168</v>
      </c>
      <c r="F274" s="67">
        <f>F228+F230+F236+F257+F269+F270+F271+F231</f>
        <v>0</v>
      </c>
      <c r="G274" s="67">
        <f>G228+G230+G236+G257+G269+G270+G271+G231</f>
        <v>107168</v>
      </c>
      <c r="H274" s="67">
        <f>H228+H230+H236+H257+H269+H270+H271+H231+H235</f>
        <v>544</v>
      </c>
      <c r="I274" s="67">
        <f>I228+I230+I236+I257+I269+I270+I271+I231+I235</f>
        <v>107712</v>
      </c>
      <c r="J274" s="67">
        <f>J228+J230+J236+J257+J269+J270+J271+J231+J235</f>
        <v>0</v>
      </c>
      <c r="K274" s="67">
        <f>K228+K230+K236+K257+K269+K270+K271+K231+K235</f>
        <v>107712</v>
      </c>
      <c r="L274"/>
      <c r="M274"/>
      <c r="N274"/>
    </row>
    <row r="275" spans="1:14" ht="12.75" customHeight="1">
      <c r="A275" s="133"/>
      <c r="B275" s="16"/>
      <c r="C275" s="134"/>
      <c r="D275" s="132"/>
      <c r="E275" s="132"/>
      <c r="F275" s="132"/>
      <c r="G275" s="132"/>
      <c r="H275" s="132"/>
      <c r="I275" s="132"/>
      <c r="J275" s="132"/>
      <c r="K275" s="132"/>
      <c r="L275"/>
      <c r="M275"/>
      <c r="N275"/>
    </row>
    <row r="276" spans="1:14" ht="12.75" customHeight="1">
      <c r="A276" s="133"/>
      <c r="B276" s="16"/>
      <c r="C276" s="154" t="s">
        <v>371</v>
      </c>
      <c r="D276" s="132"/>
      <c r="E276" s="132"/>
      <c r="F276" s="132"/>
      <c r="G276" s="132"/>
      <c r="H276" s="132"/>
      <c r="I276" s="132"/>
      <c r="J276" s="132"/>
      <c r="K276" s="132"/>
      <c r="L276"/>
      <c r="M276"/>
      <c r="N276"/>
    </row>
    <row r="277" spans="1:14" ht="12.75" customHeight="1">
      <c r="A277" s="133"/>
      <c r="B277" s="16">
        <v>1100</v>
      </c>
      <c r="C277" s="50" t="s">
        <v>341</v>
      </c>
      <c r="D277" s="132">
        <v>4000</v>
      </c>
      <c r="E277" s="309">
        <v>3500</v>
      </c>
      <c r="F277" s="309">
        <v>0</v>
      </c>
      <c r="G277" s="309">
        <v>3500</v>
      </c>
      <c r="H277" s="309">
        <v>0</v>
      </c>
      <c r="I277" s="309">
        <v>3500</v>
      </c>
      <c r="J277" s="309">
        <v>0</v>
      </c>
      <c r="K277" s="309">
        <v>3500</v>
      </c>
      <c r="L277"/>
      <c r="M277"/>
      <c r="N277"/>
    </row>
    <row r="278" spans="1:14" ht="14.25" customHeight="1">
      <c r="A278" s="133"/>
      <c r="B278" s="16">
        <v>1210</v>
      </c>
      <c r="C278" s="50" t="s">
        <v>342</v>
      </c>
      <c r="D278" s="132">
        <v>980</v>
      </c>
      <c r="E278" s="132">
        <v>843</v>
      </c>
      <c r="F278" s="132">
        <v>0</v>
      </c>
      <c r="G278" s="132">
        <v>843</v>
      </c>
      <c r="H278" s="132">
        <v>0</v>
      </c>
      <c r="I278" s="132">
        <v>843</v>
      </c>
      <c r="J278" s="132">
        <v>0</v>
      </c>
      <c r="K278" s="132">
        <v>843</v>
      </c>
      <c r="L278"/>
      <c r="M278"/>
      <c r="N278"/>
    </row>
    <row r="279" spans="1:14" ht="23.25" customHeight="1">
      <c r="A279" s="233"/>
      <c r="B279" s="231">
        <v>1220</v>
      </c>
      <c r="C279" s="234" t="s">
        <v>718</v>
      </c>
      <c r="D279" s="235">
        <v>250</v>
      </c>
      <c r="E279" s="310">
        <f aca="true" t="shared" si="40" ref="E279:K279">SUM(E280:E281)</f>
        <v>0</v>
      </c>
      <c r="F279" s="310">
        <f t="shared" si="40"/>
        <v>0</v>
      </c>
      <c r="G279" s="310">
        <f t="shared" si="40"/>
        <v>0</v>
      </c>
      <c r="H279" s="310">
        <f t="shared" si="40"/>
        <v>0</v>
      </c>
      <c r="I279" s="310">
        <f t="shared" si="40"/>
        <v>0</v>
      </c>
      <c r="J279" s="310">
        <f t="shared" si="40"/>
        <v>0</v>
      </c>
      <c r="K279" s="310">
        <f t="shared" si="40"/>
        <v>0</v>
      </c>
      <c r="L279"/>
      <c r="M279"/>
      <c r="N279"/>
    </row>
    <row r="280" spans="1:14" ht="13.5" customHeight="1">
      <c r="A280" s="233"/>
      <c r="B280" s="229">
        <v>1221</v>
      </c>
      <c r="C280" s="234" t="s">
        <v>753</v>
      </c>
      <c r="D280" s="235">
        <v>70</v>
      </c>
      <c r="E280" s="118">
        <v>0</v>
      </c>
      <c r="F280" s="118">
        <v>0</v>
      </c>
      <c r="G280" s="118">
        <v>0</v>
      </c>
      <c r="H280" s="118">
        <v>0</v>
      </c>
      <c r="I280" s="118">
        <v>0</v>
      </c>
      <c r="J280" s="118">
        <v>0</v>
      </c>
      <c r="K280" s="118">
        <v>0</v>
      </c>
      <c r="L280"/>
      <c r="M280"/>
      <c r="N280"/>
    </row>
    <row r="281" spans="1:14" ht="25.5" customHeight="1">
      <c r="A281" s="233"/>
      <c r="B281" s="229">
        <v>1228</v>
      </c>
      <c r="C281" s="234" t="s">
        <v>251</v>
      </c>
      <c r="D281" s="235">
        <v>180</v>
      </c>
      <c r="E281" s="118">
        <v>0</v>
      </c>
      <c r="F281" s="118">
        <v>0</v>
      </c>
      <c r="G281" s="118">
        <v>0</v>
      </c>
      <c r="H281" s="118">
        <v>0</v>
      </c>
      <c r="I281" s="118">
        <v>0</v>
      </c>
      <c r="J281" s="118">
        <v>0</v>
      </c>
      <c r="K281" s="118">
        <v>0</v>
      </c>
      <c r="L281"/>
      <c r="M281"/>
      <c r="N281"/>
    </row>
    <row r="282" spans="1:14" ht="24" customHeight="1">
      <c r="A282" s="133"/>
      <c r="B282" s="16">
        <v>2200</v>
      </c>
      <c r="C282" s="50" t="s">
        <v>310</v>
      </c>
      <c r="D282" s="132">
        <f aca="true" t="shared" si="41" ref="D282:I282">SUM(D283:D294)</f>
        <v>11516</v>
      </c>
      <c r="E282" s="255">
        <f t="shared" si="41"/>
        <v>13880</v>
      </c>
      <c r="F282" s="255">
        <f t="shared" si="41"/>
        <v>0</v>
      </c>
      <c r="G282" s="255">
        <f t="shared" si="41"/>
        <v>13880</v>
      </c>
      <c r="H282" s="255">
        <f t="shared" si="41"/>
        <v>-170</v>
      </c>
      <c r="I282" s="255">
        <f t="shared" si="41"/>
        <v>13710</v>
      </c>
      <c r="J282" s="255">
        <f>SUM(J283:J294)</f>
        <v>0</v>
      </c>
      <c r="K282" s="255">
        <f>SUM(K283:K294)</f>
        <v>13710</v>
      </c>
      <c r="L282"/>
      <c r="M282"/>
      <c r="N282"/>
    </row>
    <row r="283" spans="1:14" ht="12.75">
      <c r="A283" s="133"/>
      <c r="B283" s="127">
        <v>2221</v>
      </c>
      <c r="C283" s="50" t="s">
        <v>525</v>
      </c>
      <c r="D283" s="132">
        <v>8000</v>
      </c>
      <c r="E283" s="255">
        <v>8000</v>
      </c>
      <c r="F283" s="255">
        <v>0</v>
      </c>
      <c r="G283" s="255">
        <v>8000</v>
      </c>
      <c r="H283" s="255">
        <v>0</v>
      </c>
      <c r="I283" s="255">
        <v>8000</v>
      </c>
      <c r="J283" s="255">
        <v>0</v>
      </c>
      <c r="K283" s="255">
        <v>8000</v>
      </c>
      <c r="L283"/>
      <c r="M283"/>
      <c r="N283"/>
    </row>
    <row r="284" spans="1:14" ht="12.75">
      <c r="A284" s="133"/>
      <c r="B284" s="127">
        <v>2222</v>
      </c>
      <c r="C284" s="50" t="s">
        <v>526</v>
      </c>
      <c r="D284" s="132">
        <v>100</v>
      </c>
      <c r="E284" s="255">
        <v>100</v>
      </c>
      <c r="F284" s="255">
        <v>0</v>
      </c>
      <c r="G284" s="255">
        <v>100</v>
      </c>
      <c r="H284" s="255">
        <v>0</v>
      </c>
      <c r="I284" s="255">
        <v>100</v>
      </c>
      <c r="J284" s="255">
        <v>0</v>
      </c>
      <c r="K284" s="255">
        <v>100</v>
      </c>
      <c r="L284"/>
      <c r="M284"/>
      <c r="N284"/>
    </row>
    <row r="285" spans="1:14" ht="12.75">
      <c r="A285" s="133"/>
      <c r="B285" s="127">
        <v>2223</v>
      </c>
      <c r="C285" s="50" t="s">
        <v>527</v>
      </c>
      <c r="D285" s="132">
        <v>900</v>
      </c>
      <c r="E285" s="255">
        <v>800</v>
      </c>
      <c r="F285" s="255">
        <v>0</v>
      </c>
      <c r="G285" s="255">
        <v>800</v>
      </c>
      <c r="H285" s="255">
        <v>0</v>
      </c>
      <c r="I285" s="255">
        <v>800</v>
      </c>
      <c r="J285" s="255">
        <v>0</v>
      </c>
      <c r="K285" s="255">
        <v>800</v>
      </c>
      <c r="L285"/>
      <c r="M285"/>
      <c r="N285"/>
    </row>
    <row r="286" spans="1:14" ht="14.25" customHeight="1">
      <c r="A286" s="133"/>
      <c r="B286" s="127">
        <v>2226</v>
      </c>
      <c r="C286" s="50" t="s">
        <v>576</v>
      </c>
      <c r="D286" s="132">
        <v>40</v>
      </c>
      <c r="E286" s="255">
        <v>100</v>
      </c>
      <c r="F286" s="255">
        <v>0</v>
      </c>
      <c r="G286" s="255">
        <v>100</v>
      </c>
      <c r="H286" s="255">
        <v>0</v>
      </c>
      <c r="I286" s="255">
        <v>100</v>
      </c>
      <c r="J286" s="255">
        <v>0</v>
      </c>
      <c r="K286" s="255">
        <v>100</v>
      </c>
      <c r="L286"/>
      <c r="M286"/>
      <c r="N286"/>
    </row>
    <row r="287" spans="1:14" ht="12.75">
      <c r="A287" s="133"/>
      <c r="B287" s="127">
        <v>2233</v>
      </c>
      <c r="C287" s="50" t="s">
        <v>552</v>
      </c>
      <c r="D287" s="132">
        <v>0</v>
      </c>
      <c r="E287" s="255">
        <v>100</v>
      </c>
      <c r="F287" s="255">
        <v>0</v>
      </c>
      <c r="G287" s="255">
        <v>100</v>
      </c>
      <c r="H287" s="255">
        <v>0</v>
      </c>
      <c r="I287" s="255">
        <v>100</v>
      </c>
      <c r="J287" s="255">
        <v>0</v>
      </c>
      <c r="K287" s="255">
        <v>100</v>
      </c>
      <c r="L287"/>
      <c r="M287"/>
      <c r="N287"/>
    </row>
    <row r="288" spans="1:14" ht="12.75">
      <c r="A288" s="233"/>
      <c r="B288" s="229">
        <v>2234</v>
      </c>
      <c r="C288" s="234" t="s">
        <v>714</v>
      </c>
      <c r="D288" s="235">
        <v>30</v>
      </c>
      <c r="E288" s="118">
        <v>30</v>
      </c>
      <c r="F288" s="118">
        <v>0</v>
      </c>
      <c r="G288" s="118">
        <v>30</v>
      </c>
      <c r="H288" s="118">
        <v>0</v>
      </c>
      <c r="I288" s="118">
        <v>30</v>
      </c>
      <c r="J288" s="118">
        <v>0</v>
      </c>
      <c r="K288" s="118">
        <v>30</v>
      </c>
      <c r="L288"/>
      <c r="M288"/>
      <c r="N288"/>
    </row>
    <row r="289" spans="1:14" ht="12.75">
      <c r="A289" s="133"/>
      <c r="B289" s="127">
        <v>2241</v>
      </c>
      <c r="C289" s="50" t="s">
        <v>607</v>
      </c>
      <c r="D289" s="132">
        <v>7</v>
      </c>
      <c r="E289" s="132">
        <v>250</v>
      </c>
      <c r="F289" s="132">
        <v>0</v>
      </c>
      <c r="G289" s="132">
        <v>250</v>
      </c>
      <c r="H289" s="132">
        <v>800</v>
      </c>
      <c r="I289" s="132">
        <v>1050</v>
      </c>
      <c r="J289" s="132">
        <v>0</v>
      </c>
      <c r="K289" s="132">
        <v>1050</v>
      </c>
      <c r="L289"/>
      <c r="M289"/>
      <c r="N289"/>
    </row>
    <row r="290" spans="1:14" ht="12.75">
      <c r="A290" s="133"/>
      <c r="B290" s="127">
        <v>2243</v>
      </c>
      <c r="C290" s="50" t="s">
        <v>179</v>
      </c>
      <c r="D290" s="132">
        <v>22</v>
      </c>
      <c r="E290" s="132">
        <v>0</v>
      </c>
      <c r="F290" s="132">
        <v>0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/>
      <c r="M290"/>
      <c r="N290"/>
    </row>
    <row r="291" spans="1:14" ht="12.75">
      <c r="A291" s="133"/>
      <c r="B291" s="127">
        <v>2253</v>
      </c>
      <c r="C291" s="50" t="s">
        <v>180</v>
      </c>
      <c r="D291" s="132">
        <v>50</v>
      </c>
      <c r="E291" s="132">
        <v>0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0</v>
      </c>
      <c r="L291"/>
      <c r="M291"/>
      <c r="N291"/>
    </row>
    <row r="292" spans="1:14" ht="12.75">
      <c r="A292" s="133"/>
      <c r="B292" s="127">
        <v>2264</v>
      </c>
      <c r="C292" s="50" t="s">
        <v>181</v>
      </c>
      <c r="D292" s="132">
        <v>90</v>
      </c>
      <c r="E292" s="132">
        <v>0</v>
      </c>
      <c r="F292" s="132">
        <v>0</v>
      </c>
      <c r="G292" s="132">
        <v>0</v>
      </c>
      <c r="H292" s="132">
        <v>0</v>
      </c>
      <c r="I292" s="132">
        <v>0</v>
      </c>
      <c r="J292" s="132">
        <v>0</v>
      </c>
      <c r="K292" s="132">
        <v>0</v>
      </c>
      <c r="L292"/>
      <c r="M292"/>
      <c r="N292"/>
    </row>
    <row r="293" spans="1:14" ht="12.75">
      <c r="A293" s="133"/>
      <c r="B293" s="127">
        <v>2271</v>
      </c>
      <c r="C293" s="50" t="s">
        <v>56</v>
      </c>
      <c r="D293" s="132">
        <v>0</v>
      </c>
      <c r="E293" s="132">
        <v>0</v>
      </c>
      <c r="F293" s="132">
        <v>0</v>
      </c>
      <c r="G293" s="132">
        <v>0</v>
      </c>
      <c r="H293" s="132">
        <v>15</v>
      </c>
      <c r="I293" s="132">
        <v>15</v>
      </c>
      <c r="J293" s="132">
        <v>0</v>
      </c>
      <c r="K293" s="132">
        <v>15</v>
      </c>
      <c r="L293"/>
      <c r="M293"/>
      <c r="N293"/>
    </row>
    <row r="294" spans="1:14" ht="12.75">
      <c r="A294" s="133"/>
      <c r="B294" s="127">
        <v>2279</v>
      </c>
      <c r="C294" s="50" t="s">
        <v>574</v>
      </c>
      <c r="D294" s="132">
        <v>2277</v>
      </c>
      <c r="E294" s="132">
        <v>4500</v>
      </c>
      <c r="F294" s="132">
        <v>0</v>
      </c>
      <c r="G294" s="132">
        <v>4500</v>
      </c>
      <c r="H294" s="132">
        <v>-985</v>
      </c>
      <c r="I294" s="132">
        <v>3515</v>
      </c>
      <c r="J294" s="132">
        <v>0</v>
      </c>
      <c r="K294" s="132">
        <v>3515</v>
      </c>
      <c r="L294"/>
      <c r="M294"/>
      <c r="N294"/>
    </row>
    <row r="295" spans="1:14" ht="25.5">
      <c r="A295" s="133"/>
      <c r="B295" s="16">
        <v>2300</v>
      </c>
      <c r="C295" s="50" t="s">
        <v>365</v>
      </c>
      <c r="D295" s="132">
        <f aca="true" t="shared" si="42" ref="D295:I295">SUM(D296:D301)</f>
        <v>650</v>
      </c>
      <c r="E295" s="132">
        <f t="shared" si="42"/>
        <v>1400</v>
      </c>
      <c r="F295" s="132">
        <f t="shared" si="42"/>
        <v>0</v>
      </c>
      <c r="G295" s="132">
        <f t="shared" si="42"/>
        <v>1400</v>
      </c>
      <c r="H295" s="132">
        <f t="shared" si="42"/>
        <v>170</v>
      </c>
      <c r="I295" s="132">
        <f t="shared" si="42"/>
        <v>1570</v>
      </c>
      <c r="J295" s="132">
        <f>SUM(J296:J301)</f>
        <v>0</v>
      </c>
      <c r="K295" s="132">
        <f>SUM(K296:K301)</f>
        <v>1570</v>
      </c>
      <c r="L295"/>
      <c r="M295"/>
      <c r="N295"/>
    </row>
    <row r="296" spans="1:14" ht="12.75">
      <c r="A296" s="133"/>
      <c r="B296" s="127">
        <v>2312</v>
      </c>
      <c r="C296" s="50" t="s">
        <v>539</v>
      </c>
      <c r="D296" s="132">
        <v>200</v>
      </c>
      <c r="E296" s="132">
        <v>200</v>
      </c>
      <c r="F296" s="132">
        <v>0</v>
      </c>
      <c r="G296" s="132">
        <v>200</v>
      </c>
      <c r="H296" s="132">
        <v>170</v>
      </c>
      <c r="I296" s="132">
        <v>370</v>
      </c>
      <c r="J296" s="132">
        <v>0</v>
      </c>
      <c r="K296" s="132">
        <v>370</v>
      </c>
      <c r="L296"/>
      <c r="M296"/>
      <c r="N296"/>
    </row>
    <row r="297" spans="1:14" ht="12.75">
      <c r="A297" s="133"/>
      <c r="B297" s="127">
        <v>2350</v>
      </c>
      <c r="C297" s="50" t="s">
        <v>608</v>
      </c>
      <c r="D297" s="132">
        <v>0</v>
      </c>
      <c r="E297" s="132">
        <v>200</v>
      </c>
      <c r="F297" s="132">
        <v>0</v>
      </c>
      <c r="G297" s="132">
        <v>200</v>
      </c>
      <c r="H297" s="132">
        <v>0</v>
      </c>
      <c r="I297" s="132">
        <v>200</v>
      </c>
      <c r="J297" s="132">
        <v>0</v>
      </c>
      <c r="K297" s="132">
        <v>200</v>
      </c>
      <c r="L297"/>
      <c r="M297"/>
      <c r="N297"/>
    </row>
    <row r="298" spans="1:14" ht="12.75">
      <c r="A298" s="133"/>
      <c r="B298" s="127">
        <v>2351</v>
      </c>
      <c r="C298" s="50" t="s">
        <v>541</v>
      </c>
      <c r="D298" s="132">
        <v>0</v>
      </c>
      <c r="E298" s="132">
        <v>150</v>
      </c>
      <c r="F298" s="132">
        <v>0</v>
      </c>
      <c r="G298" s="132">
        <v>150</v>
      </c>
      <c r="H298" s="132">
        <v>0</v>
      </c>
      <c r="I298" s="132">
        <v>150</v>
      </c>
      <c r="J298" s="132">
        <v>0</v>
      </c>
      <c r="K298" s="132">
        <v>150</v>
      </c>
      <c r="L298"/>
      <c r="M298"/>
      <c r="N298"/>
    </row>
    <row r="299" spans="1:14" ht="12.75">
      <c r="A299" s="133"/>
      <c r="B299" s="127">
        <v>2352</v>
      </c>
      <c r="C299" s="50" t="s">
        <v>542</v>
      </c>
      <c r="D299" s="132">
        <v>200</v>
      </c>
      <c r="E299" s="132">
        <v>200</v>
      </c>
      <c r="F299" s="132">
        <v>0</v>
      </c>
      <c r="G299" s="132">
        <v>200</v>
      </c>
      <c r="H299" s="132">
        <v>0</v>
      </c>
      <c r="I299" s="132">
        <v>200</v>
      </c>
      <c r="J299" s="132">
        <v>0</v>
      </c>
      <c r="K299" s="132">
        <v>200</v>
      </c>
      <c r="L299"/>
      <c r="M299"/>
      <c r="N299"/>
    </row>
    <row r="300" spans="1:14" ht="12.75">
      <c r="A300" s="133"/>
      <c r="B300" s="127">
        <v>2363</v>
      </c>
      <c r="C300" s="50" t="s">
        <v>544</v>
      </c>
      <c r="D300" s="132">
        <v>0</v>
      </c>
      <c r="E300" s="132">
        <v>450</v>
      </c>
      <c r="F300" s="132">
        <v>0</v>
      </c>
      <c r="G300" s="132">
        <v>450</v>
      </c>
      <c r="H300" s="132">
        <v>0</v>
      </c>
      <c r="I300" s="132">
        <v>450</v>
      </c>
      <c r="J300" s="132">
        <v>0</v>
      </c>
      <c r="K300" s="132">
        <v>450</v>
      </c>
      <c r="L300"/>
      <c r="M300"/>
      <c r="N300"/>
    </row>
    <row r="301" spans="1:14" ht="12.75">
      <c r="A301" s="133"/>
      <c r="B301" s="127">
        <v>2390</v>
      </c>
      <c r="C301" s="50" t="s">
        <v>545</v>
      </c>
      <c r="D301" s="132">
        <v>250</v>
      </c>
      <c r="E301" s="132">
        <v>200</v>
      </c>
      <c r="F301" s="132">
        <v>0</v>
      </c>
      <c r="G301" s="132">
        <v>200</v>
      </c>
      <c r="H301" s="132">
        <v>0</v>
      </c>
      <c r="I301" s="132">
        <v>200</v>
      </c>
      <c r="J301" s="132">
        <v>0</v>
      </c>
      <c r="K301" s="132">
        <v>200</v>
      </c>
      <c r="L301"/>
      <c r="M301"/>
      <c r="N301"/>
    </row>
    <row r="302" spans="1:14" ht="12.75">
      <c r="A302" s="133"/>
      <c r="B302" s="127"/>
      <c r="C302" s="134" t="s">
        <v>355</v>
      </c>
      <c r="D302" s="132">
        <f aca="true" t="shared" si="43" ref="D302:I302">D277+D278+D282+D295+D279</f>
        <v>17396</v>
      </c>
      <c r="E302" s="132">
        <f t="shared" si="43"/>
        <v>19623</v>
      </c>
      <c r="F302" s="132">
        <f t="shared" si="43"/>
        <v>0</v>
      </c>
      <c r="G302" s="132">
        <f t="shared" si="43"/>
        <v>19623</v>
      </c>
      <c r="H302" s="132">
        <f t="shared" si="43"/>
        <v>0</v>
      </c>
      <c r="I302" s="132">
        <f t="shared" si="43"/>
        <v>19623</v>
      </c>
      <c r="J302" s="132">
        <f>J277+J278+J282+J295+J279</f>
        <v>0</v>
      </c>
      <c r="K302" s="132">
        <f>K277+K278+K282+K295+K279</f>
        <v>19623</v>
      </c>
      <c r="L302"/>
      <c r="M302"/>
      <c r="N302"/>
    </row>
    <row r="303" spans="1:14" ht="12.75">
      <c r="A303" s="133"/>
      <c r="B303" s="127"/>
      <c r="C303" s="120" t="s">
        <v>619</v>
      </c>
      <c r="D303" s="82">
        <f>D51+D58+D94+D121+D168+D183+D205+D224+D274+D302</f>
        <v>225623</v>
      </c>
      <c r="E303" s="82">
        <f aca="true" t="shared" si="44" ref="E303:K303">E51+E58+E94+E121+E168+E183+E205+E224+E274+E302+E136+E153</f>
        <v>235610</v>
      </c>
      <c r="F303" s="82">
        <f t="shared" si="44"/>
        <v>0</v>
      </c>
      <c r="G303" s="82">
        <f t="shared" si="44"/>
        <v>235610</v>
      </c>
      <c r="H303" s="82">
        <f t="shared" si="44"/>
        <v>939</v>
      </c>
      <c r="I303" s="82">
        <f t="shared" si="44"/>
        <v>236549</v>
      </c>
      <c r="J303" s="82">
        <f t="shared" si="44"/>
        <v>0</v>
      </c>
      <c r="K303" s="82">
        <f t="shared" si="44"/>
        <v>236549</v>
      </c>
      <c r="L303"/>
      <c r="M303"/>
      <c r="N303"/>
    </row>
    <row r="304" spans="1:14" ht="12.75">
      <c r="A304" s="133"/>
      <c r="B304" s="127"/>
      <c r="C304" s="120"/>
      <c r="D304" s="82"/>
      <c r="E304" s="82"/>
      <c r="F304" s="82"/>
      <c r="G304" s="82"/>
      <c r="H304" s="82"/>
      <c r="I304" s="82"/>
      <c r="J304" s="82"/>
      <c r="K304" s="82"/>
      <c r="L304"/>
      <c r="M304"/>
      <c r="N304"/>
    </row>
    <row r="305" spans="1:14" ht="12.75">
      <c r="A305" s="133"/>
      <c r="B305" s="127"/>
      <c r="C305" s="135" t="s">
        <v>49</v>
      </c>
      <c r="D305" s="82"/>
      <c r="E305" s="82"/>
      <c r="F305" s="82"/>
      <c r="G305" s="82"/>
      <c r="H305" s="82"/>
      <c r="I305" s="82"/>
      <c r="J305" s="82"/>
      <c r="K305" s="82"/>
      <c r="L305"/>
      <c r="M305"/>
      <c r="N305"/>
    </row>
    <row r="306" spans="1:14" ht="12.75">
      <c r="A306" s="133"/>
      <c r="B306" s="16">
        <v>2200</v>
      </c>
      <c r="C306" s="50" t="s">
        <v>310</v>
      </c>
      <c r="D306" s="132">
        <v>0</v>
      </c>
      <c r="E306" s="132">
        <v>0</v>
      </c>
      <c r="F306" s="132">
        <v>0</v>
      </c>
      <c r="G306" s="132">
        <v>0</v>
      </c>
      <c r="H306" s="132">
        <v>6000</v>
      </c>
      <c r="I306" s="132">
        <v>6000</v>
      </c>
      <c r="J306" s="132">
        <v>0</v>
      </c>
      <c r="K306" s="132">
        <v>6000</v>
      </c>
      <c r="L306"/>
      <c r="M306"/>
      <c r="N306"/>
    </row>
    <row r="307" spans="1:14" ht="12.75">
      <c r="A307" s="133"/>
      <c r="B307" s="127">
        <v>2279</v>
      </c>
      <c r="C307" s="50" t="s">
        <v>574</v>
      </c>
      <c r="D307" s="132">
        <v>0</v>
      </c>
      <c r="E307" s="132">
        <v>0</v>
      </c>
      <c r="F307" s="132">
        <v>0</v>
      </c>
      <c r="G307" s="132">
        <v>0</v>
      </c>
      <c r="H307" s="132">
        <v>6000</v>
      </c>
      <c r="I307" s="132">
        <v>6000</v>
      </c>
      <c r="J307" s="132">
        <v>0</v>
      </c>
      <c r="K307" s="132">
        <v>6000</v>
      </c>
      <c r="L307"/>
      <c r="M307"/>
      <c r="N307"/>
    </row>
    <row r="308" spans="1:14" ht="12.75">
      <c r="A308" s="133"/>
      <c r="B308" s="127"/>
      <c r="C308" s="120" t="s">
        <v>355</v>
      </c>
      <c r="D308" s="82">
        <v>0</v>
      </c>
      <c r="E308" s="82">
        <v>0</v>
      </c>
      <c r="F308" s="82">
        <v>0</v>
      </c>
      <c r="G308" s="82">
        <v>0</v>
      </c>
      <c r="H308" s="82">
        <v>6000</v>
      </c>
      <c r="I308" s="82">
        <v>6000</v>
      </c>
      <c r="J308" s="82">
        <v>0</v>
      </c>
      <c r="K308" s="82">
        <v>6000</v>
      </c>
      <c r="L308"/>
      <c r="M308"/>
      <c r="N308"/>
    </row>
    <row r="309" spans="1:14" ht="12.75">
      <c r="A309" s="133"/>
      <c r="B309" s="127"/>
      <c r="C309" s="50"/>
      <c r="D309" s="132"/>
      <c r="E309" s="132"/>
      <c r="F309" s="132"/>
      <c r="G309" s="132"/>
      <c r="H309" s="132"/>
      <c r="I309" s="132"/>
      <c r="J309" s="132"/>
      <c r="K309" s="132"/>
      <c r="L309"/>
      <c r="M309"/>
      <c r="N309"/>
    </row>
    <row r="310" spans="1:14" ht="12.75">
      <c r="A310" s="133"/>
      <c r="B310" s="127"/>
      <c r="C310" s="135" t="s">
        <v>609</v>
      </c>
      <c r="D310" s="132"/>
      <c r="E310" s="132"/>
      <c r="F310" s="132"/>
      <c r="G310" s="132"/>
      <c r="H310" s="132"/>
      <c r="I310" s="132"/>
      <c r="J310" s="132"/>
      <c r="K310" s="132"/>
      <c r="L310"/>
      <c r="M310"/>
      <c r="N310"/>
    </row>
    <row r="311" spans="1:14" ht="13.5">
      <c r="A311" s="133"/>
      <c r="B311" s="127"/>
      <c r="C311" s="154" t="s">
        <v>373</v>
      </c>
      <c r="D311" s="132"/>
      <c r="E311" s="132"/>
      <c r="F311" s="132"/>
      <c r="G311" s="132"/>
      <c r="H311" s="132"/>
      <c r="I311" s="132"/>
      <c r="J311" s="132"/>
      <c r="K311" s="132"/>
      <c r="L311"/>
      <c r="M311"/>
      <c r="N311"/>
    </row>
    <row r="312" spans="1:14" ht="12.75">
      <c r="A312" s="133"/>
      <c r="B312" s="16">
        <v>1100</v>
      </c>
      <c r="C312" s="50" t="s">
        <v>341</v>
      </c>
      <c r="D312" s="132">
        <v>27600</v>
      </c>
      <c r="E312" s="132">
        <v>27630</v>
      </c>
      <c r="F312" s="132">
        <v>0</v>
      </c>
      <c r="G312" s="132">
        <v>27630</v>
      </c>
      <c r="H312" s="132">
        <v>-800</v>
      </c>
      <c r="I312" s="132">
        <v>26830</v>
      </c>
      <c r="J312" s="132">
        <v>0</v>
      </c>
      <c r="K312" s="132">
        <v>26830</v>
      </c>
      <c r="L312"/>
      <c r="M312"/>
      <c r="N312"/>
    </row>
    <row r="313" spans="1:14" ht="12.75">
      <c r="A313" s="233"/>
      <c r="B313" s="229">
        <v>1148</v>
      </c>
      <c r="C313" s="234" t="s">
        <v>280</v>
      </c>
      <c r="D313" s="235">
        <v>200</v>
      </c>
      <c r="E313" s="255">
        <v>0</v>
      </c>
      <c r="F313" s="255">
        <v>0</v>
      </c>
      <c r="G313" s="255">
        <v>0</v>
      </c>
      <c r="H313" s="255">
        <v>0</v>
      </c>
      <c r="I313" s="255">
        <v>0</v>
      </c>
      <c r="J313" s="255">
        <v>0</v>
      </c>
      <c r="K313" s="255">
        <v>0</v>
      </c>
      <c r="L313"/>
      <c r="M313"/>
      <c r="N313"/>
    </row>
    <row r="314" spans="1:14" ht="12.75">
      <c r="A314" s="133"/>
      <c r="B314" s="16">
        <v>1210</v>
      </c>
      <c r="C314" s="50" t="s">
        <v>342</v>
      </c>
      <c r="D314" s="132">
        <v>6790</v>
      </c>
      <c r="E314" s="255">
        <v>6656</v>
      </c>
      <c r="F314" s="255">
        <v>0</v>
      </c>
      <c r="G314" s="255">
        <v>6656</v>
      </c>
      <c r="H314" s="255">
        <v>-150</v>
      </c>
      <c r="I314" s="255">
        <v>6506</v>
      </c>
      <c r="J314" s="255">
        <v>0</v>
      </c>
      <c r="K314" s="255">
        <v>6506</v>
      </c>
      <c r="L314"/>
      <c r="M314"/>
      <c r="N314"/>
    </row>
    <row r="315" spans="1:14" ht="25.5">
      <c r="A315" s="233"/>
      <c r="B315" s="231">
        <v>1220</v>
      </c>
      <c r="C315" s="234" t="s">
        <v>708</v>
      </c>
      <c r="D315" s="235">
        <v>1075</v>
      </c>
      <c r="E315" s="255">
        <f aca="true" t="shared" si="45" ref="E315:K315">SUM(E316:E318)</f>
        <v>250</v>
      </c>
      <c r="F315" s="255">
        <f t="shared" si="45"/>
        <v>0</v>
      </c>
      <c r="G315" s="255">
        <f t="shared" si="45"/>
        <v>250</v>
      </c>
      <c r="H315" s="255">
        <f t="shared" si="45"/>
        <v>256</v>
      </c>
      <c r="I315" s="255">
        <f t="shared" si="45"/>
        <v>506</v>
      </c>
      <c r="J315" s="255">
        <f t="shared" si="45"/>
        <v>0</v>
      </c>
      <c r="K315" s="255">
        <f t="shared" si="45"/>
        <v>506</v>
      </c>
      <c r="L315"/>
      <c r="M315"/>
      <c r="N315"/>
    </row>
    <row r="316" spans="1:14" ht="12.75">
      <c r="A316" s="233"/>
      <c r="B316" s="229">
        <v>1221</v>
      </c>
      <c r="C316" s="234" t="s">
        <v>753</v>
      </c>
      <c r="D316" s="235">
        <v>585</v>
      </c>
      <c r="E316" s="255">
        <v>0</v>
      </c>
      <c r="F316" s="255">
        <v>0</v>
      </c>
      <c r="G316" s="255">
        <v>0</v>
      </c>
      <c r="H316" s="255">
        <v>50</v>
      </c>
      <c r="I316" s="255">
        <v>50</v>
      </c>
      <c r="J316" s="255">
        <v>0</v>
      </c>
      <c r="K316" s="255">
        <v>50</v>
      </c>
      <c r="L316"/>
      <c r="M316"/>
      <c r="N316"/>
    </row>
    <row r="317" spans="1:14" ht="25.5">
      <c r="A317" s="233"/>
      <c r="B317" s="229">
        <v>1228</v>
      </c>
      <c r="C317" s="234" t="s">
        <v>251</v>
      </c>
      <c r="D317" s="235">
        <v>240</v>
      </c>
      <c r="E317" s="255">
        <v>0</v>
      </c>
      <c r="F317" s="255">
        <v>0</v>
      </c>
      <c r="G317" s="255">
        <v>0</v>
      </c>
      <c r="H317" s="255">
        <v>206</v>
      </c>
      <c r="I317" s="255">
        <v>206</v>
      </c>
      <c r="J317" s="255">
        <v>0</v>
      </c>
      <c r="K317" s="255">
        <v>206</v>
      </c>
      <c r="L317"/>
      <c r="M317"/>
      <c r="N317"/>
    </row>
    <row r="318" spans="1:14" ht="12.75">
      <c r="A318" s="233"/>
      <c r="B318" s="229">
        <v>1229</v>
      </c>
      <c r="C318" s="234" t="s">
        <v>279</v>
      </c>
      <c r="D318" s="235">
        <v>250</v>
      </c>
      <c r="E318" s="235">
        <v>250</v>
      </c>
      <c r="F318" s="235">
        <v>0</v>
      </c>
      <c r="G318" s="235">
        <v>250</v>
      </c>
      <c r="H318" s="235">
        <v>0</v>
      </c>
      <c r="I318" s="235">
        <v>250</v>
      </c>
      <c r="J318" s="235">
        <v>0</v>
      </c>
      <c r="K318" s="235">
        <v>250</v>
      </c>
      <c r="L318"/>
      <c r="M318"/>
      <c r="N318"/>
    </row>
    <row r="319" spans="1:14" ht="12.75">
      <c r="A319" s="233"/>
      <c r="B319" s="231">
        <v>2100</v>
      </c>
      <c r="C319" s="234" t="s">
        <v>21</v>
      </c>
      <c r="D319" s="235">
        <v>0</v>
      </c>
      <c r="E319" s="235">
        <v>0</v>
      </c>
      <c r="F319" s="235">
        <v>0</v>
      </c>
      <c r="G319" s="235">
        <v>0</v>
      </c>
      <c r="H319" s="235">
        <v>40</v>
      </c>
      <c r="I319" s="235">
        <v>40</v>
      </c>
      <c r="J319" s="235">
        <v>0</v>
      </c>
      <c r="K319" s="235">
        <v>40</v>
      </c>
      <c r="L319"/>
      <c r="M319"/>
      <c r="N319"/>
    </row>
    <row r="320" spans="1:14" ht="12.75">
      <c r="A320" s="233"/>
      <c r="B320" s="229">
        <v>2121</v>
      </c>
      <c r="C320" s="234" t="s">
        <v>157</v>
      </c>
      <c r="D320" s="235">
        <v>0</v>
      </c>
      <c r="E320" s="235">
        <v>0</v>
      </c>
      <c r="F320" s="235">
        <v>0</v>
      </c>
      <c r="G320" s="235">
        <v>0</v>
      </c>
      <c r="H320" s="235">
        <v>40</v>
      </c>
      <c r="I320" s="235">
        <v>40</v>
      </c>
      <c r="J320" s="235">
        <v>0</v>
      </c>
      <c r="K320" s="235">
        <v>40</v>
      </c>
      <c r="L320"/>
      <c r="M320"/>
      <c r="N320"/>
    </row>
    <row r="321" spans="1:14" ht="12.75">
      <c r="A321" s="133"/>
      <c r="B321" s="16">
        <v>2200</v>
      </c>
      <c r="C321" s="50" t="s">
        <v>310</v>
      </c>
      <c r="D321" s="132">
        <f aca="true" t="shared" si="46" ref="D321:I321">SUM(D322:D337)</f>
        <v>20420</v>
      </c>
      <c r="E321" s="132">
        <f t="shared" si="46"/>
        <v>21160</v>
      </c>
      <c r="F321" s="132">
        <f t="shared" si="46"/>
        <v>0</v>
      </c>
      <c r="G321" s="132">
        <f t="shared" si="46"/>
        <v>21160</v>
      </c>
      <c r="H321" s="132">
        <f t="shared" si="46"/>
        <v>1462</v>
      </c>
      <c r="I321" s="132">
        <f t="shared" si="46"/>
        <v>22622</v>
      </c>
      <c r="J321" s="132">
        <f>SUM(J322:J337)</f>
        <v>0</v>
      </c>
      <c r="K321" s="132">
        <f>SUM(K322:K337)</f>
        <v>22622</v>
      </c>
      <c r="L321"/>
      <c r="M321"/>
      <c r="N321"/>
    </row>
    <row r="322" spans="1:14" ht="12.75">
      <c r="A322" s="133"/>
      <c r="B322" s="127">
        <v>2219</v>
      </c>
      <c r="C322" s="50" t="s">
        <v>524</v>
      </c>
      <c r="D322" s="132">
        <v>260</v>
      </c>
      <c r="E322" s="132">
        <v>200</v>
      </c>
      <c r="F322" s="132">
        <v>0</v>
      </c>
      <c r="G322" s="132">
        <v>200</v>
      </c>
      <c r="H322" s="132">
        <v>60</v>
      </c>
      <c r="I322" s="132">
        <v>260</v>
      </c>
      <c r="J322" s="132">
        <v>0</v>
      </c>
      <c r="K322" s="132">
        <v>260</v>
      </c>
      <c r="L322"/>
      <c r="M322"/>
      <c r="N322"/>
    </row>
    <row r="323" spans="1:14" ht="12.75">
      <c r="A323" s="133"/>
      <c r="B323" s="127">
        <v>2221</v>
      </c>
      <c r="C323" s="50" t="s">
        <v>525</v>
      </c>
      <c r="D323" s="132">
        <v>8555</v>
      </c>
      <c r="E323" s="132">
        <v>9400</v>
      </c>
      <c r="F323" s="132">
        <v>0</v>
      </c>
      <c r="G323" s="132">
        <v>9400</v>
      </c>
      <c r="H323" s="132">
        <v>-300</v>
      </c>
      <c r="I323" s="132">
        <v>9100</v>
      </c>
      <c r="J323" s="132">
        <v>0</v>
      </c>
      <c r="K323" s="132">
        <v>9100</v>
      </c>
      <c r="L323"/>
      <c r="M323"/>
      <c r="N323"/>
    </row>
    <row r="324" spans="1:14" ht="12.75">
      <c r="A324" s="133"/>
      <c r="B324" s="127">
        <v>2223</v>
      </c>
      <c r="C324" s="50" t="s">
        <v>527</v>
      </c>
      <c r="D324" s="132">
        <v>2820</v>
      </c>
      <c r="E324" s="132">
        <v>3000</v>
      </c>
      <c r="F324" s="132">
        <v>0</v>
      </c>
      <c r="G324" s="132">
        <v>3000</v>
      </c>
      <c r="H324" s="132">
        <v>300</v>
      </c>
      <c r="I324" s="132">
        <v>3300</v>
      </c>
      <c r="J324" s="132">
        <v>0</v>
      </c>
      <c r="K324" s="132">
        <v>3300</v>
      </c>
      <c r="L324"/>
      <c r="M324"/>
      <c r="N324"/>
    </row>
    <row r="325" spans="1:14" ht="12.75">
      <c r="A325" s="133"/>
      <c r="B325" s="127">
        <v>2226</v>
      </c>
      <c r="C325" s="50" t="s">
        <v>624</v>
      </c>
      <c r="D325" s="132">
        <v>0</v>
      </c>
      <c r="E325" s="132">
        <v>0</v>
      </c>
      <c r="F325" s="132">
        <v>0</v>
      </c>
      <c r="G325" s="132"/>
      <c r="H325" s="132">
        <v>70</v>
      </c>
      <c r="I325" s="132">
        <v>70</v>
      </c>
      <c r="J325" s="132">
        <v>0</v>
      </c>
      <c r="K325" s="132">
        <v>70</v>
      </c>
      <c r="L325"/>
      <c r="M325"/>
      <c r="N325"/>
    </row>
    <row r="326" spans="1:14" ht="12.75">
      <c r="A326" s="133"/>
      <c r="B326" s="127">
        <v>2231</v>
      </c>
      <c r="C326" s="50" t="s">
        <v>219</v>
      </c>
      <c r="D326" s="255">
        <v>5300</v>
      </c>
      <c r="E326" s="255">
        <v>5600</v>
      </c>
      <c r="F326" s="255">
        <v>0</v>
      </c>
      <c r="G326" s="255">
        <v>5600</v>
      </c>
      <c r="H326" s="255">
        <v>200</v>
      </c>
      <c r="I326" s="255">
        <v>5800</v>
      </c>
      <c r="J326" s="255">
        <v>0</v>
      </c>
      <c r="K326" s="255">
        <v>5800</v>
      </c>
      <c r="L326"/>
      <c r="M326"/>
      <c r="N326"/>
    </row>
    <row r="327" spans="1:14" ht="12.75">
      <c r="A327" s="233"/>
      <c r="B327" s="229">
        <v>2234</v>
      </c>
      <c r="C327" s="234" t="s">
        <v>714</v>
      </c>
      <c r="D327" s="235">
        <v>300</v>
      </c>
      <c r="E327" s="255">
        <v>300</v>
      </c>
      <c r="F327" s="255">
        <v>0</v>
      </c>
      <c r="G327" s="255">
        <v>300</v>
      </c>
      <c r="H327" s="255">
        <v>-188</v>
      </c>
      <c r="I327" s="255">
        <v>112</v>
      </c>
      <c r="J327" s="255">
        <v>0</v>
      </c>
      <c r="K327" s="255">
        <v>112</v>
      </c>
      <c r="L327"/>
      <c r="M327"/>
      <c r="N327"/>
    </row>
    <row r="328" spans="1:14" ht="12.75">
      <c r="A328" s="233"/>
      <c r="B328" s="229">
        <v>2235</v>
      </c>
      <c r="C328" s="234" t="s">
        <v>162</v>
      </c>
      <c r="D328" s="235">
        <v>100</v>
      </c>
      <c r="E328" s="235">
        <v>60</v>
      </c>
      <c r="F328" s="235">
        <v>0</v>
      </c>
      <c r="G328" s="235">
        <v>60</v>
      </c>
      <c r="H328" s="235">
        <v>-20</v>
      </c>
      <c r="I328" s="235">
        <v>40</v>
      </c>
      <c r="J328" s="235">
        <v>0</v>
      </c>
      <c r="K328" s="235">
        <v>40</v>
      </c>
      <c r="L328"/>
      <c r="M328"/>
      <c r="N328"/>
    </row>
    <row r="329" spans="1:14" ht="22.5" customHeight="1">
      <c r="A329" s="133"/>
      <c r="B329" s="127">
        <v>2240</v>
      </c>
      <c r="C329" s="50" t="s">
        <v>610</v>
      </c>
      <c r="D329" s="132">
        <v>1150</v>
      </c>
      <c r="E329" s="132">
        <v>250</v>
      </c>
      <c r="F329" s="132">
        <v>0</v>
      </c>
      <c r="G329" s="132">
        <v>250</v>
      </c>
      <c r="H329" s="132">
        <v>200</v>
      </c>
      <c r="I329" s="132">
        <v>450</v>
      </c>
      <c r="J329" s="132">
        <v>0</v>
      </c>
      <c r="K329" s="132">
        <v>450</v>
      </c>
      <c r="L329"/>
      <c r="M329" s="121"/>
      <c r="N329"/>
    </row>
    <row r="330" spans="1:14" ht="12.75">
      <c r="A330" s="133"/>
      <c r="B330" s="127">
        <v>2241</v>
      </c>
      <c r="C330" s="50" t="s">
        <v>135</v>
      </c>
      <c r="D330" s="132">
        <v>10</v>
      </c>
      <c r="E330" s="132">
        <v>0</v>
      </c>
      <c r="F330" s="132">
        <v>0</v>
      </c>
      <c r="G330" s="132">
        <v>0</v>
      </c>
      <c r="H330" s="132">
        <v>508</v>
      </c>
      <c r="I330" s="132">
        <v>508</v>
      </c>
      <c r="J330" s="132">
        <v>0</v>
      </c>
      <c r="K330" s="132">
        <v>508</v>
      </c>
      <c r="L330"/>
      <c r="M330"/>
      <c r="N330"/>
    </row>
    <row r="331" spans="1:14" ht="25.5">
      <c r="A331" s="133"/>
      <c r="B331" s="127">
        <v>2243</v>
      </c>
      <c r="C331" s="50" t="s">
        <v>595</v>
      </c>
      <c r="D331" s="132">
        <v>270</v>
      </c>
      <c r="E331" s="132">
        <v>500</v>
      </c>
      <c r="F331" s="132">
        <v>0</v>
      </c>
      <c r="G331" s="132">
        <v>500</v>
      </c>
      <c r="H331" s="132">
        <v>420</v>
      </c>
      <c r="I331" s="132">
        <v>920</v>
      </c>
      <c r="J331" s="132">
        <v>0</v>
      </c>
      <c r="K331" s="132">
        <v>920</v>
      </c>
      <c r="L331"/>
      <c r="M331"/>
      <c r="N331"/>
    </row>
    <row r="332" spans="1:14" ht="12.75">
      <c r="A332" s="133"/>
      <c r="B332" s="127">
        <v>2245</v>
      </c>
      <c r="C332" s="50" t="s">
        <v>611</v>
      </c>
      <c r="D332" s="132">
        <v>20</v>
      </c>
      <c r="E332" s="132">
        <v>20</v>
      </c>
      <c r="F332" s="132">
        <v>0</v>
      </c>
      <c r="G332" s="132">
        <v>20</v>
      </c>
      <c r="H332" s="132">
        <v>-2</v>
      </c>
      <c r="I332" s="132">
        <v>18</v>
      </c>
      <c r="J332" s="132">
        <v>0</v>
      </c>
      <c r="K332" s="132">
        <v>18</v>
      </c>
      <c r="L332"/>
      <c r="M332"/>
      <c r="N332"/>
    </row>
    <row r="333" spans="1:14" ht="12.75">
      <c r="A333" s="133"/>
      <c r="B333" s="127">
        <v>2250</v>
      </c>
      <c r="C333" s="50" t="s">
        <v>163</v>
      </c>
      <c r="D333" s="132">
        <v>35</v>
      </c>
      <c r="E333" s="132">
        <v>120</v>
      </c>
      <c r="F333" s="132">
        <v>0</v>
      </c>
      <c r="G333" s="132">
        <v>120</v>
      </c>
      <c r="H333" s="132">
        <v>-70</v>
      </c>
      <c r="I333" s="132">
        <v>50</v>
      </c>
      <c r="J333" s="132">
        <v>0</v>
      </c>
      <c r="K333" s="132">
        <v>50</v>
      </c>
      <c r="L333"/>
      <c r="M333"/>
      <c r="N333"/>
    </row>
    <row r="334" spans="1:14" ht="12.75">
      <c r="A334" s="133"/>
      <c r="B334" s="127">
        <v>2253</v>
      </c>
      <c r="C334" s="50" t="s">
        <v>612</v>
      </c>
      <c r="D334" s="132">
        <v>305</v>
      </c>
      <c r="E334" s="132">
        <v>300</v>
      </c>
      <c r="F334" s="132">
        <v>0</v>
      </c>
      <c r="G334" s="132">
        <v>300</v>
      </c>
      <c r="H334" s="132">
        <v>-140</v>
      </c>
      <c r="I334" s="132">
        <v>160</v>
      </c>
      <c r="J334" s="132">
        <v>0</v>
      </c>
      <c r="K334" s="132">
        <v>160</v>
      </c>
      <c r="L334"/>
      <c r="M334"/>
      <c r="N334"/>
    </row>
    <row r="335" spans="1:14" ht="12.75">
      <c r="A335" s="133"/>
      <c r="B335" s="127">
        <v>2269</v>
      </c>
      <c r="C335" s="50" t="s">
        <v>536</v>
      </c>
      <c r="D335" s="132">
        <v>405</v>
      </c>
      <c r="E335" s="132">
        <v>450</v>
      </c>
      <c r="F335" s="132">
        <v>0</v>
      </c>
      <c r="G335" s="132">
        <v>450</v>
      </c>
      <c r="H335" s="132">
        <v>0</v>
      </c>
      <c r="I335" s="132">
        <v>450</v>
      </c>
      <c r="J335" s="132">
        <v>0</v>
      </c>
      <c r="K335" s="132">
        <v>450</v>
      </c>
      <c r="L335"/>
      <c r="M335"/>
      <c r="N335"/>
    </row>
    <row r="336" spans="1:14" ht="12.75">
      <c r="A336" s="133"/>
      <c r="B336" s="127">
        <v>2271</v>
      </c>
      <c r="C336" s="50" t="s">
        <v>613</v>
      </c>
      <c r="D336" s="132">
        <v>790</v>
      </c>
      <c r="E336" s="132">
        <v>860</v>
      </c>
      <c r="F336" s="132">
        <v>0</v>
      </c>
      <c r="G336" s="132">
        <v>860</v>
      </c>
      <c r="H336" s="132">
        <v>94</v>
      </c>
      <c r="I336" s="132">
        <v>954</v>
      </c>
      <c r="J336" s="132">
        <v>0</v>
      </c>
      <c r="K336" s="132">
        <v>954</v>
      </c>
      <c r="L336"/>
      <c r="M336"/>
      <c r="N336"/>
    </row>
    <row r="337" spans="1:14" ht="12.75">
      <c r="A337" s="133"/>
      <c r="B337" s="127">
        <v>2279</v>
      </c>
      <c r="C337" s="50" t="s">
        <v>574</v>
      </c>
      <c r="D337" s="235">
        <v>100</v>
      </c>
      <c r="E337" s="235">
        <v>100</v>
      </c>
      <c r="F337" s="235">
        <v>0</v>
      </c>
      <c r="G337" s="235">
        <v>100</v>
      </c>
      <c r="H337" s="235">
        <v>330</v>
      </c>
      <c r="I337" s="235">
        <v>430</v>
      </c>
      <c r="J337" s="235">
        <v>0</v>
      </c>
      <c r="K337" s="235">
        <v>430</v>
      </c>
      <c r="L337"/>
      <c r="M337"/>
      <c r="N337"/>
    </row>
    <row r="338" spans="1:14" ht="25.5">
      <c r="A338" s="133"/>
      <c r="B338" s="16">
        <v>2300</v>
      </c>
      <c r="C338" s="50" t="s">
        <v>365</v>
      </c>
      <c r="D338" s="132">
        <f>+SUM(D339:D349)</f>
        <v>6885</v>
      </c>
      <c r="E338" s="132">
        <f aca="true" t="shared" si="47" ref="E338:K338">SUM(E339:E349)</f>
        <v>7870</v>
      </c>
      <c r="F338" s="132">
        <f t="shared" si="47"/>
        <v>0</v>
      </c>
      <c r="G338" s="132">
        <f t="shared" si="47"/>
        <v>7870</v>
      </c>
      <c r="H338" s="132">
        <f t="shared" si="47"/>
        <v>-866</v>
      </c>
      <c r="I338" s="132">
        <f t="shared" si="47"/>
        <v>7004</v>
      </c>
      <c r="J338" s="132">
        <f t="shared" si="47"/>
        <v>0</v>
      </c>
      <c r="K338" s="132">
        <f t="shared" si="47"/>
        <v>7004</v>
      </c>
      <c r="L338"/>
      <c r="M338"/>
      <c r="N338"/>
    </row>
    <row r="339" spans="1:14" ht="12.75">
      <c r="A339" s="133"/>
      <c r="B339" s="127">
        <v>2311</v>
      </c>
      <c r="C339" s="50" t="s">
        <v>538</v>
      </c>
      <c r="D339" s="132">
        <v>80</v>
      </c>
      <c r="E339" s="132">
        <v>80</v>
      </c>
      <c r="F339" s="132">
        <v>0</v>
      </c>
      <c r="G339" s="132">
        <v>80</v>
      </c>
      <c r="H339" s="132">
        <v>50</v>
      </c>
      <c r="I339" s="132">
        <v>130</v>
      </c>
      <c r="J339" s="132">
        <v>0</v>
      </c>
      <c r="K339" s="132">
        <v>130</v>
      </c>
      <c r="L339"/>
      <c r="M339"/>
      <c r="N339"/>
    </row>
    <row r="340" spans="1:14" ht="12.75">
      <c r="A340" s="133"/>
      <c r="B340" s="127">
        <v>2312</v>
      </c>
      <c r="C340" s="50" t="s">
        <v>539</v>
      </c>
      <c r="D340" s="132">
        <v>1520</v>
      </c>
      <c r="E340" s="132">
        <v>1350</v>
      </c>
      <c r="F340" s="132">
        <v>0</v>
      </c>
      <c r="G340" s="132">
        <v>1350</v>
      </c>
      <c r="H340" s="132">
        <v>0</v>
      </c>
      <c r="I340" s="132">
        <v>1350</v>
      </c>
      <c r="J340" s="132">
        <v>0</v>
      </c>
      <c r="K340" s="132">
        <v>1350</v>
      </c>
      <c r="L340"/>
      <c r="M340"/>
      <c r="N340"/>
    </row>
    <row r="341" spans="1:14" ht="12.75">
      <c r="A341" s="133"/>
      <c r="B341" s="127">
        <v>2322</v>
      </c>
      <c r="C341" s="50" t="s">
        <v>540</v>
      </c>
      <c r="D341" s="132">
        <v>3000</v>
      </c>
      <c r="E341" s="132">
        <v>3400</v>
      </c>
      <c r="F341" s="132">
        <v>0</v>
      </c>
      <c r="G341" s="132">
        <v>3400</v>
      </c>
      <c r="H341" s="132">
        <v>-250</v>
      </c>
      <c r="I341" s="132">
        <v>3150</v>
      </c>
      <c r="J341" s="132">
        <v>0</v>
      </c>
      <c r="K341" s="132">
        <v>3150</v>
      </c>
      <c r="L341"/>
      <c r="M341"/>
      <c r="N341"/>
    </row>
    <row r="342" spans="1:14" ht="12.75">
      <c r="A342" s="133"/>
      <c r="B342" s="127">
        <v>2341</v>
      </c>
      <c r="C342" s="50" t="s">
        <v>606</v>
      </c>
      <c r="D342" s="132">
        <v>60</v>
      </c>
      <c r="E342" s="132">
        <v>120</v>
      </c>
      <c r="F342" s="132">
        <v>0</v>
      </c>
      <c r="G342" s="132">
        <v>120</v>
      </c>
      <c r="H342" s="132">
        <v>-30</v>
      </c>
      <c r="I342" s="132">
        <v>90</v>
      </c>
      <c r="J342" s="132">
        <v>0</v>
      </c>
      <c r="K342" s="132">
        <v>90</v>
      </c>
      <c r="L342"/>
      <c r="M342"/>
      <c r="N342"/>
    </row>
    <row r="343" spans="1:14" ht="12.75">
      <c r="A343" s="133"/>
      <c r="B343" s="127">
        <v>2350</v>
      </c>
      <c r="C343" s="50" t="s">
        <v>22</v>
      </c>
      <c r="D343" s="132">
        <v>0</v>
      </c>
      <c r="E343" s="132">
        <v>0</v>
      </c>
      <c r="F343" s="132">
        <v>0</v>
      </c>
      <c r="G343" s="132">
        <v>0</v>
      </c>
      <c r="H343" s="132">
        <v>164</v>
      </c>
      <c r="I343" s="132">
        <v>164</v>
      </c>
      <c r="J343" s="132">
        <v>0</v>
      </c>
      <c r="K343" s="132">
        <v>164</v>
      </c>
      <c r="L343"/>
      <c r="M343"/>
      <c r="N343"/>
    </row>
    <row r="344" spans="1:14" ht="12.75">
      <c r="A344" s="133"/>
      <c r="B344" s="127">
        <v>2351</v>
      </c>
      <c r="C344" s="50" t="s">
        <v>541</v>
      </c>
      <c r="D344" s="132">
        <v>400</v>
      </c>
      <c r="E344" s="132">
        <v>800</v>
      </c>
      <c r="F344" s="132">
        <v>0</v>
      </c>
      <c r="G344" s="132">
        <v>800</v>
      </c>
      <c r="H344" s="132">
        <v>-450</v>
      </c>
      <c r="I344" s="132">
        <v>350</v>
      </c>
      <c r="J344" s="132">
        <v>0</v>
      </c>
      <c r="K344" s="132">
        <v>350</v>
      </c>
      <c r="L344"/>
      <c r="M344"/>
      <c r="N344"/>
    </row>
    <row r="345" spans="1:14" ht="12.75">
      <c r="A345" s="133"/>
      <c r="B345" s="127">
        <v>2352</v>
      </c>
      <c r="C345" s="50" t="s">
        <v>542</v>
      </c>
      <c r="D345" s="132">
        <v>800</v>
      </c>
      <c r="E345" s="132">
        <v>800</v>
      </c>
      <c r="F345" s="132">
        <v>0</v>
      </c>
      <c r="G345" s="132">
        <v>800</v>
      </c>
      <c r="H345" s="132">
        <v>100</v>
      </c>
      <c r="I345" s="132">
        <v>900</v>
      </c>
      <c r="J345" s="132">
        <v>0</v>
      </c>
      <c r="K345" s="132">
        <v>900</v>
      </c>
      <c r="L345"/>
      <c r="M345"/>
      <c r="N345"/>
    </row>
    <row r="346" spans="1:14" ht="12.75">
      <c r="A346" s="133"/>
      <c r="B346" s="127">
        <v>2353</v>
      </c>
      <c r="C346" s="50" t="s">
        <v>543</v>
      </c>
      <c r="D346" s="132">
        <v>255</v>
      </c>
      <c r="E346" s="132">
        <v>200</v>
      </c>
      <c r="F346" s="132">
        <v>0</v>
      </c>
      <c r="G346" s="132">
        <v>200</v>
      </c>
      <c r="H346" s="132">
        <v>-40</v>
      </c>
      <c r="I346" s="132">
        <v>160</v>
      </c>
      <c r="J346" s="132">
        <v>0</v>
      </c>
      <c r="K346" s="132">
        <v>160</v>
      </c>
      <c r="L346"/>
      <c r="M346"/>
      <c r="N346"/>
    </row>
    <row r="347" spans="1:14" ht="12.75">
      <c r="A347" s="133"/>
      <c r="B347" s="127">
        <v>2354</v>
      </c>
      <c r="C347" s="50" t="s">
        <v>575</v>
      </c>
      <c r="D347" s="132">
        <v>80</v>
      </c>
      <c r="E347" s="132">
        <v>220</v>
      </c>
      <c r="F347" s="132">
        <v>0</v>
      </c>
      <c r="G347" s="132">
        <v>220</v>
      </c>
      <c r="H347" s="132">
        <v>-60</v>
      </c>
      <c r="I347" s="132">
        <v>160</v>
      </c>
      <c r="J347" s="132">
        <v>0</v>
      </c>
      <c r="K347" s="132">
        <v>160</v>
      </c>
      <c r="L347"/>
      <c r="M347"/>
      <c r="N347"/>
    </row>
    <row r="348" spans="1:14" ht="12.75">
      <c r="A348" s="133"/>
      <c r="B348" s="127">
        <v>2390</v>
      </c>
      <c r="C348" s="50" t="s">
        <v>545</v>
      </c>
      <c r="D348" s="132">
        <v>80</v>
      </c>
      <c r="E348" s="132">
        <v>0</v>
      </c>
      <c r="F348" s="132">
        <v>0</v>
      </c>
      <c r="G348" s="132">
        <v>0</v>
      </c>
      <c r="H348" s="132">
        <v>40</v>
      </c>
      <c r="I348" s="132">
        <v>40</v>
      </c>
      <c r="J348" s="132">
        <v>0</v>
      </c>
      <c r="K348" s="132">
        <v>40</v>
      </c>
      <c r="L348"/>
      <c r="M348"/>
      <c r="N348"/>
    </row>
    <row r="349" spans="1:14" ht="12.75">
      <c r="A349" s="133"/>
      <c r="B349" s="127">
        <v>2361</v>
      </c>
      <c r="C349" s="50" t="s">
        <v>556</v>
      </c>
      <c r="D349" s="132">
        <v>610</v>
      </c>
      <c r="E349" s="132">
        <v>900</v>
      </c>
      <c r="F349" s="132">
        <v>0</v>
      </c>
      <c r="G349" s="132">
        <v>900</v>
      </c>
      <c r="H349" s="132">
        <v>-390</v>
      </c>
      <c r="I349" s="132">
        <v>510</v>
      </c>
      <c r="J349" s="132">
        <v>0</v>
      </c>
      <c r="K349" s="132">
        <v>510</v>
      </c>
      <c r="L349"/>
      <c r="M349"/>
      <c r="N349"/>
    </row>
    <row r="350" spans="1:14" ht="12.75">
      <c r="A350" s="133"/>
      <c r="B350" s="16">
        <v>2500</v>
      </c>
      <c r="C350" s="50" t="s">
        <v>357</v>
      </c>
      <c r="D350" s="132">
        <v>350</v>
      </c>
      <c r="E350" s="132">
        <v>100</v>
      </c>
      <c r="F350" s="132">
        <v>0</v>
      </c>
      <c r="G350" s="132">
        <v>100</v>
      </c>
      <c r="H350" s="132">
        <v>-100</v>
      </c>
      <c r="I350" s="132">
        <v>0</v>
      </c>
      <c r="J350" s="132">
        <v>0</v>
      </c>
      <c r="K350" s="132">
        <v>0</v>
      </c>
      <c r="L350"/>
      <c r="M350"/>
      <c r="N350"/>
    </row>
    <row r="351" spans="1:14" ht="12.75">
      <c r="A351" s="133"/>
      <c r="B351" s="16">
        <v>5000</v>
      </c>
      <c r="C351" s="50" t="s">
        <v>343</v>
      </c>
      <c r="D351" s="132">
        <v>795</v>
      </c>
      <c r="E351" s="132">
        <f aca="true" t="shared" si="48" ref="E351:K351">SUM(E352:E353)</f>
        <v>0</v>
      </c>
      <c r="F351" s="132">
        <f t="shared" si="48"/>
        <v>0</v>
      </c>
      <c r="G351" s="132">
        <f t="shared" si="48"/>
        <v>0</v>
      </c>
      <c r="H351" s="132">
        <f t="shared" si="48"/>
        <v>158</v>
      </c>
      <c r="I351" s="132">
        <f t="shared" si="48"/>
        <v>158</v>
      </c>
      <c r="J351" s="132">
        <f t="shared" si="48"/>
        <v>0</v>
      </c>
      <c r="K351" s="132">
        <f t="shared" si="48"/>
        <v>158</v>
      </c>
      <c r="L351"/>
      <c r="M351"/>
      <c r="N351"/>
    </row>
    <row r="352" spans="1:14" ht="12.75">
      <c r="A352" s="133"/>
      <c r="B352" s="127">
        <v>5231</v>
      </c>
      <c r="C352" s="50" t="s">
        <v>220</v>
      </c>
      <c r="D352" s="132">
        <v>0</v>
      </c>
      <c r="E352" s="132">
        <v>0</v>
      </c>
      <c r="F352" s="132">
        <v>0</v>
      </c>
      <c r="G352" s="132">
        <v>0</v>
      </c>
      <c r="H352" s="132">
        <v>0</v>
      </c>
      <c r="I352" s="132">
        <v>0</v>
      </c>
      <c r="J352" s="132">
        <v>0</v>
      </c>
      <c r="K352" s="132">
        <v>0</v>
      </c>
      <c r="L352"/>
      <c r="M352"/>
      <c r="N352"/>
    </row>
    <row r="353" spans="1:14" ht="12.75">
      <c r="A353" s="133"/>
      <c r="B353" s="127">
        <v>5238</v>
      </c>
      <c r="C353" s="50" t="s">
        <v>600</v>
      </c>
      <c r="D353" s="132">
        <v>795</v>
      </c>
      <c r="E353" s="132">
        <v>0</v>
      </c>
      <c r="F353" s="132">
        <v>0</v>
      </c>
      <c r="G353" s="132">
        <v>0</v>
      </c>
      <c r="H353" s="132">
        <v>158</v>
      </c>
      <c r="I353" s="132">
        <v>158</v>
      </c>
      <c r="J353" s="132">
        <v>0</v>
      </c>
      <c r="K353" s="132">
        <v>158</v>
      </c>
      <c r="L353"/>
      <c r="M353"/>
      <c r="N353"/>
    </row>
    <row r="354" spans="1:14" ht="12.75">
      <c r="A354" s="133"/>
      <c r="B354" s="16"/>
      <c r="C354" s="134" t="s">
        <v>355</v>
      </c>
      <c r="D354" s="132">
        <f>D312+D314+D321+D338+D351+D315+D350</f>
        <v>63915</v>
      </c>
      <c r="E354" s="132">
        <f>E312+E314+E321+E338+E351+E315+E350</f>
        <v>63666</v>
      </c>
      <c r="F354" s="132">
        <f>F312+F314+F321+F338+F351+F315+F350</f>
        <v>0</v>
      </c>
      <c r="G354" s="132">
        <f>G312+G314+G321+G338+G351+G315+G350</f>
        <v>63666</v>
      </c>
      <c r="H354" s="132">
        <f>H312+H314+H321+H338+H351+H315+H350+H319</f>
        <v>0</v>
      </c>
      <c r="I354" s="132">
        <f>I312+I314+I321+I338+I351+I315+I350+I319</f>
        <v>63666</v>
      </c>
      <c r="J354" s="132">
        <f>J312+J314+J321+J338+J351+J315+J350+J319</f>
        <v>0</v>
      </c>
      <c r="K354" s="132">
        <f>K312+K314+K321+K338+K351+K315+K350+K319</f>
        <v>63666</v>
      </c>
      <c r="L354"/>
      <c r="M354"/>
      <c r="N354"/>
    </row>
    <row r="355" spans="1:14" ht="12.75">
      <c r="A355" s="133"/>
      <c r="B355" s="16"/>
      <c r="C355" s="134"/>
      <c r="D355" s="132"/>
      <c r="E355" s="132"/>
      <c r="F355" s="132"/>
      <c r="G355" s="132"/>
      <c r="H355" s="132"/>
      <c r="I355" s="132"/>
      <c r="J355" s="132"/>
      <c r="K355" s="132"/>
      <c r="L355"/>
      <c r="M355"/>
      <c r="N355"/>
    </row>
    <row r="356" spans="1:14" ht="13.5">
      <c r="A356" s="133"/>
      <c r="B356" s="16"/>
      <c r="C356" s="154" t="s">
        <v>374</v>
      </c>
      <c r="D356" s="132"/>
      <c r="E356" s="132"/>
      <c r="F356" s="132"/>
      <c r="G356" s="132"/>
      <c r="H356" s="132"/>
      <c r="I356" s="132"/>
      <c r="J356" s="132"/>
      <c r="K356" s="132"/>
      <c r="L356"/>
      <c r="M356"/>
      <c r="N356"/>
    </row>
    <row r="357" spans="1:14" ht="12.75">
      <c r="A357" s="133"/>
      <c r="B357" s="16">
        <v>1100</v>
      </c>
      <c r="C357" s="50" t="s">
        <v>341</v>
      </c>
      <c r="D357" s="132">
        <v>15000</v>
      </c>
      <c r="E357" s="132">
        <v>15000</v>
      </c>
      <c r="F357" s="132">
        <v>0</v>
      </c>
      <c r="G357" s="132">
        <v>15000</v>
      </c>
      <c r="H357" s="132">
        <v>-1000</v>
      </c>
      <c r="I357" s="132">
        <v>14000</v>
      </c>
      <c r="J357" s="132">
        <v>0</v>
      </c>
      <c r="K357" s="132">
        <v>14000</v>
      </c>
      <c r="L357"/>
      <c r="M357"/>
      <c r="N357"/>
    </row>
    <row r="358" spans="1:14" ht="12.75">
      <c r="A358" s="233"/>
      <c r="B358" s="229">
        <v>1148</v>
      </c>
      <c r="C358" s="234" t="s">
        <v>280</v>
      </c>
      <c r="D358" s="235">
        <v>0</v>
      </c>
      <c r="E358" s="255">
        <v>0</v>
      </c>
      <c r="F358" s="255">
        <v>0</v>
      </c>
      <c r="G358" s="255">
        <v>0</v>
      </c>
      <c r="H358" s="255">
        <v>0</v>
      </c>
      <c r="I358" s="255">
        <v>0</v>
      </c>
      <c r="J358" s="255">
        <v>0</v>
      </c>
      <c r="K358" s="255">
        <v>0</v>
      </c>
      <c r="L358"/>
      <c r="M358"/>
      <c r="N358"/>
    </row>
    <row r="359" spans="1:14" ht="12.75">
      <c r="A359" s="133"/>
      <c r="B359" s="16">
        <v>1210</v>
      </c>
      <c r="C359" s="50" t="s">
        <v>342</v>
      </c>
      <c r="D359" s="132">
        <v>3746</v>
      </c>
      <c r="E359" s="255">
        <v>3614</v>
      </c>
      <c r="F359" s="255">
        <v>0</v>
      </c>
      <c r="G359" s="255">
        <v>3614</v>
      </c>
      <c r="H359" s="255">
        <v>-240</v>
      </c>
      <c r="I359" s="255">
        <v>3374</v>
      </c>
      <c r="J359" s="255">
        <v>0</v>
      </c>
      <c r="K359" s="255">
        <v>3374</v>
      </c>
      <c r="L359"/>
      <c r="M359"/>
      <c r="N359"/>
    </row>
    <row r="360" spans="1:14" ht="25.5">
      <c r="A360" s="233"/>
      <c r="B360" s="231">
        <v>1220</v>
      </c>
      <c r="C360" s="234" t="s">
        <v>708</v>
      </c>
      <c r="D360" s="235">
        <v>424</v>
      </c>
      <c r="E360" s="255">
        <f>SUM(E361:E363)</f>
        <v>90</v>
      </c>
      <c r="F360" s="255">
        <v>0</v>
      </c>
      <c r="G360" s="255">
        <f>SUM(G361:G363)</f>
        <v>90</v>
      </c>
      <c r="H360" s="255">
        <v>-20</v>
      </c>
      <c r="I360" s="255">
        <f>SUM(I361:I363)</f>
        <v>70</v>
      </c>
      <c r="J360" s="255">
        <f>SUM(J361:J363)</f>
        <v>0</v>
      </c>
      <c r="K360" s="255">
        <f>SUM(K361:K363)</f>
        <v>70</v>
      </c>
      <c r="L360"/>
      <c r="M360"/>
      <c r="N360"/>
    </row>
    <row r="361" spans="1:14" ht="12.75">
      <c r="A361" s="233"/>
      <c r="B361" s="229">
        <v>1221</v>
      </c>
      <c r="C361" s="234" t="s">
        <v>753</v>
      </c>
      <c r="D361" s="235">
        <v>299</v>
      </c>
      <c r="E361" s="255">
        <v>0</v>
      </c>
      <c r="F361" s="255">
        <v>0</v>
      </c>
      <c r="G361" s="255">
        <v>0</v>
      </c>
      <c r="H361" s="255">
        <v>0</v>
      </c>
      <c r="I361" s="255">
        <v>0</v>
      </c>
      <c r="J361" s="255">
        <v>0</v>
      </c>
      <c r="K361" s="255">
        <v>0</v>
      </c>
      <c r="L361"/>
      <c r="M361"/>
      <c r="N361"/>
    </row>
    <row r="362" spans="1:14" ht="25.5">
      <c r="A362" s="233"/>
      <c r="B362" s="229">
        <v>1228</v>
      </c>
      <c r="C362" s="234" t="s">
        <v>251</v>
      </c>
      <c r="D362" s="235">
        <v>30</v>
      </c>
      <c r="E362" s="255">
        <v>0</v>
      </c>
      <c r="F362" s="255">
        <v>0</v>
      </c>
      <c r="G362" s="255">
        <v>0</v>
      </c>
      <c r="H362" s="255">
        <v>0</v>
      </c>
      <c r="I362" s="255">
        <v>0</v>
      </c>
      <c r="J362" s="255">
        <v>0</v>
      </c>
      <c r="K362" s="255">
        <v>0</v>
      </c>
      <c r="L362"/>
      <c r="M362"/>
      <c r="N362"/>
    </row>
    <row r="363" spans="1:14" ht="12.75">
      <c r="A363" s="233"/>
      <c r="B363" s="229">
        <v>1229</v>
      </c>
      <c r="C363" s="234" t="s">
        <v>279</v>
      </c>
      <c r="D363" s="235">
        <v>95</v>
      </c>
      <c r="E363" s="255">
        <v>90</v>
      </c>
      <c r="F363" s="255">
        <v>0</v>
      </c>
      <c r="G363" s="255">
        <v>90</v>
      </c>
      <c r="H363" s="255">
        <v>-20</v>
      </c>
      <c r="I363" s="255">
        <v>70</v>
      </c>
      <c r="J363" s="255">
        <v>0</v>
      </c>
      <c r="K363" s="255">
        <v>70</v>
      </c>
      <c r="L363"/>
      <c r="M363"/>
      <c r="N363"/>
    </row>
    <row r="364" spans="1:14" ht="12.75">
      <c r="A364" s="133"/>
      <c r="B364" s="16">
        <v>2200</v>
      </c>
      <c r="C364" s="50" t="s">
        <v>310</v>
      </c>
      <c r="D364" s="132">
        <f>SUM(D365:D378)</f>
        <v>12530</v>
      </c>
      <c r="E364" s="255">
        <f>SUM(E365:E378)</f>
        <v>14470</v>
      </c>
      <c r="F364" s="255">
        <f>SUM(F365:F378)</f>
        <v>0</v>
      </c>
      <c r="G364" s="255">
        <f>SUM(G365:G378)</f>
        <v>14470</v>
      </c>
      <c r="H364" s="255">
        <f>SUM(H365:H379)</f>
        <v>370</v>
      </c>
      <c r="I364" s="255">
        <f>SUM(I365:I379)</f>
        <v>14840</v>
      </c>
      <c r="J364" s="255">
        <f>SUM(J365:J379)</f>
        <v>0</v>
      </c>
      <c r="K364" s="255">
        <f>SUM(K365:K379)</f>
        <v>14840</v>
      </c>
      <c r="L364"/>
      <c r="M364"/>
      <c r="N364"/>
    </row>
    <row r="365" spans="1:14" ht="12.75">
      <c r="A365" s="133"/>
      <c r="B365" s="127">
        <v>2219</v>
      </c>
      <c r="C365" s="50" t="s">
        <v>524</v>
      </c>
      <c r="D365" s="132">
        <v>130</v>
      </c>
      <c r="E365" s="255">
        <v>130</v>
      </c>
      <c r="F365" s="255">
        <v>0</v>
      </c>
      <c r="G365" s="255">
        <v>130</v>
      </c>
      <c r="H365" s="255">
        <v>0</v>
      </c>
      <c r="I365" s="255">
        <v>130</v>
      </c>
      <c r="J365" s="255">
        <v>0</v>
      </c>
      <c r="K365" s="255">
        <v>130</v>
      </c>
      <c r="L365"/>
      <c r="M365"/>
      <c r="N365"/>
    </row>
    <row r="366" spans="1:14" ht="12.75">
      <c r="A366" s="133"/>
      <c r="B366" s="127">
        <v>2221</v>
      </c>
      <c r="C366" s="50" t="s">
        <v>525</v>
      </c>
      <c r="D366" s="132">
        <v>6700</v>
      </c>
      <c r="E366" s="255">
        <v>7100</v>
      </c>
      <c r="F366" s="255">
        <v>0</v>
      </c>
      <c r="G366" s="255">
        <v>7100</v>
      </c>
      <c r="H366" s="255">
        <v>-600</v>
      </c>
      <c r="I366" s="255">
        <v>6500</v>
      </c>
      <c r="J366" s="255">
        <v>0</v>
      </c>
      <c r="K366" s="255">
        <v>6500</v>
      </c>
      <c r="L366"/>
      <c r="M366"/>
      <c r="N366"/>
    </row>
    <row r="367" spans="1:14" ht="12.75">
      <c r="A367" s="133"/>
      <c r="B367" s="127">
        <v>2222</v>
      </c>
      <c r="C367" s="50" t="s">
        <v>526</v>
      </c>
      <c r="D367" s="132">
        <v>745</v>
      </c>
      <c r="E367" s="255">
        <v>700</v>
      </c>
      <c r="F367" s="255">
        <v>0</v>
      </c>
      <c r="G367" s="255">
        <v>700</v>
      </c>
      <c r="H367" s="255">
        <v>300</v>
      </c>
      <c r="I367" s="255">
        <v>1000</v>
      </c>
      <c r="J367" s="255">
        <v>0</v>
      </c>
      <c r="K367" s="255">
        <v>1000</v>
      </c>
      <c r="L367"/>
      <c r="M367"/>
      <c r="N367"/>
    </row>
    <row r="368" spans="1:14" ht="12.75">
      <c r="A368" s="133"/>
      <c r="B368" s="127">
        <v>2223</v>
      </c>
      <c r="C368" s="50" t="s">
        <v>527</v>
      </c>
      <c r="D368" s="132">
        <v>3070</v>
      </c>
      <c r="E368" s="255">
        <v>2700</v>
      </c>
      <c r="F368" s="255">
        <v>0</v>
      </c>
      <c r="G368" s="255">
        <v>2700</v>
      </c>
      <c r="H368" s="255">
        <v>0</v>
      </c>
      <c r="I368" s="255">
        <v>2700</v>
      </c>
      <c r="J368" s="255">
        <v>0</v>
      </c>
      <c r="K368" s="255">
        <v>2700</v>
      </c>
      <c r="L368"/>
      <c r="M368"/>
      <c r="N368"/>
    </row>
    <row r="369" spans="1:14" ht="17.25" customHeight="1">
      <c r="A369" s="133"/>
      <c r="B369" s="127">
        <v>2226</v>
      </c>
      <c r="C369" s="50" t="s">
        <v>614</v>
      </c>
      <c r="D369" s="132">
        <v>100</v>
      </c>
      <c r="E369" s="255">
        <v>100</v>
      </c>
      <c r="F369" s="255">
        <v>0</v>
      </c>
      <c r="G369" s="255">
        <v>100</v>
      </c>
      <c r="H369" s="255">
        <v>0</v>
      </c>
      <c r="I369" s="255">
        <v>100</v>
      </c>
      <c r="J369" s="255">
        <v>0</v>
      </c>
      <c r="K369" s="255">
        <v>100</v>
      </c>
      <c r="L369"/>
      <c r="M369"/>
      <c r="N369"/>
    </row>
    <row r="370" spans="1:14" ht="12.75">
      <c r="A370" s="233"/>
      <c r="B370" s="229">
        <v>2234</v>
      </c>
      <c r="C370" s="234" t="s">
        <v>714</v>
      </c>
      <c r="D370" s="235">
        <v>0</v>
      </c>
      <c r="E370" s="255">
        <v>180</v>
      </c>
      <c r="F370" s="255">
        <v>0</v>
      </c>
      <c r="G370" s="255">
        <v>180</v>
      </c>
      <c r="H370" s="255">
        <v>-78</v>
      </c>
      <c r="I370" s="255">
        <v>102</v>
      </c>
      <c r="J370" s="255">
        <v>0</v>
      </c>
      <c r="K370" s="255">
        <v>102</v>
      </c>
      <c r="L370"/>
      <c r="M370"/>
      <c r="N370"/>
    </row>
    <row r="371" spans="1:14" ht="25.5">
      <c r="A371" s="133"/>
      <c r="B371" s="127">
        <v>2240</v>
      </c>
      <c r="C371" s="50" t="s">
        <v>610</v>
      </c>
      <c r="D371" s="132">
        <v>620</v>
      </c>
      <c r="E371" s="132">
        <v>720</v>
      </c>
      <c r="F371" s="132">
        <v>0</v>
      </c>
      <c r="G371" s="132">
        <v>720</v>
      </c>
      <c r="H371" s="132">
        <v>1200</v>
      </c>
      <c r="I371" s="132">
        <v>1920</v>
      </c>
      <c r="J371" s="132">
        <v>0</v>
      </c>
      <c r="K371" s="132">
        <v>1920</v>
      </c>
      <c r="L371"/>
      <c r="M371"/>
      <c r="N371"/>
    </row>
    <row r="372" spans="1:14" ht="12.75">
      <c r="A372" s="133"/>
      <c r="B372" s="127">
        <v>2241</v>
      </c>
      <c r="C372" s="50" t="s">
        <v>673</v>
      </c>
      <c r="D372" s="132">
        <v>130</v>
      </c>
      <c r="E372" s="132">
        <v>0</v>
      </c>
      <c r="F372" s="132">
        <v>0</v>
      </c>
      <c r="G372" s="132">
        <v>0</v>
      </c>
      <c r="H372" s="132">
        <v>0</v>
      </c>
      <c r="I372" s="132">
        <v>0</v>
      </c>
      <c r="J372" s="132">
        <v>0</v>
      </c>
      <c r="K372" s="132">
        <v>0</v>
      </c>
      <c r="L372"/>
      <c r="M372"/>
      <c r="N372"/>
    </row>
    <row r="373" spans="1:14" ht="25.5">
      <c r="A373" s="133"/>
      <c r="B373" s="127">
        <v>2243</v>
      </c>
      <c r="C373" s="50" t="s">
        <v>595</v>
      </c>
      <c r="D373" s="132">
        <v>600</v>
      </c>
      <c r="E373" s="132">
        <v>700</v>
      </c>
      <c r="F373" s="132">
        <v>0</v>
      </c>
      <c r="G373" s="132">
        <v>700</v>
      </c>
      <c r="H373" s="132">
        <v>0</v>
      </c>
      <c r="I373" s="132">
        <v>700</v>
      </c>
      <c r="J373" s="132">
        <v>0</v>
      </c>
      <c r="K373" s="132">
        <v>700</v>
      </c>
      <c r="L373"/>
      <c r="M373"/>
      <c r="N373"/>
    </row>
    <row r="374" spans="1:14" ht="12.75">
      <c r="A374" s="133"/>
      <c r="B374" s="127">
        <v>2250</v>
      </c>
      <c r="C374" s="50" t="s">
        <v>221</v>
      </c>
      <c r="D374" s="132">
        <v>0</v>
      </c>
      <c r="E374" s="132">
        <v>120</v>
      </c>
      <c r="F374" s="132">
        <v>0</v>
      </c>
      <c r="G374" s="132">
        <v>120</v>
      </c>
      <c r="H374" s="132">
        <v>-95</v>
      </c>
      <c r="I374" s="132">
        <v>25</v>
      </c>
      <c r="J374" s="132">
        <v>0</v>
      </c>
      <c r="K374" s="132">
        <v>25</v>
      </c>
      <c r="L374"/>
      <c r="M374"/>
      <c r="N374"/>
    </row>
    <row r="375" spans="1:14" ht="12.75">
      <c r="A375" s="133"/>
      <c r="B375" s="127">
        <v>2253</v>
      </c>
      <c r="C375" s="50" t="s">
        <v>222</v>
      </c>
      <c r="D375" s="132">
        <v>0</v>
      </c>
      <c r="E375" s="132">
        <v>120</v>
      </c>
      <c r="F375" s="132">
        <v>0</v>
      </c>
      <c r="G375" s="132">
        <v>120</v>
      </c>
      <c r="H375" s="132">
        <v>-90</v>
      </c>
      <c r="I375" s="132">
        <v>30</v>
      </c>
      <c r="J375" s="132">
        <v>0</v>
      </c>
      <c r="K375" s="132">
        <v>30</v>
      </c>
      <c r="L375"/>
      <c r="M375"/>
      <c r="N375"/>
    </row>
    <row r="376" spans="1:14" ht="12.75">
      <c r="A376" s="133"/>
      <c r="B376" s="127">
        <v>2269</v>
      </c>
      <c r="C376" s="50" t="s">
        <v>223</v>
      </c>
      <c r="D376" s="132">
        <v>365</v>
      </c>
      <c r="E376" s="132">
        <v>400</v>
      </c>
      <c r="F376" s="132">
        <v>0</v>
      </c>
      <c r="G376" s="132">
        <v>400</v>
      </c>
      <c r="H376" s="132">
        <v>0</v>
      </c>
      <c r="I376" s="132">
        <v>400</v>
      </c>
      <c r="J376" s="132">
        <v>0</v>
      </c>
      <c r="K376" s="132">
        <v>400</v>
      </c>
      <c r="L376"/>
      <c r="M376"/>
      <c r="N376"/>
    </row>
    <row r="377" spans="1:14" ht="12.75">
      <c r="A377" s="133"/>
      <c r="B377" s="127">
        <v>2279</v>
      </c>
      <c r="C377" s="50" t="s">
        <v>574</v>
      </c>
      <c r="D377" s="132">
        <v>70</v>
      </c>
      <c r="E377" s="132">
        <v>0</v>
      </c>
      <c r="F377" s="132">
        <v>0</v>
      </c>
      <c r="G377" s="132">
        <v>0</v>
      </c>
      <c r="H377" s="132">
        <v>0</v>
      </c>
      <c r="I377" s="132">
        <v>0</v>
      </c>
      <c r="J377" s="132">
        <v>0</v>
      </c>
      <c r="K377" s="132">
        <v>0</v>
      </c>
      <c r="L377"/>
      <c r="M377"/>
      <c r="N377"/>
    </row>
    <row r="378" spans="1:14" ht="12.75">
      <c r="A378" s="133"/>
      <c r="B378" s="127">
        <v>2271</v>
      </c>
      <c r="C378" s="50" t="s">
        <v>627</v>
      </c>
      <c r="D378" s="132">
        <v>0</v>
      </c>
      <c r="E378" s="132">
        <v>1500</v>
      </c>
      <c r="F378" s="132">
        <v>0</v>
      </c>
      <c r="G378" s="132">
        <v>1500</v>
      </c>
      <c r="H378" s="132">
        <v>-400</v>
      </c>
      <c r="I378" s="132">
        <v>1100</v>
      </c>
      <c r="J378" s="132">
        <v>0</v>
      </c>
      <c r="K378" s="132">
        <v>1100</v>
      </c>
      <c r="L378"/>
      <c r="M378"/>
      <c r="N378"/>
    </row>
    <row r="379" spans="1:14" ht="12.75">
      <c r="A379" s="133"/>
      <c r="B379" s="127">
        <v>2279</v>
      </c>
      <c r="C379" s="50" t="s">
        <v>574</v>
      </c>
      <c r="D379" s="132">
        <v>0</v>
      </c>
      <c r="E379" s="132">
        <v>0</v>
      </c>
      <c r="F379" s="132">
        <v>0</v>
      </c>
      <c r="G379" s="132">
        <v>0</v>
      </c>
      <c r="H379" s="132">
        <v>133</v>
      </c>
      <c r="I379" s="132">
        <v>133</v>
      </c>
      <c r="J379" s="132">
        <v>0</v>
      </c>
      <c r="K379" s="132">
        <v>133</v>
      </c>
      <c r="L379"/>
      <c r="M379"/>
      <c r="N379"/>
    </row>
    <row r="380" spans="1:14" ht="25.5">
      <c r="A380" s="133"/>
      <c r="B380" s="16">
        <v>2300</v>
      </c>
      <c r="C380" s="50" t="s">
        <v>365</v>
      </c>
      <c r="D380" s="132">
        <f aca="true" t="shared" si="49" ref="D380:I380">SUM(D381:D389)</f>
        <v>2756</v>
      </c>
      <c r="E380" s="132">
        <f t="shared" si="49"/>
        <v>2690</v>
      </c>
      <c r="F380" s="132">
        <f t="shared" si="49"/>
        <v>0</v>
      </c>
      <c r="G380" s="132">
        <f t="shared" si="49"/>
        <v>2690</v>
      </c>
      <c r="H380" s="132">
        <f t="shared" si="49"/>
        <v>470</v>
      </c>
      <c r="I380" s="132">
        <f t="shared" si="49"/>
        <v>3160</v>
      </c>
      <c r="J380" s="132">
        <f>SUM(J381:J389)</f>
        <v>0</v>
      </c>
      <c r="K380" s="132">
        <f>SUM(K381:K389)</f>
        <v>3160</v>
      </c>
      <c r="L380"/>
      <c r="M380"/>
      <c r="N380"/>
    </row>
    <row r="381" spans="1:14" ht="12.75">
      <c r="A381" s="133"/>
      <c r="B381" s="127">
        <v>2311</v>
      </c>
      <c r="C381" s="50" t="s">
        <v>538</v>
      </c>
      <c r="D381" s="132">
        <v>30</v>
      </c>
      <c r="E381" s="132">
        <v>30</v>
      </c>
      <c r="F381" s="132">
        <v>0</v>
      </c>
      <c r="G381" s="132">
        <v>30</v>
      </c>
      <c r="H381" s="132">
        <v>0</v>
      </c>
      <c r="I381" s="132">
        <v>30</v>
      </c>
      <c r="J381" s="132">
        <v>0</v>
      </c>
      <c r="K381" s="132">
        <v>30</v>
      </c>
      <c r="L381"/>
      <c r="M381"/>
      <c r="N381"/>
    </row>
    <row r="382" spans="1:14" ht="12.75">
      <c r="A382" s="133"/>
      <c r="B382" s="127">
        <v>2312</v>
      </c>
      <c r="C382" s="50" t="s">
        <v>539</v>
      </c>
      <c r="D382" s="132">
        <v>1070</v>
      </c>
      <c r="E382" s="132">
        <v>1000</v>
      </c>
      <c r="F382" s="132">
        <v>0</v>
      </c>
      <c r="G382" s="132">
        <v>1000</v>
      </c>
      <c r="H382" s="132">
        <v>0</v>
      </c>
      <c r="I382" s="132">
        <v>1000</v>
      </c>
      <c r="J382" s="132">
        <v>0</v>
      </c>
      <c r="K382" s="132">
        <v>1000</v>
      </c>
      <c r="L382"/>
      <c r="M382"/>
      <c r="N382"/>
    </row>
    <row r="383" spans="1:14" ht="15.75" customHeight="1">
      <c r="A383" s="133"/>
      <c r="B383" s="127">
        <v>2322</v>
      </c>
      <c r="C383" s="50" t="s">
        <v>540</v>
      </c>
      <c r="D383" s="132">
        <v>555</v>
      </c>
      <c r="E383" s="132">
        <v>580</v>
      </c>
      <c r="F383" s="132">
        <v>0</v>
      </c>
      <c r="G383" s="132">
        <v>580</v>
      </c>
      <c r="H383" s="132">
        <v>-100</v>
      </c>
      <c r="I383" s="132">
        <v>480</v>
      </c>
      <c r="J383" s="132">
        <v>0</v>
      </c>
      <c r="K383" s="132">
        <v>480</v>
      </c>
      <c r="L383"/>
      <c r="M383"/>
      <c r="N383"/>
    </row>
    <row r="384" spans="1:14" ht="15.75" customHeight="1">
      <c r="A384" s="133"/>
      <c r="B384" s="127">
        <v>2341</v>
      </c>
      <c r="C384" s="50" t="s">
        <v>606</v>
      </c>
      <c r="D384" s="132">
        <v>31</v>
      </c>
      <c r="E384" s="132">
        <v>40</v>
      </c>
      <c r="F384" s="132">
        <v>0</v>
      </c>
      <c r="G384" s="132">
        <v>40</v>
      </c>
      <c r="H384" s="132">
        <v>0</v>
      </c>
      <c r="I384" s="132">
        <v>40</v>
      </c>
      <c r="J384" s="132">
        <v>0</v>
      </c>
      <c r="K384" s="132">
        <v>40</v>
      </c>
      <c r="L384"/>
      <c r="M384"/>
      <c r="N384"/>
    </row>
    <row r="385" spans="1:14" ht="12.75">
      <c r="A385" s="133"/>
      <c r="B385" s="127">
        <v>2351</v>
      </c>
      <c r="C385" s="50" t="s">
        <v>541</v>
      </c>
      <c r="D385" s="132">
        <v>160</v>
      </c>
      <c r="E385" s="132">
        <v>200</v>
      </c>
      <c r="F385" s="132">
        <v>0</v>
      </c>
      <c r="G385" s="132">
        <v>200</v>
      </c>
      <c r="H385" s="132">
        <v>300</v>
      </c>
      <c r="I385" s="132">
        <v>500</v>
      </c>
      <c r="J385" s="132">
        <v>0</v>
      </c>
      <c r="K385" s="132">
        <v>500</v>
      </c>
      <c r="L385"/>
      <c r="M385"/>
      <c r="N385"/>
    </row>
    <row r="386" spans="1:14" ht="12.75">
      <c r="A386" s="133"/>
      <c r="B386" s="127">
        <v>2352</v>
      </c>
      <c r="C386" s="50" t="s">
        <v>542</v>
      </c>
      <c r="D386" s="132">
        <v>810</v>
      </c>
      <c r="E386" s="132">
        <v>700</v>
      </c>
      <c r="F386" s="132">
        <v>0</v>
      </c>
      <c r="G386" s="132">
        <v>700</v>
      </c>
      <c r="H386" s="132">
        <v>200</v>
      </c>
      <c r="I386" s="132">
        <v>900</v>
      </c>
      <c r="J386" s="132">
        <v>0</v>
      </c>
      <c r="K386" s="132">
        <v>900</v>
      </c>
      <c r="L386"/>
      <c r="M386"/>
      <c r="N386"/>
    </row>
    <row r="387" spans="1:14" ht="12.75">
      <c r="A387" s="133"/>
      <c r="B387" s="127">
        <v>2353</v>
      </c>
      <c r="C387" s="50" t="s">
        <v>617</v>
      </c>
      <c r="D387" s="132">
        <v>25</v>
      </c>
      <c r="E387" s="132">
        <v>70</v>
      </c>
      <c r="F387" s="132">
        <v>0</v>
      </c>
      <c r="G387" s="132">
        <v>70</v>
      </c>
      <c r="H387" s="132">
        <v>70</v>
      </c>
      <c r="I387" s="132">
        <v>140</v>
      </c>
      <c r="J387" s="132">
        <v>0</v>
      </c>
      <c r="K387" s="132">
        <v>140</v>
      </c>
      <c r="L387"/>
      <c r="M387"/>
      <c r="N387"/>
    </row>
    <row r="388" spans="1:14" ht="12.75">
      <c r="A388" s="133"/>
      <c r="B388" s="127">
        <v>2354</v>
      </c>
      <c r="C388" s="50" t="s">
        <v>575</v>
      </c>
      <c r="D388" s="132">
        <v>75</v>
      </c>
      <c r="E388" s="132">
        <v>70</v>
      </c>
      <c r="F388" s="132">
        <v>0</v>
      </c>
      <c r="G388" s="132">
        <v>70</v>
      </c>
      <c r="H388" s="132">
        <v>0</v>
      </c>
      <c r="I388" s="132">
        <v>70</v>
      </c>
      <c r="J388" s="132">
        <v>0</v>
      </c>
      <c r="K388" s="132">
        <v>70</v>
      </c>
      <c r="L388"/>
      <c r="M388"/>
      <c r="N388"/>
    </row>
    <row r="389" spans="1:14" ht="12.75">
      <c r="A389" s="133"/>
      <c r="B389" s="127">
        <v>2390</v>
      </c>
      <c r="C389" s="50" t="s">
        <v>545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/>
      <c r="M389"/>
      <c r="N389"/>
    </row>
    <row r="390" spans="1:14" ht="12.75">
      <c r="A390" s="133"/>
      <c r="B390" s="16">
        <v>5000</v>
      </c>
      <c r="C390" s="50" t="s">
        <v>18</v>
      </c>
      <c r="D390" s="132">
        <v>0</v>
      </c>
      <c r="E390" s="132">
        <v>0</v>
      </c>
      <c r="F390" s="132">
        <v>0</v>
      </c>
      <c r="G390" s="132">
        <v>0</v>
      </c>
      <c r="H390" s="132">
        <v>420</v>
      </c>
      <c r="I390" s="132">
        <v>420</v>
      </c>
      <c r="J390" s="132">
        <v>0</v>
      </c>
      <c r="K390" s="132">
        <v>420</v>
      </c>
      <c r="L390"/>
      <c r="M390"/>
      <c r="N390"/>
    </row>
    <row r="391" spans="1:14" ht="12.75">
      <c r="A391" s="133"/>
      <c r="B391" s="127">
        <v>5238</v>
      </c>
      <c r="C391" s="50" t="s">
        <v>600</v>
      </c>
      <c r="D391" s="132">
        <v>0</v>
      </c>
      <c r="E391" s="132">
        <v>0</v>
      </c>
      <c r="F391" s="132">
        <v>0</v>
      </c>
      <c r="G391" s="132">
        <v>0</v>
      </c>
      <c r="H391" s="132">
        <v>420</v>
      </c>
      <c r="I391" s="132">
        <v>420</v>
      </c>
      <c r="J391" s="132">
        <v>0</v>
      </c>
      <c r="K391" s="132">
        <v>420</v>
      </c>
      <c r="L391"/>
      <c r="M391"/>
      <c r="N391"/>
    </row>
    <row r="392" spans="1:14" ht="12.75">
      <c r="A392" s="133"/>
      <c r="B392" s="16"/>
      <c r="C392" s="134" t="s">
        <v>355</v>
      </c>
      <c r="D392" s="132">
        <f>D357+D359+D364+D380+D360</f>
        <v>34456</v>
      </c>
      <c r="E392" s="132">
        <f>E357+E359+E364+E380+E360</f>
        <v>35864</v>
      </c>
      <c r="F392" s="132">
        <f>F357+F359+F364+F380+F360</f>
        <v>0</v>
      </c>
      <c r="G392" s="132">
        <f>G357+G359+G364+G380+G360</f>
        <v>35864</v>
      </c>
      <c r="H392" s="132">
        <f>H357+H359+H364+H380+H360+H390</f>
        <v>0</v>
      </c>
      <c r="I392" s="132">
        <f>I357+I359+I364+I380+I360+I390</f>
        <v>35864</v>
      </c>
      <c r="J392" s="132">
        <f>J357+J359+J364+J380+J360+J390</f>
        <v>0</v>
      </c>
      <c r="K392" s="132">
        <f>K357+K359+K364+K380+K360+K390</f>
        <v>35864</v>
      </c>
      <c r="L392"/>
      <c r="M392"/>
      <c r="N392"/>
    </row>
    <row r="393" spans="1:14" ht="12.75">
      <c r="A393" s="133"/>
      <c r="B393" s="16"/>
      <c r="C393" s="134"/>
      <c r="D393" s="132"/>
      <c r="E393" s="132"/>
      <c r="F393" s="132"/>
      <c r="G393" s="132"/>
      <c r="H393" s="132"/>
      <c r="I393" s="132"/>
      <c r="J393" s="132"/>
      <c r="K393" s="132"/>
      <c r="L393"/>
      <c r="M393"/>
      <c r="N393"/>
    </row>
    <row r="394" spans="1:14" ht="13.5">
      <c r="A394" s="133"/>
      <c r="B394" s="16"/>
      <c r="C394" s="154" t="s">
        <v>618</v>
      </c>
      <c r="D394" s="132"/>
      <c r="E394" s="132"/>
      <c r="F394" s="132"/>
      <c r="G394" s="132"/>
      <c r="H394" s="132"/>
      <c r="I394" s="132"/>
      <c r="J394" s="132"/>
      <c r="K394" s="132"/>
      <c r="L394"/>
      <c r="M394"/>
      <c r="N394"/>
    </row>
    <row r="395" spans="1:14" ht="12.75">
      <c r="A395" s="133"/>
      <c r="B395" s="16">
        <v>2100</v>
      </c>
      <c r="C395" s="50" t="s">
        <v>19</v>
      </c>
      <c r="D395" s="132">
        <v>0</v>
      </c>
      <c r="E395" s="132">
        <v>0</v>
      </c>
      <c r="F395" s="132">
        <v>0</v>
      </c>
      <c r="G395" s="132">
        <v>0</v>
      </c>
      <c r="H395" s="132">
        <f>SUM(H396:H397)</f>
        <v>24</v>
      </c>
      <c r="I395" s="132">
        <f>SUM(I396:I397)</f>
        <v>24</v>
      </c>
      <c r="J395" s="132">
        <f>SUM(J396:J397)</f>
        <v>0</v>
      </c>
      <c r="K395" s="132">
        <f>SUM(K396:K397)</f>
        <v>24</v>
      </c>
      <c r="L395"/>
      <c r="M395"/>
      <c r="N395"/>
    </row>
    <row r="396" spans="1:14" ht="12.75">
      <c r="A396" s="133"/>
      <c r="B396" s="127">
        <v>2110</v>
      </c>
      <c r="C396" s="50" t="s">
        <v>20</v>
      </c>
      <c r="D396" s="132">
        <v>0</v>
      </c>
      <c r="E396" s="132">
        <v>0</v>
      </c>
      <c r="F396" s="132">
        <v>0</v>
      </c>
      <c r="G396" s="132">
        <v>0</v>
      </c>
      <c r="H396" s="132">
        <v>16</v>
      </c>
      <c r="I396" s="132">
        <v>16</v>
      </c>
      <c r="J396" s="132">
        <v>0</v>
      </c>
      <c r="K396" s="132">
        <v>16</v>
      </c>
      <c r="L396"/>
      <c r="M396"/>
      <c r="N396"/>
    </row>
    <row r="397" spans="1:14" ht="12.75">
      <c r="A397" s="133"/>
      <c r="B397" s="127">
        <v>2111</v>
      </c>
      <c r="C397" s="50" t="s">
        <v>259</v>
      </c>
      <c r="D397" s="132">
        <v>0</v>
      </c>
      <c r="E397" s="132">
        <v>0</v>
      </c>
      <c r="F397" s="132">
        <v>0</v>
      </c>
      <c r="G397" s="132">
        <v>0</v>
      </c>
      <c r="H397" s="132">
        <v>8</v>
      </c>
      <c r="I397" s="132">
        <v>8</v>
      </c>
      <c r="J397" s="132">
        <v>0</v>
      </c>
      <c r="K397" s="132">
        <v>8</v>
      </c>
      <c r="L397"/>
      <c r="M397"/>
      <c r="N397"/>
    </row>
    <row r="398" spans="1:14" ht="12.75">
      <c r="A398" s="133"/>
      <c r="B398" s="16">
        <v>2200</v>
      </c>
      <c r="C398" s="50" t="s">
        <v>310</v>
      </c>
      <c r="D398" s="132">
        <f>SUM(D399:D401)</f>
        <v>750</v>
      </c>
      <c r="E398" s="132">
        <f aca="true" t="shared" si="50" ref="E398:K398">SUM(E399:E401)</f>
        <v>800</v>
      </c>
      <c r="F398" s="132">
        <f t="shared" si="50"/>
        <v>0</v>
      </c>
      <c r="G398" s="132">
        <f t="shared" si="50"/>
        <v>800</v>
      </c>
      <c r="H398" s="132">
        <f t="shared" si="50"/>
        <v>-491</v>
      </c>
      <c r="I398" s="132">
        <f t="shared" si="50"/>
        <v>309</v>
      </c>
      <c r="J398" s="132">
        <f t="shared" si="50"/>
        <v>0</v>
      </c>
      <c r="K398" s="132">
        <f t="shared" si="50"/>
        <v>309</v>
      </c>
      <c r="L398"/>
      <c r="M398"/>
      <c r="N398"/>
    </row>
    <row r="399" spans="1:14" ht="12.75">
      <c r="A399" s="133"/>
      <c r="B399" s="127">
        <v>2231</v>
      </c>
      <c r="C399" s="50" t="s">
        <v>530</v>
      </c>
      <c r="D399" s="132">
        <v>750</v>
      </c>
      <c r="E399" s="132">
        <v>200</v>
      </c>
      <c r="F399" s="132">
        <v>0</v>
      </c>
      <c r="G399" s="132">
        <v>200</v>
      </c>
      <c r="H399" s="132">
        <v>-142</v>
      </c>
      <c r="I399" s="132">
        <v>58</v>
      </c>
      <c r="J399" s="132">
        <v>0</v>
      </c>
      <c r="K399" s="132">
        <v>58</v>
      </c>
      <c r="L399"/>
      <c r="M399"/>
      <c r="N399"/>
    </row>
    <row r="400" spans="1:14" ht="12.75">
      <c r="A400" s="133"/>
      <c r="B400" s="127">
        <v>2260</v>
      </c>
      <c r="C400" s="50" t="s">
        <v>132</v>
      </c>
      <c r="D400" s="132">
        <v>0</v>
      </c>
      <c r="E400" s="132">
        <v>0</v>
      </c>
      <c r="F400" s="132">
        <v>0</v>
      </c>
      <c r="G400" s="132">
        <v>0</v>
      </c>
      <c r="H400" s="132">
        <v>231</v>
      </c>
      <c r="I400" s="132">
        <v>231</v>
      </c>
      <c r="J400" s="132">
        <v>0</v>
      </c>
      <c r="K400" s="132">
        <v>231</v>
      </c>
      <c r="L400"/>
      <c r="M400"/>
      <c r="N400"/>
    </row>
    <row r="401" spans="1:14" ht="12.75">
      <c r="A401" s="133"/>
      <c r="B401" s="127">
        <v>2279</v>
      </c>
      <c r="C401" s="50" t="s">
        <v>574</v>
      </c>
      <c r="D401" s="132">
        <v>0</v>
      </c>
      <c r="E401" s="132">
        <v>600</v>
      </c>
      <c r="F401" s="132">
        <v>0</v>
      </c>
      <c r="G401" s="132">
        <v>600</v>
      </c>
      <c r="H401" s="132">
        <v>-580</v>
      </c>
      <c r="I401" s="132">
        <v>20</v>
      </c>
      <c r="J401" s="132">
        <v>0</v>
      </c>
      <c r="K401" s="132">
        <v>20</v>
      </c>
      <c r="L401"/>
      <c r="M401"/>
      <c r="N401"/>
    </row>
    <row r="402" spans="1:14" ht="25.5">
      <c r="A402" s="133"/>
      <c r="B402" s="16">
        <v>2300</v>
      </c>
      <c r="C402" s="50" t="s">
        <v>365</v>
      </c>
      <c r="D402" s="132">
        <v>650</v>
      </c>
      <c r="E402" s="132">
        <f>SUM(E403:E404)</f>
        <v>600</v>
      </c>
      <c r="F402" s="132">
        <f>SUM(F403:F404)</f>
        <v>0</v>
      </c>
      <c r="G402" s="132">
        <f>SUM(G403:G404)</f>
        <v>600</v>
      </c>
      <c r="H402" s="132">
        <f>SUM(H403:H405)</f>
        <v>467</v>
      </c>
      <c r="I402" s="132">
        <f>SUM(I403:I405)</f>
        <v>1067</v>
      </c>
      <c r="J402" s="132">
        <f>SUM(J403:J405)</f>
        <v>0</v>
      </c>
      <c r="K402" s="132">
        <f>SUM(K403:K405)</f>
        <v>1067</v>
      </c>
      <c r="L402"/>
      <c r="M402"/>
      <c r="N402"/>
    </row>
    <row r="403" spans="1:14" ht="12.75">
      <c r="A403" s="133"/>
      <c r="B403" s="127">
        <v>2312</v>
      </c>
      <c r="C403" s="50" t="s">
        <v>539</v>
      </c>
      <c r="D403" s="132">
        <v>320</v>
      </c>
      <c r="E403" s="132">
        <v>0</v>
      </c>
      <c r="F403" s="132">
        <v>0</v>
      </c>
      <c r="G403" s="132">
        <v>0</v>
      </c>
      <c r="H403" s="132">
        <v>142</v>
      </c>
      <c r="I403" s="132">
        <v>142</v>
      </c>
      <c r="J403" s="132">
        <v>0</v>
      </c>
      <c r="K403" s="132">
        <v>142</v>
      </c>
      <c r="L403"/>
      <c r="M403"/>
      <c r="N403"/>
    </row>
    <row r="404" spans="1:14" ht="12.75">
      <c r="A404" s="133"/>
      <c r="B404" s="127">
        <v>2361</v>
      </c>
      <c r="C404" s="50" t="s">
        <v>161</v>
      </c>
      <c r="D404" s="132">
        <v>330</v>
      </c>
      <c r="E404" s="132">
        <v>600</v>
      </c>
      <c r="F404" s="132">
        <v>0</v>
      </c>
      <c r="G404" s="132">
        <v>600</v>
      </c>
      <c r="H404" s="132">
        <v>-60</v>
      </c>
      <c r="I404" s="132">
        <v>540</v>
      </c>
      <c r="J404" s="132">
        <v>0</v>
      </c>
      <c r="K404" s="132">
        <v>540</v>
      </c>
      <c r="L404"/>
      <c r="M404"/>
      <c r="N404"/>
    </row>
    <row r="405" spans="1:14" ht="12.75">
      <c r="A405" s="133"/>
      <c r="B405" s="127">
        <v>2363</v>
      </c>
      <c r="C405" s="50" t="s">
        <v>544</v>
      </c>
      <c r="D405" s="132">
        <v>0</v>
      </c>
      <c r="E405" s="132">
        <v>0</v>
      </c>
      <c r="F405" s="132">
        <v>0</v>
      </c>
      <c r="G405" s="132">
        <v>0</v>
      </c>
      <c r="H405" s="132">
        <v>385</v>
      </c>
      <c r="I405" s="132">
        <v>385</v>
      </c>
      <c r="J405" s="132">
        <v>0</v>
      </c>
      <c r="K405" s="132">
        <v>385</v>
      </c>
      <c r="L405"/>
      <c r="M405"/>
      <c r="N405"/>
    </row>
    <row r="406" spans="1:14" ht="12.75">
      <c r="A406" s="133"/>
      <c r="B406" s="16"/>
      <c r="C406" s="134" t="s">
        <v>355</v>
      </c>
      <c r="D406" s="132">
        <f>D398+D402</f>
        <v>1400</v>
      </c>
      <c r="E406" s="132">
        <f>E398+E402</f>
        <v>1400</v>
      </c>
      <c r="F406" s="132">
        <f>F398+F402</f>
        <v>0</v>
      </c>
      <c r="G406" s="132">
        <f>G398+G402</f>
        <v>1400</v>
      </c>
      <c r="H406" s="132">
        <f>H395+H398+H402</f>
        <v>0</v>
      </c>
      <c r="I406" s="132">
        <f>I395+I398+I402</f>
        <v>1400</v>
      </c>
      <c r="J406" s="132">
        <f>J395+J398+J402</f>
        <v>0</v>
      </c>
      <c r="K406" s="132">
        <f>K395+K398+K402</f>
        <v>1400</v>
      </c>
      <c r="L406"/>
      <c r="M406"/>
      <c r="N406"/>
    </row>
    <row r="407" spans="1:14" ht="12.75">
      <c r="A407" s="133"/>
      <c r="B407" s="16"/>
      <c r="C407" s="134" t="s">
        <v>620</v>
      </c>
      <c r="D407" s="132">
        <f aca="true" t="shared" si="51" ref="D407:I407">D354+D392+D406</f>
        <v>99771</v>
      </c>
      <c r="E407" s="132">
        <f t="shared" si="51"/>
        <v>100930</v>
      </c>
      <c r="F407" s="132">
        <f t="shared" si="51"/>
        <v>0</v>
      </c>
      <c r="G407" s="132">
        <f t="shared" si="51"/>
        <v>100930</v>
      </c>
      <c r="H407" s="132">
        <f t="shared" si="51"/>
        <v>0</v>
      </c>
      <c r="I407" s="132">
        <f t="shared" si="51"/>
        <v>100930</v>
      </c>
      <c r="J407" s="132">
        <f>J354+J392+J406</f>
        <v>0</v>
      </c>
      <c r="K407" s="132">
        <f>K354+K392+K406</f>
        <v>100930</v>
      </c>
      <c r="L407"/>
      <c r="M407"/>
      <c r="N407"/>
    </row>
    <row r="408" spans="1:14" ht="13.5" thickBot="1">
      <c r="A408" s="435" t="s">
        <v>335</v>
      </c>
      <c r="B408" s="436"/>
      <c r="C408" s="437"/>
      <c r="D408" s="351">
        <f>D303+D407</f>
        <v>325394</v>
      </c>
      <c r="E408" s="351">
        <f>E303+E407</f>
        <v>336540</v>
      </c>
      <c r="F408" s="351">
        <f>F303+F407</f>
        <v>0</v>
      </c>
      <c r="G408" s="352">
        <f>G303+G407</f>
        <v>336540</v>
      </c>
      <c r="H408" s="353">
        <f>H303+H407+H308</f>
        <v>6939</v>
      </c>
      <c r="I408" s="351">
        <f>I303+I407+I308</f>
        <v>343479</v>
      </c>
      <c r="J408" s="351">
        <f>J303+J407+J308</f>
        <v>0</v>
      </c>
      <c r="K408" s="351">
        <f>K303+K407+K308</f>
        <v>343479</v>
      </c>
      <c r="L408"/>
      <c r="M408"/>
      <c r="N408"/>
    </row>
    <row r="409" spans="1:14" ht="15.75">
      <c r="A409" s="54"/>
      <c r="C409" s="26"/>
      <c r="F409"/>
      <c r="G409"/>
      <c r="H409"/>
      <c r="I409"/>
      <c r="J409"/>
      <c r="K409"/>
      <c r="L409"/>
      <c r="M409"/>
      <c r="N409"/>
    </row>
    <row r="410" spans="1:14" ht="15.75">
      <c r="A410" s="27"/>
      <c r="B410" s="27"/>
      <c r="D410" s="27"/>
      <c r="F410"/>
      <c r="G410"/>
      <c r="H410"/>
      <c r="I410"/>
      <c r="J410"/>
      <c r="K410"/>
      <c r="L410"/>
      <c r="M410"/>
      <c r="N410"/>
    </row>
    <row r="411" spans="6:14" ht="12.75">
      <c r="F411"/>
      <c r="G411"/>
      <c r="H411"/>
      <c r="I411"/>
      <c r="J411"/>
      <c r="K411"/>
      <c r="L411"/>
      <c r="M411"/>
      <c r="N411"/>
    </row>
    <row r="412" spans="3:14" ht="15.75">
      <c r="C412" s="73"/>
      <c r="F412"/>
      <c r="G412"/>
      <c r="H412"/>
      <c r="I412"/>
      <c r="J412"/>
      <c r="K412"/>
      <c r="L412"/>
      <c r="M412"/>
      <c r="N412"/>
    </row>
    <row r="413" spans="6:14" ht="12.75">
      <c r="F413"/>
      <c r="G413"/>
      <c r="H413"/>
      <c r="I413"/>
      <c r="J413"/>
      <c r="K413"/>
      <c r="L413"/>
      <c r="M413"/>
      <c r="N413"/>
    </row>
    <row r="414" spans="6:14" ht="12.75">
      <c r="F414"/>
      <c r="G414"/>
      <c r="H414"/>
      <c r="I414"/>
      <c r="J414"/>
      <c r="K414"/>
      <c r="L414"/>
      <c r="M414"/>
      <c r="N414"/>
    </row>
    <row r="415" spans="6:14" ht="12.75">
      <c r="F415"/>
      <c r="G415"/>
      <c r="H415"/>
      <c r="I415"/>
      <c r="J415"/>
      <c r="K415"/>
      <c r="L415"/>
      <c r="M415"/>
      <c r="N415"/>
    </row>
    <row r="416" spans="6:14" ht="12.75">
      <c r="F416"/>
      <c r="G416"/>
      <c r="H416"/>
      <c r="I416"/>
      <c r="J416"/>
      <c r="K416"/>
      <c r="L416"/>
      <c r="M416"/>
      <c r="N416"/>
    </row>
    <row r="417" spans="6:14" ht="12.75">
      <c r="F417"/>
      <c r="G417"/>
      <c r="H417"/>
      <c r="I417"/>
      <c r="J417"/>
      <c r="K417"/>
      <c r="L417"/>
      <c r="M417"/>
      <c r="N417"/>
    </row>
    <row r="418" spans="6:14" ht="12.75">
      <c r="F418"/>
      <c r="G418"/>
      <c r="H418"/>
      <c r="I418"/>
      <c r="J418"/>
      <c r="K418"/>
      <c r="L418"/>
      <c r="M418"/>
      <c r="N418"/>
    </row>
    <row r="419" spans="6:14" ht="12.75">
      <c r="F419"/>
      <c r="G419"/>
      <c r="H419"/>
      <c r="I419"/>
      <c r="J419"/>
      <c r="K419"/>
      <c r="L419"/>
      <c r="M419"/>
      <c r="N419"/>
    </row>
    <row r="420" spans="6:14" ht="14.25" customHeight="1">
      <c r="F420"/>
      <c r="G420"/>
      <c r="H420"/>
      <c r="I420"/>
      <c r="J420"/>
      <c r="K420"/>
      <c r="L420"/>
      <c r="M420"/>
      <c r="N420"/>
    </row>
    <row r="432" ht="45.75" customHeight="1"/>
    <row r="435" spans="5:16" s="2" customFormat="1" ht="15.75" customHeight="1"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/>
      <c r="P435"/>
    </row>
  </sheetData>
  <sheetProtection/>
  <mergeCells count="7">
    <mergeCell ref="A8:C8"/>
    <mergeCell ref="A408:C408"/>
    <mergeCell ref="A3:C3"/>
    <mergeCell ref="D3:I3"/>
    <mergeCell ref="A5:D5"/>
    <mergeCell ref="E5:I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9"/>
  <sheetViews>
    <sheetView zoomScalePageLayoutView="0" workbookViewId="0" topLeftCell="B1">
      <selection activeCell="O16" sqref="O16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9" ht="12.75">
      <c r="A1" s="1"/>
      <c r="C1" s="75"/>
      <c r="D1" s="60"/>
      <c r="E1" s="59"/>
      <c r="F1" s="60"/>
      <c r="G1" s="60"/>
      <c r="H1" s="59"/>
      <c r="I1" s="61"/>
    </row>
    <row r="2" spans="2:9" ht="15.75">
      <c r="B2" s="1"/>
      <c r="C2" s="56"/>
      <c r="D2" s="405"/>
      <c r="E2" s="405"/>
      <c r="F2" s="405"/>
      <c r="G2" s="405"/>
      <c r="H2" s="405"/>
      <c r="I2" s="405"/>
    </row>
    <row r="3" spans="1:9" ht="18.75">
      <c r="A3" s="6"/>
      <c r="B3" s="6"/>
      <c r="C3" s="74"/>
      <c r="D3" s="217" t="s">
        <v>849</v>
      </c>
      <c r="E3" s="59"/>
      <c r="F3" s="60"/>
      <c r="G3" s="60"/>
      <c r="H3" s="59"/>
      <c r="I3" s="5"/>
    </row>
    <row r="4" spans="1:16" ht="17.25" customHeight="1">
      <c r="A4" s="406" t="s">
        <v>621</v>
      </c>
      <c r="B4" s="406"/>
      <c r="C4" s="406"/>
      <c r="D4" s="406"/>
      <c r="E4" s="407"/>
      <c r="F4" s="407"/>
      <c r="G4" s="407"/>
      <c r="H4" s="407"/>
      <c r="I4" s="407"/>
      <c r="J4" s="56"/>
      <c r="K4" s="56"/>
      <c r="P4" s="57"/>
    </row>
    <row r="5" spans="1:8" ht="16.5" customHeight="1" thickBot="1">
      <c r="A5" s="8"/>
      <c r="B5" s="8"/>
      <c r="C5" s="8"/>
      <c r="D5" s="60"/>
      <c r="E5" s="59"/>
      <c r="F5" s="60"/>
      <c r="H5" s="5"/>
    </row>
    <row r="6" spans="1:14" ht="76.5" customHeight="1" thickBot="1">
      <c r="A6" s="424" t="s">
        <v>212</v>
      </c>
      <c r="B6" s="425"/>
      <c r="C6" s="426"/>
      <c r="D6" s="253" t="s">
        <v>861</v>
      </c>
      <c r="E6" s="253" t="s">
        <v>876</v>
      </c>
      <c r="F6" s="253" t="s">
        <v>879</v>
      </c>
      <c r="G6" s="253" t="s">
        <v>878</v>
      </c>
      <c r="H6" s="253" t="s">
        <v>54</v>
      </c>
      <c r="I6" s="253" t="s">
        <v>55</v>
      </c>
      <c r="J6" s="398" t="s">
        <v>71</v>
      </c>
      <c r="K6" s="398" t="s">
        <v>72</v>
      </c>
      <c r="L6"/>
      <c r="M6"/>
      <c r="N6"/>
    </row>
    <row r="7" spans="1:14" ht="20.25" thickBot="1">
      <c r="A7" s="431"/>
      <c r="B7" s="428"/>
      <c r="C7" s="429"/>
      <c r="D7" s="64" t="s">
        <v>305</v>
      </c>
      <c r="E7" s="335" t="s">
        <v>305</v>
      </c>
      <c r="F7" s="335" t="s">
        <v>305</v>
      </c>
      <c r="G7" s="335" t="s">
        <v>305</v>
      </c>
      <c r="H7" s="335" t="s">
        <v>305</v>
      </c>
      <c r="I7" s="335" t="s">
        <v>305</v>
      </c>
      <c r="J7" s="335" t="s">
        <v>305</v>
      </c>
      <c r="K7" s="335" t="s">
        <v>305</v>
      </c>
      <c r="L7"/>
      <c r="M7"/>
      <c r="N7"/>
    </row>
    <row r="8" spans="1:14" ht="29.25" thickBot="1">
      <c r="A8" s="12"/>
      <c r="B8" s="13" t="s">
        <v>692</v>
      </c>
      <c r="C8" s="144" t="s">
        <v>795</v>
      </c>
      <c r="D8" s="76"/>
      <c r="E8" s="289"/>
      <c r="F8" s="289"/>
      <c r="G8" s="289"/>
      <c r="H8" s="289"/>
      <c r="I8" s="289"/>
      <c r="J8" s="289"/>
      <c r="K8" s="289"/>
      <c r="L8"/>
      <c r="M8"/>
      <c r="N8"/>
    </row>
    <row r="9" spans="1:14" ht="27">
      <c r="A9" s="9"/>
      <c r="B9" s="22" t="s">
        <v>693</v>
      </c>
      <c r="C9" s="151" t="s">
        <v>289</v>
      </c>
      <c r="D9" s="69"/>
      <c r="E9" s="256"/>
      <c r="F9" s="256"/>
      <c r="G9" s="256"/>
      <c r="H9" s="256"/>
      <c r="I9" s="256"/>
      <c r="J9" s="256"/>
      <c r="K9" s="256"/>
      <c r="L9"/>
      <c r="M9"/>
      <c r="N9"/>
    </row>
    <row r="10" spans="1:14" ht="12.75">
      <c r="A10" s="9"/>
      <c r="B10" s="10">
        <v>1100</v>
      </c>
      <c r="C10" s="247" t="s">
        <v>341</v>
      </c>
      <c r="D10" s="248">
        <v>21411</v>
      </c>
      <c r="E10" s="248">
        <v>12750</v>
      </c>
      <c r="F10" s="248">
        <v>4508</v>
      </c>
      <c r="G10" s="248">
        <v>17258</v>
      </c>
      <c r="H10" s="248">
        <v>0</v>
      </c>
      <c r="I10" s="248">
        <v>17258</v>
      </c>
      <c r="J10" s="248">
        <v>0</v>
      </c>
      <c r="K10" s="248">
        <v>17258</v>
      </c>
      <c r="L10"/>
      <c r="M10"/>
      <c r="N10"/>
    </row>
    <row r="11" spans="1:14" ht="12.75">
      <c r="A11" s="222"/>
      <c r="B11" s="223">
        <v>1148</v>
      </c>
      <c r="C11" s="247" t="s">
        <v>280</v>
      </c>
      <c r="D11" s="248">
        <v>200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/>
      <c r="M11"/>
      <c r="N11"/>
    </row>
    <row r="12" spans="1:14" ht="12.75">
      <c r="A12" s="9"/>
      <c r="B12" s="10">
        <v>1210</v>
      </c>
      <c r="C12" s="247" t="s">
        <v>342</v>
      </c>
      <c r="D12" s="248">
        <v>5210</v>
      </c>
      <c r="E12" s="248">
        <v>3071</v>
      </c>
      <c r="F12" s="248">
        <v>1086</v>
      </c>
      <c r="G12" s="248">
        <v>4157</v>
      </c>
      <c r="H12" s="248">
        <v>0</v>
      </c>
      <c r="I12" s="248">
        <v>4157</v>
      </c>
      <c r="J12" s="248">
        <v>0</v>
      </c>
      <c r="K12" s="248">
        <v>4157</v>
      </c>
      <c r="L12"/>
      <c r="M12"/>
      <c r="N12"/>
    </row>
    <row r="13" spans="1:14" ht="25.5">
      <c r="A13" s="222"/>
      <c r="B13" s="227">
        <v>1220</v>
      </c>
      <c r="C13" s="226" t="s">
        <v>734</v>
      </c>
      <c r="D13" s="225">
        <v>325</v>
      </c>
      <c r="E13" s="248">
        <f aca="true" t="shared" si="0" ref="E13:K13">SUM(E14:E16)</f>
        <v>50</v>
      </c>
      <c r="F13" s="248">
        <f t="shared" si="0"/>
        <v>0</v>
      </c>
      <c r="G13" s="248">
        <f t="shared" si="0"/>
        <v>50</v>
      </c>
      <c r="H13" s="248">
        <f t="shared" si="0"/>
        <v>-50</v>
      </c>
      <c r="I13" s="248">
        <f t="shared" si="0"/>
        <v>0</v>
      </c>
      <c r="J13" s="248">
        <f t="shared" si="0"/>
        <v>0</v>
      </c>
      <c r="K13" s="248">
        <f t="shared" si="0"/>
        <v>0</v>
      </c>
      <c r="L13"/>
      <c r="M13"/>
      <c r="N13"/>
    </row>
    <row r="14" spans="1:14" ht="12.75">
      <c r="A14" s="222"/>
      <c r="B14" s="223">
        <v>1221</v>
      </c>
      <c r="C14" s="226" t="s">
        <v>753</v>
      </c>
      <c r="D14" s="225">
        <v>205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/>
      <c r="M14"/>
      <c r="N14"/>
    </row>
    <row r="15" spans="1:14" ht="12.75">
      <c r="A15" s="222"/>
      <c r="B15" s="223">
        <v>1229</v>
      </c>
      <c r="C15" s="226" t="s">
        <v>176</v>
      </c>
      <c r="D15" s="225">
        <v>50</v>
      </c>
      <c r="E15" s="324">
        <v>50</v>
      </c>
      <c r="F15" s="385">
        <v>0</v>
      </c>
      <c r="G15" s="324">
        <v>50</v>
      </c>
      <c r="H15" s="324">
        <v>-50</v>
      </c>
      <c r="I15" s="385">
        <v>0</v>
      </c>
      <c r="J15" s="324">
        <v>0</v>
      </c>
      <c r="K15" s="385">
        <v>0</v>
      </c>
      <c r="L15"/>
      <c r="M15"/>
      <c r="N15"/>
    </row>
    <row r="16" spans="1:14" ht="25.5">
      <c r="A16" s="222"/>
      <c r="B16" s="223">
        <v>1228</v>
      </c>
      <c r="C16" s="226" t="s">
        <v>251</v>
      </c>
      <c r="D16" s="225">
        <v>70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/>
      <c r="M16"/>
      <c r="N16"/>
    </row>
    <row r="17" spans="1:14" ht="12.75">
      <c r="A17" s="9"/>
      <c r="B17" s="10">
        <v>2200</v>
      </c>
      <c r="C17" s="14" t="s">
        <v>310</v>
      </c>
      <c r="D17" s="66">
        <f aca="true" t="shared" si="1" ref="D17:I17">SUM(D18:D42)</f>
        <v>46299</v>
      </c>
      <c r="E17" s="66">
        <f t="shared" si="1"/>
        <v>25610</v>
      </c>
      <c r="F17" s="66">
        <f t="shared" si="1"/>
        <v>0</v>
      </c>
      <c r="G17" s="66">
        <f t="shared" si="1"/>
        <v>25610</v>
      </c>
      <c r="H17" s="66">
        <f t="shared" si="1"/>
        <v>33423</v>
      </c>
      <c r="I17" s="66">
        <f t="shared" si="1"/>
        <v>59033</v>
      </c>
      <c r="J17" s="66">
        <f>SUM(J18:J42)</f>
        <v>0</v>
      </c>
      <c r="K17" s="66">
        <f>SUM(K18:K42)</f>
        <v>59033</v>
      </c>
      <c r="L17"/>
      <c r="M17"/>
      <c r="N17"/>
    </row>
    <row r="18" spans="1:14" ht="12.75">
      <c r="A18" s="9"/>
      <c r="B18" s="126">
        <v>2219</v>
      </c>
      <c r="C18" s="14" t="s">
        <v>524</v>
      </c>
      <c r="D18" s="66">
        <v>2160</v>
      </c>
      <c r="E18" s="66">
        <v>600</v>
      </c>
      <c r="F18" s="66">
        <v>0</v>
      </c>
      <c r="G18" s="66">
        <v>600</v>
      </c>
      <c r="H18" s="66">
        <v>-450</v>
      </c>
      <c r="I18" s="66">
        <v>150</v>
      </c>
      <c r="J18" s="66">
        <v>0</v>
      </c>
      <c r="K18" s="66">
        <v>150</v>
      </c>
      <c r="L18"/>
      <c r="M18"/>
      <c r="N18"/>
    </row>
    <row r="19" spans="1:14" ht="12.75">
      <c r="A19" s="9"/>
      <c r="B19" s="126">
        <v>2221</v>
      </c>
      <c r="C19" s="14" t="s">
        <v>525</v>
      </c>
      <c r="D19" s="66">
        <v>1000</v>
      </c>
      <c r="E19" s="66">
        <v>800</v>
      </c>
      <c r="F19" s="66">
        <v>0</v>
      </c>
      <c r="G19" s="66">
        <v>800</v>
      </c>
      <c r="H19" s="66">
        <v>200</v>
      </c>
      <c r="I19" s="66">
        <v>1000</v>
      </c>
      <c r="J19" s="66">
        <v>0</v>
      </c>
      <c r="K19" s="66">
        <v>1000</v>
      </c>
      <c r="L19"/>
      <c r="M19"/>
      <c r="N19"/>
    </row>
    <row r="20" spans="1:14" ht="12.75">
      <c r="A20" s="9"/>
      <c r="B20" s="126">
        <v>2220</v>
      </c>
      <c r="C20" s="14" t="s">
        <v>44</v>
      </c>
      <c r="D20" s="66">
        <v>0</v>
      </c>
      <c r="E20" s="66">
        <v>0</v>
      </c>
      <c r="F20" s="66">
        <v>0</v>
      </c>
      <c r="G20" s="66"/>
      <c r="H20" s="66">
        <v>1500</v>
      </c>
      <c r="I20" s="66">
        <v>1500</v>
      </c>
      <c r="J20" s="66">
        <v>0</v>
      </c>
      <c r="K20" s="66">
        <v>1500</v>
      </c>
      <c r="L20"/>
      <c r="M20"/>
      <c r="N20"/>
    </row>
    <row r="21" spans="1:14" ht="12.75">
      <c r="A21" s="9"/>
      <c r="B21" s="126">
        <v>2222</v>
      </c>
      <c r="C21" s="14" t="s">
        <v>526</v>
      </c>
      <c r="D21" s="66">
        <v>0</v>
      </c>
      <c r="E21" s="66">
        <v>200</v>
      </c>
      <c r="F21" s="66">
        <v>0</v>
      </c>
      <c r="G21" s="66">
        <v>200</v>
      </c>
      <c r="H21" s="66">
        <v>0</v>
      </c>
      <c r="I21" s="66">
        <v>200</v>
      </c>
      <c r="J21" s="66">
        <v>0</v>
      </c>
      <c r="K21" s="66">
        <v>200</v>
      </c>
      <c r="L21"/>
      <c r="M21"/>
      <c r="N21"/>
    </row>
    <row r="22" spans="1:14" ht="12.75">
      <c r="A22" s="9"/>
      <c r="B22" s="126">
        <v>2223</v>
      </c>
      <c r="C22" s="14" t="s">
        <v>646</v>
      </c>
      <c r="D22" s="66">
        <v>700</v>
      </c>
      <c r="E22" s="66">
        <v>700</v>
      </c>
      <c r="F22" s="66">
        <v>0</v>
      </c>
      <c r="G22" s="66">
        <v>700</v>
      </c>
      <c r="H22" s="66">
        <v>-500</v>
      </c>
      <c r="I22" s="66">
        <v>200</v>
      </c>
      <c r="J22" s="66">
        <v>0</v>
      </c>
      <c r="K22" s="66">
        <v>200</v>
      </c>
      <c r="L22"/>
      <c r="M22"/>
      <c r="N22"/>
    </row>
    <row r="23" spans="1:14" ht="25.5">
      <c r="A23" s="9"/>
      <c r="B23" s="126">
        <v>2226</v>
      </c>
      <c r="C23" s="14" t="s">
        <v>702</v>
      </c>
      <c r="D23" s="66">
        <v>100</v>
      </c>
      <c r="E23" s="66">
        <v>0</v>
      </c>
      <c r="F23" s="66">
        <v>0</v>
      </c>
      <c r="G23" s="66">
        <v>0</v>
      </c>
      <c r="H23" s="66">
        <v>1500</v>
      </c>
      <c r="I23" s="66">
        <v>1500</v>
      </c>
      <c r="J23" s="66">
        <v>0</v>
      </c>
      <c r="K23" s="66">
        <v>1500</v>
      </c>
      <c r="L23"/>
      <c r="M23"/>
      <c r="N23"/>
    </row>
    <row r="24" spans="1:14" ht="12.75">
      <c r="A24" s="9"/>
      <c r="B24" s="126">
        <v>2229</v>
      </c>
      <c r="C24" s="14" t="s">
        <v>662</v>
      </c>
      <c r="D24" s="66">
        <v>1000</v>
      </c>
      <c r="E24" s="66">
        <v>1000</v>
      </c>
      <c r="F24" s="66">
        <v>0</v>
      </c>
      <c r="G24" s="66">
        <v>1000</v>
      </c>
      <c r="H24" s="66">
        <v>0</v>
      </c>
      <c r="I24" s="66">
        <v>1000</v>
      </c>
      <c r="J24" s="66">
        <v>0</v>
      </c>
      <c r="K24" s="66">
        <v>1000</v>
      </c>
      <c r="L24"/>
      <c r="M24"/>
      <c r="N24"/>
    </row>
    <row r="25" spans="1:14" ht="12.75">
      <c r="A25" s="9"/>
      <c r="B25" s="126">
        <v>2232</v>
      </c>
      <c r="C25" s="14" t="s">
        <v>273</v>
      </c>
      <c r="D25" s="66">
        <v>500</v>
      </c>
      <c r="E25" s="66">
        <v>500</v>
      </c>
      <c r="F25" s="66">
        <v>0</v>
      </c>
      <c r="G25" s="66">
        <v>500</v>
      </c>
      <c r="H25" s="66">
        <v>-500</v>
      </c>
      <c r="I25" s="66">
        <v>0</v>
      </c>
      <c r="J25" s="66">
        <v>0</v>
      </c>
      <c r="K25" s="66">
        <v>0</v>
      </c>
      <c r="L25"/>
      <c r="M25"/>
      <c r="N25"/>
    </row>
    <row r="26" spans="1:14" ht="12.75">
      <c r="A26" s="9"/>
      <c r="B26" s="126">
        <v>2233</v>
      </c>
      <c r="C26" s="14" t="s">
        <v>552</v>
      </c>
      <c r="D26" s="66">
        <v>100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/>
      <c r="M26"/>
      <c r="N26"/>
    </row>
    <row r="27" spans="1:14" ht="12.75">
      <c r="A27" s="222"/>
      <c r="B27" s="223">
        <v>2234</v>
      </c>
      <c r="C27" s="226" t="s">
        <v>714</v>
      </c>
      <c r="D27" s="225">
        <v>60</v>
      </c>
      <c r="E27">
        <v>60</v>
      </c>
      <c r="F27" s="386">
        <v>0</v>
      </c>
      <c r="G27">
        <v>60</v>
      </c>
      <c r="H27">
        <v>0</v>
      </c>
      <c r="I27" s="386">
        <v>60</v>
      </c>
      <c r="J27">
        <v>0</v>
      </c>
      <c r="K27" s="386">
        <v>60</v>
      </c>
      <c r="L27"/>
      <c r="M27"/>
      <c r="N27"/>
    </row>
    <row r="28" spans="1:14" ht="12.75">
      <c r="A28" s="9"/>
      <c r="B28" s="126">
        <v>2236</v>
      </c>
      <c r="C28" s="14" t="s">
        <v>701</v>
      </c>
      <c r="D28" s="66">
        <v>400</v>
      </c>
      <c r="E28" s="66">
        <v>400</v>
      </c>
      <c r="F28" s="66">
        <v>0</v>
      </c>
      <c r="G28" s="66">
        <v>400</v>
      </c>
      <c r="H28" s="66">
        <v>0</v>
      </c>
      <c r="I28" s="66">
        <v>400</v>
      </c>
      <c r="J28" s="66">
        <v>0</v>
      </c>
      <c r="K28" s="66">
        <v>400</v>
      </c>
      <c r="L28"/>
      <c r="M28"/>
      <c r="N28"/>
    </row>
    <row r="29" spans="1:14" ht="12.75">
      <c r="A29" s="9"/>
      <c r="B29" s="126">
        <v>2239</v>
      </c>
      <c r="C29" s="14" t="s">
        <v>663</v>
      </c>
      <c r="D29" s="66">
        <v>2300</v>
      </c>
      <c r="E29" s="66">
        <v>3000</v>
      </c>
      <c r="F29" s="66">
        <v>0</v>
      </c>
      <c r="G29" s="66">
        <v>3000</v>
      </c>
      <c r="H29" s="66">
        <v>7700</v>
      </c>
      <c r="I29" s="66">
        <v>10700</v>
      </c>
      <c r="J29" s="66">
        <v>0</v>
      </c>
      <c r="K29" s="66">
        <v>10700</v>
      </c>
      <c r="L29"/>
      <c r="M29"/>
      <c r="N29"/>
    </row>
    <row r="30" spans="1:14" ht="12.75">
      <c r="A30" s="9"/>
      <c r="B30" s="126">
        <v>2240</v>
      </c>
      <c r="C30" s="14" t="s">
        <v>126</v>
      </c>
      <c r="D30" s="66">
        <v>1040</v>
      </c>
      <c r="E30" s="66">
        <v>0</v>
      </c>
      <c r="F30" s="66">
        <v>0</v>
      </c>
      <c r="G30" s="66">
        <v>0</v>
      </c>
      <c r="H30" s="66">
        <v>6000</v>
      </c>
      <c r="I30" s="66">
        <v>6000</v>
      </c>
      <c r="J30" s="66">
        <v>0</v>
      </c>
      <c r="K30" s="66">
        <v>6000</v>
      </c>
      <c r="L30"/>
      <c r="M30"/>
      <c r="N30"/>
    </row>
    <row r="31" spans="1:14" ht="12.75">
      <c r="A31" s="9"/>
      <c r="B31" s="126">
        <v>2241</v>
      </c>
      <c r="C31" s="14" t="s">
        <v>131</v>
      </c>
      <c r="D31" s="66">
        <v>3647</v>
      </c>
      <c r="E31" s="66">
        <v>0</v>
      </c>
      <c r="F31" s="66">
        <v>0</v>
      </c>
      <c r="G31" s="66">
        <v>0</v>
      </c>
      <c r="H31" s="66">
        <v>2550</v>
      </c>
      <c r="I31" s="66">
        <v>2550</v>
      </c>
      <c r="J31" s="66">
        <v>0</v>
      </c>
      <c r="K31" s="66">
        <v>2550</v>
      </c>
      <c r="L31"/>
      <c r="M31"/>
      <c r="N31"/>
    </row>
    <row r="32" spans="1:14" ht="12.75">
      <c r="A32" s="9"/>
      <c r="B32" s="126">
        <v>2242</v>
      </c>
      <c r="C32" s="14" t="s">
        <v>679</v>
      </c>
      <c r="D32" s="66">
        <v>1000</v>
      </c>
      <c r="E32" s="66">
        <v>1800</v>
      </c>
      <c r="F32" s="66">
        <v>0</v>
      </c>
      <c r="G32" s="66">
        <v>1800</v>
      </c>
      <c r="H32" s="66">
        <v>0</v>
      </c>
      <c r="I32" s="66">
        <v>1800</v>
      </c>
      <c r="J32" s="66">
        <v>0</v>
      </c>
      <c r="K32" s="66">
        <v>1800</v>
      </c>
      <c r="L32"/>
      <c r="M32"/>
      <c r="N32"/>
    </row>
    <row r="33" spans="1:14" ht="25.5">
      <c r="A33" s="9"/>
      <c r="B33" s="126">
        <v>2243</v>
      </c>
      <c r="C33" s="14" t="s">
        <v>595</v>
      </c>
      <c r="D33" s="66">
        <v>1330</v>
      </c>
      <c r="E33" s="66">
        <v>1500</v>
      </c>
      <c r="F33" s="66">
        <v>0</v>
      </c>
      <c r="G33" s="66">
        <v>1500</v>
      </c>
      <c r="H33" s="66">
        <v>200</v>
      </c>
      <c r="I33" s="66">
        <v>1700</v>
      </c>
      <c r="J33" s="66">
        <v>0</v>
      </c>
      <c r="K33" s="66">
        <v>1700</v>
      </c>
      <c r="L33"/>
      <c r="M33"/>
      <c r="N33"/>
    </row>
    <row r="34" spans="1:14" ht="12.75">
      <c r="A34" s="9"/>
      <c r="B34" s="126">
        <v>2245</v>
      </c>
      <c r="C34" s="14" t="s">
        <v>703</v>
      </c>
      <c r="D34" s="66">
        <v>100</v>
      </c>
      <c r="E34" s="66">
        <v>200</v>
      </c>
      <c r="F34" s="66">
        <v>0</v>
      </c>
      <c r="G34" s="66">
        <v>200</v>
      </c>
      <c r="H34" s="66">
        <v>-100</v>
      </c>
      <c r="I34" s="66">
        <v>100</v>
      </c>
      <c r="J34" s="66">
        <v>0</v>
      </c>
      <c r="K34" s="66">
        <v>100</v>
      </c>
      <c r="L34"/>
      <c r="M34"/>
      <c r="N34"/>
    </row>
    <row r="35" spans="1:14" ht="12.75">
      <c r="A35" s="9"/>
      <c r="B35" s="126">
        <v>2246</v>
      </c>
      <c r="C35" s="14" t="s">
        <v>763</v>
      </c>
      <c r="D35" s="66">
        <v>15363</v>
      </c>
      <c r="E35" s="66">
        <v>0</v>
      </c>
      <c r="F35" s="66">
        <v>0</v>
      </c>
      <c r="G35" s="66">
        <v>0</v>
      </c>
      <c r="H35" s="66">
        <v>10000</v>
      </c>
      <c r="I35" s="66">
        <v>10000</v>
      </c>
      <c r="J35" s="66">
        <v>0</v>
      </c>
      <c r="K35" s="66">
        <v>10000</v>
      </c>
      <c r="L35"/>
      <c r="M35"/>
      <c r="N35"/>
    </row>
    <row r="36" spans="1:14" ht="12.75" customHeight="1">
      <c r="A36" s="9"/>
      <c r="B36" s="126">
        <v>2249</v>
      </c>
      <c r="C36" s="14" t="s">
        <v>649</v>
      </c>
      <c r="D36" s="66">
        <v>380</v>
      </c>
      <c r="E36" s="66">
        <v>500</v>
      </c>
      <c r="F36" s="66">
        <v>0</v>
      </c>
      <c r="G36" s="66">
        <v>500</v>
      </c>
      <c r="H36" s="66">
        <v>-300</v>
      </c>
      <c r="I36" s="66">
        <v>200</v>
      </c>
      <c r="J36" s="66">
        <v>0</v>
      </c>
      <c r="K36" s="66">
        <v>200</v>
      </c>
      <c r="L36"/>
      <c r="M36"/>
      <c r="N36"/>
    </row>
    <row r="37" spans="1:14" ht="25.5">
      <c r="A37" s="9"/>
      <c r="B37" s="126">
        <v>2253</v>
      </c>
      <c r="C37" s="14" t="s">
        <v>650</v>
      </c>
      <c r="D37" s="66">
        <v>0</v>
      </c>
      <c r="E37" s="66">
        <v>250</v>
      </c>
      <c r="F37" s="66">
        <v>0</v>
      </c>
      <c r="G37" s="66">
        <v>250</v>
      </c>
      <c r="H37" s="66">
        <v>-200</v>
      </c>
      <c r="I37" s="66">
        <v>50</v>
      </c>
      <c r="J37" s="66">
        <v>0</v>
      </c>
      <c r="K37" s="66">
        <v>50</v>
      </c>
      <c r="L37"/>
      <c r="M37"/>
      <c r="N37"/>
    </row>
    <row r="38" spans="1:14" ht="12.75">
      <c r="A38" s="9"/>
      <c r="B38" s="126">
        <v>2260</v>
      </c>
      <c r="C38" s="14" t="s">
        <v>274</v>
      </c>
      <c r="D38" s="66">
        <v>275</v>
      </c>
      <c r="E38" s="66">
        <v>100</v>
      </c>
      <c r="F38" s="66">
        <v>0</v>
      </c>
      <c r="G38" s="66">
        <v>100</v>
      </c>
      <c r="H38" s="66">
        <v>150</v>
      </c>
      <c r="I38" s="66">
        <v>250</v>
      </c>
      <c r="J38" s="66">
        <v>0</v>
      </c>
      <c r="K38" s="66">
        <v>250</v>
      </c>
      <c r="L38"/>
      <c r="M38"/>
      <c r="N38"/>
    </row>
    <row r="39" spans="1:14" ht="12.75">
      <c r="A39" s="9"/>
      <c r="B39" s="126">
        <v>2263</v>
      </c>
      <c r="C39" s="14" t="s">
        <v>466</v>
      </c>
      <c r="D39" s="66">
        <v>0</v>
      </c>
      <c r="E39" s="66">
        <v>0</v>
      </c>
      <c r="F39" s="66">
        <v>0</v>
      </c>
      <c r="G39" s="66">
        <v>0</v>
      </c>
      <c r="H39" s="66">
        <v>95</v>
      </c>
      <c r="I39" s="66">
        <v>95</v>
      </c>
      <c r="J39" s="66">
        <v>0</v>
      </c>
      <c r="K39" s="66">
        <v>95</v>
      </c>
      <c r="L39"/>
      <c r="M39"/>
      <c r="N39"/>
    </row>
    <row r="40" spans="1:14" ht="38.25">
      <c r="A40" s="9"/>
      <c r="B40" s="126">
        <v>2279</v>
      </c>
      <c r="C40" s="14" t="s">
        <v>868</v>
      </c>
      <c r="D40" s="66">
        <v>8394</v>
      </c>
      <c r="E40" s="66">
        <v>7000</v>
      </c>
      <c r="F40" s="66">
        <v>0</v>
      </c>
      <c r="G40" s="66">
        <v>7000</v>
      </c>
      <c r="H40" s="66">
        <v>5498</v>
      </c>
      <c r="I40" s="66">
        <v>12498</v>
      </c>
      <c r="J40" s="66">
        <v>0</v>
      </c>
      <c r="K40" s="66">
        <v>12498</v>
      </c>
      <c r="L40"/>
      <c r="M40"/>
      <c r="N40"/>
    </row>
    <row r="41" spans="1:14" ht="12.75">
      <c r="A41" s="9"/>
      <c r="B41" s="126">
        <v>2280</v>
      </c>
      <c r="C41" s="14" t="s">
        <v>69</v>
      </c>
      <c r="D41" s="66">
        <v>0</v>
      </c>
      <c r="E41" s="66">
        <v>0</v>
      </c>
      <c r="F41" s="66">
        <v>0</v>
      </c>
      <c r="G41" s="66">
        <v>0</v>
      </c>
      <c r="H41" s="66">
        <v>80</v>
      </c>
      <c r="I41" s="66">
        <v>80</v>
      </c>
      <c r="J41" s="66">
        <v>0</v>
      </c>
      <c r="K41" s="66">
        <v>80</v>
      </c>
      <c r="L41"/>
      <c r="M41"/>
      <c r="N41"/>
    </row>
    <row r="42" spans="1:14" ht="12.75">
      <c r="A42" s="9"/>
      <c r="B42" s="126">
        <v>2283</v>
      </c>
      <c r="C42" s="14" t="s">
        <v>764</v>
      </c>
      <c r="D42" s="66">
        <v>6450</v>
      </c>
      <c r="E42" s="66">
        <v>7000</v>
      </c>
      <c r="F42" s="66">
        <v>0</v>
      </c>
      <c r="G42" s="66">
        <v>7000</v>
      </c>
      <c r="H42" s="66">
        <v>0</v>
      </c>
      <c r="I42" s="66">
        <v>7000</v>
      </c>
      <c r="J42" s="66">
        <v>0</v>
      </c>
      <c r="K42" s="66">
        <v>7000</v>
      </c>
      <c r="L42"/>
      <c r="M42"/>
      <c r="N42"/>
    </row>
    <row r="43" spans="1:14" ht="24" customHeight="1">
      <c r="A43" s="9"/>
      <c r="B43" s="10">
        <v>2300</v>
      </c>
      <c r="C43" s="14" t="s">
        <v>362</v>
      </c>
      <c r="D43" s="66">
        <f aca="true" t="shared" si="2" ref="D43:I43">SUM(D44:D53)</f>
        <v>6876</v>
      </c>
      <c r="E43" s="66">
        <f t="shared" si="2"/>
        <v>18025</v>
      </c>
      <c r="F43" s="66">
        <f t="shared" si="2"/>
        <v>0</v>
      </c>
      <c r="G43" s="66">
        <f t="shared" si="2"/>
        <v>18025</v>
      </c>
      <c r="H43" s="66">
        <f t="shared" si="2"/>
        <v>-9150</v>
      </c>
      <c r="I43" s="66">
        <f t="shared" si="2"/>
        <v>8875</v>
      </c>
      <c r="J43" s="66">
        <f>SUM(J44:J53)</f>
        <v>0</v>
      </c>
      <c r="K43" s="66">
        <f>SUM(K44:K53)</f>
        <v>8875</v>
      </c>
      <c r="L43"/>
      <c r="M43"/>
      <c r="N43"/>
    </row>
    <row r="44" spans="1:14" ht="14.25" customHeight="1">
      <c r="A44" s="9"/>
      <c r="B44" s="126">
        <v>2311</v>
      </c>
      <c r="C44" s="14" t="s">
        <v>538</v>
      </c>
      <c r="D44" s="66">
        <v>0</v>
      </c>
      <c r="E44" s="66">
        <v>25</v>
      </c>
      <c r="F44" s="66">
        <v>0</v>
      </c>
      <c r="G44" s="66">
        <v>25</v>
      </c>
      <c r="H44" s="66">
        <v>50</v>
      </c>
      <c r="I44" s="66">
        <v>75</v>
      </c>
      <c r="J44" s="66">
        <v>0</v>
      </c>
      <c r="K44" s="66">
        <v>75</v>
      </c>
      <c r="L44"/>
      <c r="M44"/>
      <c r="N44"/>
    </row>
    <row r="45" spans="1:14" ht="15" customHeight="1">
      <c r="A45" s="9"/>
      <c r="B45" s="126">
        <v>2312</v>
      </c>
      <c r="C45" s="14" t="s">
        <v>539</v>
      </c>
      <c r="D45" s="66">
        <v>2415</v>
      </c>
      <c r="E45" s="66">
        <v>3000</v>
      </c>
      <c r="F45" s="66">
        <v>0</v>
      </c>
      <c r="G45" s="66">
        <v>3000</v>
      </c>
      <c r="H45" s="66">
        <v>-2000</v>
      </c>
      <c r="I45" s="66">
        <v>1000</v>
      </c>
      <c r="J45" s="66">
        <v>0</v>
      </c>
      <c r="K45" s="66">
        <v>1000</v>
      </c>
      <c r="L45"/>
      <c r="M45"/>
      <c r="N45"/>
    </row>
    <row r="46" spans="1:14" ht="14.25" customHeight="1">
      <c r="A46" s="9"/>
      <c r="B46" s="126">
        <v>2322</v>
      </c>
      <c r="C46" s="14" t="s">
        <v>540</v>
      </c>
      <c r="D46" s="66">
        <v>2700</v>
      </c>
      <c r="E46" s="66">
        <v>3000</v>
      </c>
      <c r="F46" s="66">
        <v>0</v>
      </c>
      <c r="G46" s="66">
        <v>3000</v>
      </c>
      <c r="H46" s="66">
        <v>-500</v>
      </c>
      <c r="I46" s="66">
        <v>2500</v>
      </c>
      <c r="J46" s="66">
        <v>0</v>
      </c>
      <c r="K46" s="66">
        <v>2500</v>
      </c>
      <c r="L46"/>
      <c r="M46"/>
      <c r="N46"/>
    </row>
    <row r="47" spans="1:14" ht="13.5" customHeight="1">
      <c r="A47" s="9"/>
      <c r="B47" s="126">
        <v>2350</v>
      </c>
      <c r="C47" s="14" t="s">
        <v>91</v>
      </c>
      <c r="D47" s="66">
        <v>600</v>
      </c>
      <c r="E47" s="66">
        <v>10000</v>
      </c>
      <c r="F47" s="66">
        <v>0</v>
      </c>
      <c r="G47" s="66">
        <v>10000</v>
      </c>
      <c r="H47" s="66">
        <v>-9000</v>
      </c>
      <c r="I47" s="66">
        <v>1000</v>
      </c>
      <c r="J47" s="66">
        <v>0</v>
      </c>
      <c r="K47" s="66">
        <v>1000</v>
      </c>
      <c r="L47"/>
      <c r="M47"/>
      <c r="N47"/>
    </row>
    <row r="48" spans="1:14" ht="13.5" customHeight="1">
      <c r="A48" s="9"/>
      <c r="B48" s="126">
        <v>2351</v>
      </c>
      <c r="C48" s="14" t="s">
        <v>541</v>
      </c>
      <c r="D48" s="66">
        <v>0</v>
      </c>
      <c r="E48" s="66">
        <v>0</v>
      </c>
      <c r="F48" s="66">
        <v>0</v>
      </c>
      <c r="G48" s="66">
        <v>0</v>
      </c>
      <c r="H48" s="66">
        <v>1000</v>
      </c>
      <c r="I48" s="66">
        <v>1000</v>
      </c>
      <c r="J48" s="66">
        <v>0</v>
      </c>
      <c r="K48" s="66">
        <v>1000</v>
      </c>
      <c r="L48"/>
      <c r="M48"/>
      <c r="N48"/>
    </row>
    <row r="49" spans="1:14" ht="13.5" customHeight="1">
      <c r="A49" s="9"/>
      <c r="B49" s="126">
        <v>2352</v>
      </c>
      <c r="C49" s="14" t="s">
        <v>654</v>
      </c>
      <c r="D49" s="66">
        <v>236</v>
      </c>
      <c r="E49" s="66">
        <v>200</v>
      </c>
      <c r="F49" s="66">
        <v>0</v>
      </c>
      <c r="G49" s="66">
        <v>200</v>
      </c>
      <c r="H49" s="66">
        <v>0</v>
      </c>
      <c r="I49" s="66">
        <v>200</v>
      </c>
      <c r="J49" s="66">
        <v>0</v>
      </c>
      <c r="K49" s="66">
        <v>200</v>
      </c>
      <c r="L49"/>
      <c r="M49"/>
      <c r="N49"/>
    </row>
    <row r="50" spans="1:14" ht="24.75" customHeight="1">
      <c r="A50" s="9"/>
      <c r="B50" s="126">
        <v>2353</v>
      </c>
      <c r="C50" s="14" t="s">
        <v>655</v>
      </c>
      <c r="D50" s="66">
        <v>0</v>
      </c>
      <c r="E50" s="66">
        <v>300</v>
      </c>
      <c r="F50" s="66">
        <v>0</v>
      </c>
      <c r="G50" s="66">
        <v>300</v>
      </c>
      <c r="H50" s="66">
        <v>-300</v>
      </c>
      <c r="I50" s="66">
        <v>0</v>
      </c>
      <c r="J50" s="66">
        <v>0</v>
      </c>
      <c r="K50" s="66">
        <v>0</v>
      </c>
      <c r="L50"/>
      <c r="M50"/>
      <c r="N50"/>
    </row>
    <row r="51" spans="1:14" ht="15.75" customHeight="1">
      <c r="A51" s="9"/>
      <c r="B51" s="126">
        <v>2354</v>
      </c>
      <c r="C51" s="14" t="s">
        <v>575</v>
      </c>
      <c r="D51" s="66">
        <v>725</v>
      </c>
      <c r="E51" s="66">
        <v>500</v>
      </c>
      <c r="F51" s="66">
        <v>0</v>
      </c>
      <c r="G51" s="66">
        <v>500</v>
      </c>
      <c r="H51" s="66">
        <v>0</v>
      </c>
      <c r="I51" s="66">
        <v>500</v>
      </c>
      <c r="J51" s="66">
        <v>0</v>
      </c>
      <c r="K51" s="66">
        <v>500</v>
      </c>
      <c r="L51"/>
      <c r="M51"/>
      <c r="N51"/>
    </row>
    <row r="52" spans="1:14" ht="13.5" customHeight="1">
      <c r="A52" s="9"/>
      <c r="B52" s="126">
        <v>2363</v>
      </c>
      <c r="C52" s="14" t="s">
        <v>544</v>
      </c>
      <c r="D52" s="66">
        <v>100</v>
      </c>
      <c r="E52" s="66">
        <v>500</v>
      </c>
      <c r="F52" s="66">
        <v>0</v>
      </c>
      <c r="G52" s="66">
        <v>500</v>
      </c>
      <c r="H52" s="66">
        <v>100</v>
      </c>
      <c r="I52" s="66">
        <v>600</v>
      </c>
      <c r="J52" s="66">
        <v>0</v>
      </c>
      <c r="K52" s="66">
        <v>600</v>
      </c>
      <c r="L52"/>
      <c r="M52"/>
      <c r="N52"/>
    </row>
    <row r="53" spans="1:14" ht="14.25" customHeight="1">
      <c r="A53" s="9"/>
      <c r="B53" s="126">
        <v>2390</v>
      </c>
      <c r="C53" s="14" t="s">
        <v>545</v>
      </c>
      <c r="D53" s="66">
        <v>100</v>
      </c>
      <c r="E53" s="66">
        <v>500</v>
      </c>
      <c r="F53" s="66">
        <v>0</v>
      </c>
      <c r="G53" s="66">
        <v>500</v>
      </c>
      <c r="H53" s="66">
        <v>1500</v>
      </c>
      <c r="I53" s="66">
        <v>2000</v>
      </c>
      <c r="J53" s="66">
        <v>0</v>
      </c>
      <c r="K53" s="66">
        <v>2000</v>
      </c>
      <c r="L53"/>
      <c r="M53"/>
      <c r="N53"/>
    </row>
    <row r="54" spans="1:14" ht="12.75">
      <c r="A54" s="9"/>
      <c r="B54" s="10">
        <v>2500</v>
      </c>
      <c r="C54" s="14" t="s">
        <v>704</v>
      </c>
      <c r="D54" s="66">
        <v>5550</v>
      </c>
      <c r="E54" s="66">
        <f aca="true" t="shared" si="3" ref="E54:K54">SUM(E55:E56)</f>
        <v>7125</v>
      </c>
      <c r="F54" s="66">
        <f t="shared" si="3"/>
        <v>0</v>
      </c>
      <c r="G54" s="66">
        <f t="shared" si="3"/>
        <v>7125</v>
      </c>
      <c r="H54" s="66">
        <f t="shared" si="3"/>
        <v>800</v>
      </c>
      <c r="I54" s="66">
        <f t="shared" si="3"/>
        <v>7925</v>
      </c>
      <c r="J54" s="66">
        <f t="shared" si="3"/>
        <v>0</v>
      </c>
      <c r="K54" s="66">
        <f t="shared" si="3"/>
        <v>7925</v>
      </c>
      <c r="L54"/>
      <c r="M54"/>
      <c r="N54"/>
    </row>
    <row r="55" spans="1:14" ht="12.75">
      <c r="A55" s="9"/>
      <c r="B55" s="126">
        <v>2512</v>
      </c>
      <c r="C55" s="14" t="s">
        <v>92</v>
      </c>
      <c r="D55" s="66">
        <v>5425</v>
      </c>
      <c r="E55" s="66">
        <v>7000</v>
      </c>
      <c r="F55" s="66">
        <v>0</v>
      </c>
      <c r="G55" s="66">
        <v>7000</v>
      </c>
      <c r="H55" s="66">
        <v>800</v>
      </c>
      <c r="I55" s="66">
        <v>7800</v>
      </c>
      <c r="J55" s="66">
        <v>0</v>
      </c>
      <c r="K55" s="66">
        <v>7800</v>
      </c>
      <c r="L55"/>
      <c r="M55"/>
      <c r="N55"/>
    </row>
    <row r="56" spans="1:14" ht="12.75">
      <c r="A56" s="9"/>
      <c r="B56" s="126">
        <v>2519</v>
      </c>
      <c r="C56" s="14" t="s">
        <v>93</v>
      </c>
      <c r="D56" s="66">
        <v>125</v>
      </c>
      <c r="E56" s="66">
        <v>125</v>
      </c>
      <c r="F56" s="66">
        <v>0</v>
      </c>
      <c r="G56" s="66">
        <v>125</v>
      </c>
      <c r="H56" s="66">
        <v>0</v>
      </c>
      <c r="I56" s="66">
        <v>125</v>
      </c>
      <c r="J56" s="66">
        <v>0</v>
      </c>
      <c r="K56" s="66">
        <v>125</v>
      </c>
      <c r="L56"/>
      <c r="M56"/>
      <c r="N56"/>
    </row>
    <row r="57" spans="1:14" ht="12.75">
      <c r="A57" s="9"/>
      <c r="B57" s="10">
        <v>3262</v>
      </c>
      <c r="C57" s="14" t="s">
        <v>45</v>
      </c>
      <c r="D57" s="66">
        <v>0</v>
      </c>
      <c r="E57" s="66">
        <v>0</v>
      </c>
      <c r="F57" s="66">
        <v>0</v>
      </c>
      <c r="G57" s="66">
        <v>0</v>
      </c>
      <c r="H57" s="66">
        <v>5050</v>
      </c>
      <c r="I57" s="66">
        <v>5050</v>
      </c>
      <c r="J57" s="66">
        <v>0</v>
      </c>
      <c r="K57" s="66">
        <v>5050</v>
      </c>
      <c r="L57"/>
      <c r="M57"/>
      <c r="N57"/>
    </row>
    <row r="58" spans="1:14" ht="12.75">
      <c r="A58" s="9"/>
      <c r="B58" s="10">
        <v>5000</v>
      </c>
      <c r="C58" s="14" t="s">
        <v>343</v>
      </c>
      <c r="D58" s="66">
        <v>11233</v>
      </c>
      <c r="E58" s="66">
        <f aca="true" t="shared" si="4" ref="E58:K58">SUM(E59:E61)</f>
        <v>0</v>
      </c>
      <c r="F58" s="66">
        <f t="shared" si="4"/>
        <v>5000</v>
      </c>
      <c r="G58" s="66">
        <f t="shared" si="4"/>
        <v>5000</v>
      </c>
      <c r="H58" s="66">
        <f t="shared" si="4"/>
        <v>-4285</v>
      </c>
      <c r="I58" s="66">
        <f t="shared" si="4"/>
        <v>715</v>
      </c>
      <c r="J58" s="66">
        <f t="shared" si="4"/>
        <v>0</v>
      </c>
      <c r="K58" s="66">
        <f t="shared" si="4"/>
        <v>715</v>
      </c>
      <c r="L58"/>
      <c r="M58"/>
      <c r="N58"/>
    </row>
    <row r="59" spans="1:14" ht="12.75">
      <c r="A59" s="9"/>
      <c r="B59" s="126">
        <v>5239</v>
      </c>
      <c r="C59" s="14" t="s">
        <v>548</v>
      </c>
      <c r="D59" s="66">
        <v>8370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/>
      <c r="M59"/>
      <c r="N59"/>
    </row>
    <row r="60" spans="1:14" ht="12.75">
      <c r="A60" s="9"/>
      <c r="B60" s="126">
        <v>5238</v>
      </c>
      <c r="C60" s="14" t="s">
        <v>547</v>
      </c>
      <c r="D60" s="66">
        <v>0</v>
      </c>
      <c r="E60" s="66">
        <v>0</v>
      </c>
      <c r="F60" s="66">
        <v>0</v>
      </c>
      <c r="G60" s="66">
        <v>0</v>
      </c>
      <c r="H60" s="66">
        <v>715</v>
      </c>
      <c r="I60" s="66">
        <v>715</v>
      </c>
      <c r="J60" s="66">
        <v>0</v>
      </c>
      <c r="K60" s="66">
        <v>715</v>
      </c>
      <c r="L60"/>
      <c r="M60"/>
      <c r="N60"/>
    </row>
    <row r="61" spans="1:14" ht="12.75">
      <c r="A61" s="9"/>
      <c r="B61" s="126">
        <v>5250</v>
      </c>
      <c r="C61" s="14" t="s">
        <v>136</v>
      </c>
      <c r="D61" s="66">
        <v>2863</v>
      </c>
      <c r="E61" s="66">
        <v>0</v>
      </c>
      <c r="F61" s="66">
        <v>5000</v>
      </c>
      <c r="G61" s="66">
        <v>5000</v>
      </c>
      <c r="H61" s="66">
        <v>-5000</v>
      </c>
      <c r="I61" s="66">
        <v>0</v>
      </c>
      <c r="J61" s="66">
        <v>0</v>
      </c>
      <c r="K61" s="66">
        <v>0</v>
      </c>
      <c r="L61"/>
      <c r="M61"/>
      <c r="N61"/>
    </row>
    <row r="62" spans="1:11" s="137" customFormat="1" ht="14.25">
      <c r="A62" s="9"/>
      <c r="B62" s="10"/>
      <c r="C62" s="18" t="s">
        <v>306</v>
      </c>
      <c r="D62" s="66">
        <f>D10+D12+D17+D43+D54+D58+D13</f>
        <v>96904</v>
      </c>
      <c r="E62" s="66">
        <f>E10+E12+E17+E43+E54+E58+E13</f>
        <v>66631</v>
      </c>
      <c r="F62" s="66">
        <f>F10+F12+F17+F43+F54+F58+F13</f>
        <v>10594</v>
      </c>
      <c r="G62" s="66">
        <f>G10+G12+G17+G43+G54+G58+G13</f>
        <v>77225</v>
      </c>
      <c r="H62" s="66">
        <f>H10+H12+H17+H43+H54+H58+H13+H57</f>
        <v>25788</v>
      </c>
      <c r="I62" s="66">
        <f>I10+I12+I17+I43+I54+I58+I13+I57</f>
        <v>103013</v>
      </c>
      <c r="J62" s="66">
        <f>J10+J12+J17+J43+J54+J58+J13+J57</f>
        <v>0</v>
      </c>
      <c r="K62" s="66">
        <f>K10+K12+K17+K43+K54+K58+K13+K57</f>
        <v>103013</v>
      </c>
    </row>
    <row r="63" spans="1:11" s="137" customFormat="1" ht="14.25">
      <c r="A63" s="9"/>
      <c r="B63" s="10"/>
      <c r="C63" s="18"/>
      <c r="D63" s="66"/>
      <c r="E63" s="66"/>
      <c r="F63" s="66"/>
      <c r="G63" s="66"/>
      <c r="H63" s="66"/>
      <c r="I63" s="66"/>
      <c r="J63" s="66"/>
      <c r="K63" s="66"/>
    </row>
    <row r="64" spans="1:14" ht="13.5">
      <c r="A64" s="9"/>
      <c r="B64" s="10"/>
      <c r="C64" s="146" t="s">
        <v>694</v>
      </c>
      <c r="D64" s="66">
        <f aca="true" t="shared" si="5" ref="D64:I64">D65+D82</f>
        <v>267641</v>
      </c>
      <c r="E64" s="66">
        <f t="shared" si="5"/>
        <v>329879</v>
      </c>
      <c r="F64" s="66">
        <f t="shared" si="5"/>
        <v>-178174</v>
      </c>
      <c r="G64" s="66">
        <f t="shared" si="5"/>
        <v>151705</v>
      </c>
      <c r="H64" s="66">
        <f t="shared" si="5"/>
        <v>55111</v>
      </c>
      <c r="I64" s="66">
        <f t="shared" si="5"/>
        <v>206816</v>
      </c>
      <c r="J64" s="66">
        <f>J65+J82</f>
        <v>0</v>
      </c>
      <c r="K64" s="66">
        <f>K65+K82</f>
        <v>206816</v>
      </c>
      <c r="L64"/>
      <c r="M64"/>
      <c r="N64"/>
    </row>
    <row r="65" spans="1:14" ht="12.75">
      <c r="A65" s="9"/>
      <c r="B65" s="10">
        <v>2200</v>
      </c>
      <c r="C65" s="14" t="s">
        <v>695</v>
      </c>
      <c r="D65" s="66">
        <f>SUM(D71:D81)</f>
        <v>9512</v>
      </c>
      <c r="E65" s="66">
        <f aca="true" t="shared" si="6" ref="E65:K65">SUM(E66:E81)</f>
        <v>8910</v>
      </c>
      <c r="F65" s="66">
        <f t="shared" si="6"/>
        <v>437</v>
      </c>
      <c r="G65" s="66">
        <f t="shared" si="6"/>
        <v>9347</v>
      </c>
      <c r="H65" s="66">
        <f t="shared" si="6"/>
        <v>115</v>
      </c>
      <c r="I65" s="66">
        <f t="shared" si="6"/>
        <v>9462</v>
      </c>
      <c r="J65" s="66">
        <f t="shared" si="6"/>
        <v>0</v>
      </c>
      <c r="K65" s="66">
        <f t="shared" si="6"/>
        <v>9462</v>
      </c>
      <c r="L65"/>
      <c r="M65"/>
      <c r="N65"/>
    </row>
    <row r="66" spans="1:14" ht="38.25">
      <c r="A66" s="9"/>
      <c r="B66" s="126">
        <v>2279</v>
      </c>
      <c r="C66" s="14" t="s">
        <v>87</v>
      </c>
      <c r="D66" s="66">
        <v>0</v>
      </c>
      <c r="E66" s="66">
        <v>800</v>
      </c>
      <c r="F66" s="66">
        <v>0</v>
      </c>
      <c r="G66" s="66">
        <v>800</v>
      </c>
      <c r="H66" s="66">
        <v>0</v>
      </c>
      <c r="I66" s="66">
        <v>800</v>
      </c>
      <c r="J66" s="66">
        <v>0</v>
      </c>
      <c r="K66" s="66">
        <v>800</v>
      </c>
      <c r="L66"/>
      <c r="M66"/>
      <c r="N66"/>
    </row>
    <row r="67" spans="1:14" ht="38.25">
      <c r="A67" s="9"/>
      <c r="B67" s="10"/>
      <c r="C67" s="14" t="s">
        <v>105</v>
      </c>
      <c r="D67" s="66">
        <v>0</v>
      </c>
      <c r="E67" s="66">
        <v>255</v>
      </c>
      <c r="F67" s="66">
        <v>0</v>
      </c>
      <c r="G67" s="66">
        <v>255</v>
      </c>
      <c r="H67" s="66">
        <v>-255</v>
      </c>
      <c r="I67" s="66">
        <v>0</v>
      </c>
      <c r="J67" s="66">
        <v>0</v>
      </c>
      <c r="K67" s="66">
        <v>0</v>
      </c>
      <c r="L67"/>
      <c r="M67"/>
      <c r="N67"/>
    </row>
    <row r="68" spans="1:14" ht="51">
      <c r="A68" s="9"/>
      <c r="B68" s="10"/>
      <c r="C68" s="14" t="s">
        <v>106</v>
      </c>
      <c r="D68" s="66">
        <v>0</v>
      </c>
      <c r="E68" s="66">
        <v>1000</v>
      </c>
      <c r="F68" s="66">
        <v>0</v>
      </c>
      <c r="G68" s="66">
        <v>1000</v>
      </c>
      <c r="H68" s="66">
        <v>0</v>
      </c>
      <c r="I68" s="66">
        <v>1000</v>
      </c>
      <c r="J68" s="66">
        <v>0</v>
      </c>
      <c r="K68" s="66">
        <v>1000</v>
      </c>
      <c r="L68"/>
      <c r="M68"/>
      <c r="N68"/>
    </row>
    <row r="69" spans="1:14" ht="51">
      <c r="A69" s="9"/>
      <c r="B69" s="10"/>
      <c r="C69" s="14" t="s">
        <v>107</v>
      </c>
      <c r="D69" s="66">
        <v>0</v>
      </c>
      <c r="E69" s="66">
        <v>518</v>
      </c>
      <c r="F69" s="66">
        <v>0</v>
      </c>
      <c r="G69" s="66">
        <v>518</v>
      </c>
      <c r="H69" s="66">
        <v>0</v>
      </c>
      <c r="I69" s="66">
        <v>518</v>
      </c>
      <c r="J69" s="66">
        <v>0</v>
      </c>
      <c r="K69" s="66">
        <v>518</v>
      </c>
      <c r="L69"/>
      <c r="M69"/>
      <c r="N69"/>
    </row>
    <row r="70" spans="1:14" ht="51">
      <c r="A70" s="9"/>
      <c r="B70" s="10"/>
      <c r="C70" s="14" t="s">
        <v>108</v>
      </c>
      <c r="D70" s="66">
        <v>0</v>
      </c>
      <c r="E70" s="66">
        <v>625</v>
      </c>
      <c r="F70" s="66">
        <v>0</v>
      </c>
      <c r="G70" s="66">
        <v>625</v>
      </c>
      <c r="H70" s="66">
        <v>-625</v>
      </c>
      <c r="I70" s="66">
        <v>0</v>
      </c>
      <c r="J70" s="66">
        <v>0</v>
      </c>
      <c r="K70" s="66">
        <v>0</v>
      </c>
      <c r="L70"/>
      <c r="M70"/>
      <c r="N70"/>
    </row>
    <row r="71" spans="1:14" ht="38.25">
      <c r="A71" s="9"/>
      <c r="B71" s="126">
        <v>2279</v>
      </c>
      <c r="C71" s="14" t="s">
        <v>236</v>
      </c>
      <c r="D71" s="66">
        <v>1542</v>
      </c>
      <c r="E71" s="66">
        <v>1542</v>
      </c>
      <c r="F71" s="66">
        <v>0</v>
      </c>
      <c r="G71" s="66">
        <v>1542</v>
      </c>
      <c r="H71" s="66">
        <v>0</v>
      </c>
      <c r="I71" s="66">
        <v>1542</v>
      </c>
      <c r="J71" s="66">
        <v>0</v>
      </c>
      <c r="K71" s="66">
        <v>1542</v>
      </c>
      <c r="L71"/>
      <c r="M71"/>
      <c r="N71"/>
    </row>
    <row r="72" spans="1:14" ht="38.25">
      <c r="A72" s="9"/>
      <c r="B72" s="126">
        <v>2279</v>
      </c>
      <c r="C72" s="247" t="s">
        <v>237</v>
      </c>
      <c r="D72" s="248">
        <v>570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/>
      <c r="M72"/>
      <c r="N72"/>
    </row>
    <row r="73" spans="1:14" ht="78.75" customHeight="1">
      <c r="A73" s="9"/>
      <c r="B73" s="126">
        <v>2279</v>
      </c>
      <c r="C73" s="14" t="s">
        <v>238</v>
      </c>
      <c r="D73" s="67">
        <v>713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/>
      <c r="M73"/>
      <c r="N73"/>
    </row>
    <row r="74" spans="1:14" ht="38.25">
      <c r="A74" s="9"/>
      <c r="B74" s="126">
        <v>2279</v>
      </c>
      <c r="C74" s="247" t="s">
        <v>239</v>
      </c>
      <c r="D74" s="248">
        <v>1710</v>
      </c>
      <c r="E74" s="248">
        <v>0</v>
      </c>
      <c r="F74" s="248">
        <v>0</v>
      </c>
      <c r="G74" s="248">
        <v>0</v>
      </c>
      <c r="H74" s="248">
        <v>0</v>
      </c>
      <c r="I74" s="248">
        <v>0</v>
      </c>
      <c r="J74" s="248">
        <v>0</v>
      </c>
      <c r="K74" s="248">
        <v>0</v>
      </c>
      <c r="L74"/>
      <c r="M74"/>
      <c r="N74"/>
    </row>
    <row r="75" spans="1:14" ht="51" customHeight="1">
      <c r="A75" s="9"/>
      <c r="B75" s="126">
        <v>2279</v>
      </c>
      <c r="C75" s="247" t="s">
        <v>293</v>
      </c>
      <c r="D75" s="248">
        <v>257</v>
      </c>
      <c r="E75" s="248">
        <v>0</v>
      </c>
      <c r="F75" s="248">
        <v>0</v>
      </c>
      <c r="G75" s="248">
        <v>0</v>
      </c>
      <c r="H75" s="248">
        <v>0</v>
      </c>
      <c r="I75" s="248">
        <v>0</v>
      </c>
      <c r="J75" s="248">
        <v>0</v>
      </c>
      <c r="K75" s="248">
        <v>0</v>
      </c>
      <c r="L75"/>
      <c r="M75"/>
      <c r="N75"/>
    </row>
    <row r="76" spans="1:14" ht="43.5" customHeight="1">
      <c r="A76" s="9"/>
      <c r="B76" s="126">
        <v>2279</v>
      </c>
      <c r="C76" s="247" t="s">
        <v>883</v>
      </c>
      <c r="D76" s="248">
        <v>0</v>
      </c>
      <c r="E76" s="248">
        <v>0</v>
      </c>
      <c r="F76" s="248">
        <v>437</v>
      </c>
      <c r="G76" s="248">
        <v>437</v>
      </c>
      <c r="H76" s="248">
        <v>0</v>
      </c>
      <c r="I76" s="248">
        <v>437</v>
      </c>
      <c r="J76" s="248">
        <v>0</v>
      </c>
      <c r="K76" s="248">
        <v>437</v>
      </c>
      <c r="L76"/>
      <c r="M76"/>
      <c r="N76"/>
    </row>
    <row r="77" spans="1:14" ht="50.25" customHeight="1">
      <c r="A77" s="9"/>
      <c r="B77" s="126">
        <v>2279</v>
      </c>
      <c r="C77" s="247" t="s">
        <v>140</v>
      </c>
      <c r="D77" s="248">
        <v>1222</v>
      </c>
      <c r="E77" s="248">
        <v>625</v>
      </c>
      <c r="F77" s="248">
        <v>0</v>
      </c>
      <c r="G77" s="248">
        <v>625</v>
      </c>
      <c r="H77" s="248">
        <v>20</v>
      </c>
      <c r="I77" s="248">
        <v>645</v>
      </c>
      <c r="J77" s="248">
        <v>0</v>
      </c>
      <c r="K77" s="248">
        <v>645</v>
      </c>
      <c r="L77"/>
      <c r="M77"/>
      <c r="N77"/>
    </row>
    <row r="78" spans="1:14" ht="38.25">
      <c r="A78" s="9"/>
      <c r="B78" s="126">
        <v>2279</v>
      </c>
      <c r="C78" s="14" t="s">
        <v>240</v>
      </c>
      <c r="D78" s="66">
        <v>598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/>
      <c r="M78"/>
      <c r="N78"/>
    </row>
    <row r="79" spans="1:14" ht="25.5">
      <c r="A79" s="9"/>
      <c r="B79" s="126">
        <v>2279</v>
      </c>
      <c r="C79" s="14" t="s">
        <v>39</v>
      </c>
      <c r="D79" s="66">
        <v>0</v>
      </c>
      <c r="E79" s="66">
        <v>0</v>
      </c>
      <c r="F79" s="66">
        <v>0</v>
      </c>
      <c r="G79" s="66">
        <v>0</v>
      </c>
      <c r="H79" s="66">
        <v>975</v>
      </c>
      <c r="I79" s="66">
        <v>975</v>
      </c>
      <c r="J79" s="66">
        <v>0</v>
      </c>
      <c r="K79" s="66">
        <v>975</v>
      </c>
      <c r="L79"/>
      <c r="M79"/>
      <c r="N79"/>
    </row>
    <row r="80" spans="1:14" ht="51">
      <c r="A80" s="9"/>
      <c r="B80" s="126">
        <v>2279</v>
      </c>
      <c r="C80" s="14" t="s">
        <v>82</v>
      </c>
      <c r="D80" s="66">
        <v>0</v>
      </c>
      <c r="E80" s="66">
        <v>3545</v>
      </c>
      <c r="F80" s="66">
        <v>0</v>
      </c>
      <c r="G80" s="66">
        <v>3545</v>
      </c>
      <c r="H80" s="66">
        <v>0</v>
      </c>
      <c r="I80" s="66">
        <v>3545</v>
      </c>
      <c r="J80" s="66">
        <v>0</v>
      </c>
      <c r="K80" s="66">
        <v>3545</v>
      </c>
      <c r="L80"/>
      <c r="M80"/>
      <c r="N80"/>
    </row>
    <row r="81" spans="1:14" ht="25.5">
      <c r="A81" s="9"/>
      <c r="B81" s="126">
        <v>2239</v>
      </c>
      <c r="C81" s="14" t="s">
        <v>697</v>
      </c>
      <c r="D81" s="66">
        <v>2900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/>
      <c r="M81"/>
      <c r="N81"/>
    </row>
    <row r="82" spans="1:14" ht="12.75">
      <c r="A82" s="9"/>
      <c r="B82" s="10">
        <v>5000</v>
      </c>
      <c r="C82" s="247" t="s">
        <v>696</v>
      </c>
      <c r="D82" s="248">
        <f>SUM(D94:D137)</f>
        <v>258129</v>
      </c>
      <c r="E82" s="248">
        <f aca="true" t="shared" si="7" ref="E82:K82">SUM(E83:E137)</f>
        <v>320969</v>
      </c>
      <c r="F82" s="248">
        <f t="shared" si="7"/>
        <v>-178611</v>
      </c>
      <c r="G82" s="248">
        <f t="shared" si="7"/>
        <v>142358</v>
      </c>
      <c r="H82" s="248">
        <f t="shared" si="7"/>
        <v>54996</v>
      </c>
      <c r="I82" s="248">
        <f t="shared" si="7"/>
        <v>197354</v>
      </c>
      <c r="J82" s="248">
        <f t="shared" si="7"/>
        <v>0</v>
      </c>
      <c r="K82" s="248">
        <f t="shared" si="7"/>
        <v>197354</v>
      </c>
      <c r="L82"/>
      <c r="M82"/>
      <c r="N82"/>
    </row>
    <row r="83" spans="1:14" ht="25.5">
      <c r="A83" s="9"/>
      <c r="B83" s="126">
        <v>5250</v>
      </c>
      <c r="C83" s="331" t="s">
        <v>84</v>
      </c>
      <c r="D83" s="248">
        <v>0</v>
      </c>
      <c r="E83" s="332">
        <v>24176</v>
      </c>
      <c r="F83" s="332">
        <v>0</v>
      </c>
      <c r="G83" s="332">
        <v>24176</v>
      </c>
      <c r="H83" s="332">
        <v>-7935</v>
      </c>
      <c r="I83" s="332">
        <v>16241</v>
      </c>
      <c r="J83" s="332">
        <v>0</v>
      </c>
      <c r="K83" s="332">
        <v>16241</v>
      </c>
      <c r="L83"/>
      <c r="M83"/>
      <c r="N83"/>
    </row>
    <row r="84" spans="1:14" ht="38.25">
      <c r="A84" s="9"/>
      <c r="B84" s="126">
        <v>5250</v>
      </c>
      <c r="C84" s="331" t="s">
        <v>85</v>
      </c>
      <c r="D84" s="248">
        <v>0</v>
      </c>
      <c r="E84" s="332">
        <v>24140</v>
      </c>
      <c r="F84" s="332">
        <v>0</v>
      </c>
      <c r="G84" s="332">
        <v>24140</v>
      </c>
      <c r="H84" s="332">
        <v>0</v>
      </c>
      <c r="I84" s="332">
        <v>24140</v>
      </c>
      <c r="J84" s="332">
        <v>0</v>
      </c>
      <c r="K84" s="332">
        <v>24140</v>
      </c>
      <c r="L84"/>
      <c r="M84"/>
      <c r="N84"/>
    </row>
    <row r="85" spans="1:14" ht="25.5">
      <c r="A85" s="9"/>
      <c r="B85" s="126">
        <v>5250</v>
      </c>
      <c r="C85" s="331" t="s">
        <v>86</v>
      </c>
      <c r="D85" s="248">
        <v>0</v>
      </c>
      <c r="E85" s="332">
        <v>24830</v>
      </c>
      <c r="F85" s="332">
        <v>0</v>
      </c>
      <c r="G85" s="332">
        <v>24830</v>
      </c>
      <c r="H85" s="332">
        <v>-8030</v>
      </c>
      <c r="I85" s="332">
        <v>16800</v>
      </c>
      <c r="J85" s="332">
        <v>0</v>
      </c>
      <c r="K85" s="332">
        <v>16800</v>
      </c>
      <c r="L85"/>
      <c r="M85"/>
      <c r="N85"/>
    </row>
    <row r="86" spans="1:14" ht="39.75" customHeight="1">
      <c r="A86" s="9"/>
      <c r="B86" s="126">
        <v>5239</v>
      </c>
      <c r="C86" s="247" t="s">
        <v>88</v>
      </c>
      <c r="D86" s="248">
        <v>0</v>
      </c>
      <c r="E86" s="248">
        <v>2999</v>
      </c>
      <c r="F86" s="248">
        <v>0</v>
      </c>
      <c r="G86" s="248">
        <v>2999</v>
      </c>
      <c r="H86" s="248">
        <v>0</v>
      </c>
      <c r="I86" s="248">
        <v>2999</v>
      </c>
      <c r="J86" s="248">
        <v>0</v>
      </c>
      <c r="K86" s="248">
        <v>2999</v>
      </c>
      <c r="L86"/>
      <c r="M86"/>
      <c r="N86"/>
    </row>
    <row r="87" spans="1:14" ht="40.5" customHeight="1">
      <c r="A87" s="9"/>
      <c r="B87" s="126">
        <v>5239</v>
      </c>
      <c r="C87" s="247" t="s">
        <v>89</v>
      </c>
      <c r="D87" s="248">
        <v>0</v>
      </c>
      <c r="E87" s="248">
        <v>2824</v>
      </c>
      <c r="F87" s="248">
        <v>0</v>
      </c>
      <c r="G87" s="248">
        <v>2824</v>
      </c>
      <c r="H87" s="248">
        <v>0</v>
      </c>
      <c r="I87" s="248">
        <v>2824</v>
      </c>
      <c r="J87" s="248">
        <v>0</v>
      </c>
      <c r="K87" s="248">
        <v>2824</v>
      </c>
      <c r="L87"/>
      <c r="M87"/>
      <c r="N87"/>
    </row>
    <row r="88" spans="1:14" ht="39.75" customHeight="1">
      <c r="A88" s="9"/>
      <c r="B88" s="126"/>
      <c r="C88" s="247" t="s">
        <v>90</v>
      </c>
      <c r="D88" s="248">
        <v>0</v>
      </c>
      <c r="E88" s="248">
        <v>20693</v>
      </c>
      <c r="F88" s="248">
        <v>0</v>
      </c>
      <c r="G88" s="248">
        <v>20693</v>
      </c>
      <c r="H88" s="248">
        <v>-2889</v>
      </c>
      <c r="I88" s="248">
        <v>17804</v>
      </c>
      <c r="J88" s="248">
        <v>0</v>
      </c>
      <c r="K88" s="248">
        <v>17804</v>
      </c>
      <c r="L88"/>
      <c r="M88"/>
      <c r="N88"/>
    </row>
    <row r="89" spans="1:14" ht="41.25" customHeight="1">
      <c r="A89" s="9"/>
      <c r="B89" s="126"/>
      <c r="C89" s="247" t="s">
        <v>97</v>
      </c>
      <c r="D89" s="248">
        <v>0</v>
      </c>
      <c r="E89" s="248">
        <v>3493</v>
      </c>
      <c r="F89" s="248">
        <v>0</v>
      </c>
      <c r="G89" s="248">
        <v>3493</v>
      </c>
      <c r="H89" s="248">
        <v>0</v>
      </c>
      <c r="I89" s="248">
        <v>3493</v>
      </c>
      <c r="J89" s="248">
        <v>0</v>
      </c>
      <c r="K89" s="248">
        <v>3493</v>
      </c>
      <c r="L89"/>
      <c r="M89"/>
      <c r="N89"/>
    </row>
    <row r="90" spans="1:14" ht="29.25" customHeight="1">
      <c r="A90" s="9"/>
      <c r="B90" s="126"/>
      <c r="C90" s="247" t="s">
        <v>100</v>
      </c>
      <c r="D90" s="248">
        <v>0</v>
      </c>
      <c r="E90" s="248">
        <v>1605</v>
      </c>
      <c r="F90" s="248">
        <v>0</v>
      </c>
      <c r="G90" s="248">
        <v>1605</v>
      </c>
      <c r="H90" s="248">
        <v>0</v>
      </c>
      <c r="I90" s="248">
        <v>1605</v>
      </c>
      <c r="J90" s="248">
        <v>0</v>
      </c>
      <c r="K90" s="248">
        <v>1605</v>
      </c>
      <c r="L90"/>
      <c r="M90"/>
      <c r="N90"/>
    </row>
    <row r="91" spans="1:14" ht="28.5" customHeight="1">
      <c r="A91" s="9"/>
      <c r="B91" s="126">
        <v>5239</v>
      </c>
      <c r="C91" s="247" t="s">
        <v>101</v>
      </c>
      <c r="D91" s="248">
        <v>0</v>
      </c>
      <c r="E91" s="248">
        <v>1390</v>
      </c>
      <c r="F91" s="248">
        <v>0</v>
      </c>
      <c r="G91" s="248">
        <v>1390</v>
      </c>
      <c r="H91" s="248">
        <v>0</v>
      </c>
      <c r="I91" s="248">
        <v>1390</v>
      </c>
      <c r="J91" s="248">
        <v>0</v>
      </c>
      <c r="K91" s="248">
        <v>1390</v>
      </c>
      <c r="L91"/>
      <c r="M91"/>
      <c r="N91"/>
    </row>
    <row r="92" spans="1:14" ht="42" customHeight="1">
      <c r="A92" s="9"/>
      <c r="B92" s="126"/>
      <c r="C92" s="247" t="s">
        <v>120</v>
      </c>
      <c r="D92" s="248">
        <v>0</v>
      </c>
      <c r="E92" s="248">
        <v>5943</v>
      </c>
      <c r="F92" s="248">
        <v>0</v>
      </c>
      <c r="G92" s="248">
        <v>5943</v>
      </c>
      <c r="H92" s="248">
        <v>0</v>
      </c>
      <c r="I92" s="248">
        <v>5943</v>
      </c>
      <c r="J92" s="248">
        <v>0</v>
      </c>
      <c r="K92" s="248">
        <v>5943</v>
      </c>
      <c r="L92"/>
      <c r="M92"/>
      <c r="N92"/>
    </row>
    <row r="93" spans="1:14" ht="30" customHeight="1">
      <c r="A93" s="9"/>
      <c r="B93" s="126">
        <v>2200</v>
      </c>
      <c r="C93" s="247" t="s">
        <v>43</v>
      </c>
      <c r="D93" s="248">
        <v>0</v>
      </c>
      <c r="E93" s="248">
        <v>0</v>
      </c>
      <c r="F93" s="248">
        <v>0</v>
      </c>
      <c r="G93" s="248">
        <v>0</v>
      </c>
      <c r="H93" s="248">
        <v>15600</v>
      </c>
      <c r="I93" s="248">
        <v>15600</v>
      </c>
      <c r="J93" s="248">
        <v>0</v>
      </c>
      <c r="K93" s="248">
        <v>15600</v>
      </c>
      <c r="L93"/>
      <c r="M93"/>
      <c r="N93"/>
    </row>
    <row r="94" spans="1:14" ht="26.25" customHeight="1">
      <c r="A94" s="9"/>
      <c r="B94" s="126">
        <v>5211</v>
      </c>
      <c r="C94" s="247" t="s">
        <v>294</v>
      </c>
      <c r="D94" s="248">
        <v>9500</v>
      </c>
      <c r="E94" s="248">
        <v>0</v>
      </c>
      <c r="F94" s="248">
        <v>0</v>
      </c>
      <c r="G94" s="248">
        <v>0</v>
      </c>
      <c r="H94" s="248">
        <v>0</v>
      </c>
      <c r="I94" s="248">
        <v>0</v>
      </c>
      <c r="J94" s="248">
        <v>0</v>
      </c>
      <c r="K94" s="248">
        <v>0</v>
      </c>
      <c r="L94"/>
      <c r="M94"/>
      <c r="N94"/>
    </row>
    <row r="95" spans="1:14" ht="19.5" customHeight="1">
      <c r="A95" s="9"/>
      <c r="B95" s="126">
        <v>5211</v>
      </c>
      <c r="C95" s="247" t="s">
        <v>138</v>
      </c>
      <c r="D95" s="248">
        <v>7500</v>
      </c>
      <c r="E95" s="248">
        <v>0</v>
      </c>
      <c r="F95" s="248">
        <v>0</v>
      </c>
      <c r="G95" s="248">
        <v>0</v>
      </c>
      <c r="H95" s="248">
        <v>0</v>
      </c>
      <c r="I95" s="248">
        <v>0</v>
      </c>
      <c r="J95" s="248">
        <v>0</v>
      </c>
      <c r="K95" s="248">
        <v>0</v>
      </c>
      <c r="L95"/>
      <c r="M95"/>
      <c r="N95"/>
    </row>
    <row r="96" spans="1:14" ht="17.25" customHeight="1">
      <c r="A96" s="9"/>
      <c r="B96" s="126">
        <v>5211</v>
      </c>
      <c r="C96" s="247" t="s">
        <v>50</v>
      </c>
      <c r="D96" s="248">
        <v>0</v>
      </c>
      <c r="E96" s="248">
        <v>0</v>
      </c>
      <c r="F96" s="248">
        <v>3700</v>
      </c>
      <c r="G96" s="248">
        <v>3700</v>
      </c>
      <c r="H96" s="248">
        <v>0</v>
      </c>
      <c r="I96" s="248">
        <v>3700</v>
      </c>
      <c r="J96" s="248">
        <v>0</v>
      </c>
      <c r="K96" s="248">
        <v>3700</v>
      </c>
      <c r="L96"/>
      <c r="M96"/>
      <c r="N96"/>
    </row>
    <row r="97" spans="1:14" ht="26.25" customHeight="1">
      <c r="A97" s="9"/>
      <c r="B97" s="126">
        <v>5211</v>
      </c>
      <c r="C97" s="247" t="s">
        <v>53</v>
      </c>
      <c r="D97" s="248">
        <v>0</v>
      </c>
      <c r="E97" s="248">
        <v>0</v>
      </c>
      <c r="F97" s="248">
        <v>0</v>
      </c>
      <c r="G97" s="248">
        <v>0</v>
      </c>
      <c r="H97" s="248">
        <v>800</v>
      </c>
      <c r="I97" s="248">
        <v>800</v>
      </c>
      <c r="J97" s="248">
        <v>0</v>
      </c>
      <c r="K97" s="248">
        <v>800</v>
      </c>
      <c r="L97"/>
      <c r="M97"/>
      <c r="N97"/>
    </row>
    <row r="98" spans="1:14" ht="18" customHeight="1">
      <c r="A98" s="9"/>
      <c r="B98" s="126">
        <v>5211</v>
      </c>
      <c r="C98" s="247" t="s">
        <v>52</v>
      </c>
      <c r="D98" s="248">
        <v>0</v>
      </c>
      <c r="E98" s="248">
        <v>0</v>
      </c>
      <c r="F98" s="248">
        <v>0</v>
      </c>
      <c r="G98" s="248">
        <v>0</v>
      </c>
      <c r="H98" s="248">
        <v>9000</v>
      </c>
      <c r="I98" s="248">
        <v>9000</v>
      </c>
      <c r="J98" s="248">
        <v>0</v>
      </c>
      <c r="K98" s="248">
        <v>9000</v>
      </c>
      <c r="L98"/>
      <c r="M98"/>
      <c r="N98"/>
    </row>
    <row r="99" spans="1:14" ht="18" customHeight="1">
      <c r="A99" s="9"/>
      <c r="B99" s="126">
        <v>5250</v>
      </c>
      <c r="C99" s="247" t="s">
        <v>51</v>
      </c>
      <c r="D99" s="248">
        <v>0</v>
      </c>
      <c r="E99" s="248">
        <v>0</v>
      </c>
      <c r="F99" s="248">
        <v>0</v>
      </c>
      <c r="G99" s="248">
        <v>0</v>
      </c>
      <c r="H99" s="248">
        <v>10000</v>
      </c>
      <c r="I99" s="248">
        <v>10000</v>
      </c>
      <c r="J99" s="248">
        <v>0</v>
      </c>
      <c r="K99" s="248">
        <v>10000</v>
      </c>
      <c r="L99"/>
      <c r="M99"/>
      <c r="N99"/>
    </row>
    <row r="100" spans="1:14" ht="18" customHeight="1">
      <c r="A100" s="9"/>
      <c r="B100" s="126">
        <v>5239</v>
      </c>
      <c r="C100" s="247" t="s">
        <v>57</v>
      </c>
      <c r="D100" s="248">
        <v>0</v>
      </c>
      <c r="E100" s="248">
        <v>0</v>
      </c>
      <c r="F100" s="248">
        <v>0</v>
      </c>
      <c r="G100" s="248">
        <v>0</v>
      </c>
      <c r="H100" s="248">
        <v>3405</v>
      </c>
      <c r="I100" s="248">
        <v>3405</v>
      </c>
      <c r="J100" s="248">
        <v>0</v>
      </c>
      <c r="K100" s="248">
        <v>3405</v>
      </c>
      <c r="L100"/>
      <c r="M100"/>
      <c r="N100"/>
    </row>
    <row r="101" spans="1:14" ht="14.25" customHeight="1">
      <c r="A101" s="9"/>
      <c r="B101" s="126">
        <v>5231</v>
      </c>
      <c r="C101" s="247" t="s">
        <v>48</v>
      </c>
      <c r="D101" s="248">
        <v>0</v>
      </c>
      <c r="E101" s="248">
        <v>0</v>
      </c>
      <c r="F101" s="248"/>
      <c r="G101" s="248">
        <v>0</v>
      </c>
      <c r="H101" s="248">
        <v>16000</v>
      </c>
      <c r="I101" s="248">
        <v>16000</v>
      </c>
      <c r="J101" s="248">
        <v>0</v>
      </c>
      <c r="K101" s="248">
        <v>16000</v>
      </c>
      <c r="L101"/>
      <c r="M101"/>
      <c r="N101"/>
    </row>
    <row r="102" spans="1:14" ht="27" customHeight="1">
      <c r="A102" s="9"/>
      <c r="B102" s="126">
        <v>5250</v>
      </c>
      <c r="C102" s="247" t="s">
        <v>177</v>
      </c>
      <c r="D102" s="248">
        <v>4150</v>
      </c>
      <c r="E102" s="248">
        <v>0</v>
      </c>
      <c r="F102" s="248">
        <v>0</v>
      </c>
      <c r="G102" s="248">
        <v>0</v>
      </c>
      <c r="H102" s="248">
        <v>3599</v>
      </c>
      <c r="I102" s="248">
        <v>3599</v>
      </c>
      <c r="J102" s="248">
        <v>0</v>
      </c>
      <c r="K102" s="248">
        <v>3599</v>
      </c>
      <c r="L102"/>
      <c r="M102"/>
      <c r="N102"/>
    </row>
    <row r="103" spans="1:14" ht="13.5" customHeight="1">
      <c r="A103" s="9"/>
      <c r="B103" s="126">
        <v>5250</v>
      </c>
      <c r="C103" s="247" t="s">
        <v>41</v>
      </c>
      <c r="D103" s="248">
        <v>0</v>
      </c>
      <c r="E103" s="248">
        <v>0</v>
      </c>
      <c r="F103" s="248">
        <v>0</v>
      </c>
      <c r="G103" s="248">
        <v>0</v>
      </c>
      <c r="H103" s="248">
        <v>4018</v>
      </c>
      <c r="I103" s="248">
        <v>4018</v>
      </c>
      <c r="J103" s="248">
        <v>0</v>
      </c>
      <c r="K103" s="248">
        <v>4018</v>
      </c>
      <c r="L103"/>
      <c r="M103"/>
      <c r="N103"/>
    </row>
    <row r="104" spans="1:14" ht="13.5" customHeight="1">
      <c r="A104" s="9"/>
      <c r="B104" s="126">
        <v>5250</v>
      </c>
      <c r="C104" s="247" t="s">
        <v>42</v>
      </c>
      <c r="D104" s="248">
        <v>0</v>
      </c>
      <c r="E104" s="248">
        <v>0</v>
      </c>
      <c r="F104" s="248">
        <v>0</v>
      </c>
      <c r="G104" s="248">
        <v>0</v>
      </c>
      <c r="H104" s="248">
        <v>5917</v>
      </c>
      <c r="I104" s="248">
        <v>5917</v>
      </c>
      <c r="J104" s="248">
        <v>0</v>
      </c>
      <c r="K104" s="248">
        <v>5917</v>
      </c>
      <c r="L104"/>
      <c r="M104"/>
      <c r="N104"/>
    </row>
    <row r="105" spans="1:14" ht="25.5" customHeight="1">
      <c r="A105" s="9"/>
      <c r="B105" s="126">
        <v>5212</v>
      </c>
      <c r="C105" s="247" t="s">
        <v>295</v>
      </c>
      <c r="D105" s="248">
        <v>15150</v>
      </c>
      <c r="E105" s="248">
        <v>0</v>
      </c>
      <c r="F105" s="248">
        <v>0</v>
      </c>
      <c r="G105" s="248">
        <v>0</v>
      </c>
      <c r="H105" s="248">
        <v>0</v>
      </c>
      <c r="I105" s="248">
        <v>0</v>
      </c>
      <c r="J105" s="248">
        <v>0</v>
      </c>
      <c r="K105" s="248">
        <v>0</v>
      </c>
      <c r="L105"/>
      <c r="M105"/>
      <c r="N105"/>
    </row>
    <row r="106" spans="1:14" ht="26.25" customHeight="1">
      <c r="A106" s="9"/>
      <c r="B106" s="126">
        <v>5250</v>
      </c>
      <c r="C106" s="247" t="s">
        <v>270</v>
      </c>
      <c r="D106" s="248">
        <v>6000</v>
      </c>
      <c r="E106" s="248">
        <v>0</v>
      </c>
      <c r="F106" s="248">
        <v>0</v>
      </c>
      <c r="G106" s="248">
        <v>0</v>
      </c>
      <c r="H106" s="248">
        <v>0</v>
      </c>
      <c r="I106" s="248">
        <v>0</v>
      </c>
      <c r="J106" s="248">
        <v>0</v>
      </c>
      <c r="K106" s="248">
        <v>0</v>
      </c>
      <c r="L106"/>
      <c r="M106"/>
      <c r="N106"/>
    </row>
    <row r="107" spans="1:14" ht="38.25">
      <c r="A107" s="9"/>
      <c r="B107" s="126">
        <v>5250</v>
      </c>
      <c r="C107" s="14" t="s">
        <v>241</v>
      </c>
      <c r="D107" s="248">
        <v>24582</v>
      </c>
      <c r="E107" s="248">
        <v>0</v>
      </c>
      <c r="F107" s="248">
        <v>0</v>
      </c>
      <c r="G107" s="248">
        <v>0</v>
      </c>
      <c r="H107" s="248">
        <v>0</v>
      </c>
      <c r="I107" s="248">
        <v>0</v>
      </c>
      <c r="J107" s="248">
        <v>0</v>
      </c>
      <c r="K107" s="248">
        <v>0</v>
      </c>
      <c r="L107"/>
      <c r="M107"/>
      <c r="N107"/>
    </row>
    <row r="108" spans="1:14" ht="27.75" customHeight="1">
      <c r="A108" s="9"/>
      <c r="B108" s="126">
        <v>5250</v>
      </c>
      <c r="C108" s="247" t="s">
        <v>242</v>
      </c>
      <c r="D108" s="248">
        <v>75330</v>
      </c>
      <c r="E108" s="248">
        <v>202700</v>
      </c>
      <c r="F108" s="248">
        <v>-202700</v>
      </c>
      <c r="G108" s="248">
        <v>0</v>
      </c>
      <c r="H108" s="248">
        <v>0</v>
      </c>
      <c r="I108" s="248">
        <v>0</v>
      </c>
      <c r="J108" s="248">
        <v>0</v>
      </c>
      <c r="K108" s="248">
        <v>0</v>
      </c>
      <c r="L108"/>
      <c r="M108"/>
      <c r="N108"/>
    </row>
    <row r="109" spans="1:14" ht="51" customHeight="1">
      <c r="A109" s="9"/>
      <c r="B109" s="126">
        <v>1100</v>
      </c>
      <c r="C109" s="14" t="s">
        <v>243</v>
      </c>
      <c r="D109" s="66">
        <v>102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/>
      <c r="M109"/>
      <c r="N109"/>
    </row>
    <row r="110" spans="1:14" ht="38.25">
      <c r="A110" s="9"/>
      <c r="B110" s="126">
        <v>5218</v>
      </c>
      <c r="C110" s="14" t="s">
        <v>244</v>
      </c>
      <c r="D110" s="66">
        <v>18000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/>
      <c r="M110"/>
      <c r="N110"/>
    </row>
    <row r="111" spans="1:14" ht="53.25" customHeight="1">
      <c r="A111" s="9"/>
      <c r="B111" s="126">
        <v>5239</v>
      </c>
      <c r="C111" s="247" t="s">
        <v>290</v>
      </c>
      <c r="D111" s="248">
        <v>2000</v>
      </c>
      <c r="E111" s="248">
        <v>0</v>
      </c>
      <c r="F111" s="248">
        <v>0</v>
      </c>
      <c r="G111" s="248">
        <v>0</v>
      </c>
      <c r="H111" s="248">
        <v>0</v>
      </c>
      <c r="I111" s="248">
        <v>0</v>
      </c>
      <c r="J111" s="248">
        <v>0</v>
      </c>
      <c r="K111" s="248">
        <v>0</v>
      </c>
      <c r="L111"/>
      <c r="M111"/>
      <c r="N111"/>
    </row>
    <row r="112" spans="1:14" ht="25.5">
      <c r="A112" s="9"/>
      <c r="B112" s="126">
        <v>2279</v>
      </c>
      <c r="C112" s="247" t="s">
        <v>272</v>
      </c>
      <c r="D112" s="248">
        <v>1015</v>
      </c>
      <c r="E112" s="248">
        <v>0</v>
      </c>
      <c r="F112" s="248">
        <v>0</v>
      </c>
      <c r="G112" s="248">
        <v>0</v>
      </c>
      <c r="H112" s="248">
        <v>0</v>
      </c>
      <c r="I112" s="248">
        <v>0</v>
      </c>
      <c r="J112" s="248">
        <v>0</v>
      </c>
      <c r="K112" s="248">
        <v>0</v>
      </c>
      <c r="L112"/>
      <c r="M112"/>
      <c r="N112"/>
    </row>
    <row r="113" spans="1:14" ht="51">
      <c r="A113" s="9"/>
      <c r="B113" s="126">
        <v>5239</v>
      </c>
      <c r="C113" s="247" t="s">
        <v>884</v>
      </c>
      <c r="D113" s="248">
        <v>0</v>
      </c>
      <c r="E113" s="248">
        <v>0</v>
      </c>
      <c r="F113" s="248">
        <v>1689</v>
      </c>
      <c r="G113" s="248">
        <v>1689</v>
      </c>
      <c r="H113" s="248">
        <v>356</v>
      </c>
      <c r="I113" s="248">
        <v>2045</v>
      </c>
      <c r="J113" s="248">
        <v>0</v>
      </c>
      <c r="K113" s="248">
        <v>2045</v>
      </c>
      <c r="L113"/>
      <c r="M113"/>
      <c r="N113"/>
    </row>
    <row r="114" spans="1:14" ht="25.5">
      <c r="A114" s="9"/>
      <c r="B114" s="126">
        <v>5218</v>
      </c>
      <c r="C114" s="247" t="s">
        <v>245</v>
      </c>
      <c r="D114" s="248">
        <v>6400</v>
      </c>
      <c r="E114" s="248">
        <v>1561</v>
      </c>
      <c r="F114" s="248">
        <v>0</v>
      </c>
      <c r="G114" s="248">
        <v>1561</v>
      </c>
      <c r="H114" s="248">
        <v>0</v>
      </c>
      <c r="I114" s="248">
        <v>1561</v>
      </c>
      <c r="J114" s="248">
        <v>0</v>
      </c>
      <c r="K114" s="248">
        <v>1561</v>
      </c>
      <c r="L114"/>
      <c r="M114"/>
      <c r="N114"/>
    </row>
    <row r="115" spans="1:14" ht="38.25">
      <c r="A115" s="9"/>
      <c r="B115" s="126">
        <v>5250</v>
      </c>
      <c r="C115" s="247" t="s">
        <v>185</v>
      </c>
      <c r="D115" s="248">
        <v>16000</v>
      </c>
      <c r="E115" s="248">
        <v>0</v>
      </c>
      <c r="F115" s="248">
        <v>0</v>
      </c>
      <c r="G115" s="248">
        <v>0</v>
      </c>
      <c r="H115" s="248">
        <v>0</v>
      </c>
      <c r="I115" s="248">
        <v>0</v>
      </c>
      <c r="J115" s="248">
        <v>0</v>
      </c>
      <c r="K115" s="248">
        <v>0</v>
      </c>
      <c r="L115"/>
      <c r="M115"/>
      <c r="N115"/>
    </row>
    <row r="116" spans="1:14" ht="12.75">
      <c r="A116" s="9"/>
      <c r="B116" s="126">
        <v>5250</v>
      </c>
      <c r="C116" s="247" t="s">
        <v>187</v>
      </c>
      <c r="D116" s="248">
        <v>2000</v>
      </c>
      <c r="E116" s="248">
        <v>0</v>
      </c>
      <c r="F116" s="248">
        <v>0</v>
      </c>
      <c r="G116" s="248">
        <v>0</v>
      </c>
      <c r="H116" s="248">
        <v>0</v>
      </c>
      <c r="I116" s="248">
        <v>0</v>
      </c>
      <c r="J116" s="248">
        <v>0</v>
      </c>
      <c r="K116" s="248">
        <v>0</v>
      </c>
      <c r="L116"/>
      <c r="M116"/>
      <c r="N116"/>
    </row>
    <row r="117" spans="1:14" ht="12.75">
      <c r="A117" s="9"/>
      <c r="B117" s="126">
        <v>5250</v>
      </c>
      <c r="C117" s="247" t="s">
        <v>188</v>
      </c>
      <c r="D117" s="248">
        <v>1815</v>
      </c>
      <c r="E117" s="248">
        <v>0</v>
      </c>
      <c r="F117" s="248">
        <v>0</v>
      </c>
      <c r="G117" s="248">
        <v>0</v>
      </c>
      <c r="H117" s="248">
        <v>0</v>
      </c>
      <c r="I117" s="248">
        <v>0</v>
      </c>
      <c r="J117" s="248">
        <v>0</v>
      </c>
      <c r="K117" s="248">
        <v>0</v>
      </c>
      <c r="L117"/>
      <c r="M117"/>
      <c r="N117"/>
    </row>
    <row r="118" spans="1:14" ht="25.5">
      <c r="A118" s="9"/>
      <c r="B118" s="126">
        <v>5250</v>
      </c>
      <c r="C118" s="247" t="s">
        <v>189</v>
      </c>
      <c r="D118" s="248">
        <v>420</v>
      </c>
      <c r="E118" s="248">
        <v>0</v>
      </c>
      <c r="F118" s="248">
        <v>0</v>
      </c>
      <c r="G118" s="248">
        <v>0</v>
      </c>
      <c r="H118" s="248">
        <v>0</v>
      </c>
      <c r="I118" s="248">
        <v>0</v>
      </c>
      <c r="J118" s="248">
        <v>0</v>
      </c>
      <c r="K118" s="248">
        <v>0</v>
      </c>
      <c r="L118"/>
      <c r="M118"/>
      <c r="N118"/>
    </row>
    <row r="119" spans="1:14" ht="25.5">
      <c r="A119" s="9"/>
      <c r="B119" s="126">
        <v>5250</v>
      </c>
      <c r="C119" s="247" t="s">
        <v>296</v>
      </c>
      <c r="D119" s="248">
        <v>3935</v>
      </c>
      <c r="E119" s="248">
        <v>0</v>
      </c>
      <c r="F119" s="248">
        <v>0</v>
      </c>
      <c r="G119" s="248">
        <v>0</v>
      </c>
      <c r="H119" s="248">
        <v>0</v>
      </c>
      <c r="I119" s="248">
        <v>0</v>
      </c>
      <c r="J119" s="248">
        <v>0</v>
      </c>
      <c r="K119" s="248">
        <v>0</v>
      </c>
      <c r="L119"/>
      <c r="M119"/>
      <c r="N119"/>
    </row>
    <row r="120" spans="1:14" ht="12.75">
      <c r="A120" s="9"/>
      <c r="B120" s="126">
        <v>5250</v>
      </c>
      <c r="C120" s="247" t="s">
        <v>186</v>
      </c>
      <c r="D120" s="248">
        <v>3000</v>
      </c>
      <c r="E120" s="248">
        <v>0</v>
      </c>
      <c r="F120" s="248">
        <v>0</v>
      </c>
      <c r="G120" s="248">
        <v>0</v>
      </c>
      <c r="H120" s="248">
        <v>0</v>
      </c>
      <c r="I120" s="248">
        <v>0</v>
      </c>
      <c r="J120" s="248">
        <v>0</v>
      </c>
      <c r="K120" s="248">
        <v>0</v>
      </c>
      <c r="L120"/>
      <c r="M120"/>
      <c r="N120"/>
    </row>
    <row r="121" spans="1:14" ht="25.5">
      <c r="A121" s="9"/>
      <c r="B121" s="126">
        <v>5110</v>
      </c>
      <c r="C121" s="247" t="s">
        <v>246</v>
      </c>
      <c r="D121" s="248">
        <v>3636</v>
      </c>
      <c r="E121" s="248">
        <v>0</v>
      </c>
      <c r="F121" s="248">
        <v>0</v>
      </c>
      <c r="G121" s="248">
        <v>0</v>
      </c>
      <c r="H121" s="248">
        <v>3570</v>
      </c>
      <c r="I121" s="248">
        <v>3570</v>
      </c>
      <c r="J121" s="248">
        <v>0</v>
      </c>
      <c r="K121" s="248">
        <v>3570</v>
      </c>
      <c r="L121"/>
      <c r="M121"/>
      <c r="N121"/>
    </row>
    <row r="122" spans="1:14" ht="12.75">
      <c r="A122" s="9"/>
      <c r="B122" s="126">
        <v>2241</v>
      </c>
      <c r="C122" s="247" t="s">
        <v>292</v>
      </c>
      <c r="D122" s="248">
        <v>1300</v>
      </c>
      <c r="E122" s="248">
        <v>0</v>
      </c>
      <c r="F122" s="248">
        <v>0</v>
      </c>
      <c r="G122" s="248">
        <v>0</v>
      </c>
      <c r="H122" s="248">
        <v>0</v>
      </c>
      <c r="I122" s="248">
        <v>0</v>
      </c>
      <c r="J122" s="248">
        <v>0</v>
      </c>
      <c r="K122" s="248">
        <v>0</v>
      </c>
      <c r="L122"/>
      <c r="M122"/>
      <c r="N122"/>
    </row>
    <row r="123" spans="1:14" ht="12.75">
      <c r="A123" s="9"/>
      <c r="B123" s="126">
        <v>5250</v>
      </c>
      <c r="C123" s="14" t="s">
        <v>765</v>
      </c>
      <c r="D123" s="66">
        <v>6300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/>
      <c r="M123"/>
      <c r="N123"/>
    </row>
    <row r="124" spans="1:14" ht="12.75">
      <c r="A124" s="9"/>
      <c r="B124" s="126">
        <v>5219</v>
      </c>
      <c r="C124" s="14" t="s">
        <v>184</v>
      </c>
      <c r="D124" s="66">
        <v>500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/>
      <c r="M124"/>
      <c r="N124"/>
    </row>
    <row r="125" spans="1:14" ht="27.75" customHeight="1">
      <c r="A125" s="9"/>
      <c r="B125" s="126">
        <v>5218</v>
      </c>
      <c r="C125" s="14" t="s">
        <v>736</v>
      </c>
      <c r="D125" s="66">
        <v>725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/>
      <c r="M125"/>
      <c r="N125"/>
    </row>
    <row r="126" spans="1:14" ht="15" customHeight="1">
      <c r="A126" s="9"/>
      <c r="B126" s="126">
        <v>5218</v>
      </c>
      <c r="C126" s="14" t="s">
        <v>776</v>
      </c>
      <c r="D126" s="66">
        <v>11900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/>
      <c r="M126"/>
      <c r="N126"/>
    </row>
    <row r="127" spans="1:14" ht="14.25" customHeight="1">
      <c r="A127" s="9"/>
      <c r="B127" s="126">
        <v>5218</v>
      </c>
      <c r="C127" s="14" t="s">
        <v>182</v>
      </c>
      <c r="D127" s="66">
        <v>1610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/>
      <c r="M127"/>
      <c r="N127"/>
    </row>
    <row r="128" spans="1:14" ht="23.25" customHeight="1">
      <c r="A128" s="9"/>
      <c r="B128" s="126">
        <v>5110</v>
      </c>
      <c r="C128" s="247" t="s">
        <v>137</v>
      </c>
      <c r="D128" s="248">
        <v>3416</v>
      </c>
      <c r="E128" s="248">
        <v>0</v>
      </c>
      <c r="F128" s="248">
        <v>0</v>
      </c>
      <c r="G128" s="248">
        <v>0</v>
      </c>
      <c r="H128" s="248">
        <v>0</v>
      </c>
      <c r="I128" s="248">
        <v>0</v>
      </c>
      <c r="J128" s="248">
        <v>0</v>
      </c>
      <c r="K128" s="248">
        <v>0</v>
      </c>
      <c r="L128"/>
      <c r="M128"/>
      <c r="N128"/>
    </row>
    <row r="129" spans="1:14" ht="25.5">
      <c r="A129" s="9"/>
      <c r="B129" s="126">
        <v>5110</v>
      </c>
      <c r="C129" s="247" t="s">
        <v>777</v>
      </c>
      <c r="D129" s="248">
        <v>2928</v>
      </c>
      <c r="E129" s="248">
        <v>0</v>
      </c>
      <c r="F129" s="248">
        <v>0</v>
      </c>
      <c r="G129" s="248">
        <v>0</v>
      </c>
      <c r="H129" s="248">
        <v>0</v>
      </c>
      <c r="I129" s="248">
        <v>0</v>
      </c>
      <c r="J129" s="248">
        <v>0</v>
      </c>
      <c r="K129" s="248">
        <v>0</v>
      </c>
      <c r="L129"/>
      <c r="M129"/>
      <c r="N129"/>
    </row>
    <row r="130" spans="1:14" ht="25.5" customHeight="1">
      <c r="A130" s="9"/>
      <c r="B130" s="126">
        <v>5250</v>
      </c>
      <c r="C130" s="247" t="s">
        <v>142</v>
      </c>
      <c r="D130" s="248">
        <v>3700</v>
      </c>
      <c r="E130" s="248">
        <v>0</v>
      </c>
      <c r="F130" s="248">
        <v>0</v>
      </c>
      <c r="G130" s="248">
        <v>0</v>
      </c>
      <c r="H130" s="248">
        <v>0</v>
      </c>
      <c r="I130" s="248">
        <v>0</v>
      </c>
      <c r="J130" s="248">
        <v>0</v>
      </c>
      <c r="K130" s="248">
        <v>0</v>
      </c>
      <c r="L130"/>
      <c r="M130"/>
      <c r="N130"/>
    </row>
    <row r="131" spans="1:14" ht="25.5" customHeight="1">
      <c r="A131" s="9"/>
      <c r="B131" s="126">
        <v>2241</v>
      </c>
      <c r="C131" s="247" t="s">
        <v>47</v>
      </c>
      <c r="D131" s="248">
        <v>0</v>
      </c>
      <c r="E131" s="248">
        <v>0</v>
      </c>
      <c r="F131" s="248">
        <v>0</v>
      </c>
      <c r="G131" s="248">
        <v>0</v>
      </c>
      <c r="H131" s="248">
        <v>1200</v>
      </c>
      <c r="I131" s="248">
        <v>1200</v>
      </c>
      <c r="J131" s="248">
        <v>0</v>
      </c>
      <c r="K131" s="248">
        <v>1200</v>
      </c>
      <c r="L131"/>
      <c r="M131"/>
      <c r="N131"/>
    </row>
    <row r="132" spans="1:14" ht="25.5" customHeight="1">
      <c r="A132" s="9"/>
      <c r="B132" s="126">
        <v>5250</v>
      </c>
      <c r="C132" s="247" t="s">
        <v>271</v>
      </c>
      <c r="D132" s="248">
        <v>2550</v>
      </c>
      <c r="E132" s="248">
        <v>0</v>
      </c>
      <c r="F132" s="248">
        <v>0</v>
      </c>
      <c r="G132" s="248">
        <v>0</v>
      </c>
      <c r="H132" s="248">
        <v>0</v>
      </c>
      <c r="I132" s="248">
        <v>0</v>
      </c>
      <c r="J132" s="248">
        <v>0</v>
      </c>
      <c r="K132" s="248">
        <v>0</v>
      </c>
      <c r="L132"/>
      <c r="M132"/>
      <c r="N132"/>
    </row>
    <row r="133" spans="1:14" ht="37.5" customHeight="1">
      <c r="A133" s="9"/>
      <c r="B133" s="126">
        <v>2253</v>
      </c>
      <c r="C133" s="247" t="s">
        <v>40</v>
      </c>
      <c r="D133" s="248">
        <v>0</v>
      </c>
      <c r="E133" s="248">
        <v>0</v>
      </c>
      <c r="F133" s="248">
        <v>7200</v>
      </c>
      <c r="G133" s="248">
        <v>7200</v>
      </c>
      <c r="H133" s="248">
        <v>0</v>
      </c>
      <c r="I133" s="248">
        <v>7200</v>
      </c>
      <c r="J133" s="248">
        <v>0</v>
      </c>
      <c r="K133" s="248">
        <v>7200</v>
      </c>
      <c r="L133"/>
      <c r="M133"/>
      <c r="N133"/>
    </row>
    <row r="134" spans="1:14" ht="38.25" customHeight="1">
      <c r="A134" s="9"/>
      <c r="B134" s="126">
        <v>5250</v>
      </c>
      <c r="C134" s="247" t="s">
        <v>882</v>
      </c>
      <c r="D134" s="248">
        <v>0</v>
      </c>
      <c r="E134" s="248">
        <v>0</v>
      </c>
      <c r="F134" s="248">
        <v>11500</v>
      </c>
      <c r="G134" s="248">
        <v>11500</v>
      </c>
      <c r="H134" s="248">
        <v>0</v>
      </c>
      <c r="I134" s="248">
        <v>11500</v>
      </c>
      <c r="J134" s="248">
        <v>0</v>
      </c>
      <c r="K134" s="248">
        <v>11500</v>
      </c>
      <c r="L134"/>
      <c r="M134"/>
      <c r="N134"/>
    </row>
    <row r="135" spans="1:14" ht="40.5" customHeight="1">
      <c r="A135" s="9"/>
      <c r="B135" s="126">
        <v>5250</v>
      </c>
      <c r="C135" s="247" t="s">
        <v>867</v>
      </c>
      <c r="D135" s="248">
        <v>16950</v>
      </c>
      <c r="E135" s="248">
        <v>1000</v>
      </c>
      <c r="F135" s="248">
        <v>0</v>
      </c>
      <c r="G135" s="248">
        <v>1000</v>
      </c>
      <c r="H135" s="248">
        <v>0</v>
      </c>
      <c r="I135" s="248">
        <v>1000</v>
      </c>
      <c r="J135" s="248">
        <v>0</v>
      </c>
      <c r="K135" s="248">
        <v>1000</v>
      </c>
      <c r="L135"/>
      <c r="M135"/>
      <c r="N135"/>
    </row>
    <row r="136" spans="1:14" ht="16.5" customHeight="1">
      <c r="A136" s="9"/>
      <c r="B136" s="126">
        <v>5250</v>
      </c>
      <c r="C136" s="247" t="s">
        <v>190</v>
      </c>
      <c r="D136" s="248">
        <v>3615</v>
      </c>
      <c r="E136" s="248">
        <v>3615</v>
      </c>
      <c r="F136" s="248">
        <v>0</v>
      </c>
      <c r="G136" s="248">
        <v>3615</v>
      </c>
      <c r="H136" s="248">
        <v>385</v>
      </c>
      <c r="I136" s="248">
        <v>4000</v>
      </c>
      <c r="J136" s="248">
        <v>0</v>
      </c>
      <c r="K136" s="248">
        <v>4000</v>
      </c>
      <c r="L136"/>
      <c r="M136"/>
      <c r="N136"/>
    </row>
    <row r="137" spans="1:14" ht="12.75">
      <c r="A137" s="9"/>
      <c r="B137" s="126">
        <v>5218</v>
      </c>
      <c r="C137" s="14" t="s">
        <v>183</v>
      </c>
      <c r="D137" s="66">
        <v>2100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/>
      <c r="M137"/>
      <c r="N137"/>
    </row>
    <row r="138" spans="1:14" ht="12.75">
      <c r="A138" s="9"/>
      <c r="B138" s="10"/>
      <c r="C138" s="14"/>
      <c r="D138" s="66"/>
      <c r="E138" s="66"/>
      <c r="F138" s="66"/>
      <c r="G138" s="66"/>
      <c r="H138" s="66"/>
      <c r="I138" s="66"/>
      <c r="J138" s="66"/>
      <c r="K138" s="66"/>
      <c r="L138"/>
      <c r="M138"/>
      <c r="N138"/>
    </row>
    <row r="139" spans="1:14" ht="13.5">
      <c r="A139" s="9"/>
      <c r="B139" s="10"/>
      <c r="C139" s="146" t="s">
        <v>706</v>
      </c>
      <c r="D139" s="66"/>
      <c r="E139" s="66"/>
      <c r="F139" s="66"/>
      <c r="G139" s="66"/>
      <c r="H139" s="66"/>
      <c r="I139" s="66"/>
      <c r="J139" s="66"/>
      <c r="K139" s="66"/>
      <c r="L139"/>
      <c r="M139"/>
      <c r="N139"/>
    </row>
    <row r="140" spans="1:14" ht="12.75">
      <c r="A140" s="9"/>
      <c r="B140" s="10">
        <v>1100</v>
      </c>
      <c r="C140" s="14" t="s">
        <v>341</v>
      </c>
      <c r="D140" s="66">
        <v>9150</v>
      </c>
      <c r="E140" s="66">
        <v>9150</v>
      </c>
      <c r="F140" s="66">
        <v>0</v>
      </c>
      <c r="G140" s="66">
        <v>9150</v>
      </c>
      <c r="H140" s="66">
        <v>0</v>
      </c>
      <c r="I140" s="66">
        <v>9150</v>
      </c>
      <c r="J140" s="66">
        <v>0</v>
      </c>
      <c r="K140" s="66">
        <v>9150</v>
      </c>
      <c r="L140"/>
      <c r="M140"/>
      <c r="N140"/>
    </row>
    <row r="141" spans="1:14" ht="15">
      <c r="A141" s="9"/>
      <c r="B141" s="126">
        <v>1148</v>
      </c>
      <c r="C141" s="14" t="s">
        <v>113</v>
      </c>
      <c r="D141" s="66">
        <v>0</v>
      </c>
      <c r="E141" s="384">
        <v>0</v>
      </c>
      <c r="F141" s="384">
        <v>0</v>
      </c>
      <c r="G141" s="384">
        <v>0</v>
      </c>
      <c r="H141" s="384">
        <v>0</v>
      </c>
      <c r="I141" s="384">
        <v>0</v>
      </c>
      <c r="J141" s="384">
        <v>0</v>
      </c>
      <c r="K141" s="384">
        <v>0</v>
      </c>
      <c r="L141"/>
      <c r="M141"/>
      <c r="N141"/>
    </row>
    <row r="142" spans="1:14" ht="12.75">
      <c r="A142" s="9"/>
      <c r="B142" s="10">
        <v>1210</v>
      </c>
      <c r="C142" s="14" t="s">
        <v>342</v>
      </c>
      <c r="D142" s="66">
        <v>2235</v>
      </c>
      <c r="E142" s="248">
        <v>2235</v>
      </c>
      <c r="F142" s="248">
        <v>0</v>
      </c>
      <c r="G142" s="248">
        <v>2235</v>
      </c>
      <c r="H142" s="248">
        <v>0</v>
      </c>
      <c r="I142" s="248">
        <v>2235</v>
      </c>
      <c r="J142" s="248">
        <v>0</v>
      </c>
      <c r="K142" s="248">
        <v>2235</v>
      </c>
      <c r="L142"/>
      <c r="M142"/>
      <c r="N142"/>
    </row>
    <row r="143" spans="1:14" ht="25.5">
      <c r="A143" s="222"/>
      <c r="B143" s="227">
        <v>1220</v>
      </c>
      <c r="C143" s="226" t="s">
        <v>722</v>
      </c>
      <c r="D143" s="225">
        <v>215</v>
      </c>
      <c r="E143" s="248">
        <f aca="true" t="shared" si="8" ref="E143:K143">SUM(E144:E145)</f>
        <v>0</v>
      </c>
      <c r="F143" s="248">
        <f t="shared" si="8"/>
        <v>0</v>
      </c>
      <c r="G143" s="248">
        <f t="shared" si="8"/>
        <v>0</v>
      </c>
      <c r="H143" s="248">
        <f t="shared" si="8"/>
        <v>0</v>
      </c>
      <c r="I143" s="248">
        <f t="shared" si="8"/>
        <v>0</v>
      </c>
      <c r="J143" s="248">
        <f t="shared" si="8"/>
        <v>0</v>
      </c>
      <c r="K143" s="248">
        <f t="shared" si="8"/>
        <v>0</v>
      </c>
      <c r="L143"/>
      <c r="M143"/>
      <c r="N143"/>
    </row>
    <row r="144" spans="1:14" ht="12.75">
      <c r="A144" s="222"/>
      <c r="B144" s="223">
        <v>1221</v>
      </c>
      <c r="C144" s="226" t="s">
        <v>753</v>
      </c>
      <c r="D144" s="225">
        <v>155</v>
      </c>
      <c r="E144" s="248">
        <v>0</v>
      </c>
      <c r="F144" s="248">
        <v>0</v>
      </c>
      <c r="G144" s="248">
        <v>0</v>
      </c>
      <c r="H144" s="248">
        <v>0</v>
      </c>
      <c r="I144" s="248">
        <v>0</v>
      </c>
      <c r="J144" s="248">
        <v>0</v>
      </c>
      <c r="K144" s="248">
        <v>0</v>
      </c>
      <c r="L144"/>
      <c r="M144"/>
      <c r="N144"/>
    </row>
    <row r="145" spans="1:14" ht="25.5">
      <c r="A145" s="222"/>
      <c r="B145" s="223">
        <v>1228</v>
      </c>
      <c r="C145" s="226" t="s">
        <v>251</v>
      </c>
      <c r="D145" s="225">
        <v>60</v>
      </c>
      <c r="E145" s="248">
        <v>0</v>
      </c>
      <c r="F145" s="248">
        <v>0</v>
      </c>
      <c r="G145" s="248">
        <v>0</v>
      </c>
      <c r="H145" s="248">
        <v>0</v>
      </c>
      <c r="I145" s="248">
        <v>0</v>
      </c>
      <c r="J145" s="248">
        <v>0</v>
      </c>
      <c r="K145" s="248">
        <v>0</v>
      </c>
      <c r="L145"/>
      <c r="M145"/>
      <c r="N145"/>
    </row>
    <row r="146" spans="1:14" ht="12.75">
      <c r="A146" s="9"/>
      <c r="B146" s="10">
        <v>2200</v>
      </c>
      <c r="C146" s="14" t="s">
        <v>310</v>
      </c>
      <c r="D146" s="66">
        <f aca="true" t="shared" si="9" ref="D146:I146">SUM(D147:D161)</f>
        <v>19310</v>
      </c>
      <c r="E146" s="248">
        <f t="shared" si="9"/>
        <v>33510</v>
      </c>
      <c r="F146" s="248">
        <f t="shared" si="9"/>
        <v>0</v>
      </c>
      <c r="G146" s="248">
        <f t="shared" si="9"/>
        <v>33510</v>
      </c>
      <c r="H146" s="248">
        <f t="shared" si="9"/>
        <v>1185</v>
      </c>
      <c r="I146" s="248">
        <f t="shared" si="9"/>
        <v>34695</v>
      </c>
      <c r="J146" s="248">
        <f>SUM(J147:J161)</f>
        <v>0</v>
      </c>
      <c r="K146" s="248">
        <f>SUM(K147:K161)</f>
        <v>34695</v>
      </c>
      <c r="L146"/>
      <c r="M146"/>
      <c r="N146"/>
    </row>
    <row r="147" spans="1:14" ht="12.75">
      <c r="A147" s="9"/>
      <c r="B147" s="126">
        <v>2219</v>
      </c>
      <c r="C147" s="14" t="s">
        <v>524</v>
      </c>
      <c r="D147" s="66">
        <v>250</v>
      </c>
      <c r="E147" s="248">
        <v>250</v>
      </c>
      <c r="F147" s="248">
        <v>0</v>
      </c>
      <c r="G147" s="248">
        <v>250</v>
      </c>
      <c r="H147" s="248">
        <v>-50</v>
      </c>
      <c r="I147" s="248">
        <v>200</v>
      </c>
      <c r="J147" s="248">
        <v>0</v>
      </c>
      <c r="K147" s="248">
        <v>200</v>
      </c>
      <c r="L147"/>
      <c r="M147"/>
      <c r="N147"/>
    </row>
    <row r="148" spans="1:14" ht="12.75">
      <c r="A148" s="9"/>
      <c r="B148" s="126">
        <v>2223</v>
      </c>
      <c r="C148" s="14" t="s">
        <v>527</v>
      </c>
      <c r="D148" s="66">
        <v>50</v>
      </c>
      <c r="E148" s="248">
        <v>50</v>
      </c>
      <c r="F148" s="248">
        <v>0</v>
      </c>
      <c r="G148" s="248">
        <v>50</v>
      </c>
      <c r="H148" s="248">
        <v>-50</v>
      </c>
      <c r="I148" s="248">
        <v>0</v>
      </c>
      <c r="J148" s="248">
        <v>0</v>
      </c>
      <c r="K148" s="248">
        <v>0</v>
      </c>
      <c r="L148"/>
      <c r="M148"/>
      <c r="N148"/>
    </row>
    <row r="149" spans="1:14" ht="12.75">
      <c r="A149" s="9"/>
      <c r="B149" s="126">
        <v>2226</v>
      </c>
      <c r="C149" s="14" t="s">
        <v>624</v>
      </c>
      <c r="D149" s="66">
        <v>4420</v>
      </c>
      <c r="E149" s="248">
        <v>5700</v>
      </c>
      <c r="F149" s="248">
        <v>0</v>
      </c>
      <c r="G149" s="248">
        <v>5700</v>
      </c>
      <c r="H149" s="248">
        <v>0</v>
      </c>
      <c r="I149" s="248">
        <v>5700</v>
      </c>
      <c r="J149" s="248">
        <v>0</v>
      </c>
      <c r="K149" s="248">
        <v>5700</v>
      </c>
      <c r="L149"/>
      <c r="M149"/>
      <c r="N149"/>
    </row>
    <row r="150" spans="1:14" ht="12.75">
      <c r="A150" s="9"/>
      <c r="B150" s="126">
        <v>2229</v>
      </c>
      <c r="C150" s="14" t="s">
        <v>127</v>
      </c>
      <c r="D150" s="66">
        <v>0</v>
      </c>
      <c r="E150" s="248">
        <v>0</v>
      </c>
      <c r="F150" s="248">
        <v>0</v>
      </c>
      <c r="G150" s="248">
        <v>0</v>
      </c>
      <c r="H150" s="248">
        <v>150</v>
      </c>
      <c r="I150" s="248">
        <v>150</v>
      </c>
      <c r="J150" s="248">
        <v>0</v>
      </c>
      <c r="K150" s="248">
        <v>150</v>
      </c>
      <c r="L150"/>
      <c r="M150"/>
      <c r="N150"/>
    </row>
    <row r="151" spans="1:14" ht="12.75">
      <c r="A151" s="9"/>
      <c r="B151" s="126">
        <v>2233</v>
      </c>
      <c r="C151" s="14" t="s">
        <v>552</v>
      </c>
      <c r="D151" s="66">
        <v>400</v>
      </c>
      <c r="E151" s="248">
        <v>400</v>
      </c>
      <c r="F151" s="248">
        <v>0</v>
      </c>
      <c r="G151" s="248">
        <v>400</v>
      </c>
      <c r="H151" s="248">
        <v>-400</v>
      </c>
      <c r="I151" s="248">
        <v>0</v>
      </c>
      <c r="J151" s="248">
        <v>0</v>
      </c>
      <c r="K151" s="248">
        <v>0</v>
      </c>
      <c r="L151"/>
      <c r="M151"/>
      <c r="N151"/>
    </row>
    <row r="152" spans="1:14" ht="12.75">
      <c r="A152" s="222"/>
      <c r="B152" s="223">
        <v>2234</v>
      </c>
      <c r="C152" s="226" t="s">
        <v>714</v>
      </c>
      <c r="D152" s="225">
        <v>60</v>
      </c>
      <c r="E152" s="248">
        <v>60</v>
      </c>
      <c r="F152" s="248">
        <v>0</v>
      </c>
      <c r="G152" s="248">
        <v>60</v>
      </c>
      <c r="H152" s="248">
        <v>0</v>
      </c>
      <c r="I152" s="248">
        <v>60</v>
      </c>
      <c r="J152" s="248">
        <v>0</v>
      </c>
      <c r="K152" s="248">
        <v>60</v>
      </c>
      <c r="L152"/>
      <c r="M152"/>
      <c r="N152"/>
    </row>
    <row r="153" spans="1:14" ht="12.75">
      <c r="A153" s="222"/>
      <c r="B153" s="223">
        <v>2240</v>
      </c>
      <c r="C153" s="226" t="s">
        <v>126</v>
      </c>
      <c r="D153" s="225">
        <v>125</v>
      </c>
      <c r="E153" s="248">
        <v>0</v>
      </c>
      <c r="F153" s="248">
        <v>0</v>
      </c>
      <c r="G153" s="248">
        <v>0</v>
      </c>
      <c r="H153" s="248">
        <v>0</v>
      </c>
      <c r="I153" s="248">
        <v>0</v>
      </c>
      <c r="J153" s="248">
        <v>0</v>
      </c>
      <c r="K153" s="248">
        <v>0</v>
      </c>
      <c r="L153"/>
      <c r="M153"/>
      <c r="N153"/>
    </row>
    <row r="154" spans="1:14" ht="12.75">
      <c r="A154" s="9"/>
      <c r="B154" s="126">
        <v>2242</v>
      </c>
      <c r="C154" s="14" t="s">
        <v>698</v>
      </c>
      <c r="D154" s="66">
        <v>590</v>
      </c>
      <c r="E154" s="66">
        <v>950</v>
      </c>
      <c r="F154" s="66">
        <v>0</v>
      </c>
      <c r="G154" s="66">
        <v>950</v>
      </c>
      <c r="H154" s="66">
        <v>-600</v>
      </c>
      <c r="I154" s="66">
        <v>350</v>
      </c>
      <c r="J154" s="66">
        <v>0</v>
      </c>
      <c r="K154" s="66">
        <v>350</v>
      </c>
      <c r="L154"/>
      <c r="M154"/>
      <c r="N154"/>
    </row>
    <row r="155" spans="1:14" ht="12.75">
      <c r="A155" s="9"/>
      <c r="B155" s="126">
        <v>2243</v>
      </c>
      <c r="C155" s="14" t="s">
        <v>664</v>
      </c>
      <c r="D155" s="66">
        <v>400</v>
      </c>
      <c r="E155" s="66">
        <v>0</v>
      </c>
      <c r="F155" s="66">
        <v>0</v>
      </c>
      <c r="G155" s="66">
        <v>0</v>
      </c>
      <c r="H155" s="66">
        <v>235</v>
      </c>
      <c r="I155" s="66">
        <v>235</v>
      </c>
      <c r="J155" s="66">
        <v>0</v>
      </c>
      <c r="K155" s="66">
        <v>235</v>
      </c>
      <c r="L155"/>
      <c r="M155"/>
      <c r="N155"/>
    </row>
    <row r="156" spans="1:14" ht="12.75">
      <c r="A156" s="9"/>
      <c r="B156" s="126">
        <v>2244</v>
      </c>
      <c r="C156" s="14" t="s">
        <v>83</v>
      </c>
      <c r="D156" s="66">
        <v>0</v>
      </c>
      <c r="E156" s="66">
        <v>14200</v>
      </c>
      <c r="F156" s="66">
        <v>0</v>
      </c>
      <c r="G156" s="66">
        <v>14200</v>
      </c>
      <c r="H156" s="66">
        <v>-14000</v>
      </c>
      <c r="I156" s="66">
        <v>200</v>
      </c>
      <c r="J156" s="66">
        <v>0</v>
      </c>
      <c r="K156" s="66">
        <v>200</v>
      </c>
      <c r="L156"/>
      <c r="M156"/>
      <c r="N156"/>
    </row>
    <row r="157" spans="1:14" ht="12.75">
      <c r="A157" s="9"/>
      <c r="B157" s="126">
        <v>2245</v>
      </c>
      <c r="C157" s="14" t="s">
        <v>629</v>
      </c>
      <c r="D157" s="66">
        <v>150</v>
      </c>
      <c r="E157" s="66">
        <v>100</v>
      </c>
      <c r="F157" s="66">
        <v>0</v>
      </c>
      <c r="G157" s="66">
        <v>100</v>
      </c>
      <c r="H157" s="66">
        <v>0</v>
      </c>
      <c r="I157" s="66">
        <v>100</v>
      </c>
      <c r="J157" s="66">
        <v>0</v>
      </c>
      <c r="K157" s="66">
        <v>100</v>
      </c>
      <c r="L157"/>
      <c r="M157"/>
      <c r="N157"/>
    </row>
    <row r="158" spans="1:14" ht="12.75">
      <c r="A158" s="9"/>
      <c r="B158" s="126">
        <v>2246</v>
      </c>
      <c r="C158" s="14" t="s">
        <v>699</v>
      </c>
      <c r="D158" s="66">
        <v>10530</v>
      </c>
      <c r="E158" s="66">
        <v>10000</v>
      </c>
      <c r="F158" s="66">
        <v>0</v>
      </c>
      <c r="G158" s="66">
        <v>10000</v>
      </c>
      <c r="H158" s="66">
        <v>16000</v>
      </c>
      <c r="I158" s="66">
        <v>26000</v>
      </c>
      <c r="J158" s="66">
        <v>0</v>
      </c>
      <c r="K158" s="66">
        <v>26000</v>
      </c>
      <c r="L158"/>
      <c r="M158"/>
      <c r="N158"/>
    </row>
    <row r="159" spans="1:14" ht="12.75">
      <c r="A159" s="9"/>
      <c r="B159" s="126">
        <v>2260</v>
      </c>
      <c r="C159" s="14" t="s">
        <v>132</v>
      </c>
      <c r="D159" s="66">
        <v>185</v>
      </c>
      <c r="E159" s="66">
        <v>500</v>
      </c>
      <c r="F159" s="66">
        <v>0</v>
      </c>
      <c r="G159" s="66">
        <v>500</v>
      </c>
      <c r="H159" s="66">
        <v>100</v>
      </c>
      <c r="I159" s="66">
        <v>600</v>
      </c>
      <c r="J159" s="66">
        <v>0</v>
      </c>
      <c r="K159" s="66">
        <v>600</v>
      </c>
      <c r="L159"/>
      <c r="M159"/>
      <c r="N159"/>
    </row>
    <row r="160" spans="1:14" ht="12.75">
      <c r="A160" s="9"/>
      <c r="B160" s="126">
        <v>2269</v>
      </c>
      <c r="C160" s="14" t="s">
        <v>38</v>
      </c>
      <c r="D160" s="66">
        <v>0</v>
      </c>
      <c r="E160" s="66">
        <v>0</v>
      </c>
      <c r="F160" s="66">
        <v>0</v>
      </c>
      <c r="G160" s="66">
        <v>0</v>
      </c>
      <c r="H160" s="66">
        <v>100</v>
      </c>
      <c r="I160" s="66">
        <v>100</v>
      </c>
      <c r="J160" s="66">
        <v>0</v>
      </c>
      <c r="K160" s="66">
        <v>100</v>
      </c>
      <c r="L160"/>
      <c r="M160"/>
      <c r="N160"/>
    </row>
    <row r="161" spans="1:14" ht="12.75">
      <c r="A161" s="9"/>
      <c r="B161" s="126">
        <v>2279</v>
      </c>
      <c r="C161" s="14" t="s">
        <v>574</v>
      </c>
      <c r="D161" s="66">
        <v>2150</v>
      </c>
      <c r="E161" s="66">
        <v>1300</v>
      </c>
      <c r="F161" s="66">
        <v>0</v>
      </c>
      <c r="G161" s="66">
        <v>1300</v>
      </c>
      <c r="H161" s="66">
        <v>-300</v>
      </c>
      <c r="I161" s="66">
        <v>1000</v>
      </c>
      <c r="J161" s="66">
        <v>0</v>
      </c>
      <c r="K161" s="66">
        <v>1000</v>
      </c>
      <c r="L161"/>
      <c r="M161"/>
      <c r="N161"/>
    </row>
    <row r="162" spans="1:14" ht="25.5">
      <c r="A162" s="9"/>
      <c r="B162" s="10">
        <v>2300</v>
      </c>
      <c r="C162" s="14" t="s">
        <v>362</v>
      </c>
      <c r="D162" s="66">
        <f aca="true" t="shared" si="10" ref="D162:I162">SUM(D163:D173)</f>
        <v>5885</v>
      </c>
      <c r="E162" s="66">
        <f t="shared" si="10"/>
        <v>6820</v>
      </c>
      <c r="F162" s="66">
        <f t="shared" si="10"/>
        <v>0</v>
      </c>
      <c r="G162" s="66">
        <f t="shared" si="10"/>
        <v>6820</v>
      </c>
      <c r="H162" s="66">
        <f t="shared" si="10"/>
        <v>2115</v>
      </c>
      <c r="I162" s="66">
        <f t="shared" si="10"/>
        <v>8935</v>
      </c>
      <c r="J162" s="66">
        <f>SUM(J163:J173)</f>
        <v>0</v>
      </c>
      <c r="K162" s="66">
        <f>SUM(K163:K173)</f>
        <v>8935</v>
      </c>
      <c r="L162"/>
      <c r="M162"/>
      <c r="N162"/>
    </row>
    <row r="163" spans="1:14" ht="12.75">
      <c r="A163" s="9"/>
      <c r="B163" s="126">
        <v>2312</v>
      </c>
      <c r="C163" s="14" t="s">
        <v>539</v>
      </c>
      <c r="D163" s="66">
        <v>50</v>
      </c>
      <c r="E163" s="66">
        <v>500</v>
      </c>
      <c r="F163" s="66">
        <v>0</v>
      </c>
      <c r="G163" s="66">
        <v>500</v>
      </c>
      <c r="H163" s="66">
        <v>-300</v>
      </c>
      <c r="I163" s="66">
        <v>200</v>
      </c>
      <c r="J163" s="66">
        <v>0</v>
      </c>
      <c r="K163" s="66">
        <v>200</v>
      </c>
      <c r="L163"/>
      <c r="M163"/>
      <c r="N163"/>
    </row>
    <row r="164" spans="1:14" ht="13.5" customHeight="1">
      <c r="A164" s="9"/>
      <c r="B164" s="126">
        <v>2322</v>
      </c>
      <c r="C164" s="14" t="s">
        <v>540</v>
      </c>
      <c r="D164" s="66">
        <v>2250</v>
      </c>
      <c r="E164" s="66">
        <v>2850</v>
      </c>
      <c r="F164" s="66">
        <v>0</v>
      </c>
      <c r="G164" s="66">
        <v>2850</v>
      </c>
      <c r="H164" s="66">
        <v>0</v>
      </c>
      <c r="I164" s="66">
        <v>2850</v>
      </c>
      <c r="J164" s="66">
        <v>0</v>
      </c>
      <c r="K164" s="66">
        <v>2850</v>
      </c>
      <c r="L164"/>
      <c r="M164"/>
      <c r="N164"/>
    </row>
    <row r="165" spans="1:14" ht="13.5" customHeight="1">
      <c r="A165" s="9"/>
      <c r="B165" s="126">
        <v>2350</v>
      </c>
      <c r="C165" s="14" t="s">
        <v>156</v>
      </c>
      <c r="D165" s="66">
        <v>0</v>
      </c>
      <c r="E165" s="66">
        <v>0</v>
      </c>
      <c r="F165" s="66">
        <v>0</v>
      </c>
      <c r="G165" s="66">
        <v>0</v>
      </c>
      <c r="H165" s="66">
        <v>2500</v>
      </c>
      <c r="I165" s="66">
        <v>2500</v>
      </c>
      <c r="J165" s="66">
        <v>0</v>
      </c>
      <c r="K165" s="66">
        <v>2500</v>
      </c>
      <c r="L165"/>
      <c r="M165"/>
      <c r="N165"/>
    </row>
    <row r="166" spans="1:14" ht="13.5" customHeight="1">
      <c r="A166" s="9"/>
      <c r="B166" s="126">
        <v>2351</v>
      </c>
      <c r="C166" s="14" t="s">
        <v>541</v>
      </c>
      <c r="D166" s="66">
        <v>100</v>
      </c>
      <c r="E166" s="66">
        <v>0</v>
      </c>
      <c r="F166" s="66">
        <v>0</v>
      </c>
      <c r="G166" s="66">
        <v>0</v>
      </c>
      <c r="H166" s="66">
        <v>400</v>
      </c>
      <c r="I166" s="66">
        <v>400</v>
      </c>
      <c r="J166" s="66">
        <v>0</v>
      </c>
      <c r="K166" s="66">
        <v>400</v>
      </c>
      <c r="L166"/>
      <c r="M166"/>
      <c r="N166"/>
    </row>
    <row r="167" spans="1:14" ht="14.25" customHeight="1">
      <c r="A167" s="9"/>
      <c r="B167" s="126">
        <v>2352</v>
      </c>
      <c r="C167" s="14" t="s">
        <v>654</v>
      </c>
      <c r="D167" s="66">
        <v>840</v>
      </c>
      <c r="E167" s="66">
        <v>500</v>
      </c>
      <c r="F167" s="66">
        <v>0</v>
      </c>
      <c r="G167" s="66">
        <v>500</v>
      </c>
      <c r="H167" s="66">
        <v>0</v>
      </c>
      <c r="I167" s="66">
        <v>500</v>
      </c>
      <c r="J167" s="66">
        <v>0</v>
      </c>
      <c r="K167" s="66">
        <v>500</v>
      </c>
      <c r="L167"/>
      <c r="M167"/>
      <c r="N167"/>
    </row>
    <row r="168" spans="1:14" ht="14.25" customHeight="1">
      <c r="A168" s="9"/>
      <c r="B168" s="126">
        <v>2353</v>
      </c>
      <c r="C168" s="14" t="s">
        <v>669</v>
      </c>
      <c r="D168" s="66">
        <v>460</v>
      </c>
      <c r="E168" s="66">
        <v>600</v>
      </c>
      <c r="F168" s="66">
        <v>0</v>
      </c>
      <c r="G168" s="66">
        <v>600</v>
      </c>
      <c r="H168" s="66">
        <v>0</v>
      </c>
      <c r="I168" s="66">
        <v>600</v>
      </c>
      <c r="J168" s="66">
        <v>0</v>
      </c>
      <c r="K168" s="66">
        <v>600</v>
      </c>
      <c r="L168"/>
      <c r="M168"/>
      <c r="N168"/>
    </row>
    <row r="169" spans="1:14" ht="12.75" customHeight="1">
      <c r="A169" s="9"/>
      <c r="B169" s="126">
        <v>2354</v>
      </c>
      <c r="C169" s="14" t="s">
        <v>575</v>
      </c>
      <c r="D169" s="66">
        <v>750</v>
      </c>
      <c r="E169" s="66">
        <v>750</v>
      </c>
      <c r="F169" s="66">
        <v>0</v>
      </c>
      <c r="G169" s="66">
        <v>750</v>
      </c>
      <c r="H169" s="66">
        <v>-500</v>
      </c>
      <c r="I169" s="66">
        <v>250</v>
      </c>
      <c r="J169" s="66">
        <v>0</v>
      </c>
      <c r="K169" s="66">
        <v>250</v>
      </c>
      <c r="L169"/>
      <c r="M169"/>
      <c r="N169"/>
    </row>
    <row r="170" spans="1:14" ht="13.5" customHeight="1">
      <c r="A170" s="9"/>
      <c r="B170" s="126">
        <v>2359</v>
      </c>
      <c r="C170" s="14" t="s">
        <v>700</v>
      </c>
      <c r="D170" s="66">
        <v>620</v>
      </c>
      <c r="E170" s="66">
        <v>920</v>
      </c>
      <c r="F170" s="66">
        <v>0</v>
      </c>
      <c r="G170" s="66">
        <v>920</v>
      </c>
      <c r="H170" s="66">
        <v>-885</v>
      </c>
      <c r="I170" s="66">
        <v>35</v>
      </c>
      <c r="J170" s="66">
        <v>0</v>
      </c>
      <c r="K170" s="66">
        <v>35</v>
      </c>
      <c r="L170"/>
      <c r="M170"/>
      <c r="N170"/>
    </row>
    <row r="171" spans="1:14" ht="13.5" customHeight="1">
      <c r="A171" s="9"/>
      <c r="B171" s="126">
        <v>2361</v>
      </c>
      <c r="C171" s="14" t="s">
        <v>556</v>
      </c>
      <c r="D171" s="66">
        <v>200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/>
      <c r="M171"/>
      <c r="N171"/>
    </row>
    <row r="172" spans="1:14" ht="13.5" customHeight="1">
      <c r="A172" s="9"/>
      <c r="B172" s="126">
        <v>2363</v>
      </c>
      <c r="C172" s="14" t="s">
        <v>544</v>
      </c>
      <c r="D172" s="66">
        <v>430</v>
      </c>
      <c r="E172" s="66">
        <v>500</v>
      </c>
      <c r="F172" s="66">
        <v>0</v>
      </c>
      <c r="G172" s="66">
        <v>500</v>
      </c>
      <c r="H172" s="66">
        <v>-200</v>
      </c>
      <c r="I172" s="66">
        <v>300</v>
      </c>
      <c r="J172" s="66">
        <v>0</v>
      </c>
      <c r="K172" s="66">
        <v>300</v>
      </c>
      <c r="L172"/>
      <c r="M172"/>
      <c r="N172"/>
    </row>
    <row r="173" spans="1:14" ht="13.5" customHeight="1">
      <c r="A173" s="9"/>
      <c r="B173" s="126">
        <v>2390</v>
      </c>
      <c r="C173" s="14" t="s">
        <v>545</v>
      </c>
      <c r="D173" s="66">
        <v>185</v>
      </c>
      <c r="E173" s="66">
        <v>200</v>
      </c>
      <c r="F173" s="66">
        <v>0</v>
      </c>
      <c r="G173" s="66">
        <v>200</v>
      </c>
      <c r="H173" s="66">
        <v>1100</v>
      </c>
      <c r="I173" s="66">
        <v>1300</v>
      </c>
      <c r="J173" s="66">
        <v>0</v>
      </c>
      <c r="K173" s="66">
        <v>1300</v>
      </c>
      <c r="L173"/>
      <c r="M173"/>
      <c r="N173"/>
    </row>
    <row r="174" spans="1:14" ht="13.5" customHeight="1">
      <c r="A174" s="9"/>
      <c r="B174" s="10">
        <v>2400</v>
      </c>
      <c r="C174" s="14" t="s">
        <v>318</v>
      </c>
      <c r="D174" s="66">
        <v>10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/>
      <c r="M174"/>
      <c r="N174"/>
    </row>
    <row r="175" spans="1:14" ht="13.5" customHeight="1">
      <c r="A175" s="9"/>
      <c r="B175" s="10">
        <v>2500</v>
      </c>
      <c r="C175" s="14" t="s">
        <v>358</v>
      </c>
      <c r="D175" s="66">
        <v>0</v>
      </c>
      <c r="E175" s="66">
        <v>300</v>
      </c>
      <c r="F175" s="66">
        <v>0</v>
      </c>
      <c r="G175" s="66">
        <v>300</v>
      </c>
      <c r="H175" s="66">
        <v>-300</v>
      </c>
      <c r="I175" s="66">
        <v>0</v>
      </c>
      <c r="J175" s="66">
        <v>0</v>
      </c>
      <c r="K175" s="66">
        <v>0</v>
      </c>
      <c r="L175"/>
      <c r="M175"/>
      <c r="N175"/>
    </row>
    <row r="176" spans="1:14" ht="13.5" customHeight="1">
      <c r="A176" s="9"/>
      <c r="B176" s="10"/>
      <c r="C176" s="14" t="s">
        <v>306</v>
      </c>
      <c r="D176" s="66">
        <f aca="true" t="shared" si="11" ref="D176:K176">D140+D142+D146+D162+D175+D143+D174</f>
        <v>36805</v>
      </c>
      <c r="E176" s="66">
        <f t="shared" si="11"/>
        <v>52015</v>
      </c>
      <c r="F176" s="66">
        <f t="shared" si="11"/>
        <v>0</v>
      </c>
      <c r="G176" s="66">
        <f t="shared" si="11"/>
        <v>52015</v>
      </c>
      <c r="H176" s="66">
        <f t="shared" si="11"/>
        <v>3000</v>
      </c>
      <c r="I176" s="66">
        <f t="shared" si="11"/>
        <v>55015</v>
      </c>
      <c r="J176" s="66">
        <f t="shared" si="11"/>
        <v>0</v>
      </c>
      <c r="K176" s="66">
        <f t="shared" si="11"/>
        <v>55015</v>
      </c>
      <c r="L176"/>
      <c r="M176"/>
      <c r="N176"/>
    </row>
    <row r="177" spans="1:14" ht="12.75">
      <c r="A177" s="9"/>
      <c r="B177" s="10"/>
      <c r="C177" s="14"/>
      <c r="D177" s="66"/>
      <c r="E177" s="66"/>
      <c r="F177" s="66"/>
      <c r="G177" s="66"/>
      <c r="H177" s="66"/>
      <c r="I177" s="66"/>
      <c r="J177" s="66"/>
      <c r="K177" s="66"/>
      <c r="L177"/>
      <c r="M177"/>
      <c r="N177"/>
    </row>
    <row r="178" spans="1:14" ht="13.5" customHeight="1">
      <c r="A178" s="9"/>
      <c r="B178" s="10"/>
      <c r="C178" s="146" t="s">
        <v>707</v>
      </c>
      <c r="D178" s="66"/>
      <c r="E178" s="66"/>
      <c r="F178" s="66"/>
      <c r="G178" s="66"/>
      <c r="H178" s="66"/>
      <c r="I178" s="66"/>
      <c r="J178" s="66"/>
      <c r="K178" s="66"/>
      <c r="L178"/>
      <c r="M178"/>
      <c r="N178"/>
    </row>
    <row r="179" spans="1:14" ht="13.5" customHeight="1">
      <c r="A179" s="9"/>
      <c r="B179" s="10">
        <v>2200</v>
      </c>
      <c r="C179" s="14" t="s">
        <v>310</v>
      </c>
      <c r="D179" s="66">
        <f aca="true" t="shared" si="12" ref="D179:I179">SUM(D180:D183)</f>
        <v>33010</v>
      </c>
      <c r="E179" s="66">
        <f t="shared" si="12"/>
        <v>30500</v>
      </c>
      <c r="F179" s="66">
        <f t="shared" si="12"/>
        <v>0</v>
      </c>
      <c r="G179" s="66">
        <f t="shared" si="12"/>
        <v>30500</v>
      </c>
      <c r="H179" s="66">
        <f t="shared" si="12"/>
        <v>-925</v>
      </c>
      <c r="I179" s="66">
        <f t="shared" si="12"/>
        <v>29575</v>
      </c>
      <c r="J179" s="66">
        <f>SUM(J180:J183)</f>
        <v>0</v>
      </c>
      <c r="K179" s="66">
        <f>SUM(K180:K183)</f>
        <v>29575</v>
      </c>
      <c r="L179"/>
      <c r="M179"/>
      <c r="N179"/>
    </row>
    <row r="180" spans="1:14" ht="14.25" customHeight="1">
      <c r="A180" s="9"/>
      <c r="B180" s="126">
        <v>2223</v>
      </c>
      <c r="C180" s="14" t="s">
        <v>527</v>
      </c>
      <c r="D180" s="66">
        <v>29700</v>
      </c>
      <c r="E180" s="66">
        <v>30500</v>
      </c>
      <c r="F180" s="66">
        <v>0</v>
      </c>
      <c r="G180" s="66">
        <v>30500</v>
      </c>
      <c r="H180" s="66">
        <v>-2000</v>
      </c>
      <c r="I180" s="66">
        <v>28500</v>
      </c>
      <c r="J180" s="66">
        <v>0</v>
      </c>
      <c r="K180" s="66">
        <v>28500</v>
      </c>
      <c r="L180"/>
      <c r="M180"/>
      <c r="N180"/>
    </row>
    <row r="181" spans="1:14" ht="14.25" customHeight="1">
      <c r="A181" s="9"/>
      <c r="B181" s="126">
        <v>2229</v>
      </c>
      <c r="C181" s="14" t="s">
        <v>127</v>
      </c>
      <c r="D181" s="66">
        <v>315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/>
      <c r="M181"/>
      <c r="N181"/>
    </row>
    <row r="182" spans="1:14" ht="14.25" customHeight="1">
      <c r="A182" s="9"/>
      <c r="B182" s="126">
        <v>2243</v>
      </c>
      <c r="C182" s="14" t="s">
        <v>36</v>
      </c>
      <c r="D182" s="66">
        <v>0</v>
      </c>
      <c r="E182" s="66">
        <v>0</v>
      </c>
      <c r="F182" s="66">
        <v>0</v>
      </c>
      <c r="G182" s="66">
        <v>0</v>
      </c>
      <c r="H182" s="66">
        <v>350</v>
      </c>
      <c r="I182" s="66">
        <v>350</v>
      </c>
      <c r="J182" s="66">
        <v>0</v>
      </c>
      <c r="K182" s="66">
        <v>350</v>
      </c>
      <c r="L182"/>
      <c r="M182"/>
      <c r="N182"/>
    </row>
    <row r="183" spans="1:14" ht="14.25" customHeight="1">
      <c r="A183" s="9"/>
      <c r="B183" s="126">
        <v>2240</v>
      </c>
      <c r="C183" s="14" t="s">
        <v>126</v>
      </c>
      <c r="D183" s="66">
        <v>2995</v>
      </c>
      <c r="E183" s="66">
        <v>0</v>
      </c>
      <c r="F183" s="66">
        <v>0</v>
      </c>
      <c r="G183" s="66">
        <v>0</v>
      </c>
      <c r="H183" s="66">
        <v>725</v>
      </c>
      <c r="I183" s="66">
        <v>725</v>
      </c>
      <c r="J183" s="66">
        <v>0</v>
      </c>
      <c r="K183" s="66">
        <v>725</v>
      </c>
      <c r="L183"/>
      <c r="M183"/>
      <c r="N183"/>
    </row>
    <row r="184" spans="1:14" ht="24.75" customHeight="1">
      <c r="A184" s="9"/>
      <c r="B184" s="10">
        <v>2300</v>
      </c>
      <c r="C184" s="14" t="s">
        <v>363</v>
      </c>
      <c r="D184" s="66">
        <f>SUM(D185:D185)</f>
        <v>2800</v>
      </c>
      <c r="E184" s="66">
        <f aca="true" t="shared" si="13" ref="E184:K184">SUM(E185:E185)</f>
        <v>3000</v>
      </c>
      <c r="F184" s="66">
        <f t="shared" si="13"/>
        <v>0</v>
      </c>
      <c r="G184" s="66">
        <f t="shared" si="13"/>
        <v>3000</v>
      </c>
      <c r="H184" s="66">
        <f t="shared" si="13"/>
        <v>-2500</v>
      </c>
      <c r="I184" s="66">
        <f t="shared" si="13"/>
        <v>500</v>
      </c>
      <c r="J184" s="66">
        <f t="shared" si="13"/>
        <v>0</v>
      </c>
      <c r="K184" s="66">
        <f t="shared" si="13"/>
        <v>500</v>
      </c>
      <c r="L184"/>
      <c r="M184"/>
      <c r="N184"/>
    </row>
    <row r="185" spans="1:14" ht="15.75" customHeight="1">
      <c r="A185" s="9"/>
      <c r="B185" s="126">
        <v>2351</v>
      </c>
      <c r="C185" s="14" t="s">
        <v>541</v>
      </c>
      <c r="D185" s="66">
        <v>2800</v>
      </c>
      <c r="E185" s="66">
        <v>3000</v>
      </c>
      <c r="F185" s="66">
        <v>0</v>
      </c>
      <c r="G185" s="66">
        <v>3000</v>
      </c>
      <c r="H185" s="66">
        <v>-2500</v>
      </c>
      <c r="I185" s="66">
        <v>500</v>
      </c>
      <c r="J185" s="66">
        <v>0</v>
      </c>
      <c r="K185" s="66">
        <v>500</v>
      </c>
      <c r="L185"/>
      <c r="M185"/>
      <c r="N185"/>
    </row>
    <row r="186" spans="1:14" ht="15.75" customHeight="1">
      <c r="A186" s="9"/>
      <c r="B186" s="10">
        <v>5250</v>
      </c>
      <c r="C186" s="14" t="s">
        <v>37</v>
      </c>
      <c r="D186" s="66">
        <v>0</v>
      </c>
      <c r="E186" s="66">
        <v>0</v>
      </c>
      <c r="F186" s="66">
        <v>0</v>
      </c>
      <c r="G186" s="66">
        <v>0</v>
      </c>
      <c r="H186" s="66">
        <v>5125</v>
      </c>
      <c r="I186" s="66">
        <v>5125</v>
      </c>
      <c r="J186" s="66">
        <v>0</v>
      </c>
      <c r="K186" s="66">
        <v>5125</v>
      </c>
      <c r="L186"/>
      <c r="M186"/>
      <c r="N186"/>
    </row>
    <row r="187" spans="1:14" ht="13.5" thickBot="1">
      <c r="A187" s="9"/>
      <c r="B187" s="10"/>
      <c r="C187" s="18" t="s">
        <v>306</v>
      </c>
      <c r="D187" s="66">
        <f>D179+D184</f>
        <v>35810</v>
      </c>
      <c r="E187" s="66">
        <f>E179+E184</f>
        <v>33500</v>
      </c>
      <c r="F187" s="66">
        <f>F179+F184</f>
        <v>0</v>
      </c>
      <c r="G187" s="66">
        <f>G179+G184</f>
        <v>33500</v>
      </c>
      <c r="H187" s="66">
        <f>H179+H184+H186</f>
        <v>1700</v>
      </c>
      <c r="I187" s="66">
        <f>I179+I184+I186</f>
        <v>35200</v>
      </c>
      <c r="J187" s="66">
        <f>J179+J184+J186</f>
        <v>0</v>
      </c>
      <c r="K187" s="66">
        <f>K179+K184+K186</f>
        <v>35200</v>
      </c>
      <c r="L187"/>
      <c r="M187"/>
      <c r="N187"/>
    </row>
    <row r="188" spans="1:14" ht="13.5" thickBot="1">
      <c r="A188" s="432" t="s">
        <v>359</v>
      </c>
      <c r="B188" s="433"/>
      <c r="C188" s="434"/>
      <c r="D188" s="72">
        <f aca="true" t="shared" si="14" ref="D188:K188">D62+D64+D176+D187</f>
        <v>437160</v>
      </c>
      <c r="E188" s="72">
        <f t="shared" si="14"/>
        <v>482025</v>
      </c>
      <c r="F188" s="72">
        <f t="shared" si="14"/>
        <v>-167580</v>
      </c>
      <c r="G188" s="72">
        <f t="shared" si="14"/>
        <v>314445</v>
      </c>
      <c r="H188" s="72">
        <f t="shared" si="14"/>
        <v>85599</v>
      </c>
      <c r="I188" s="72">
        <f t="shared" si="14"/>
        <v>400044</v>
      </c>
      <c r="J188" s="72">
        <f t="shared" si="14"/>
        <v>0</v>
      </c>
      <c r="K188" s="72">
        <f t="shared" si="14"/>
        <v>400044</v>
      </c>
      <c r="L188"/>
      <c r="M188"/>
      <c r="N188"/>
    </row>
    <row r="189" spans="1:14" ht="15.75">
      <c r="A189" s="54"/>
      <c r="C189" s="26"/>
      <c r="E189"/>
      <c r="F189"/>
      <c r="G189"/>
      <c r="H189"/>
      <c r="I189"/>
      <c r="J189"/>
      <c r="K189"/>
      <c r="L189"/>
      <c r="M189"/>
      <c r="N189"/>
    </row>
    <row r="190" spans="1:14" ht="16.5" customHeight="1">
      <c r="A190" s="430"/>
      <c r="B190" s="430"/>
      <c r="C190" s="430"/>
      <c r="D190" s="138"/>
      <c r="F190"/>
      <c r="G190"/>
      <c r="H190"/>
      <c r="I190"/>
      <c r="J190"/>
      <c r="K190"/>
      <c r="L190"/>
      <c r="M190"/>
      <c r="N190"/>
    </row>
    <row r="191" spans="1:14" ht="15.75">
      <c r="A191" s="27"/>
      <c r="B191" s="27"/>
      <c r="D191" s="27"/>
      <c r="E191" s="138"/>
      <c r="F191"/>
      <c r="G191"/>
      <c r="H191"/>
      <c r="I191"/>
      <c r="J191"/>
      <c r="K191"/>
      <c r="L191"/>
      <c r="M191"/>
      <c r="N191"/>
    </row>
    <row r="192" spans="6:14" ht="12.75">
      <c r="F192"/>
      <c r="G192"/>
      <c r="H192"/>
      <c r="I192"/>
      <c r="J192"/>
      <c r="K192"/>
      <c r="L192"/>
      <c r="M192"/>
      <c r="N192"/>
    </row>
    <row r="193" spans="3:14" ht="14.25" customHeight="1">
      <c r="C193" s="369"/>
      <c r="F193"/>
      <c r="G193"/>
      <c r="H193"/>
      <c r="I193"/>
      <c r="J193"/>
      <c r="K193"/>
      <c r="L193"/>
      <c r="M193"/>
      <c r="N193"/>
    </row>
    <row r="195" spans="1:14" s="57" customFormat="1" ht="30" customHeight="1">
      <c r="A195" s="2"/>
      <c r="B195" s="2"/>
      <c r="C195" s="2"/>
      <c r="D195" s="2"/>
      <c r="E195" s="62"/>
      <c r="F195" s="138"/>
      <c r="G195" s="56"/>
      <c r="H195" s="56"/>
      <c r="I195" s="56"/>
      <c r="J195" s="56"/>
      <c r="K195" s="56"/>
      <c r="L195" s="56"/>
      <c r="M195" s="56"/>
      <c r="N195" s="56"/>
    </row>
    <row r="206" spans="5:16" s="2" customFormat="1" ht="45.75" customHeight="1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/>
      <c r="P206"/>
    </row>
    <row r="209" spans="5:16" s="2" customFormat="1" ht="15.75" customHeight="1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/>
      <c r="P209"/>
    </row>
  </sheetData>
  <sheetProtection/>
  <mergeCells count="7">
    <mergeCell ref="A190:C190"/>
    <mergeCell ref="D2:I2"/>
    <mergeCell ref="A4:D4"/>
    <mergeCell ref="E4:I4"/>
    <mergeCell ref="A6:C6"/>
    <mergeCell ref="A7:C7"/>
    <mergeCell ref="A188:C188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  <col min="8" max="8" width="7.8515625" style="62" customWidth="1"/>
    <col min="9" max="9" width="6.8515625" style="62" customWidth="1"/>
    <col min="10" max="10" width="7.8515625" style="62" customWidth="1"/>
    <col min="11" max="11" width="7.7109375" style="62" customWidth="1"/>
    <col min="12" max="12" width="8.8515625" style="62" customWidth="1"/>
    <col min="13" max="13" width="9.421875" style="62" customWidth="1"/>
    <col min="14" max="14" width="9.140625" style="62" customWidth="1"/>
  </cols>
  <sheetData>
    <row r="1" spans="1:9" ht="6.75" customHeight="1">
      <c r="A1" s="1"/>
      <c r="C1" s="75"/>
      <c r="D1" s="60"/>
      <c r="E1" s="59"/>
      <c r="F1" s="60"/>
      <c r="G1" s="60"/>
      <c r="H1" s="59"/>
      <c r="I1" s="61"/>
    </row>
    <row r="2" spans="1:9" ht="14.25" customHeight="1">
      <c r="A2" s="1"/>
      <c r="C2" s="75"/>
      <c r="D2" s="217" t="s">
        <v>845</v>
      </c>
      <c r="E2" s="59"/>
      <c r="F2" s="60"/>
      <c r="G2" s="60"/>
      <c r="H2" s="59"/>
      <c r="I2" s="61"/>
    </row>
    <row r="3" spans="1:9" ht="15.75" customHeight="1">
      <c r="A3" s="430" t="s">
        <v>621</v>
      </c>
      <c r="B3" s="430"/>
      <c r="C3" s="430"/>
      <c r="D3" s="405"/>
      <c r="E3" s="405"/>
      <c r="F3" s="405"/>
      <c r="G3" s="405"/>
      <c r="H3" s="405"/>
      <c r="I3" s="405"/>
    </row>
    <row r="4" spans="1:9" ht="18.75" hidden="1">
      <c r="A4" s="6"/>
      <c r="B4" s="6"/>
      <c r="C4" s="74"/>
      <c r="D4" s="60"/>
      <c r="E4" s="59"/>
      <c r="F4" s="60"/>
      <c r="G4" s="60"/>
      <c r="H4" s="59"/>
      <c r="I4" s="5"/>
    </row>
    <row r="5" spans="1:16" ht="63" customHeight="1" hidden="1">
      <c r="A5" s="406"/>
      <c r="B5" s="406"/>
      <c r="C5" s="406"/>
      <c r="D5" s="406"/>
      <c r="E5" s="407"/>
      <c r="F5" s="407"/>
      <c r="G5" s="407"/>
      <c r="H5" s="407"/>
      <c r="I5" s="407"/>
      <c r="J5" s="56"/>
      <c r="K5" s="56"/>
      <c r="P5" s="57"/>
    </row>
    <row r="6" spans="1:8" ht="16.5" customHeight="1" thickBot="1">
      <c r="A6" s="8"/>
      <c r="B6" s="8"/>
      <c r="C6" s="8"/>
      <c r="D6" s="60"/>
      <c r="E6" s="59"/>
      <c r="F6" s="60"/>
      <c r="H6" s="5"/>
    </row>
    <row r="7" spans="1:14" ht="76.5" customHeight="1" thickBot="1">
      <c r="A7" s="424" t="s">
        <v>212</v>
      </c>
      <c r="B7" s="425"/>
      <c r="C7" s="426"/>
      <c r="D7" s="253" t="s">
        <v>861</v>
      </c>
      <c r="E7" s="253" t="s">
        <v>876</v>
      </c>
      <c r="F7" s="253" t="s">
        <v>879</v>
      </c>
      <c r="G7" s="253" t="s">
        <v>878</v>
      </c>
      <c r="H7" s="253" t="s">
        <v>54</v>
      </c>
      <c r="I7" s="253" t="s">
        <v>55</v>
      </c>
      <c r="J7" s="396" t="s">
        <v>71</v>
      </c>
      <c r="K7" s="396" t="s">
        <v>72</v>
      </c>
      <c r="L7"/>
      <c r="M7"/>
      <c r="N7"/>
    </row>
    <row r="8" spans="1:14" ht="20.25" thickBot="1">
      <c r="A8" s="427"/>
      <c r="B8" s="428"/>
      <c r="C8" s="429"/>
      <c r="D8" s="64" t="s">
        <v>305</v>
      </c>
      <c r="E8" s="335" t="s">
        <v>305</v>
      </c>
      <c r="F8" s="335" t="s">
        <v>305</v>
      </c>
      <c r="G8" s="335" t="s">
        <v>305</v>
      </c>
      <c r="H8" s="335" t="s">
        <v>305</v>
      </c>
      <c r="I8" s="335" t="s">
        <v>305</v>
      </c>
      <c r="J8" s="335" t="s">
        <v>305</v>
      </c>
      <c r="K8" s="335" t="s">
        <v>305</v>
      </c>
      <c r="L8"/>
      <c r="M8"/>
      <c r="N8"/>
    </row>
    <row r="9" spans="1:14" ht="28.5">
      <c r="A9" s="10"/>
      <c r="B9" s="22" t="s">
        <v>313</v>
      </c>
      <c r="C9" s="145" t="s">
        <v>793</v>
      </c>
      <c r="D9" s="65"/>
      <c r="E9" s="320"/>
      <c r="F9" s="320"/>
      <c r="G9" s="320"/>
      <c r="H9" s="320"/>
      <c r="I9" s="320"/>
      <c r="J9" s="320"/>
      <c r="K9" s="320"/>
      <c r="L9"/>
      <c r="M9"/>
      <c r="N9"/>
    </row>
    <row r="10" spans="1:14" ht="13.5">
      <c r="A10" s="10"/>
      <c r="B10" s="22"/>
      <c r="C10" s="146" t="s">
        <v>567</v>
      </c>
      <c r="D10" s="69"/>
      <c r="E10" s="256"/>
      <c r="F10" s="256"/>
      <c r="G10" s="256"/>
      <c r="H10" s="256"/>
      <c r="I10" s="256"/>
      <c r="J10" s="256"/>
      <c r="K10" s="256"/>
      <c r="L10"/>
      <c r="M10"/>
      <c r="N10"/>
    </row>
    <row r="11" spans="1:14" ht="12.75">
      <c r="A11" s="10"/>
      <c r="B11" s="10">
        <v>1100</v>
      </c>
      <c r="C11" s="14" t="s">
        <v>341</v>
      </c>
      <c r="D11" s="66">
        <v>13000</v>
      </c>
      <c r="E11" s="248">
        <v>13000</v>
      </c>
      <c r="F11" s="248">
        <v>0</v>
      </c>
      <c r="G11" s="248">
        <v>13000</v>
      </c>
      <c r="H11" s="248">
        <v>0</v>
      </c>
      <c r="I11" s="248">
        <v>13000</v>
      </c>
      <c r="J11" s="248">
        <v>0</v>
      </c>
      <c r="K11" s="248">
        <v>13000</v>
      </c>
      <c r="L11"/>
      <c r="M11"/>
      <c r="N11"/>
    </row>
    <row r="12" spans="1:14" ht="12.75">
      <c r="A12" s="227"/>
      <c r="B12" s="223">
        <v>1148</v>
      </c>
      <c r="C12" s="226" t="s">
        <v>276</v>
      </c>
      <c r="D12" s="225">
        <v>200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/>
      <c r="M12"/>
      <c r="N12"/>
    </row>
    <row r="13" spans="1:14" ht="12.75">
      <c r="A13" s="10"/>
      <c r="B13" s="10">
        <v>1210</v>
      </c>
      <c r="C13" s="14" t="s">
        <v>342</v>
      </c>
      <c r="D13" s="66">
        <v>3192</v>
      </c>
      <c r="E13" s="248">
        <v>3132</v>
      </c>
      <c r="F13" s="248">
        <v>0</v>
      </c>
      <c r="G13" s="248">
        <v>3132</v>
      </c>
      <c r="H13" s="248">
        <v>0</v>
      </c>
      <c r="I13" s="248">
        <v>3132</v>
      </c>
      <c r="J13" s="248">
        <v>0</v>
      </c>
      <c r="K13" s="248">
        <v>3132</v>
      </c>
      <c r="L13"/>
      <c r="M13"/>
      <c r="N13"/>
    </row>
    <row r="14" spans="1:14" ht="25.5">
      <c r="A14" s="227"/>
      <c r="B14" s="227">
        <v>1220</v>
      </c>
      <c r="C14" s="226" t="s">
        <v>717</v>
      </c>
      <c r="D14" s="225">
        <v>370</v>
      </c>
      <c r="E14" s="248">
        <v>370</v>
      </c>
      <c r="F14" s="248">
        <v>0</v>
      </c>
      <c r="G14" s="248">
        <v>370</v>
      </c>
      <c r="H14" s="248">
        <v>0</v>
      </c>
      <c r="I14" s="248">
        <v>370</v>
      </c>
      <c r="J14" s="248">
        <v>0</v>
      </c>
      <c r="K14" s="248">
        <v>370</v>
      </c>
      <c r="L14"/>
      <c r="M14"/>
      <c r="N14"/>
    </row>
    <row r="15" spans="1:14" ht="12.75">
      <c r="A15" s="227"/>
      <c r="B15" s="223">
        <v>1221</v>
      </c>
      <c r="C15" s="226" t="s">
        <v>756</v>
      </c>
      <c r="D15" s="225">
        <v>250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/>
      <c r="M15"/>
      <c r="N15"/>
    </row>
    <row r="16" spans="1:14" ht="25.5">
      <c r="A16" s="227"/>
      <c r="B16" s="223">
        <v>1228</v>
      </c>
      <c r="C16" s="226" t="s">
        <v>251</v>
      </c>
      <c r="D16" s="225">
        <v>120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/>
      <c r="M16"/>
      <c r="N16"/>
    </row>
    <row r="17" spans="1:14" ht="12.75">
      <c r="A17" s="10"/>
      <c r="B17" s="10">
        <v>2200</v>
      </c>
      <c r="C17" s="14" t="s">
        <v>310</v>
      </c>
      <c r="D17" s="66">
        <f aca="true" t="shared" si="0" ref="D17:I17">SUM(D18:D19)</f>
        <v>420</v>
      </c>
      <c r="E17" s="248">
        <f t="shared" si="0"/>
        <v>420</v>
      </c>
      <c r="F17" s="248">
        <f t="shared" si="0"/>
        <v>0</v>
      </c>
      <c r="G17" s="248">
        <f t="shared" si="0"/>
        <v>420</v>
      </c>
      <c r="H17" s="248">
        <f t="shared" si="0"/>
        <v>0</v>
      </c>
      <c r="I17" s="248">
        <f t="shared" si="0"/>
        <v>420</v>
      </c>
      <c r="J17" s="248">
        <f>SUM(J18:J19)</f>
        <v>0</v>
      </c>
      <c r="K17" s="248">
        <f>SUM(K18:K19)</f>
        <v>420</v>
      </c>
      <c r="L17"/>
      <c r="M17"/>
      <c r="N17"/>
    </row>
    <row r="18" spans="1:14" ht="12.75">
      <c r="A18" s="10"/>
      <c r="B18" s="126">
        <v>2219</v>
      </c>
      <c r="C18" s="14" t="s">
        <v>524</v>
      </c>
      <c r="D18" s="66">
        <v>300</v>
      </c>
      <c r="E18" s="248">
        <v>300</v>
      </c>
      <c r="F18" s="248">
        <v>0</v>
      </c>
      <c r="G18" s="248">
        <v>300</v>
      </c>
      <c r="H18" s="248">
        <v>0</v>
      </c>
      <c r="I18" s="248">
        <v>300</v>
      </c>
      <c r="J18" s="248">
        <v>0</v>
      </c>
      <c r="K18" s="248">
        <v>300</v>
      </c>
      <c r="L18"/>
      <c r="M18"/>
      <c r="N18"/>
    </row>
    <row r="19" spans="1:14" ht="12.75">
      <c r="A19" s="227"/>
      <c r="B19" s="223">
        <v>2234</v>
      </c>
      <c r="C19" s="226" t="s">
        <v>714</v>
      </c>
      <c r="D19" s="225">
        <v>120</v>
      </c>
      <c r="E19" s="248">
        <v>120</v>
      </c>
      <c r="F19" s="248">
        <v>0</v>
      </c>
      <c r="G19" s="248">
        <v>120</v>
      </c>
      <c r="H19" s="248">
        <v>0</v>
      </c>
      <c r="I19" s="248">
        <v>120</v>
      </c>
      <c r="J19" s="248">
        <v>0</v>
      </c>
      <c r="K19" s="248">
        <v>120</v>
      </c>
      <c r="L19"/>
      <c r="M19"/>
      <c r="N19"/>
    </row>
    <row r="20" spans="1:14" ht="26.25" customHeight="1">
      <c r="A20" s="10"/>
      <c r="B20" s="10">
        <v>2300</v>
      </c>
      <c r="C20" s="14" t="s">
        <v>361</v>
      </c>
      <c r="D20" s="66">
        <v>50</v>
      </c>
      <c r="E20" s="248">
        <v>50</v>
      </c>
      <c r="F20" s="248">
        <v>0</v>
      </c>
      <c r="G20" s="248">
        <v>50</v>
      </c>
      <c r="H20" s="248">
        <v>0</v>
      </c>
      <c r="I20" s="248">
        <v>50</v>
      </c>
      <c r="J20" s="248">
        <v>0</v>
      </c>
      <c r="K20" s="248">
        <v>50</v>
      </c>
      <c r="L20"/>
      <c r="M20"/>
      <c r="N20"/>
    </row>
    <row r="21" spans="1:14" ht="15" customHeight="1">
      <c r="A21" s="10"/>
      <c r="B21" s="126">
        <v>2312</v>
      </c>
      <c r="C21" s="14" t="s">
        <v>539</v>
      </c>
      <c r="D21" s="66">
        <v>50</v>
      </c>
      <c r="E21" s="248">
        <v>50</v>
      </c>
      <c r="F21" s="248">
        <v>0</v>
      </c>
      <c r="G21" s="248">
        <v>50</v>
      </c>
      <c r="H21" s="248">
        <v>0</v>
      </c>
      <c r="I21" s="248">
        <v>50</v>
      </c>
      <c r="J21" s="248">
        <v>0</v>
      </c>
      <c r="K21" s="248">
        <v>50</v>
      </c>
      <c r="L21"/>
      <c r="M21"/>
      <c r="N21"/>
    </row>
    <row r="22" spans="1:14" ht="15" customHeight="1">
      <c r="A22" s="10"/>
      <c r="B22" s="10"/>
      <c r="C22" s="18" t="s">
        <v>306</v>
      </c>
      <c r="D22" s="66">
        <f aca="true" t="shared" si="1" ref="D22:I22">D13+D17+D11+D20+D14</f>
        <v>17032</v>
      </c>
      <c r="E22" s="248">
        <f t="shared" si="1"/>
        <v>16972</v>
      </c>
      <c r="F22" s="248">
        <f t="shared" si="1"/>
        <v>0</v>
      </c>
      <c r="G22" s="248">
        <f t="shared" si="1"/>
        <v>16972</v>
      </c>
      <c r="H22" s="248">
        <f t="shared" si="1"/>
        <v>0</v>
      </c>
      <c r="I22" s="248">
        <f t="shared" si="1"/>
        <v>16972</v>
      </c>
      <c r="J22" s="248">
        <f>J13+J17+J11+J20+J14</f>
        <v>0</v>
      </c>
      <c r="K22" s="248">
        <f>K13+K17+K11+K20+K14</f>
        <v>16972</v>
      </c>
      <c r="L22"/>
      <c r="M22"/>
      <c r="N22"/>
    </row>
    <row r="23" spans="1:14" ht="24.75" customHeight="1">
      <c r="A23" s="124"/>
      <c r="B23" s="10"/>
      <c r="C23" s="18"/>
      <c r="D23" s="66"/>
      <c r="E23" s="248"/>
      <c r="F23" s="248"/>
      <c r="G23" s="248"/>
      <c r="H23" s="248"/>
      <c r="I23" s="248"/>
      <c r="J23" s="248"/>
      <c r="K23" s="248"/>
      <c r="L23"/>
      <c r="M23"/>
      <c r="N23"/>
    </row>
    <row r="24" spans="1:14" ht="27">
      <c r="A24" s="9"/>
      <c r="B24" s="10"/>
      <c r="C24" s="146" t="s">
        <v>217</v>
      </c>
      <c r="D24" s="66"/>
      <c r="E24" s="248"/>
      <c r="F24" s="248"/>
      <c r="G24" s="248"/>
      <c r="H24" s="248"/>
      <c r="I24" s="248"/>
      <c r="J24" s="248"/>
      <c r="K24" s="248"/>
      <c r="L24"/>
      <c r="M24"/>
      <c r="N24"/>
    </row>
    <row r="25" spans="1:14" ht="12.75">
      <c r="A25" s="9"/>
      <c r="B25" s="10">
        <v>1100</v>
      </c>
      <c r="C25" s="11" t="s">
        <v>341</v>
      </c>
      <c r="D25" s="66">
        <v>11400</v>
      </c>
      <c r="E25" s="248">
        <v>13600</v>
      </c>
      <c r="F25" s="248">
        <v>0</v>
      </c>
      <c r="G25" s="248">
        <v>13600</v>
      </c>
      <c r="H25" s="248">
        <v>0</v>
      </c>
      <c r="I25" s="248">
        <v>13600</v>
      </c>
      <c r="J25" s="248">
        <v>0</v>
      </c>
      <c r="K25" s="248">
        <v>13600</v>
      </c>
      <c r="L25"/>
      <c r="M25"/>
      <c r="N25"/>
    </row>
    <row r="26" spans="1:14" ht="13.5" customHeight="1">
      <c r="A26" s="222"/>
      <c r="B26" s="223">
        <v>1148</v>
      </c>
      <c r="C26" s="224" t="s">
        <v>276</v>
      </c>
      <c r="D26" s="225">
        <v>200</v>
      </c>
      <c r="E26" s="248">
        <v>0</v>
      </c>
      <c r="F26" s="248">
        <v>0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/>
      <c r="M26"/>
      <c r="N26"/>
    </row>
    <row r="27" spans="1:14" ht="12.75">
      <c r="A27" s="9"/>
      <c r="B27" s="10">
        <v>1210</v>
      </c>
      <c r="C27" s="11" t="s">
        <v>342</v>
      </c>
      <c r="D27" s="66">
        <v>2749</v>
      </c>
      <c r="E27" s="66">
        <v>3276</v>
      </c>
      <c r="F27" s="66">
        <v>0</v>
      </c>
      <c r="G27" s="66">
        <v>3276</v>
      </c>
      <c r="H27" s="66">
        <v>0</v>
      </c>
      <c r="I27" s="66">
        <v>3276</v>
      </c>
      <c r="J27" s="66">
        <v>0</v>
      </c>
      <c r="K27" s="66">
        <v>3276</v>
      </c>
      <c r="L27"/>
      <c r="M27"/>
      <c r="N27"/>
    </row>
    <row r="28" spans="1:14" ht="25.5">
      <c r="A28" s="222"/>
      <c r="B28" s="227">
        <v>1220</v>
      </c>
      <c r="C28" s="224" t="s">
        <v>718</v>
      </c>
      <c r="D28" s="225">
        <v>678</v>
      </c>
      <c r="E28" s="225">
        <v>678</v>
      </c>
      <c r="F28" s="225">
        <v>0</v>
      </c>
      <c r="G28" s="225">
        <v>678</v>
      </c>
      <c r="H28" s="225">
        <v>0</v>
      </c>
      <c r="I28" s="225">
        <v>678</v>
      </c>
      <c r="J28" s="225">
        <v>0</v>
      </c>
      <c r="K28" s="225">
        <v>678</v>
      </c>
      <c r="L28"/>
      <c r="M28"/>
      <c r="N28"/>
    </row>
    <row r="29" spans="1:14" ht="12.75">
      <c r="A29" s="222"/>
      <c r="B29" s="223">
        <v>1221</v>
      </c>
      <c r="C29" s="224" t="s">
        <v>753</v>
      </c>
      <c r="D29" s="225">
        <v>213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/>
      <c r="M29"/>
      <c r="N29"/>
    </row>
    <row r="30" spans="1:14" ht="25.5">
      <c r="A30" s="222"/>
      <c r="B30" s="223">
        <v>1228</v>
      </c>
      <c r="C30" s="224" t="s">
        <v>251</v>
      </c>
      <c r="D30" s="225">
        <v>120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/>
      <c r="M30"/>
      <c r="N30"/>
    </row>
    <row r="31" spans="1:14" ht="12.75">
      <c r="A31" s="222"/>
      <c r="B31" s="223">
        <v>1229</v>
      </c>
      <c r="C31" s="224" t="s">
        <v>279</v>
      </c>
      <c r="D31" s="225">
        <v>345</v>
      </c>
      <c r="E31" s="248">
        <v>678</v>
      </c>
      <c r="F31" s="248">
        <v>0</v>
      </c>
      <c r="G31" s="248">
        <v>678</v>
      </c>
      <c r="H31" s="248">
        <v>0</v>
      </c>
      <c r="I31" s="248">
        <v>678</v>
      </c>
      <c r="J31" s="248">
        <v>0</v>
      </c>
      <c r="K31" s="248">
        <v>678</v>
      </c>
      <c r="L31"/>
      <c r="M31"/>
      <c r="N31"/>
    </row>
    <row r="32" spans="1:14" ht="12.75">
      <c r="A32" s="9"/>
      <c r="B32" s="10">
        <v>2200</v>
      </c>
      <c r="C32" s="11" t="s">
        <v>310</v>
      </c>
      <c r="D32" s="66">
        <f aca="true" t="shared" si="2" ref="D32:I32">SUM(D33:D41)</f>
        <v>1080</v>
      </c>
      <c r="E32" s="248">
        <f t="shared" si="2"/>
        <v>3750</v>
      </c>
      <c r="F32" s="248">
        <f t="shared" si="2"/>
        <v>0</v>
      </c>
      <c r="G32" s="248">
        <f t="shared" si="2"/>
        <v>3750</v>
      </c>
      <c r="H32" s="248">
        <f t="shared" si="2"/>
        <v>-50</v>
      </c>
      <c r="I32" s="248">
        <f t="shared" si="2"/>
        <v>3700</v>
      </c>
      <c r="J32" s="248">
        <f>SUM(J33:J41)</f>
        <v>0</v>
      </c>
      <c r="K32" s="248">
        <f>SUM(K33:K41)</f>
        <v>3700</v>
      </c>
      <c r="L32"/>
      <c r="M32"/>
      <c r="N32"/>
    </row>
    <row r="33" spans="1:14" ht="12.75">
      <c r="A33" s="9"/>
      <c r="B33" s="126">
        <v>2219</v>
      </c>
      <c r="C33" s="11" t="s">
        <v>524</v>
      </c>
      <c r="D33" s="66">
        <v>355</v>
      </c>
      <c r="E33" s="248">
        <v>300</v>
      </c>
      <c r="F33" s="248">
        <v>0</v>
      </c>
      <c r="G33" s="248">
        <v>300</v>
      </c>
      <c r="H33" s="248">
        <v>0</v>
      </c>
      <c r="I33" s="248">
        <v>300</v>
      </c>
      <c r="J33" s="248">
        <v>0</v>
      </c>
      <c r="K33" s="248">
        <v>300</v>
      </c>
      <c r="L33"/>
      <c r="M33"/>
      <c r="N33"/>
    </row>
    <row r="34" spans="1:14" ht="12.75">
      <c r="A34" s="9"/>
      <c r="B34" s="126">
        <v>2223</v>
      </c>
      <c r="C34" s="11" t="s">
        <v>123</v>
      </c>
      <c r="D34" s="66">
        <v>100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/>
      <c r="M34"/>
      <c r="N34"/>
    </row>
    <row r="35" spans="1:14" ht="12.75">
      <c r="A35" s="9"/>
      <c r="B35" s="126">
        <v>2235</v>
      </c>
      <c r="C35" s="11" t="s">
        <v>530</v>
      </c>
      <c r="D35" s="66">
        <v>95</v>
      </c>
      <c r="E35" s="248">
        <v>250</v>
      </c>
      <c r="F35" s="248">
        <v>0</v>
      </c>
      <c r="G35" s="248">
        <v>250</v>
      </c>
      <c r="H35" s="248">
        <v>0</v>
      </c>
      <c r="I35" s="248">
        <v>250</v>
      </c>
      <c r="J35" s="248">
        <v>0</v>
      </c>
      <c r="K35" s="248">
        <v>250</v>
      </c>
      <c r="L35"/>
      <c r="M35"/>
      <c r="N35"/>
    </row>
    <row r="36" spans="1:14" ht="12.75">
      <c r="A36" s="222"/>
      <c r="B36" s="223">
        <v>2234</v>
      </c>
      <c r="C36" s="224" t="s">
        <v>714</v>
      </c>
      <c r="D36" s="225">
        <v>60</v>
      </c>
      <c r="E36" s="248">
        <v>60</v>
      </c>
      <c r="F36" s="248">
        <v>0</v>
      </c>
      <c r="G36" s="248">
        <v>60</v>
      </c>
      <c r="H36" s="248">
        <v>0</v>
      </c>
      <c r="I36" s="248">
        <v>60</v>
      </c>
      <c r="J36" s="248">
        <v>0</v>
      </c>
      <c r="K36" s="248">
        <v>60</v>
      </c>
      <c r="L36"/>
      <c r="M36"/>
      <c r="N36"/>
    </row>
    <row r="37" spans="1:14" ht="12.75">
      <c r="A37" s="9"/>
      <c r="B37" s="126">
        <v>2242</v>
      </c>
      <c r="C37" s="11" t="s">
        <v>571</v>
      </c>
      <c r="D37" s="66">
        <v>0</v>
      </c>
      <c r="E37" s="66">
        <v>400</v>
      </c>
      <c r="F37" s="66">
        <v>0</v>
      </c>
      <c r="G37" s="66">
        <v>400</v>
      </c>
      <c r="H37" s="66">
        <v>0</v>
      </c>
      <c r="I37" s="66">
        <v>400</v>
      </c>
      <c r="J37" s="66">
        <v>0</v>
      </c>
      <c r="K37" s="66">
        <v>400</v>
      </c>
      <c r="L37"/>
      <c r="M37"/>
      <c r="N37"/>
    </row>
    <row r="38" spans="1:14" ht="12.75">
      <c r="A38" s="9"/>
      <c r="B38" s="126">
        <v>2243</v>
      </c>
      <c r="C38" s="11" t="s">
        <v>572</v>
      </c>
      <c r="D38" s="66">
        <v>120</v>
      </c>
      <c r="E38" s="66">
        <v>150</v>
      </c>
      <c r="F38" s="66">
        <v>0</v>
      </c>
      <c r="G38" s="66">
        <v>150</v>
      </c>
      <c r="H38" s="66">
        <v>-50</v>
      </c>
      <c r="I38" s="66">
        <v>100</v>
      </c>
      <c r="J38" s="66">
        <v>0</v>
      </c>
      <c r="K38" s="66">
        <v>100</v>
      </c>
      <c r="L38"/>
      <c r="M38"/>
      <c r="N38"/>
    </row>
    <row r="39" spans="1:14" ht="12.75">
      <c r="A39" s="9"/>
      <c r="B39" s="126">
        <v>2245</v>
      </c>
      <c r="C39" s="11" t="s">
        <v>573</v>
      </c>
      <c r="D39" s="66">
        <v>50</v>
      </c>
      <c r="E39" s="66">
        <v>60</v>
      </c>
      <c r="F39" s="66">
        <v>0</v>
      </c>
      <c r="G39" s="66">
        <v>60</v>
      </c>
      <c r="H39" s="66">
        <v>0</v>
      </c>
      <c r="I39" s="66">
        <v>60</v>
      </c>
      <c r="J39" s="66">
        <v>0</v>
      </c>
      <c r="K39" s="66">
        <v>60</v>
      </c>
      <c r="L39"/>
      <c r="M39"/>
      <c r="N39"/>
    </row>
    <row r="40" spans="1:14" ht="12.75">
      <c r="A40" s="9"/>
      <c r="B40" s="126">
        <v>2247</v>
      </c>
      <c r="C40" s="11" t="s">
        <v>648</v>
      </c>
      <c r="D40" s="66">
        <v>50</v>
      </c>
      <c r="E40" s="66">
        <v>30</v>
      </c>
      <c r="F40" s="66">
        <v>0</v>
      </c>
      <c r="G40" s="66">
        <v>30</v>
      </c>
      <c r="H40" s="66">
        <v>0</v>
      </c>
      <c r="I40" s="66">
        <v>30</v>
      </c>
      <c r="J40" s="66">
        <v>0</v>
      </c>
      <c r="K40" s="66">
        <v>30</v>
      </c>
      <c r="L40"/>
      <c r="M40"/>
      <c r="N40"/>
    </row>
    <row r="41" spans="1:14" ht="12.75">
      <c r="A41" s="9"/>
      <c r="B41" s="126">
        <v>2279</v>
      </c>
      <c r="C41" s="11" t="s">
        <v>574</v>
      </c>
      <c r="D41" s="66">
        <v>250</v>
      </c>
      <c r="E41" s="66">
        <v>2500</v>
      </c>
      <c r="F41" s="66">
        <v>0</v>
      </c>
      <c r="G41" s="66">
        <v>2500</v>
      </c>
      <c r="H41" s="66">
        <v>0</v>
      </c>
      <c r="I41" s="66">
        <v>2500</v>
      </c>
      <c r="J41" s="66">
        <v>0</v>
      </c>
      <c r="K41" s="66">
        <v>2500</v>
      </c>
      <c r="L41"/>
      <c r="M41"/>
      <c r="N41"/>
    </row>
    <row r="42" spans="1:14" ht="25.5">
      <c r="A42" s="9"/>
      <c r="B42" s="10">
        <v>2300</v>
      </c>
      <c r="C42" s="11" t="s">
        <v>362</v>
      </c>
      <c r="D42" s="66">
        <f aca="true" t="shared" si="3" ref="D42:I42">SUM(D43:D50)</f>
        <v>2600</v>
      </c>
      <c r="E42" s="66">
        <f t="shared" si="3"/>
        <v>3130</v>
      </c>
      <c r="F42" s="66">
        <f t="shared" si="3"/>
        <v>0</v>
      </c>
      <c r="G42" s="66">
        <f t="shared" si="3"/>
        <v>3130</v>
      </c>
      <c r="H42" s="66">
        <f t="shared" si="3"/>
        <v>50</v>
      </c>
      <c r="I42" s="66">
        <f t="shared" si="3"/>
        <v>3180</v>
      </c>
      <c r="J42" s="66">
        <f>SUM(J43:J50)</f>
        <v>0</v>
      </c>
      <c r="K42" s="66">
        <f>SUM(K43:K50)</f>
        <v>3180</v>
      </c>
      <c r="L42"/>
      <c r="M42"/>
      <c r="N42"/>
    </row>
    <row r="43" spans="1:14" ht="12.75">
      <c r="A43" s="9"/>
      <c r="B43" s="126">
        <v>2311</v>
      </c>
      <c r="C43" s="11" t="s">
        <v>538</v>
      </c>
      <c r="D43" s="66">
        <v>25</v>
      </c>
      <c r="E43" s="66">
        <v>30</v>
      </c>
      <c r="F43" s="66">
        <v>0</v>
      </c>
      <c r="G43" s="66">
        <v>30</v>
      </c>
      <c r="H43" s="66">
        <v>0</v>
      </c>
      <c r="I43" s="66">
        <v>30</v>
      </c>
      <c r="J43" s="66">
        <v>0</v>
      </c>
      <c r="K43" s="66">
        <v>30</v>
      </c>
      <c r="L43"/>
      <c r="M43"/>
      <c r="N43"/>
    </row>
    <row r="44" spans="1:14" ht="12.75">
      <c r="A44" s="9"/>
      <c r="B44" s="126">
        <v>2312</v>
      </c>
      <c r="C44" s="11" t="s">
        <v>539</v>
      </c>
      <c r="D44" s="66">
        <v>525</v>
      </c>
      <c r="E44" s="66">
        <v>500</v>
      </c>
      <c r="F44" s="66">
        <v>0</v>
      </c>
      <c r="G44" s="66">
        <v>500</v>
      </c>
      <c r="H44" s="66">
        <v>0</v>
      </c>
      <c r="I44" s="66">
        <v>500</v>
      </c>
      <c r="J44" s="66">
        <v>0</v>
      </c>
      <c r="K44" s="66">
        <v>500</v>
      </c>
      <c r="L44"/>
      <c r="M44"/>
      <c r="N44"/>
    </row>
    <row r="45" spans="1:14" ht="12.75">
      <c r="A45" s="9"/>
      <c r="B45" s="126">
        <v>2322</v>
      </c>
      <c r="C45" s="11" t="s">
        <v>540</v>
      </c>
      <c r="D45" s="66">
        <v>1330</v>
      </c>
      <c r="E45" s="66">
        <v>2200</v>
      </c>
      <c r="F45" s="66">
        <v>0</v>
      </c>
      <c r="G45" s="66">
        <v>2200</v>
      </c>
      <c r="H45" s="66">
        <v>0</v>
      </c>
      <c r="I45" s="66">
        <v>2200</v>
      </c>
      <c r="J45" s="66">
        <v>0</v>
      </c>
      <c r="K45" s="66">
        <v>2200</v>
      </c>
      <c r="L45"/>
      <c r="M45"/>
      <c r="N45"/>
    </row>
    <row r="46" spans="1:14" ht="12.75">
      <c r="A46" s="9"/>
      <c r="B46" s="126">
        <v>2350</v>
      </c>
      <c r="C46" s="11" t="s">
        <v>156</v>
      </c>
      <c r="D46" s="66">
        <v>100</v>
      </c>
      <c r="E46" s="66">
        <v>0</v>
      </c>
      <c r="F46" s="66">
        <v>0</v>
      </c>
      <c r="G46" s="66">
        <v>0</v>
      </c>
      <c r="H46" s="66">
        <v>50</v>
      </c>
      <c r="I46" s="66">
        <v>50</v>
      </c>
      <c r="J46" s="66">
        <v>0</v>
      </c>
      <c r="K46" s="66">
        <v>50</v>
      </c>
      <c r="L46"/>
      <c r="M46"/>
      <c r="N46"/>
    </row>
    <row r="47" spans="1:14" ht="12.75">
      <c r="A47" s="9"/>
      <c r="B47" s="126">
        <v>2352</v>
      </c>
      <c r="C47" s="11" t="s">
        <v>542</v>
      </c>
      <c r="D47" s="66">
        <v>95</v>
      </c>
      <c r="E47" s="66">
        <v>100</v>
      </c>
      <c r="F47" s="66">
        <v>0</v>
      </c>
      <c r="G47" s="66">
        <v>100</v>
      </c>
      <c r="H47" s="66">
        <v>0</v>
      </c>
      <c r="I47" s="66">
        <v>100</v>
      </c>
      <c r="J47" s="66">
        <v>0</v>
      </c>
      <c r="K47" s="66">
        <v>100</v>
      </c>
      <c r="L47"/>
      <c r="M47"/>
      <c r="N47"/>
    </row>
    <row r="48" spans="1:14" ht="12.75">
      <c r="A48" s="9"/>
      <c r="B48" s="126">
        <v>2354</v>
      </c>
      <c r="C48" s="11" t="s">
        <v>575</v>
      </c>
      <c r="D48" s="66">
        <v>200</v>
      </c>
      <c r="E48" s="66">
        <v>300</v>
      </c>
      <c r="F48" s="66">
        <v>0</v>
      </c>
      <c r="G48" s="66">
        <v>300</v>
      </c>
      <c r="H48" s="66">
        <v>0</v>
      </c>
      <c r="I48" s="66">
        <v>300</v>
      </c>
      <c r="J48" s="66">
        <v>0</v>
      </c>
      <c r="K48" s="66">
        <v>300</v>
      </c>
      <c r="L48"/>
      <c r="M48"/>
      <c r="N48"/>
    </row>
    <row r="49" spans="1:14" ht="12.75">
      <c r="A49" s="9"/>
      <c r="B49" s="126">
        <v>2361</v>
      </c>
      <c r="C49" s="11" t="s">
        <v>556</v>
      </c>
      <c r="D49" s="66">
        <v>315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/>
      <c r="M49"/>
      <c r="N49"/>
    </row>
    <row r="50" spans="1:14" ht="12.75">
      <c r="A50" s="9"/>
      <c r="B50" s="126">
        <v>2390</v>
      </c>
      <c r="C50" s="11" t="s">
        <v>545</v>
      </c>
      <c r="D50" s="66">
        <v>10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/>
      <c r="M50"/>
      <c r="N50"/>
    </row>
    <row r="51" spans="1:14" ht="12.75">
      <c r="A51" s="9"/>
      <c r="B51" s="10">
        <v>2500</v>
      </c>
      <c r="C51" s="20" t="s">
        <v>357</v>
      </c>
      <c r="D51" s="66">
        <v>50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/>
      <c r="M51"/>
      <c r="N51"/>
    </row>
    <row r="52" spans="1:14" ht="12.75">
      <c r="A52" s="32"/>
      <c r="B52" s="22"/>
      <c r="C52" s="33" t="s">
        <v>306</v>
      </c>
      <c r="D52" s="66">
        <f aca="true" t="shared" si="4" ref="D52:I52">D25+D27+D32+D42+D28+D51</f>
        <v>18557</v>
      </c>
      <c r="E52" s="66">
        <f t="shared" si="4"/>
        <v>24434</v>
      </c>
      <c r="F52" s="66">
        <f t="shared" si="4"/>
        <v>0</v>
      </c>
      <c r="G52" s="66">
        <f t="shared" si="4"/>
        <v>24434</v>
      </c>
      <c r="H52" s="66">
        <f t="shared" si="4"/>
        <v>0</v>
      </c>
      <c r="I52" s="66">
        <f t="shared" si="4"/>
        <v>24434</v>
      </c>
      <c r="J52" s="66">
        <f>J25+J27+J32+J42+J28+J51</f>
        <v>0</v>
      </c>
      <c r="K52" s="66">
        <f>K25+K27+K32+K42+K28+K51</f>
        <v>24434</v>
      </c>
      <c r="L52"/>
      <c r="M52"/>
      <c r="N52"/>
    </row>
    <row r="53" spans="1:14" ht="12.75">
      <c r="A53" s="32"/>
      <c r="B53" s="22"/>
      <c r="C53" s="33"/>
      <c r="D53" s="66"/>
      <c r="E53" s="66"/>
      <c r="F53" s="66"/>
      <c r="G53" s="66"/>
      <c r="H53" s="66"/>
      <c r="I53" s="66"/>
      <c r="J53" s="66"/>
      <c r="K53" s="66"/>
      <c r="L53"/>
      <c r="M53"/>
      <c r="N53"/>
    </row>
    <row r="54" spans="1:14" ht="13.5">
      <c r="A54" s="32"/>
      <c r="B54" s="22"/>
      <c r="C54" s="151" t="s">
        <v>568</v>
      </c>
      <c r="D54" s="66"/>
      <c r="E54" s="66"/>
      <c r="F54" s="66"/>
      <c r="G54" s="66"/>
      <c r="H54" s="66"/>
      <c r="I54" s="66"/>
      <c r="J54" s="66"/>
      <c r="K54" s="66"/>
      <c r="L54"/>
      <c r="M54"/>
      <c r="N54"/>
    </row>
    <row r="55" spans="1:14" ht="12.75">
      <c r="A55" s="32"/>
      <c r="B55" s="10">
        <v>1100</v>
      </c>
      <c r="C55" s="11" t="s">
        <v>341</v>
      </c>
      <c r="D55" s="66">
        <v>600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/>
      <c r="M55"/>
      <c r="N55"/>
    </row>
    <row r="56" spans="1:14" ht="12.75">
      <c r="A56" s="32"/>
      <c r="B56" s="10">
        <v>1210</v>
      </c>
      <c r="C56" s="11" t="s">
        <v>342</v>
      </c>
      <c r="D56" s="66">
        <v>145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/>
      <c r="M56"/>
      <c r="N56"/>
    </row>
    <row r="57" spans="1:14" ht="12.75">
      <c r="A57" s="32"/>
      <c r="B57" s="10">
        <v>2200</v>
      </c>
      <c r="C57" s="11" t="s">
        <v>569</v>
      </c>
      <c r="D57" s="66">
        <f aca="true" t="shared" si="5" ref="D57:I57">SUM(D58:D59)</f>
        <v>2520</v>
      </c>
      <c r="E57" s="66">
        <f t="shared" si="5"/>
        <v>0</v>
      </c>
      <c r="F57" s="66">
        <f t="shared" si="5"/>
        <v>0</v>
      </c>
      <c r="G57" s="66">
        <f t="shared" si="5"/>
        <v>0</v>
      </c>
      <c r="H57" s="66">
        <f t="shared" si="5"/>
        <v>0</v>
      </c>
      <c r="I57" s="66">
        <f t="shared" si="5"/>
        <v>0</v>
      </c>
      <c r="J57" s="66">
        <f>SUM(J58:J59)</f>
        <v>0</v>
      </c>
      <c r="K57" s="66">
        <f>SUM(K58:K59)</f>
        <v>0</v>
      </c>
      <c r="L57"/>
      <c r="M57"/>
      <c r="N57"/>
    </row>
    <row r="58" spans="1:14" ht="12.75">
      <c r="A58" s="32"/>
      <c r="B58" s="126">
        <v>2242</v>
      </c>
      <c r="C58" s="11" t="s">
        <v>571</v>
      </c>
      <c r="D58" s="66">
        <v>120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/>
      <c r="M58"/>
      <c r="N58"/>
    </row>
    <row r="59" spans="1:14" ht="14.25" customHeight="1">
      <c r="A59" s="32"/>
      <c r="B59" s="126">
        <v>2279</v>
      </c>
      <c r="C59" s="11" t="s">
        <v>537</v>
      </c>
      <c r="D59" s="66">
        <v>2400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/>
      <c r="M59"/>
      <c r="N59"/>
    </row>
    <row r="60" spans="1:14" ht="25.5">
      <c r="A60" s="32"/>
      <c r="B60" s="10">
        <v>2300</v>
      </c>
      <c r="C60" s="11" t="s">
        <v>719</v>
      </c>
      <c r="D60" s="66">
        <f aca="true" t="shared" si="6" ref="D60:I60">SUM(D61:D62)</f>
        <v>550</v>
      </c>
      <c r="E60" s="66">
        <f t="shared" si="6"/>
        <v>0</v>
      </c>
      <c r="F60" s="66">
        <f t="shared" si="6"/>
        <v>0</v>
      </c>
      <c r="G60" s="66">
        <f t="shared" si="6"/>
        <v>0</v>
      </c>
      <c r="H60" s="66">
        <f t="shared" si="6"/>
        <v>0</v>
      </c>
      <c r="I60" s="66">
        <f t="shared" si="6"/>
        <v>0</v>
      </c>
      <c r="J60" s="66">
        <f>SUM(J61:J62)</f>
        <v>0</v>
      </c>
      <c r="K60" s="66">
        <f>SUM(K61:K62)</f>
        <v>0</v>
      </c>
      <c r="L60"/>
      <c r="M60"/>
      <c r="N60"/>
    </row>
    <row r="61" spans="1:14" ht="12.75">
      <c r="A61" s="32"/>
      <c r="B61" s="126">
        <v>2312</v>
      </c>
      <c r="C61" s="11" t="s">
        <v>539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/>
      <c r="M61"/>
      <c r="N61"/>
    </row>
    <row r="62" spans="1:14" ht="12.75">
      <c r="A62" s="32"/>
      <c r="B62" s="126">
        <v>2322</v>
      </c>
      <c r="C62" s="11" t="s">
        <v>540</v>
      </c>
      <c r="D62" s="66">
        <v>550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/>
      <c r="M62"/>
      <c r="N62"/>
    </row>
    <row r="63" spans="1:14" ht="12" customHeight="1">
      <c r="A63" s="32"/>
      <c r="B63" s="22"/>
      <c r="C63" s="33" t="s">
        <v>306</v>
      </c>
      <c r="D63" s="66">
        <f aca="true" t="shared" si="7" ref="D63:I63">D55+D56+D57+D60</f>
        <v>3815</v>
      </c>
      <c r="E63" s="66">
        <f t="shared" si="7"/>
        <v>0</v>
      </c>
      <c r="F63" s="66">
        <f t="shared" si="7"/>
        <v>0</v>
      </c>
      <c r="G63" s="66">
        <f t="shared" si="7"/>
        <v>0</v>
      </c>
      <c r="H63" s="66">
        <f t="shared" si="7"/>
        <v>0</v>
      </c>
      <c r="I63" s="66">
        <f t="shared" si="7"/>
        <v>0</v>
      </c>
      <c r="J63" s="66">
        <f>J55+J56+J57+J60</f>
        <v>0</v>
      </c>
      <c r="K63" s="66">
        <f>K55+K56+K57+K60</f>
        <v>0</v>
      </c>
      <c r="L63"/>
      <c r="M63"/>
      <c r="N63"/>
    </row>
    <row r="64" spans="1:14" ht="12.75">
      <c r="A64" s="32"/>
      <c r="B64" s="22"/>
      <c r="C64" s="33"/>
      <c r="D64" s="66"/>
      <c r="E64" s="66"/>
      <c r="F64" s="66"/>
      <c r="G64" s="66"/>
      <c r="H64" s="66"/>
      <c r="I64" s="66"/>
      <c r="J64" s="66"/>
      <c r="K64" s="66"/>
      <c r="L64"/>
      <c r="M64"/>
      <c r="N64"/>
    </row>
    <row r="65" spans="1:14" ht="13.5">
      <c r="A65" s="9"/>
      <c r="B65" s="10"/>
      <c r="C65" s="146" t="s">
        <v>344</v>
      </c>
      <c r="D65" s="66"/>
      <c r="E65" s="66"/>
      <c r="F65" s="66"/>
      <c r="G65" s="66"/>
      <c r="H65" s="66"/>
      <c r="I65" s="66"/>
      <c r="J65" s="66"/>
      <c r="K65" s="66"/>
      <c r="L65"/>
      <c r="M65"/>
      <c r="N65"/>
    </row>
    <row r="66" spans="1:14" ht="12.75">
      <c r="A66" s="9"/>
      <c r="B66" s="10">
        <v>1100</v>
      </c>
      <c r="C66" s="11" t="s">
        <v>341</v>
      </c>
      <c r="D66" s="66">
        <v>62331</v>
      </c>
      <c r="E66" s="66">
        <v>62100</v>
      </c>
      <c r="F66" s="66">
        <v>0</v>
      </c>
      <c r="G66" s="66">
        <v>62100</v>
      </c>
      <c r="H66" s="66">
        <v>0</v>
      </c>
      <c r="I66" s="66">
        <v>62100</v>
      </c>
      <c r="J66" s="66">
        <v>0</v>
      </c>
      <c r="K66" s="66">
        <v>62100</v>
      </c>
      <c r="L66"/>
      <c r="M66"/>
      <c r="N66"/>
    </row>
    <row r="67" spans="1:14" ht="12.75">
      <c r="A67" s="222"/>
      <c r="B67" s="223">
        <v>1148</v>
      </c>
      <c r="C67" s="224" t="s">
        <v>276</v>
      </c>
      <c r="D67" s="225">
        <v>400</v>
      </c>
      <c r="E67" s="248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/>
      <c r="M67"/>
      <c r="N67"/>
    </row>
    <row r="68" spans="1:14" ht="12.75">
      <c r="A68" s="9"/>
      <c r="B68" s="10">
        <v>1200</v>
      </c>
      <c r="C68" s="11" t="s">
        <v>342</v>
      </c>
      <c r="D68" s="66">
        <v>15605</v>
      </c>
      <c r="E68" s="248">
        <v>14960</v>
      </c>
      <c r="F68" s="248">
        <v>0</v>
      </c>
      <c r="G68" s="248">
        <v>14960</v>
      </c>
      <c r="H68" s="248">
        <v>0</v>
      </c>
      <c r="I68" s="248">
        <v>14960</v>
      </c>
      <c r="J68" s="248">
        <v>0</v>
      </c>
      <c r="K68" s="248">
        <v>14960</v>
      </c>
      <c r="L68"/>
      <c r="M68"/>
      <c r="N68"/>
    </row>
    <row r="69" spans="1:14" ht="25.5">
      <c r="A69" s="222"/>
      <c r="B69" s="227">
        <v>1220</v>
      </c>
      <c r="C69" s="224" t="s">
        <v>717</v>
      </c>
      <c r="D69" s="225">
        <v>4646</v>
      </c>
      <c r="E69" s="248">
        <f aca="true" t="shared" si="8" ref="E69:K69">SUM(E70:E73)</f>
        <v>0</v>
      </c>
      <c r="F69" s="248">
        <f t="shared" si="8"/>
        <v>0</v>
      </c>
      <c r="G69" s="248">
        <f t="shared" si="8"/>
        <v>0</v>
      </c>
      <c r="H69" s="248">
        <f t="shared" si="8"/>
        <v>535</v>
      </c>
      <c r="I69" s="248">
        <f t="shared" si="8"/>
        <v>535</v>
      </c>
      <c r="J69" s="248">
        <f t="shared" si="8"/>
        <v>0</v>
      </c>
      <c r="K69" s="248">
        <f t="shared" si="8"/>
        <v>535</v>
      </c>
      <c r="L69"/>
      <c r="M69"/>
      <c r="N69"/>
    </row>
    <row r="70" spans="1:14" ht="12.75">
      <c r="A70" s="222"/>
      <c r="B70" s="223">
        <v>1221</v>
      </c>
      <c r="C70" s="224" t="s">
        <v>756</v>
      </c>
      <c r="D70" s="225">
        <v>1106</v>
      </c>
      <c r="E70" s="248">
        <v>0</v>
      </c>
      <c r="F70" s="248">
        <v>0</v>
      </c>
      <c r="G70" s="248">
        <v>0</v>
      </c>
      <c r="H70" s="248">
        <v>45</v>
      </c>
      <c r="I70" s="248">
        <v>45</v>
      </c>
      <c r="J70" s="248">
        <v>0</v>
      </c>
      <c r="K70" s="248">
        <v>45</v>
      </c>
      <c r="L70"/>
      <c r="M70"/>
      <c r="N70"/>
    </row>
    <row r="71" spans="1:14" ht="12.75">
      <c r="A71" s="222"/>
      <c r="B71" s="223">
        <v>1225</v>
      </c>
      <c r="C71" s="224" t="s">
        <v>720</v>
      </c>
      <c r="D71" s="225">
        <v>2970</v>
      </c>
      <c r="E71" s="248">
        <v>0</v>
      </c>
      <c r="F71" s="248">
        <v>0</v>
      </c>
      <c r="G71" s="248">
        <v>0</v>
      </c>
      <c r="H71" s="248">
        <v>240</v>
      </c>
      <c r="I71" s="248">
        <v>240</v>
      </c>
      <c r="J71" s="248">
        <v>0</v>
      </c>
      <c r="K71" s="248">
        <v>240</v>
      </c>
      <c r="L71"/>
      <c r="M71"/>
      <c r="N71"/>
    </row>
    <row r="72" spans="1:14" ht="25.5">
      <c r="A72" s="222"/>
      <c r="B72" s="223">
        <v>1228</v>
      </c>
      <c r="C72" s="224" t="s">
        <v>251</v>
      </c>
      <c r="D72" s="225">
        <v>540</v>
      </c>
      <c r="E72" s="248">
        <v>0</v>
      </c>
      <c r="F72" s="248">
        <v>0</v>
      </c>
      <c r="G72" s="248">
        <v>0</v>
      </c>
      <c r="H72" s="248">
        <v>200</v>
      </c>
      <c r="I72" s="248">
        <v>200</v>
      </c>
      <c r="J72" s="248">
        <v>0</v>
      </c>
      <c r="K72" s="248">
        <v>200</v>
      </c>
      <c r="L72"/>
      <c r="M72"/>
      <c r="N72"/>
    </row>
    <row r="73" spans="1:14" ht="12.75">
      <c r="A73" s="222"/>
      <c r="B73" s="223">
        <v>1229</v>
      </c>
      <c r="C73" s="224" t="s">
        <v>213</v>
      </c>
      <c r="D73" s="225">
        <v>30</v>
      </c>
      <c r="E73" s="248">
        <v>0</v>
      </c>
      <c r="F73" s="248">
        <v>0</v>
      </c>
      <c r="G73" s="248">
        <v>0</v>
      </c>
      <c r="H73" s="248">
        <v>50</v>
      </c>
      <c r="I73" s="248">
        <v>50</v>
      </c>
      <c r="J73" s="248">
        <v>0</v>
      </c>
      <c r="K73" s="248">
        <v>50</v>
      </c>
      <c r="L73"/>
      <c r="M73"/>
      <c r="N73"/>
    </row>
    <row r="74" spans="1:14" ht="12.75">
      <c r="A74" s="9"/>
      <c r="B74" s="10">
        <v>2200</v>
      </c>
      <c r="C74" s="11" t="s">
        <v>310</v>
      </c>
      <c r="D74" s="66">
        <f aca="true" t="shared" si="9" ref="D74:I74">SUM(D75:D89)</f>
        <v>8309</v>
      </c>
      <c r="E74" s="248">
        <f t="shared" si="9"/>
        <v>7690</v>
      </c>
      <c r="F74" s="248">
        <f t="shared" si="9"/>
        <v>0</v>
      </c>
      <c r="G74" s="248">
        <f t="shared" si="9"/>
        <v>7690</v>
      </c>
      <c r="H74" s="248">
        <f t="shared" si="9"/>
        <v>2391</v>
      </c>
      <c r="I74" s="248">
        <f t="shared" si="9"/>
        <v>10081</v>
      </c>
      <c r="J74" s="248">
        <f>SUM(J75:J89)</f>
        <v>0</v>
      </c>
      <c r="K74" s="248">
        <f>SUM(K75:K89)</f>
        <v>10081</v>
      </c>
      <c r="L74"/>
      <c r="M74"/>
      <c r="N74"/>
    </row>
    <row r="75" spans="1:14" ht="12.75">
      <c r="A75" s="9"/>
      <c r="B75" s="126">
        <v>2219</v>
      </c>
      <c r="C75" s="11" t="s">
        <v>524</v>
      </c>
      <c r="D75" s="66">
        <v>890</v>
      </c>
      <c r="E75" s="248">
        <v>760</v>
      </c>
      <c r="F75" s="248">
        <v>0</v>
      </c>
      <c r="G75" s="248">
        <v>760</v>
      </c>
      <c r="H75" s="248">
        <v>250</v>
      </c>
      <c r="I75" s="248">
        <v>1010</v>
      </c>
      <c r="J75" s="248">
        <v>0</v>
      </c>
      <c r="K75" s="248">
        <v>1010</v>
      </c>
      <c r="L75"/>
      <c r="M75"/>
      <c r="N75"/>
    </row>
    <row r="76" spans="1:14" ht="12.75">
      <c r="A76" s="9"/>
      <c r="B76" s="126">
        <v>2221</v>
      </c>
      <c r="C76" s="11" t="s">
        <v>525</v>
      </c>
      <c r="D76" s="66">
        <v>2430</v>
      </c>
      <c r="E76" s="248">
        <v>2000</v>
      </c>
      <c r="F76" s="248">
        <v>0</v>
      </c>
      <c r="G76" s="248">
        <v>2000</v>
      </c>
      <c r="H76" s="248">
        <v>0</v>
      </c>
      <c r="I76" s="248">
        <v>2000</v>
      </c>
      <c r="J76" s="248">
        <v>0</v>
      </c>
      <c r="K76" s="248">
        <v>2000</v>
      </c>
      <c r="L76"/>
      <c r="M76"/>
      <c r="N76"/>
    </row>
    <row r="77" spans="1:14" ht="12.75">
      <c r="A77" s="9"/>
      <c r="B77" s="126">
        <v>2222</v>
      </c>
      <c r="C77" s="11" t="s">
        <v>526</v>
      </c>
      <c r="D77" s="66">
        <v>200</v>
      </c>
      <c r="E77" s="248">
        <v>200</v>
      </c>
      <c r="F77" s="248">
        <v>0</v>
      </c>
      <c r="G77" s="248">
        <v>200</v>
      </c>
      <c r="H77" s="248">
        <v>0</v>
      </c>
      <c r="I77" s="248">
        <v>200</v>
      </c>
      <c r="J77" s="248">
        <v>0</v>
      </c>
      <c r="K77" s="248">
        <v>200</v>
      </c>
      <c r="L77"/>
      <c r="M77"/>
      <c r="N77"/>
    </row>
    <row r="78" spans="1:14" ht="12.75">
      <c r="A78" s="9"/>
      <c r="B78" s="126">
        <v>2223</v>
      </c>
      <c r="C78" s="11" t="s">
        <v>527</v>
      </c>
      <c r="D78" s="66">
        <v>1350</v>
      </c>
      <c r="E78" s="248">
        <v>1700</v>
      </c>
      <c r="F78" s="248">
        <v>0</v>
      </c>
      <c r="G78" s="248">
        <v>1700</v>
      </c>
      <c r="H78" s="248">
        <v>0</v>
      </c>
      <c r="I78" s="248">
        <v>1700</v>
      </c>
      <c r="J78" s="248">
        <v>0</v>
      </c>
      <c r="K78" s="248">
        <v>1700</v>
      </c>
      <c r="L78"/>
      <c r="M78"/>
      <c r="N78"/>
    </row>
    <row r="79" spans="1:14" ht="12.75">
      <c r="A79" s="222"/>
      <c r="B79" s="223">
        <v>2234</v>
      </c>
      <c r="C79" s="224" t="s">
        <v>714</v>
      </c>
      <c r="D79" s="225">
        <v>15</v>
      </c>
      <c r="E79" s="248">
        <v>300</v>
      </c>
      <c r="F79" s="248">
        <v>0</v>
      </c>
      <c r="G79" s="248">
        <v>300</v>
      </c>
      <c r="H79" s="248">
        <v>-50</v>
      </c>
      <c r="I79" s="248">
        <v>250</v>
      </c>
      <c r="J79" s="248">
        <v>0</v>
      </c>
      <c r="K79" s="248">
        <v>250</v>
      </c>
      <c r="L79"/>
      <c r="M79"/>
      <c r="N79"/>
    </row>
    <row r="80" spans="1:14" ht="12.75">
      <c r="A80" s="222"/>
      <c r="B80" s="223">
        <v>2235</v>
      </c>
      <c r="C80" s="224" t="s">
        <v>530</v>
      </c>
      <c r="D80" s="225">
        <v>58</v>
      </c>
      <c r="E80" s="225">
        <v>300</v>
      </c>
      <c r="F80" s="225">
        <v>0</v>
      </c>
      <c r="G80" s="225">
        <v>300</v>
      </c>
      <c r="H80" s="225">
        <v>-100</v>
      </c>
      <c r="I80" s="225">
        <v>200</v>
      </c>
      <c r="J80" s="225">
        <v>0</v>
      </c>
      <c r="K80" s="225">
        <v>200</v>
      </c>
      <c r="L80"/>
      <c r="M80"/>
      <c r="N80"/>
    </row>
    <row r="81" spans="1:14" ht="13.5" customHeight="1">
      <c r="A81" s="9"/>
      <c r="B81" s="126">
        <v>2226</v>
      </c>
      <c r="C81" s="11" t="s">
        <v>576</v>
      </c>
      <c r="D81" s="66">
        <v>150</v>
      </c>
      <c r="E81" s="66">
        <v>150</v>
      </c>
      <c r="F81" s="66">
        <v>0</v>
      </c>
      <c r="G81" s="66">
        <v>150</v>
      </c>
      <c r="H81" s="66">
        <v>0</v>
      </c>
      <c r="I81" s="66">
        <v>150</v>
      </c>
      <c r="J81" s="66">
        <v>0</v>
      </c>
      <c r="K81" s="66">
        <v>150</v>
      </c>
      <c r="L81"/>
      <c r="M81"/>
      <c r="N81"/>
    </row>
    <row r="82" spans="1:14" ht="12.75">
      <c r="A82" s="9"/>
      <c r="B82" s="126">
        <v>2242</v>
      </c>
      <c r="C82" s="11" t="s">
        <v>577</v>
      </c>
      <c r="D82" s="66">
        <v>1300</v>
      </c>
      <c r="E82" s="66">
        <v>1000</v>
      </c>
      <c r="F82" s="66">
        <v>0</v>
      </c>
      <c r="G82" s="66">
        <v>1000</v>
      </c>
      <c r="H82" s="66">
        <v>-265</v>
      </c>
      <c r="I82" s="66">
        <v>735</v>
      </c>
      <c r="J82" s="66">
        <v>0</v>
      </c>
      <c r="K82" s="66">
        <v>735</v>
      </c>
      <c r="L82"/>
      <c r="M82"/>
      <c r="N82"/>
    </row>
    <row r="83" spans="1:14" ht="12.75">
      <c r="A83" s="9"/>
      <c r="B83" s="126">
        <v>2243</v>
      </c>
      <c r="C83" s="11" t="s">
        <v>553</v>
      </c>
      <c r="D83" s="66">
        <v>420</v>
      </c>
      <c r="E83" s="66">
        <v>300</v>
      </c>
      <c r="F83" s="66">
        <v>0</v>
      </c>
      <c r="G83" s="66">
        <v>300</v>
      </c>
      <c r="H83" s="66">
        <v>50</v>
      </c>
      <c r="I83" s="66">
        <v>350</v>
      </c>
      <c r="J83" s="66">
        <v>0</v>
      </c>
      <c r="K83" s="66">
        <v>350</v>
      </c>
      <c r="L83"/>
      <c r="M83"/>
      <c r="N83"/>
    </row>
    <row r="84" spans="1:14" ht="12.75">
      <c r="A84" s="9"/>
      <c r="B84" s="126">
        <v>2245</v>
      </c>
      <c r="C84" s="11" t="s">
        <v>778</v>
      </c>
      <c r="D84" s="66">
        <v>61</v>
      </c>
      <c r="E84" s="66">
        <v>200</v>
      </c>
      <c r="F84" s="66">
        <v>0</v>
      </c>
      <c r="G84" s="66">
        <v>200</v>
      </c>
      <c r="H84" s="66">
        <v>150</v>
      </c>
      <c r="I84" s="66">
        <v>350</v>
      </c>
      <c r="J84" s="66">
        <v>0</v>
      </c>
      <c r="K84" s="66">
        <v>350</v>
      </c>
      <c r="L84"/>
      <c r="M84"/>
      <c r="N84"/>
    </row>
    <row r="85" spans="1:14" ht="12" customHeight="1">
      <c r="A85" s="9"/>
      <c r="B85" s="126">
        <v>2253</v>
      </c>
      <c r="C85" s="11" t="s">
        <v>578</v>
      </c>
      <c r="D85" s="66">
        <v>0</v>
      </c>
      <c r="E85" s="66">
        <v>100</v>
      </c>
      <c r="F85" s="66">
        <v>0</v>
      </c>
      <c r="G85" s="66">
        <v>100</v>
      </c>
      <c r="H85" s="66">
        <v>50</v>
      </c>
      <c r="I85" s="66">
        <v>150</v>
      </c>
      <c r="J85" s="66">
        <v>0</v>
      </c>
      <c r="K85" s="66">
        <v>150</v>
      </c>
      <c r="L85"/>
      <c r="M85"/>
      <c r="N85"/>
    </row>
    <row r="86" spans="1:14" ht="12" customHeight="1">
      <c r="A86" s="9"/>
      <c r="B86" s="126">
        <v>2260</v>
      </c>
      <c r="C86" s="11" t="s">
        <v>132</v>
      </c>
      <c r="D86" s="66">
        <v>100</v>
      </c>
      <c r="E86" s="66">
        <v>0</v>
      </c>
      <c r="F86" s="66">
        <v>0</v>
      </c>
      <c r="G86" s="66">
        <v>0</v>
      </c>
      <c r="H86" s="66">
        <v>6</v>
      </c>
      <c r="I86" s="66">
        <v>6</v>
      </c>
      <c r="J86" s="66">
        <v>0</v>
      </c>
      <c r="K86" s="66">
        <v>6</v>
      </c>
      <c r="L86"/>
      <c r="M86"/>
      <c r="N86"/>
    </row>
    <row r="87" spans="1:14" ht="12" customHeight="1">
      <c r="A87" s="9"/>
      <c r="B87" s="126">
        <v>2262</v>
      </c>
      <c r="C87" s="11" t="s">
        <v>30</v>
      </c>
      <c r="D87" s="66">
        <v>0</v>
      </c>
      <c r="E87" s="66">
        <v>0</v>
      </c>
      <c r="F87" s="66">
        <v>0</v>
      </c>
      <c r="G87" s="66">
        <v>0</v>
      </c>
      <c r="H87" s="66">
        <v>2500</v>
      </c>
      <c r="I87" s="66">
        <v>2500</v>
      </c>
      <c r="J87" s="66">
        <v>0</v>
      </c>
      <c r="K87" s="66">
        <v>2500</v>
      </c>
      <c r="L87"/>
      <c r="M87"/>
      <c r="N87"/>
    </row>
    <row r="88" spans="1:14" ht="12.75">
      <c r="A88" s="9"/>
      <c r="B88" s="126">
        <v>2269</v>
      </c>
      <c r="C88" s="11" t="s">
        <v>579</v>
      </c>
      <c r="D88" s="66">
        <v>185</v>
      </c>
      <c r="E88" s="66">
        <v>180</v>
      </c>
      <c r="F88" s="66">
        <v>0</v>
      </c>
      <c r="G88" s="66">
        <v>180</v>
      </c>
      <c r="H88" s="66">
        <v>0</v>
      </c>
      <c r="I88" s="66">
        <v>180</v>
      </c>
      <c r="J88" s="66">
        <v>0</v>
      </c>
      <c r="K88" s="66">
        <v>180</v>
      </c>
      <c r="L88"/>
      <c r="M88"/>
      <c r="N88"/>
    </row>
    <row r="89" spans="1:14" ht="12.75">
      <c r="A89" s="9"/>
      <c r="B89" s="126">
        <v>2279</v>
      </c>
      <c r="C89" s="11" t="s">
        <v>580</v>
      </c>
      <c r="D89" s="66">
        <v>1150</v>
      </c>
      <c r="E89" s="66">
        <v>500</v>
      </c>
      <c r="F89" s="66">
        <v>0</v>
      </c>
      <c r="G89" s="66">
        <v>500</v>
      </c>
      <c r="H89" s="66">
        <v>-200</v>
      </c>
      <c r="I89" s="66">
        <v>300</v>
      </c>
      <c r="J89" s="66">
        <v>0</v>
      </c>
      <c r="K89" s="66">
        <v>300</v>
      </c>
      <c r="L89"/>
      <c r="M89"/>
      <c r="N89"/>
    </row>
    <row r="90" spans="1:14" ht="25.5">
      <c r="A90" s="9"/>
      <c r="B90" s="10">
        <v>2300</v>
      </c>
      <c r="C90" s="11" t="s">
        <v>368</v>
      </c>
      <c r="D90" s="66">
        <f aca="true" t="shared" si="10" ref="D90:I90">SUM(D91:D101)</f>
        <v>11871</v>
      </c>
      <c r="E90" s="66">
        <f t="shared" si="10"/>
        <v>10250</v>
      </c>
      <c r="F90" s="66">
        <f t="shared" si="10"/>
        <v>0</v>
      </c>
      <c r="G90" s="66">
        <f t="shared" si="10"/>
        <v>10250</v>
      </c>
      <c r="H90" s="66">
        <f t="shared" si="10"/>
        <v>-1133</v>
      </c>
      <c r="I90" s="66">
        <f t="shared" si="10"/>
        <v>9117</v>
      </c>
      <c r="J90" s="66">
        <f>SUM(J91:J101)</f>
        <v>0</v>
      </c>
      <c r="K90" s="66">
        <f>SUM(K91:K101)</f>
        <v>9117</v>
      </c>
      <c r="L90"/>
      <c r="M90"/>
      <c r="N90"/>
    </row>
    <row r="91" spans="1:14" ht="12.75">
      <c r="A91" s="9"/>
      <c r="B91" s="126">
        <v>2311</v>
      </c>
      <c r="C91" s="11" t="s">
        <v>538</v>
      </c>
      <c r="D91" s="66">
        <v>255</v>
      </c>
      <c r="E91" s="66">
        <v>250</v>
      </c>
      <c r="F91" s="66">
        <v>0</v>
      </c>
      <c r="G91" s="66">
        <v>250</v>
      </c>
      <c r="H91" s="66">
        <v>100</v>
      </c>
      <c r="I91" s="66">
        <v>350</v>
      </c>
      <c r="J91" s="66">
        <v>0</v>
      </c>
      <c r="K91" s="66">
        <v>350</v>
      </c>
      <c r="L91"/>
      <c r="M91"/>
      <c r="N91"/>
    </row>
    <row r="92" spans="1:14" ht="12.75">
      <c r="A92" s="9"/>
      <c r="B92" s="126">
        <v>2312</v>
      </c>
      <c r="C92" s="11" t="s">
        <v>539</v>
      </c>
      <c r="D92" s="66">
        <v>295</v>
      </c>
      <c r="E92" s="66">
        <v>600</v>
      </c>
      <c r="F92" s="66">
        <v>0</v>
      </c>
      <c r="G92" s="66">
        <v>600</v>
      </c>
      <c r="H92" s="66">
        <v>-110</v>
      </c>
      <c r="I92" s="66">
        <v>490</v>
      </c>
      <c r="J92" s="66">
        <v>0</v>
      </c>
      <c r="K92" s="66">
        <v>490</v>
      </c>
      <c r="L92"/>
      <c r="M92"/>
      <c r="N92"/>
    </row>
    <row r="93" spans="1:14" ht="13.5" customHeight="1">
      <c r="A93" s="9"/>
      <c r="B93" s="126">
        <v>2322</v>
      </c>
      <c r="C93" s="11" t="s">
        <v>540</v>
      </c>
      <c r="D93" s="66">
        <v>8271</v>
      </c>
      <c r="E93" s="66">
        <v>6500</v>
      </c>
      <c r="F93" s="66">
        <v>0</v>
      </c>
      <c r="G93" s="66">
        <v>6500</v>
      </c>
      <c r="H93" s="66">
        <v>-500</v>
      </c>
      <c r="I93" s="66">
        <v>6000</v>
      </c>
      <c r="J93" s="66">
        <v>0</v>
      </c>
      <c r="K93" s="66">
        <v>6000</v>
      </c>
      <c r="L93"/>
      <c r="M93"/>
      <c r="N93"/>
    </row>
    <row r="94" spans="1:14" ht="13.5" customHeight="1">
      <c r="A94" s="9"/>
      <c r="B94" s="126">
        <v>2341</v>
      </c>
      <c r="C94" s="11" t="s">
        <v>606</v>
      </c>
      <c r="D94" s="66">
        <v>0</v>
      </c>
      <c r="E94" s="66">
        <v>0</v>
      </c>
      <c r="F94" s="66"/>
      <c r="G94" s="66">
        <v>0</v>
      </c>
      <c r="H94" s="66">
        <v>52</v>
      </c>
      <c r="I94" s="66">
        <v>52</v>
      </c>
      <c r="J94" s="66">
        <v>0</v>
      </c>
      <c r="K94" s="66">
        <v>52</v>
      </c>
      <c r="L94"/>
      <c r="M94"/>
      <c r="N94"/>
    </row>
    <row r="95" spans="1:14" ht="15" customHeight="1">
      <c r="A95" s="9"/>
      <c r="B95" s="126">
        <v>2350</v>
      </c>
      <c r="C95" s="11" t="s">
        <v>581</v>
      </c>
      <c r="D95" s="66">
        <v>100</v>
      </c>
      <c r="E95" s="66">
        <v>100</v>
      </c>
      <c r="F95" s="66">
        <v>0</v>
      </c>
      <c r="G95" s="66">
        <v>100</v>
      </c>
      <c r="H95" s="66">
        <v>-100</v>
      </c>
      <c r="I95" s="66">
        <v>0</v>
      </c>
      <c r="J95" s="66">
        <v>0</v>
      </c>
      <c r="K95" s="66">
        <v>0</v>
      </c>
      <c r="L95"/>
      <c r="M95"/>
      <c r="N95"/>
    </row>
    <row r="96" spans="1:14" ht="14.25" customHeight="1">
      <c r="A96" s="9"/>
      <c r="B96" s="126">
        <v>2351</v>
      </c>
      <c r="C96" s="11" t="s">
        <v>541</v>
      </c>
      <c r="D96" s="66">
        <v>300</v>
      </c>
      <c r="E96" s="66">
        <v>150</v>
      </c>
      <c r="F96" s="66">
        <v>0</v>
      </c>
      <c r="G96" s="66">
        <v>150</v>
      </c>
      <c r="H96" s="66">
        <v>-150</v>
      </c>
      <c r="I96" s="66">
        <v>0</v>
      </c>
      <c r="J96" s="66">
        <v>0</v>
      </c>
      <c r="K96" s="66">
        <v>0</v>
      </c>
      <c r="L96"/>
      <c r="M96"/>
      <c r="N96"/>
    </row>
    <row r="97" spans="1:14" ht="12" customHeight="1">
      <c r="A97" s="9"/>
      <c r="B97" s="126">
        <v>2352</v>
      </c>
      <c r="C97" s="11" t="s">
        <v>542</v>
      </c>
      <c r="D97" s="66">
        <v>400</v>
      </c>
      <c r="E97" s="66">
        <v>300</v>
      </c>
      <c r="F97" s="66">
        <v>0</v>
      </c>
      <c r="G97" s="66">
        <v>300</v>
      </c>
      <c r="H97" s="66">
        <v>100</v>
      </c>
      <c r="I97" s="66">
        <v>400</v>
      </c>
      <c r="J97" s="66">
        <v>0</v>
      </c>
      <c r="K97" s="66">
        <v>400</v>
      </c>
      <c r="L97"/>
      <c r="M97"/>
      <c r="N97"/>
    </row>
    <row r="98" spans="1:14" ht="12.75" customHeight="1">
      <c r="A98" s="9"/>
      <c r="B98" s="126">
        <v>2353</v>
      </c>
      <c r="C98" s="11" t="s">
        <v>582</v>
      </c>
      <c r="D98" s="66">
        <v>150</v>
      </c>
      <c r="E98" s="66">
        <v>150</v>
      </c>
      <c r="F98" s="66">
        <v>0</v>
      </c>
      <c r="G98" s="66">
        <v>150</v>
      </c>
      <c r="H98" s="66">
        <v>0</v>
      </c>
      <c r="I98" s="66">
        <v>150</v>
      </c>
      <c r="J98" s="66">
        <v>0</v>
      </c>
      <c r="K98" s="66">
        <v>150</v>
      </c>
      <c r="L98"/>
      <c r="M98"/>
      <c r="N98"/>
    </row>
    <row r="99" spans="1:14" ht="12.75" customHeight="1">
      <c r="A99" s="9"/>
      <c r="B99" s="126">
        <v>2354</v>
      </c>
      <c r="C99" s="11" t="s">
        <v>575</v>
      </c>
      <c r="D99" s="66">
        <v>1000</v>
      </c>
      <c r="E99" s="66">
        <v>1000</v>
      </c>
      <c r="F99" s="66">
        <v>0</v>
      </c>
      <c r="G99" s="66">
        <v>1000</v>
      </c>
      <c r="H99" s="66">
        <v>-200</v>
      </c>
      <c r="I99" s="66">
        <v>800</v>
      </c>
      <c r="J99" s="66">
        <v>0</v>
      </c>
      <c r="K99" s="66">
        <v>800</v>
      </c>
      <c r="L99"/>
      <c r="M99"/>
      <c r="N99"/>
    </row>
    <row r="100" spans="1:14" ht="12" customHeight="1">
      <c r="A100" s="9"/>
      <c r="B100" s="126">
        <v>2361</v>
      </c>
      <c r="C100" s="11" t="s">
        <v>556</v>
      </c>
      <c r="D100" s="66">
        <v>900</v>
      </c>
      <c r="E100" s="66">
        <v>1000</v>
      </c>
      <c r="F100" s="66">
        <v>0</v>
      </c>
      <c r="G100" s="66">
        <v>1000</v>
      </c>
      <c r="H100" s="66">
        <v>-225</v>
      </c>
      <c r="I100" s="66">
        <v>775</v>
      </c>
      <c r="J100" s="66">
        <v>0</v>
      </c>
      <c r="K100" s="66">
        <v>775</v>
      </c>
      <c r="L100"/>
      <c r="M100"/>
      <c r="N100"/>
    </row>
    <row r="101" spans="1:14" ht="12.75" customHeight="1">
      <c r="A101" s="9"/>
      <c r="B101" s="126">
        <v>2390</v>
      </c>
      <c r="C101" s="11" t="s">
        <v>545</v>
      </c>
      <c r="D101" s="66">
        <v>200</v>
      </c>
      <c r="E101" s="66">
        <v>200</v>
      </c>
      <c r="F101" s="66">
        <v>0</v>
      </c>
      <c r="G101" s="66">
        <v>200</v>
      </c>
      <c r="H101" s="66">
        <v>-100</v>
      </c>
      <c r="I101" s="66">
        <v>100</v>
      </c>
      <c r="J101" s="66">
        <v>0</v>
      </c>
      <c r="K101" s="66">
        <v>100</v>
      </c>
      <c r="L101"/>
      <c r="M101"/>
      <c r="N101"/>
    </row>
    <row r="102" spans="1:14" ht="12.75" customHeight="1">
      <c r="A102" s="9"/>
      <c r="B102" s="10">
        <v>2500</v>
      </c>
      <c r="C102" s="11" t="s">
        <v>357</v>
      </c>
      <c r="D102" s="66">
        <v>50</v>
      </c>
      <c r="E102" s="66">
        <v>50</v>
      </c>
      <c r="F102" s="66">
        <v>0</v>
      </c>
      <c r="G102" s="66">
        <v>50</v>
      </c>
      <c r="H102" s="66">
        <v>0</v>
      </c>
      <c r="I102" s="66">
        <v>50</v>
      </c>
      <c r="J102" s="66">
        <v>0</v>
      </c>
      <c r="K102" s="66">
        <v>50</v>
      </c>
      <c r="L102"/>
      <c r="M102"/>
      <c r="N102"/>
    </row>
    <row r="103" spans="1:14" ht="12.75" customHeight="1">
      <c r="A103" s="9"/>
      <c r="B103" s="10">
        <v>5000</v>
      </c>
      <c r="C103" s="11" t="s">
        <v>343</v>
      </c>
      <c r="D103" s="66">
        <v>0</v>
      </c>
      <c r="E103" s="66">
        <v>2000</v>
      </c>
      <c r="F103" s="66">
        <v>0</v>
      </c>
      <c r="G103" s="66">
        <v>2000</v>
      </c>
      <c r="H103" s="66">
        <v>-1793</v>
      </c>
      <c r="I103" s="66">
        <v>207</v>
      </c>
      <c r="J103" s="66">
        <v>0</v>
      </c>
      <c r="K103" s="66">
        <v>207</v>
      </c>
      <c r="L103"/>
      <c r="M103"/>
      <c r="N103"/>
    </row>
    <row r="104" spans="1:14" ht="12.75" customHeight="1">
      <c r="A104" s="15"/>
      <c r="B104" s="127">
        <v>5231</v>
      </c>
      <c r="C104" s="11" t="s">
        <v>220</v>
      </c>
      <c r="D104" s="66">
        <v>0</v>
      </c>
      <c r="E104" s="66">
        <v>2000</v>
      </c>
      <c r="F104" s="66">
        <v>0</v>
      </c>
      <c r="G104" s="66">
        <v>2000</v>
      </c>
      <c r="H104" s="66">
        <v>-2000</v>
      </c>
      <c r="I104" s="66">
        <v>0</v>
      </c>
      <c r="J104" s="66">
        <v>0</v>
      </c>
      <c r="K104" s="66">
        <v>0</v>
      </c>
      <c r="L104"/>
      <c r="M104"/>
      <c r="N104"/>
    </row>
    <row r="105" spans="1:14" ht="12.75" customHeight="1">
      <c r="A105" s="15"/>
      <c r="B105" s="127">
        <v>5238</v>
      </c>
      <c r="C105" s="11" t="s">
        <v>600</v>
      </c>
      <c r="D105" s="66">
        <v>0</v>
      </c>
      <c r="E105" s="66">
        <v>0</v>
      </c>
      <c r="F105" s="66">
        <v>0</v>
      </c>
      <c r="G105" s="66">
        <v>0</v>
      </c>
      <c r="H105" s="66">
        <v>207</v>
      </c>
      <c r="I105" s="66">
        <v>207</v>
      </c>
      <c r="J105" s="66">
        <v>0</v>
      </c>
      <c r="K105" s="66">
        <v>207</v>
      </c>
      <c r="L105"/>
      <c r="M105"/>
      <c r="N105"/>
    </row>
    <row r="106" spans="1:14" ht="12.75" customHeight="1" thickBot="1">
      <c r="A106" s="15"/>
      <c r="B106" s="16"/>
      <c r="C106" s="18" t="s">
        <v>306</v>
      </c>
      <c r="D106" s="66">
        <f aca="true" t="shared" si="11" ref="D106:I106">D66+D68+D74+D90+D102+D103+D69</f>
        <v>102812</v>
      </c>
      <c r="E106" s="66">
        <f t="shared" si="11"/>
        <v>97050</v>
      </c>
      <c r="F106" s="66">
        <f t="shared" si="11"/>
        <v>0</v>
      </c>
      <c r="G106" s="66">
        <f t="shared" si="11"/>
        <v>97050</v>
      </c>
      <c r="H106" s="66">
        <f t="shared" si="11"/>
        <v>0</v>
      </c>
      <c r="I106" s="66">
        <f t="shared" si="11"/>
        <v>97050</v>
      </c>
      <c r="J106" s="66">
        <f>J66+J68+J74+J90+J102+J103+J69</f>
        <v>0</v>
      </c>
      <c r="K106" s="66">
        <f>K66+K68+K74+K90+K102+K103+K69</f>
        <v>97050</v>
      </c>
      <c r="L106"/>
      <c r="M106"/>
      <c r="N106"/>
    </row>
    <row r="107" spans="1:14" ht="12.75" customHeight="1" thickBot="1">
      <c r="A107" s="432" t="s">
        <v>335</v>
      </c>
      <c r="B107" s="433"/>
      <c r="C107" s="434"/>
      <c r="D107" s="72">
        <f aca="true" t="shared" si="12" ref="D107:I107">D22+D52+D63+D106</f>
        <v>142216</v>
      </c>
      <c r="E107" s="72">
        <f t="shared" si="12"/>
        <v>138456</v>
      </c>
      <c r="F107" s="72">
        <f t="shared" si="12"/>
        <v>0</v>
      </c>
      <c r="G107" s="72">
        <f t="shared" si="12"/>
        <v>138456</v>
      </c>
      <c r="H107" s="72">
        <f t="shared" si="12"/>
        <v>0</v>
      </c>
      <c r="I107" s="72">
        <f t="shared" si="12"/>
        <v>138456</v>
      </c>
      <c r="J107" s="72">
        <f>J22+J52+J63+J106</f>
        <v>0</v>
      </c>
      <c r="K107" s="72">
        <f>K22+K52+K63+K106</f>
        <v>138456</v>
      </c>
      <c r="L107"/>
      <c r="M107"/>
      <c r="N107"/>
    </row>
    <row r="108" spans="1:14" ht="15.75">
      <c r="A108" s="54"/>
      <c r="C108" s="26"/>
      <c r="F108"/>
      <c r="G108"/>
      <c r="H108"/>
      <c r="I108"/>
      <c r="J108"/>
      <c r="K108"/>
      <c r="L108"/>
      <c r="M108"/>
      <c r="N108"/>
    </row>
    <row r="109" spans="1:14" ht="15.75">
      <c r="A109" s="27"/>
      <c r="B109" s="27"/>
      <c r="D109" s="27"/>
      <c r="F109"/>
      <c r="G109"/>
      <c r="H109"/>
      <c r="I109"/>
      <c r="J109"/>
      <c r="K109"/>
      <c r="L109"/>
      <c r="M109"/>
      <c r="N109"/>
    </row>
    <row r="110" spans="6:14" ht="12.75">
      <c r="F110"/>
      <c r="G110"/>
      <c r="H110"/>
      <c r="I110"/>
      <c r="J110"/>
      <c r="K110"/>
      <c r="L110"/>
      <c r="M110"/>
      <c r="N110"/>
    </row>
    <row r="111" spans="3:14" ht="15.75">
      <c r="C111" s="73"/>
      <c r="F111"/>
      <c r="G111"/>
      <c r="H111"/>
      <c r="I111"/>
      <c r="J111"/>
      <c r="K111"/>
      <c r="L111"/>
      <c r="M111"/>
      <c r="N111"/>
    </row>
    <row r="112" spans="6:14" ht="12.75">
      <c r="F112"/>
      <c r="G112"/>
      <c r="H112"/>
      <c r="I112"/>
      <c r="J112"/>
      <c r="K112"/>
      <c r="L112"/>
      <c r="M112"/>
      <c r="N112"/>
    </row>
    <row r="113" spans="6:14" ht="14.25" customHeight="1">
      <c r="F113"/>
      <c r="G113"/>
      <c r="H113"/>
      <c r="I113"/>
      <c r="J113"/>
      <c r="K113"/>
      <c r="L113"/>
      <c r="M113"/>
      <c r="N113"/>
    </row>
    <row r="125" ht="45.75" customHeight="1"/>
    <row r="128" spans="5:16" s="2" customFormat="1" ht="15.75" customHeight="1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/>
      <c r="P128"/>
    </row>
  </sheetData>
  <sheetProtection/>
  <mergeCells count="7">
    <mergeCell ref="A107:C107"/>
    <mergeCell ref="D3:I3"/>
    <mergeCell ref="A5:D5"/>
    <mergeCell ref="E5:I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90">
      <selection activeCell="N6" sqref="N6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28125" style="62" customWidth="1"/>
    <col min="6" max="6" width="8.00390625" style="62" customWidth="1"/>
    <col min="7" max="7" width="6.8515625" style="62" customWidth="1"/>
  </cols>
  <sheetData>
    <row r="1" spans="1:7" ht="12.75">
      <c r="A1" s="1"/>
      <c r="C1" s="75"/>
      <c r="D1" s="60"/>
      <c r="E1" s="59"/>
      <c r="F1" s="60"/>
      <c r="G1" s="60"/>
    </row>
    <row r="2" spans="2:7" ht="15.75">
      <c r="B2" s="1"/>
      <c r="C2" s="56"/>
      <c r="D2"/>
      <c r="E2"/>
      <c r="F2"/>
      <c r="G2"/>
    </row>
    <row r="3" spans="1:7" ht="18.75">
      <c r="A3" s="6"/>
      <c r="B3" s="6"/>
      <c r="C3" s="74"/>
      <c r="D3" s="217" t="s">
        <v>844</v>
      </c>
      <c r="E3" s="59"/>
      <c r="F3" s="60"/>
      <c r="G3" s="60"/>
    </row>
    <row r="4" spans="1:7" ht="15.75">
      <c r="A4" s="406" t="s">
        <v>621</v>
      </c>
      <c r="B4" s="406"/>
      <c r="C4" s="406"/>
      <c r="D4" s="406"/>
      <c r="E4"/>
      <c r="F4"/>
      <c r="G4"/>
    </row>
    <row r="5" spans="1:6" ht="16.5" thickBot="1">
      <c r="A5" s="8"/>
      <c r="B5" s="8"/>
      <c r="C5" s="8"/>
      <c r="D5" s="60"/>
      <c r="E5" s="59"/>
      <c r="F5" s="60"/>
    </row>
    <row r="6" spans="1:11" ht="59.25" thickBot="1">
      <c r="A6" s="424" t="s">
        <v>212</v>
      </c>
      <c r="B6" s="425"/>
      <c r="C6" s="426"/>
      <c r="D6" s="253" t="s">
        <v>861</v>
      </c>
      <c r="E6" s="253" t="s">
        <v>876</v>
      </c>
      <c r="F6" s="253" t="s">
        <v>879</v>
      </c>
      <c r="G6" s="253" t="s">
        <v>878</v>
      </c>
      <c r="H6" s="253" t="s">
        <v>54</v>
      </c>
      <c r="I6" s="253" t="s">
        <v>55</v>
      </c>
      <c r="J6" s="396" t="s">
        <v>71</v>
      </c>
      <c r="K6" s="396" t="s">
        <v>72</v>
      </c>
    </row>
    <row r="7" spans="1:11" ht="20.25" thickBot="1">
      <c r="A7" s="431"/>
      <c r="B7" s="428"/>
      <c r="C7" s="429"/>
      <c r="D7" s="64" t="s">
        <v>305</v>
      </c>
      <c r="E7" s="64" t="s">
        <v>305</v>
      </c>
      <c r="F7" s="64" t="s">
        <v>305</v>
      </c>
      <c r="G7" s="64" t="s">
        <v>305</v>
      </c>
      <c r="H7" s="64" t="s">
        <v>305</v>
      </c>
      <c r="I7" s="64" t="s">
        <v>305</v>
      </c>
      <c r="J7" s="64" t="s">
        <v>305</v>
      </c>
      <c r="K7" s="64" t="s">
        <v>305</v>
      </c>
    </row>
    <row r="8" spans="1:11" ht="14.25">
      <c r="A8" s="19"/>
      <c r="B8" s="30" t="s">
        <v>308</v>
      </c>
      <c r="C8" s="143" t="s">
        <v>309</v>
      </c>
      <c r="D8" s="65"/>
      <c r="E8" s="65"/>
      <c r="F8" s="65"/>
      <c r="G8" s="65"/>
      <c r="H8" s="65"/>
      <c r="I8" s="65"/>
      <c r="J8" s="65"/>
      <c r="K8" s="65"/>
    </row>
    <row r="9" spans="1:11" ht="27">
      <c r="A9" s="9"/>
      <c r="B9" s="10"/>
      <c r="C9" s="146" t="s">
        <v>521</v>
      </c>
      <c r="D9" s="69"/>
      <c r="E9" s="69"/>
      <c r="F9" s="69"/>
      <c r="G9" s="69"/>
      <c r="H9" s="69"/>
      <c r="I9" s="69"/>
      <c r="J9" s="69"/>
      <c r="K9" s="69"/>
    </row>
    <row r="10" spans="1:11" ht="12.75">
      <c r="A10" s="9"/>
      <c r="B10" s="10">
        <v>1100</v>
      </c>
      <c r="C10" s="247" t="s">
        <v>709</v>
      </c>
      <c r="D10" s="248">
        <v>135355</v>
      </c>
      <c r="E10" s="248">
        <v>160000</v>
      </c>
      <c r="F10" s="248">
        <v>0</v>
      </c>
      <c r="G10" s="248">
        <v>160000</v>
      </c>
      <c r="H10" s="248">
        <v>0</v>
      </c>
      <c r="I10" s="248">
        <v>160000</v>
      </c>
      <c r="J10" s="248">
        <v>0</v>
      </c>
      <c r="K10" s="248">
        <v>160000</v>
      </c>
    </row>
    <row r="11" spans="1:13" ht="12.75">
      <c r="A11" s="9"/>
      <c r="B11" s="223">
        <v>1148</v>
      </c>
      <c r="C11" s="247" t="s">
        <v>249</v>
      </c>
      <c r="D11" s="248">
        <v>600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M11" s="303"/>
    </row>
    <row r="12" spans="1:11" ht="12.75">
      <c r="A12" s="9"/>
      <c r="B12" s="10">
        <v>1210</v>
      </c>
      <c r="C12" s="247" t="s">
        <v>342</v>
      </c>
      <c r="D12" s="248">
        <v>33415</v>
      </c>
      <c r="E12" s="248">
        <v>38544</v>
      </c>
      <c r="F12" s="248">
        <v>0</v>
      </c>
      <c r="G12" s="248">
        <v>38544</v>
      </c>
      <c r="H12" s="248">
        <v>0</v>
      </c>
      <c r="I12" s="248">
        <v>38544</v>
      </c>
      <c r="J12" s="248">
        <v>0</v>
      </c>
      <c r="K12" s="248">
        <v>38544</v>
      </c>
    </row>
    <row r="13" spans="1:11" ht="25.5">
      <c r="A13" s="222"/>
      <c r="B13" s="227">
        <v>1220</v>
      </c>
      <c r="C13" s="226" t="s">
        <v>708</v>
      </c>
      <c r="D13" s="225">
        <v>5655</v>
      </c>
      <c r="E13" s="248">
        <f aca="true" t="shared" si="0" ref="E13:K13">SUM(E14:E17)</f>
        <v>1500</v>
      </c>
      <c r="F13" s="248">
        <f t="shared" si="0"/>
        <v>0</v>
      </c>
      <c r="G13" s="248">
        <f t="shared" si="0"/>
        <v>1500</v>
      </c>
      <c r="H13" s="248">
        <f t="shared" si="0"/>
        <v>0</v>
      </c>
      <c r="I13" s="248">
        <f t="shared" si="0"/>
        <v>1500</v>
      </c>
      <c r="J13" s="248">
        <f t="shared" si="0"/>
        <v>0</v>
      </c>
      <c r="K13" s="248">
        <f t="shared" si="0"/>
        <v>1500</v>
      </c>
    </row>
    <row r="14" spans="1:11" ht="12.75">
      <c r="A14" s="222"/>
      <c r="B14" s="223">
        <v>1221</v>
      </c>
      <c r="C14" s="226" t="s">
        <v>753</v>
      </c>
      <c r="D14" s="225">
        <v>2955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</row>
    <row r="15" spans="1:11" ht="12.75">
      <c r="A15" s="222"/>
      <c r="B15" s="223">
        <v>1221</v>
      </c>
      <c r="C15" s="226" t="s">
        <v>671</v>
      </c>
      <c r="D15" s="225">
        <v>400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</row>
    <row r="16" spans="1:11" ht="25.5">
      <c r="A16" s="222"/>
      <c r="B16" s="223">
        <v>1228</v>
      </c>
      <c r="C16" s="226" t="s">
        <v>252</v>
      </c>
      <c r="D16" s="225">
        <v>800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</row>
    <row r="17" spans="1:11" ht="12.75">
      <c r="A17" s="222"/>
      <c r="B17" s="223">
        <v>1229</v>
      </c>
      <c r="C17" s="226" t="s">
        <v>279</v>
      </c>
      <c r="D17" s="225">
        <v>1500</v>
      </c>
      <c r="E17" s="225">
        <v>1500</v>
      </c>
      <c r="F17" s="225">
        <v>0</v>
      </c>
      <c r="G17" s="225">
        <v>1500</v>
      </c>
      <c r="H17" s="225">
        <v>0</v>
      </c>
      <c r="I17" s="225">
        <v>1500</v>
      </c>
      <c r="J17" s="225">
        <v>0</v>
      </c>
      <c r="K17" s="225">
        <v>1500</v>
      </c>
    </row>
    <row r="18" spans="1:11" ht="12.75">
      <c r="A18" s="9"/>
      <c r="B18" s="10">
        <v>2100</v>
      </c>
      <c r="C18" s="14" t="s">
        <v>312</v>
      </c>
      <c r="D18" s="66">
        <v>205</v>
      </c>
      <c r="E18" s="66">
        <f aca="true" t="shared" si="1" ref="E18:K18">SUM(E19:E21)</f>
        <v>100</v>
      </c>
      <c r="F18" s="66">
        <f t="shared" si="1"/>
        <v>0</v>
      </c>
      <c r="G18" s="66">
        <f t="shared" si="1"/>
        <v>100</v>
      </c>
      <c r="H18" s="66">
        <f t="shared" si="1"/>
        <v>0</v>
      </c>
      <c r="I18" s="66">
        <f t="shared" si="1"/>
        <v>100</v>
      </c>
      <c r="J18" s="66">
        <f t="shared" si="1"/>
        <v>0</v>
      </c>
      <c r="K18" s="66">
        <f t="shared" si="1"/>
        <v>100</v>
      </c>
    </row>
    <row r="19" spans="1:11" ht="25.5">
      <c r="A19" s="9"/>
      <c r="B19" s="126">
        <v>2112</v>
      </c>
      <c r="C19" s="14" t="s">
        <v>711</v>
      </c>
      <c r="D19" s="66">
        <v>7</v>
      </c>
      <c r="E19" s="66">
        <v>100</v>
      </c>
      <c r="F19" s="66">
        <v>0</v>
      </c>
      <c r="G19" s="66">
        <v>100</v>
      </c>
      <c r="H19" s="66">
        <v>0</v>
      </c>
      <c r="I19" s="66">
        <v>100</v>
      </c>
      <c r="J19" s="66">
        <v>0</v>
      </c>
      <c r="K19" s="66">
        <v>100</v>
      </c>
    </row>
    <row r="20" spans="1:11" ht="12.75">
      <c r="A20" s="9"/>
      <c r="B20" s="126">
        <v>2121</v>
      </c>
      <c r="C20" s="14" t="s">
        <v>151</v>
      </c>
      <c r="D20" s="66">
        <v>120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2.75">
      <c r="A21" s="9"/>
      <c r="B21" s="126">
        <v>2122</v>
      </c>
      <c r="C21" s="14" t="s">
        <v>152</v>
      </c>
      <c r="D21" s="66">
        <v>78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ht="12.75">
      <c r="A22" s="9"/>
      <c r="B22" s="10">
        <v>2200</v>
      </c>
      <c r="C22" s="14" t="s">
        <v>569</v>
      </c>
      <c r="D22" s="66">
        <f aca="true" t="shared" si="2" ref="D22:I22">SUM(D23:D42)</f>
        <v>28345</v>
      </c>
      <c r="E22" s="66">
        <f t="shared" si="2"/>
        <v>28170</v>
      </c>
      <c r="F22" s="66">
        <f t="shared" si="2"/>
        <v>0</v>
      </c>
      <c r="G22" s="66">
        <f t="shared" si="2"/>
        <v>28170</v>
      </c>
      <c r="H22" s="66">
        <f t="shared" si="2"/>
        <v>2755</v>
      </c>
      <c r="I22" s="66">
        <f t="shared" si="2"/>
        <v>30925</v>
      </c>
      <c r="J22" s="66">
        <f>SUM(J23:J42)</f>
        <v>0</v>
      </c>
      <c r="K22" s="66">
        <f>SUM(K23:K42)</f>
        <v>30925</v>
      </c>
    </row>
    <row r="23" spans="1:11" ht="12.75">
      <c r="A23" s="9"/>
      <c r="B23" s="126">
        <v>2213</v>
      </c>
      <c r="C23" s="14" t="s">
        <v>523</v>
      </c>
      <c r="D23" s="66">
        <v>2100</v>
      </c>
      <c r="E23" s="66">
        <v>2000</v>
      </c>
      <c r="F23" s="66">
        <v>0</v>
      </c>
      <c r="G23" s="66">
        <v>2000</v>
      </c>
      <c r="H23" s="66">
        <v>0</v>
      </c>
      <c r="I23" s="66">
        <v>2000</v>
      </c>
      <c r="J23" s="66">
        <v>0</v>
      </c>
      <c r="K23" s="66">
        <v>2000</v>
      </c>
    </row>
    <row r="24" spans="1:11" ht="12.75">
      <c r="A24" s="9"/>
      <c r="B24" s="126">
        <v>2219</v>
      </c>
      <c r="C24" s="14" t="s">
        <v>524</v>
      </c>
      <c r="D24" s="66">
        <v>2745</v>
      </c>
      <c r="E24" s="66">
        <v>2700</v>
      </c>
      <c r="F24" s="66">
        <v>0</v>
      </c>
      <c r="G24" s="66">
        <v>2700</v>
      </c>
      <c r="H24" s="66">
        <v>0</v>
      </c>
      <c r="I24" s="66">
        <v>2700</v>
      </c>
      <c r="J24" s="66">
        <v>0</v>
      </c>
      <c r="K24" s="66">
        <v>2700</v>
      </c>
    </row>
    <row r="25" spans="1:11" ht="12.75">
      <c r="A25" s="9"/>
      <c r="B25" s="126">
        <v>2221</v>
      </c>
      <c r="C25" s="14" t="s">
        <v>525</v>
      </c>
      <c r="D25" s="66">
        <v>3400</v>
      </c>
      <c r="E25" s="66">
        <v>3000</v>
      </c>
      <c r="F25" s="66">
        <v>0</v>
      </c>
      <c r="G25" s="66">
        <v>3000</v>
      </c>
      <c r="H25" s="66">
        <v>0</v>
      </c>
      <c r="I25" s="66">
        <v>3000</v>
      </c>
      <c r="J25" s="66">
        <v>0</v>
      </c>
      <c r="K25" s="66">
        <v>3000</v>
      </c>
    </row>
    <row r="26" spans="1:11" ht="12.75">
      <c r="A26" s="9"/>
      <c r="B26" s="126">
        <v>2222</v>
      </c>
      <c r="C26" s="14" t="s">
        <v>526</v>
      </c>
      <c r="D26" s="66">
        <v>200</v>
      </c>
      <c r="E26" s="66">
        <v>200</v>
      </c>
      <c r="F26" s="66">
        <v>0</v>
      </c>
      <c r="G26" s="66">
        <v>200</v>
      </c>
      <c r="H26" s="66">
        <v>0</v>
      </c>
      <c r="I26" s="66">
        <v>200</v>
      </c>
      <c r="J26" s="66">
        <v>0</v>
      </c>
      <c r="K26" s="66">
        <v>200</v>
      </c>
    </row>
    <row r="27" spans="1:11" ht="12.75">
      <c r="A27" s="9"/>
      <c r="B27" s="126">
        <v>2223</v>
      </c>
      <c r="C27" s="14" t="s">
        <v>527</v>
      </c>
      <c r="D27" s="66">
        <v>3700</v>
      </c>
      <c r="E27" s="66">
        <v>3700</v>
      </c>
      <c r="F27" s="66">
        <v>0</v>
      </c>
      <c r="G27" s="66">
        <v>3700</v>
      </c>
      <c r="H27" s="66">
        <v>0</v>
      </c>
      <c r="I27" s="66">
        <v>3700</v>
      </c>
      <c r="J27" s="66">
        <v>0</v>
      </c>
      <c r="K27" s="66">
        <v>3700</v>
      </c>
    </row>
    <row r="28" spans="1:11" ht="12.75">
      <c r="A28" s="9"/>
      <c r="B28" s="126">
        <v>2226</v>
      </c>
      <c r="C28" s="14" t="s">
        <v>528</v>
      </c>
      <c r="D28" s="66">
        <v>250</v>
      </c>
      <c r="E28" s="66">
        <v>200</v>
      </c>
      <c r="F28" s="66">
        <v>0</v>
      </c>
      <c r="G28" s="66">
        <v>200</v>
      </c>
      <c r="H28" s="66">
        <v>0</v>
      </c>
      <c r="I28" s="66">
        <v>200</v>
      </c>
      <c r="J28" s="66">
        <v>0</v>
      </c>
      <c r="K28" s="66">
        <v>200</v>
      </c>
    </row>
    <row r="29" spans="1:11" ht="12.75">
      <c r="A29" s="9"/>
      <c r="B29" s="126">
        <v>2235</v>
      </c>
      <c r="C29" s="14" t="s">
        <v>530</v>
      </c>
      <c r="D29" s="66">
        <v>1220</v>
      </c>
      <c r="E29" s="66">
        <v>1300</v>
      </c>
      <c r="F29" s="66">
        <v>0</v>
      </c>
      <c r="G29" s="66">
        <v>1300</v>
      </c>
      <c r="H29" s="66">
        <v>0</v>
      </c>
      <c r="I29" s="66">
        <v>1300</v>
      </c>
      <c r="J29" s="66">
        <v>0</v>
      </c>
      <c r="K29" s="66">
        <v>1300</v>
      </c>
    </row>
    <row r="30" spans="1:11" ht="25.5">
      <c r="A30" s="9"/>
      <c r="B30" s="126">
        <v>2232</v>
      </c>
      <c r="C30" s="14" t="s">
        <v>712</v>
      </c>
      <c r="D30" s="66">
        <v>2000</v>
      </c>
      <c r="E30" s="66">
        <v>2000</v>
      </c>
      <c r="F30" s="66">
        <v>0</v>
      </c>
      <c r="G30" s="66">
        <v>2000</v>
      </c>
      <c r="H30" s="66">
        <v>0</v>
      </c>
      <c r="I30" s="66">
        <v>2000</v>
      </c>
      <c r="J30" s="66">
        <v>0</v>
      </c>
      <c r="K30" s="66">
        <v>2000</v>
      </c>
    </row>
    <row r="31" spans="1:11" ht="12.75">
      <c r="A31" s="222"/>
      <c r="B31" s="223">
        <v>2234</v>
      </c>
      <c r="C31" s="226" t="s">
        <v>714</v>
      </c>
      <c r="D31" s="225">
        <v>80</v>
      </c>
      <c r="E31" s="248">
        <v>720</v>
      </c>
      <c r="F31" s="248">
        <v>0</v>
      </c>
      <c r="G31" s="248">
        <v>720</v>
      </c>
      <c r="H31" s="248">
        <v>0</v>
      </c>
      <c r="I31" s="248">
        <v>720</v>
      </c>
      <c r="J31" s="248">
        <v>0</v>
      </c>
      <c r="K31" s="248">
        <v>720</v>
      </c>
    </row>
    <row r="32" spans="1:11" ht="12.75">
      <c r="A32" s="9"/>
      <c r="B32" s="126">
        <v>2234</v>
      </c>
      <c r="C32" s="14" t="s">
        <v>529</v>
      </c>
      <c r="D32" s="66">
        <v>550</v>
      </c>
      <c r="E32" s="66">
        <v>550</v>
      </c>
      <c r="F32" s="66">
        <v>0</v>
      </c>
      <c r="G32" s="66">
        <v>550</v>
      </c>
      <c r="H32" s="66">
        <v>0</v>
      </c>
      <c r="I32" s="66">
        <v>550</v>
      </c>
      <c r="J32" s="66">
        <v>0</v>
      </c>
      <c r="K32" s="66">
        <v>550</v>
      </c>
    </row>
    <row r="33" spans="1:11" ht="12.75">
      <c r="A33" s="9"/>
      <c r="B33" s="126">
        <v>2239</v>
      </c>
      <c r="C33" s="14" t="s">
        <v>713</v>
      </c>
      <c r="D33" s="66">
        <v>4000</v>
      </c>
      <c r="E33" s="66">
        <v>2000</v>
      </c>
      <c r="F33" s="66">
        <v>0</v>
      </c>
      <c r="G33" s="66">
        <v>2000</v>
      </c>
      <c r="H33" s="66">
        <v>3800</v>
      </c>
      <c r="I33" s="66">
        <v>5800</v>
      </c>
      <c r="J33" s="66">
        <v>0</v>
      </c>
      <c r="K33" s="66">
        <v>5800</v>
      </c>
    </row>
    <row r="34" spans="1:11" ht="12.75">
      <c r="A34" s="9"/>
      <c r="B34" s="126">
        <v>2240</v>
      </c>
      <c r="C34" s="14" t="s">
        <v>24</v>
      </c>
      <c r="D34" s="66">
        <v>0</v>
      </c>
      <c r="E34" s="66">
        <v>0</v>
      </c>
      <c r="F34" s="66">
        <v>0</v>
      </c>
      <c r="G34" s="66">
        <v>0</v>
      </c>
      <c r="H34" s="66">
        <v>50</v>
      </c>
      <c r="I34" s="66">
        <v>50</v>
      </c>
      <c r="J34" s="66">
        <v>0</v>
      </c>
      <c r="K34" s="66">
        <v>50</v>
      </c>
    </row>
    <row r="35" spans="1:11" ht="12.75">
      <c r="A35" s="9"/>
      <c r="B35" s="126">
        <v>2241</v>
      </c>
      <c r="C35" s="14" t="s">
        <v>531</v>
      </c>
      <c r="D35" s="66">
        <v>0</v>
      </c>
      <c r="E35" s="66">
        <v>1000</v>
      </c>
      <c r="F35" s="66">
        <v>0</v>
      </c>
      <c r="G35" s="66">
        <v>1000</v>
      </c>
      <c r="H35" s="66">
        <v>0</v>
      </c>
      <c r="I35" s="66">
        <v>1000</v>
      </c>
      <c r="J35" s="66">
        <v>0</v>
      </c>
      <c r="K35" s="66">
        <v>1000</v>
      </c>
    </row>
    <row r="36" spans="1:11" ht="12.75">
      <c r="A36" s="9"/>
      <c r="B36" s="126">
        <v>2242</v>
      </c>
      <c r="C36" s="14" t="s">
        <v>25</v>
      </c>
      <c r="D36" s="66">
        <v>0</v>
      </c>
      <c r="E36" s="66">
        <v>0</v>
      </c>
      <c r="F36" s="66">
        <v>0</v>
      </c>
      <c r="G36" s="66">
        <v>0</v>
      </c>
      <c r="H36" s="66">
        <v>25</v>
      </c>
      <c r="I36" s="66">
        <v>25</v>
      </c>
      <c r="J36" s="66">
        <v>0</v>
      </c>
      <c r="K36" s="66">
        <v>25</v>
      </c>
    </row>
    <row r="37" spans="1:11" ht="12.75">
      <c r="A37" s="9"/>
      <c r="B37" s="126">
        <v>2243</v>
      </c>
      <c r="C37" s="14" t="s">
        <v>532</v>
      </c>
      <c r="D37" s="66">
        <v>1500</v>
      </c>
      <c r="E37" s="66">
        <v>1500</v>
      </c>
      <c r="F37" s="66">
        <v>0</v>
      </c>
      <c r="G37" s="66">
        <v>1500</v>
      </c>
      <c r="H37" s="66">
        <v>0</v>
      </c>
      <c r="I37" s="66">
        <v>1500</v>
      </c>
      <c r="J37" s="66">
        <v>0</v>
      </c>
      <c r="K37" s="66">
        <v>1500</v>
      </c>
    </row>
    <row r="38" spans="1:11" ht="25.5">
      <c r="A38" s="9"/>
      <c r="B38" s="126">
        <v>2249</v>
      </c>
      <c r="C38" s="14" t="s">
        <v>533</v>
      </c>
      <c r="D38" s="66">
        <v>500</v>
      </c>
      <c r="E38" s="66">
        <v>200</v>
      </c>
      <c r="F38" s="66">
        <v>0</v>
      </c>
      <c r="G38" s="66">
        <v>200</v>
      </c>
      <c r="H38" s="66">
        <v>0</v>
      </c>
      <c r="I38" s="66">
        <v>200</v>
      </c>
      <c r="J38" s="66">
        <v>0</v>
      </c>
      <c r="K38" s="66">
        <v>200</v>
      </c>
    </row>
    <row r="39" spans="1:11" ht="12.75">
      <c r="A39" s="9"/>
      <c r="B39" s="126">
        <v>2251</v>
      </c>
      <c r="C39" s="14" t="s">
        <v>534</v>
      </c>
      <c r="D39" s="66">
        <v>2500</v>
      </c>
      <c r="E39" s="66">
        <v>2500</v>
      </c>
      <c r="F39" s="66">
        <v>0</v>
      </c>
      <c r="G39" s="66">
        <v>2500</v>
      </c>
      <c r="H39" s="66">
        <v>0</v>
      </c>
      <c r="I39" s="66">
        <v>2500</v>
      </c>
      <c r="J39" s="66">
        <v>0</v>
      </c>
      <c r="K39" s="66">
        <v>2500</v>
      </c>
    </row>
    <row r="40" spans="1:11" ht="12.75">
      <c r="A40" s="9"/>
      <c r="B40" s="126">
        <v>2253</v>
      </c>
      <c r="C40" s="14" t="s">
        <v>535</v>
      </c>
      <c r="D40" s="66">
        <v>3500</v>
      </c>
      <c r="E40" s="66">
        <v>3500</v>
      </c>
      <c r="F40" s="66">
        <v>0</v>
      </c>
      <c r="G40" s="66">
        <v>3500</v>
      </c>
      <c r="H40" s="66">
        <v>-800</v>
      </c>
      <c r="I40" s="66">
        <v>2700</v>
      </c>
      <c r="J40" s="66">
        <v>0</v>
      </c>
      <c r="K40" s="66">
        <v>2700</v>
      </c>
    </row>
    <row r="41" spans="1:11" ht="12.75">
      <c r="A41" s="9"/>
      <c r="B41" s="126">
        <v>2269</v>
      </c>
      <c r="C41" s="14" t="s">
        <v>153</v>
      </c>
      <c r="D41" s="66">
        <v>100</v>
      </c>
      <c r="E41" s="66">
        <v>100</v>
      </c>
      <c r="F41" s="66">
        <v>0</v>
      </c>
      <c r="G41" s="66">
        <v>100</v>
      </c>
      <c r="H41" s="66">
        <v>0</v>
      </c>
      <c r="I41" s="66">
        <v>100</v>
      </c>
      <c r="J41" s="66">
        <v>0</v>
      </c>
      <c r="K41" s="66">
        <v>100</v>
      </c>
    </row>
    <row r="42" spans="1:11" ht="15" customHeight="1">
      <c r="A42" s="9"/>
      <c r="B42" s="126">
        <v>2279</v>
      </c>
      <c r="C42" s="14" t="s">
        <v>537</v>
      </c>
      <c r="D42" s="66">
        <v>0</v>
      </c>
      <c r="E42" s="66">
        <v>1000</v>
      </c>
      <c r="F42" s="66">
        <v>0</v>
      </c>
      <c r="G42" s="66">
        <v>1000</v>
      </c>
      <c r="H42" s="66">
        <v>-320</v>
      </c>
      <c r="I42" s="66">
        <v>680</v>
      </c>
      <c r="J42" s="66">
        <v>0</v>
      </c>
      <c r="K42" s="66">
        <v>680</v>
      </c>
    </row>
    <row r="43" spans="1:11" ht="25.5">
      <c r="A43" s="9"/>
      <c r="B43" s="10">
        <v>2300</v>
      </c>
      <c r="C43" s="14" t="s">
        <v>347</v>
      </c>
      <c r="D43" s="66">
        <f aca="true" t="shared" si="3" ref="D43:I43">+SUM(D44:D53)</f>
        <v>21838</v>
      </c>
      <c r="E43" s="66">
        <f t="shared" si="3"/>
        <v>22700</v>
      </c>
      <c r="F43" s="66">
        <f t="shared" si="3"/>
        <v>0</v>
      </c>
      <c r="G43" s="66">
        <f t="shared" si="3"/>
        <v>22700</v>
      </c>
      <c r="H43" s="66">
        <f t="shared" si="3"/>
        <v>-2125</v>
      </c>
      <c r="I43" s="66">
        <f t="shared" si="3"/>
        <v>20575</v>
      </c>
      <c r="J43" s="66">
        <f>+SUM(J44:J53)</f>
        <v>0</v>
      </c>
      <c r="K43" s="66">
        <f>+SUM(K44:K53)</f>
        <v>20575</v>
      </c>
    </row>
    <row r="44" spans="1:11" ht="12.75">
      <c r="A44" s="9"/>
      <c r="B44" s="126">
        <v>2311</v>
      </c>
      <c r="C44" s="14" t="s">
        <v>538</v>
      </c>
      <c r="D44" s="66">
        <v>6075</v>
      </c>
      <c r="E44" s="66">
        <v>6000</v>
      </c>
      <c r="F44" s="66">
        <v>0</v>
      </c>
      <c r="G44" s="66">
        <v>6000</v>
      </c>
      <c r="H44" s="66">
        <v>-2000</v>
      </c>
      <c r="I44" s="66">
        <v>4000</v>
      </c>
      <c r="J44" s="66">
        <v>0</v>
      </c>
      <c r="K44" s="66">
        <v>4000</v>
      </c>
    </row>
    <row r="45" spans="1:11" ht="12.75">
      <c r="A45" s="9"/>
      <c r="B45" s="126">
        <v>2312</v>
      </c>
      <c r="C45" s="14" t="s">
        <v>539</v>
      </c>
      <c r="D45" s="66">
        <v>1500</v>
      </c>
      <c r="E45" s="66">
        <v>1500</v>
      </c>
      <c r="F45" s="66">
        <v>0</v>
      </c>
      <c r="G45" s="66">
        <v>1500</v>
      </c>
      <c r="H45" s="66">
        <v>-500</v>
      </c>
      <c r="I45" s="66">
        <v>1000</v>
      </c>
      <c r="J45" s="66">
        <v>0</v>
      </c>
      <c r="K45" s="66">
        <v>1000</v>
      </c>
    </row>
    <row r="46" spans="1:11" ht="12.75">
      <c r="A46" s="9"/>
      <c r="B46" s="126">
        <v>2322</v>
      </c>
      <c r="C46" s="14" t="s">
        <v>540</v>
      </c>
      <c r="D46" s="66">
        <v>9845</v>
      </c>
      <c r="E46" s="66">
        <v>11000</v>
      </c>
      <c r="F46" s="66">
        <v>0</v>
      </c>
      <c r="G46" s="66">
        <v>11000</v>
      </c>
      <c r="H46" s="66">
        <v>-250</v>
      </c>
      <c r="I46" s="66">
        <v>10750</v>
      </c>
      <c r="J46" s="66">
        <v>0</v>
      </c>
      <c r="K46" s="66">
        <v>10750</v>
      </c>
    </row>
    <row r="47" spans="1:11" ht="12.75">
      <c r="A47" s="9"/>
      <c r="B47" s="126">
        <v>2351</v>
      </c>
      <c r="C47" s="14" t="s">
        <v>541</v>
      </c>
      <c r="D47" s="66">
        <v>0</v>
      </c>
      <c r="E47" s="66">
        <v>0</v>
      </c>
      <c r="F47" s="66">
        <v>0</v>
      </c>
      <c r="G47" s="66">
        <v>0</v>
      </c>
      <c r="H47" s="66">
        <v>250</v>
      </c>
      <c r="I47" s="66">
        <v>250</v>
      </c>
      <c r="J47" s="66">
        <v>0</v>
      </c>
      <c r="K47" s="66">
        <v>250</v>
      </c>
    </row>
    <row r="48" spans="1:11" ht="12.75">
      <c r="A48" s="9"/>
      <c r="B48" s="126">
        <v>2352</v>
      </c>
      <c r="C48" s="14" t="s">
        <v>542</v>
      </c>
      <c r="D48" s="66">
        <v>1200</v>
      </c>
      <c r="E48" s="66">
        <v>1100</v>
      </c>
      <c r="F48" s="66">
        <v>0</v>
      </c>
      <c r="G48" s="66">
        <v>1100</v>
      </c>
      <c r="H48" s="66">
        <v>500</v>
      </c>
      <c r="I48" s="66">
        <v>1600</v>
      </c>
      <c r="J48" s="66">
        <v>0</v>
      </c>
      <c r="K48" s="66">
        <v>1600</v>
      </c>
    </row>
    <row r="49" spans="1:11" ht="12.75">
      <c r="A49" s="9"/>
      <c r="B49" s="126">
        <v>2353</v>
      </c>
      <c r="C49" s="14" t="s">
        <v>543</v>
      </c>
      <c r="D49" s="66">
        <v>2400</v>
      </c>
      <c r="E49" s="66">
        <v>2500</v>
      </c>
      <c r="F49" s="66">
        <v>0</v>
      </c>
      <c r="G49" s="66">
        <v>2500</v>
      </c>
      <c r="H49" s="66">
        <v>-225</v>
      </c>
      <c r="I49" s="66">
        <v>2275</v>
      </c>
      <c r="J49" s="66">
        <v>0</v>
      </c>
      <c r="K49" s="66">
        <v>2275</v>
      </c>
    </row>
    <row r="50" spans="1:11" ht="12.75">
      <c r="A50" s="9"/>
      <c r="B50" s="126">
        <v>2354</v>
      </c>
      <c r="C50" s="14" t="s">
        <v>575</v>
      </c>
      <c r="D50" s="66">
        <v>50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</row>
    <row r="51" spans="1:11" ht="12.75">
      <c r="A51" s="9"/>
      <c r="B51" s="126">
        <v>2361</v>
      </c>
      <c r="C51" s="14" t="s">
        <v>556</v>
      </c>
      <c r="D51" s="66">
        <v>50</v>
      </c>
      <c r="E51" s="66">
        <v>0</v>
      </c>
      <c r="F51" s="66">
        <v>0</v>
      </c>
      <c r="G51" s="66">
        <v>0</v>
      </c>
      <c r="H51" s="66">
        <v>100</v>
      </c>
      <c r="I51" s="66">
        <v>100</v>
      </c>
      <c r="J51" s="66">
        <v>0</v>
      </c>
      <c r="K51" s="66">
        <v>100</v>
      </c>
    </row>
    <row r="52" spans="1:11" ht="12.75">
      <c r="A52" s="9"/>
      <c r="B52" s="126">
        <v>2363</v>
      </c>
      <c r="C52" s="14" t="s">
        <v>544</v>
      </c>
      <c r="D52" s="66">
        <v>418</v>
      </c>
      <c r="E52" s="66">
        <v>300</v>
      </c>
      <c r="F52" s="66">
        <v>0</v>
      </c>
      <c r="G52" s="66">
        <v>300</v>
      </c>
      <c r="H52" s="66">
        <v>0</v>
      </c>
      <c r="I52" s="66">
        <v>300</v>
      </c>
      <c r="J52" s="66">
        <v>0</v>
      </c>
      <c r="K52" s="66">
        <v>300</v>
      </c>
    </row>
    <row r="53" spans="1:11" ht="12.75">
      <c r="A53" s="9"/>
      <c r="B53" s="126">
        <v>2390</v>
      </c>
      <c r="C53" s="14" t="s">
        <v>545</v>
      </c>
      <c r="D53" s="66">
        <v>300</v>
      </c>
      <c r="E53" s="66">
        <v>300</v>
      </c>
      <c r="F53" s="66">
        <v>0</v>
      </c>
      <c r="G53" s="66">
        <v>300</v>
      </c>
      <c r="H53" s="66">
        <v>0</v>
      </c>
      <c r="I53" s="66">
        <v>300</v>
      </c>
      <c r="J53" s="66">
        <v>0</v>
      </c>
      <c r="K53" s="66">
        <v>300</v>
      </c>
    </row>
    <row r="54" spans="1:11" ht="12.75">
      <c r="A54" s="9"/>
      <c r="B54" s="10">
        <v>2400</v>
      </c>
      <c r="C54" s="14" t="s">
        <v>318</v>
      </c>
      <c r="D54" s="66">
        <v>700</v>
      </c>
      <c r="E54" s="66">
        <v>700</v>
      </c>
      <c r="F54" s="66">
        <v>0</v>
      </c>
      <c r="G54" s="66">
        <v>700</v>
      </c>
      <c r="H54" s="66">
        <v>0</v>
      </c>
      <c r="I54" s="66">
        <v>700</v>
      </c>
      <c r="J54" s="66">
        <v>0</v>
      </c>
      <c r="K54" s="66">
        <v>700</v>
      </c>
    </row>
    <row r="55" spans="1:11" ht="12.75">
      <c r="A55" s="9"/>
      <c r="B55" s="10">
        <v>2500</v>
      </c>
      <c r="C55" s="14" t="s">
        <v>357</v>
      </c>
      <c r="D55" s="66">
        <v>100</v>
      </c>
      <c r="E55" s="66">
        <v>100</v>
      </c>
      <c r="F55" s="66">
        <v>0</v>
      </c>
      <c r="G55" s="66">
        <v>100</v>
      </c>
      <c r="H55" s="66">
        <v>0</v>
      </c>
      <c r="I55" s="66">
        <v>100</v>
      </c>
      <c r="J55" s="66">
        <v>0</v>
      </c>
      <c r="K55" s="66">
        <v>100</v>
      </c>
    </row>
    <row r="56" spans="1:11" ht="12.75">
      <c r="A56" s="9"/>
      <c r="B56" s="10">
        <v>5000</v>
      </c>
      <c r="C56" s="14" t="s">
        <v>343</v>
      </c>
      <c r="D56" s="66">
        <v>14510</v>
      </c>
      <c r="E56" s="66">
        <f aca="true" t="shared" si="4" ref="E56:K56">SUM(E57:E61)</f>
        <v>3000</v>
      </c>
      <c r="F56" s="66">
        <f t="shared" si="4"/>
        <v>0</v>
      </c>
      <c r="G56" s="66">
        <f t="shared" si="4"/>
        <v>3000</v>
      </c>
      <c r="H56" s="66">
        <f t="shared" si="4"/>
        <v>50</v>
      </c>
      <c r="I56" s="66">
        <f t="shared" si="4"/>
        <v>3050</v>
      </c>
      <c r="J56" s="66">
        <f t="shared" si="4"/>
        <v>0</v>
      </c>
      <c r="K56" s="66">
        <f t="shared" si="4"/>
        <v>3050</v>
      </c>
    </row>
    <row r="57" spans="1:11" ht="12.75">
      <c r="A57" s="9"/>
      <c r="B57" s="126">
        <v>5121</v>
      </c>
      <c r="C57" s="14" t="s">
        <v>546</v>
      </c>
      <c r="D57" s="66">
        <v>220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</row>
    <row r="58" spans="1:11" ht="12.75">
      <c r="A58" s="9"/>
      <c r="B58" s="126">
        <v>5212</v>
      </c>
      <c r="C58" s="14" t="s">
        <v>154</v>
      </c>
      <c r="D58" s="66">
        <v>3655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</row>
    <row r="59" spans="1:11" ht="12.75">
      <c r="A59" s="9"/>
      <c r="B59" s="126">
        <v>5238</v>
      </c>
      <c r="C59" s="14" t="s">
        <v>547</v>
      </c>
      <c r="D59" s="66">
        <v>6400</v>
      </c>
      <c r="E59" s="66">
        <v>2000</v>
      </c>
      <c r="F59" s="66">
        <v>0</v>
      </c>
      <c r="G59" s="66">
        <v>2000</v>
      </c>
      <c r="H59" s="66">
        <v>50</v>
      </c>
      <c r="I59" s="66">
        <v>2050</v>
      </c>
      <c r="J59" s="66">
        <v>0</v>
      </c>
      <c r="K59" s="66">
        <v>2050</v>
      </c>
    </row>
    <row r="60" spans="1:11" ht="12.75">
      <c r="A60" s="9"/>
      <c r="B60" s="126">
        <v>5239</v>
      </c>
      <c r="C60" s="14" t="s">
        <v>548</v>
      </c>
      <c r="D60" s="66">
        <v>1490</v>
      </c>
      <c r="E60" s="66">
        <v>1000</v>
      </c>
      <c r="F60" s="66">
        <v>0</v>
      </c>
      <c r="G60" s="66">
        <v>1000</v>
      </c>
      <c r="H60" s="66">
        <v>0</v>
      </c>
      <c r="I60" s="66">
        <v>1000</v>
      </c>
      <c r="J60" s="66">
        <v>0</v>
      </c>
      <c r="K60" s="66">
        <v>1000</v>
      </c>
    </row>
    <row r="61" spans="1:11" ht="12.75">
      <c r="A61" s="9"/>
      <c r="B61" s="126">
        <v>5250</v>
      </c>
      <c r="C61" s="14" t="s">
        <v>549</v>
      </c>
      <c r="D61" s="66">
        <v>2745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</row>
    <row r="62" spans="1:11" ht="12.75">
      <c r="A62" s="9"/>
      <c r="B62" s="10"/>
      <c r="C62" s="18" t="s">
        <v>306</v>
      </c>
      <c r="D62" s="66">
        <f aca="true" t="shared" si="5" ref="D62:I62">D10+D13+D18+D43+D54+D55+D56+D22+D12</f>
        <v>240123</v>
      </c>
      <c r="E62" s="66">
        <f t="shared" si="5"/>
        <v>254814</v>
      </c>
      <c r="F62" s="66">
        <f t="shared" si="5"/>
        <v>0</v>
      </c>
      <c r="G62" s="66">
        <f t="shared" si="5"/>
        <v>254814</v>
      </c>
      <c r="H62" s="66">
        <f t="shared" si="5"/>
        <v>680</v>
      </c>
      <c r="I62" s="66">
        <f t="shared" si="5"/>
        <v>255494</v>
      </c>
      <c r="J62" s="66">
        <f>J10+J13+J18+J43+J54+J55+J56+J22+J12</f>
        <v>0</v>
      </c>
      <c r="K62" s="66">
        <f>K10+K13+K18+K43+K54+K55+K56+K22+K12</f>
        <v>255494</v>
      </c>
    </row>
    <row r="63" spans="1:11" ht="12.75">
      <c r="A63" s="9"/>
      <c r="B63" s="10"/>
      <c r="C63" s="31"/>
      <c r="D63" s="69"/>
      <c r="E63" s="69"/>
      <c r="F63" s="69"/>
      <c r="G63" s="69"/>
      <c r="H63" s="69"/>
      <c r="I63" s="69"/>
      <c r="J63" s="69"/>
      <c r="K63" s="69"/>
    </row>
    <row r="64" spans="1:11" ht="13.5">
      <c r="A64" s="9"/>
      <c r="B64" s="10"/>
      <c r="C64" s="146" t="s">
        <v>311</v>
      </c>
      <c r="D64" s="69"/>
      <c r="E64" s="69"/>
      <c r="F64" s="69"/>
      <c r="G64" s="69"/>
      <c r="H64" s="69"/>
      <c r="I64" s="69"/>
      <c r="J64" s="69"/>
      <c r="K64" s="69"/>
    </row>
    <row r="65" spans="1:11" ht="12.75">
      <c r="A65" s="9"/>
      <c r="B65" s="10">
        <v>1100</v>
      </c>
      <c r="C65" s="247" t="s">
        <v>341</v>
      </c>
      <c r="D65" s="248">
        <v>57180</v>
      </c>
      <c r="E65" s="248">
        <v>60500</v>
      </c>
      <c r="F65" s="248">
        <v>0</v>
      </c>
      <c r="G65" s="248">
        <v>60500</v>
      </c>
      <c r="H65" s="248">
        <v>1874</v>
      </c>
      <c r="I65" s="248">
        <v>62374</v>
      </c>
      <c r="J65" s="248">
        <v>0</v>
      </c>
      <c r="K65" s="248">
        <v>62374</v>
      </c>
    </row>
    <row r="66" spans="1:11" ht="12.75">
      <c r="A66" s="9"/>
      <c r="B66" s="10">
        <v>1210</v>
      </c>
      <c r="C66" s="247" t="s">
        <v>342</v>
      </c>
      <c r="D66" s="248">
        <v>13662</v>
      </c>
      <c r="E66" s="248">
        <v>14575</v>
      </c>
      <c r="F66" s="248">
        <v>0</v>
      </c>
      <c r="G66" s="248">
        <v>14575</v>
      </c>
      <c r="H66" s="248">
        <v>451</v>
      </c>
      <c r="I66" s="248">
        <v>15026</v>
      </c>
      <c r="J66" s="248">
        <v>0</v>
      </c>
      <c r="K66" s="248">
        <v>15026</v>
      </c>
    </row>
    <row r="67" spans="1:11" ht="25.5">
      <c r="A67" s="9"/>
      <c r="B67" s="10">
        <v>1220</v>
      </c>
      <c r="C67" s="14" t="s">
        <v>275</v>
      </c>
      <c r="D67" s="66">
        <v>850</v>
      </c>
      <c r="E67" s="66">
        <f aca="true" t="shared" si="6" ref="E67:K67">SUM(E68:E71)</f>
        <v>2000</v>
      </c>
      <c r="F67" s="66">
        <f t="shared" si="6"/>
        <v>0</v>
      </c>
      <c r="G67" s="66">
        <f t="shared" si="6"/>
        <v>2000</v>
      </c>
      <c r="H67" s="66">
        <f t="shared" si="6"/>
        <v>0</v>
      </c>
      <c r="I67" s="66">
        <f t="shared" si="6"/>
        <v>2000</v>
      </c>
      <c r="J67" s="66">
        <f t="shared" si="6"/>
        <v>0</v>
      </c>
      <c r="K67" s="66">
        <f t="shared" si="6"/>
        <v>2000</v>
      </c>
    </row>
    <row r="68" spans="1:11" ht="12.75">
      <c r="A68" s="9"/>
      <c r="B68" s="126">
        <v>1221</v>
      </c>
      <c r="C68" s="14" t="s">
        <v>264</v>
      </c>
      <c r="D68" s="66">
        <v>50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</row>
    <row r="69" spans="1:11" ht="12.75">
      <c r="A69" s="9"/>
      <c r="B69" s="126">
        <v>1228</v>
      </c>
      <c r="C69" s="14" t="s">
        <v>155</v>
      </c>
      <c r="D69" s="66">
        <v>150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</row>
    <row r="70" spans="1:11" ht="23.25" customHeight="1">
      <c r="A70" s="9"/>
      <c r="B70" s="126">
        <v>1228</v>
      </c>
      <c r="C70" s="14" t="s">
        <v>251</v>
      </c>
      <c r="D70" s="66">
        <v>0</v>
      </c>
      <c r="E70" s="248">
        <v>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  <c r="K70" s="248">
        <v>0</v>
      </c>
    </row>
    <row r="71" spans="1:11" ht="17.25" customHeight="1">
      <c r="A71" s="9"/>
      <c r="B71" s="126">
        <v>1229</v>
      </c>
      <c r="C71" s="14" t="s">
        <v>301</v>
      </c>
      <c r="D71" s="66">
        <v>650</v>
      </c>
      <c r="E71" s="66">
        <v>2000</v>
      </c>
      <c r="F71" s="66">
        <v>0</v>
      </c>
      <c r="G71" s="66">
        <v>2000</v>
      </c>
      <c r="H71" s="66">
        <v>0</v>
      </c>
      <c r="I71" s="66">
        <v>2000</v>
      </c>
      <c r="J71" s="66">
        <v>0</v>
      </c>
      <c r="K71" s="66">
        <v>2000</v>
      </c>
    </row>
    <row r="72" spans="1:11" ht="12.75">
      <c r="A72" s="9"/>
      <c r="B72" s="10">
        <v>2100</v>
      </c>
      <c r="C72" s="14" t="s">
        <v>312</v>
      </c>
      <c r="D72" s="66">
        <v>0</v>
      </c>
      <c r="E72" s="66">
        <v>200</v>
      </c>
      <c r="F72" s="66">
        <v>0</v>
      </c>
      <c r="G72" s="66">
        <v>200</v>
      </c>
      <c r="H72" s="66">
        <v>0</v>
      </c>
      <c r="I72" s="66">
        <v>200</v>
      </c>
      <c r="J72" s="66">
        <v>0</v>
      </c>
      <c r="K72" s="66">
        <v>200</v>
      </c>
    </row>
    <row r="73" spans="1:11" ht="12.75">
      <c r="A73" s="9"/>
      <c r="B73" s="126">
        <v>2112</v>
      </c>
      <c r="C73" s="14" t="s">
        <v>522</v>
      </c>
      <c r="D73" s="66">
        <v>0</v>
      </c>
      <c r="E73" s="66">
        <v>100</v>
      </c>
      <c r="F73" s="66">
        <v>0</v>
      </c>
      <c r="G73" s="66">
        <v>100</v>
      </c>
      <c r="H73" s="66">
        <v>0</v>
      </c>
      <c r="I73" s="66">
        <v>100</v>
      </c>
      <c r="J73" s="66">
        <v>0</v>
      </c>
      <c r="K73" s="66">
        <v>100</v>
      </c>
    </row>
    <row r="74" spans="1:11" ht="12.75">
      <c r="A74" s="9"/>
      <c r="B74" s="10">
        <v>2200</v>
      </c>
      <c r="C74" s="14" t="s">
        <v>310</v>
      </c>
      <c r="D74" s="66">
        <f aca="true" t="shared" si="7" ref="D74:I74">SUM(D75:D85)</f>
        <v>1740</v>
      </c>
      <c r="E74" s="66">
        <f t="shared" si="7"/>
        <v>1410</v>
      </c>
      <c r="F74" s="66">
        <f t="shared" si="7"/>
        <v>0</v>
      </c>
      <c r="G74" s="66">
        <f t="shared" si="7"/>
        <v>1410</v>
      </c>
      <c r="H74" s="66">
        <f t="shared" si="7"/>
        <v>-35</v>
      </c>
      <c r="I74" s="66">
        <f t="shared" si="7"/>
        <v>1375</v>
      </c>
      <c r="J74" s="66">
        <f>SUM(J75:J85)</f>
        <v>0</v>
      </c>
      <c r="K74" s="66">
        <f>SUM(K75:K85)</f>
        <v>1375</v>
      </c>
    </row>
    <row r="75" spans="1:11" ht="12.75">
      <c r="A75" s="9"/>
      <c r="B75" s="126">
        <v>2219</v>
      </c>
      <c r="C75" s="14" t="s">
        <v>524</v>
      </c>
      <c r="D75" s="66">
        <v>1000</v>
      </c>
      <c r="E75" s="66">
        <v>1000</v>
      </c>
      <c r="F75" s="66">
        <v>0</v>
      </c>
      <c r="G75" s="66">
        <v>1000</v>
      </c>
      <c r="H75" s="66">
        <v>0</v>
      </c>
      <c r="I75" s="66">
        <v>1000</v>
      </c>
      <c r="J75" s="66">
        <v>0</v>
      </c>
      <c r="K75" s="66">
        <v>1000</v>
      </c>
    </row>
    <row r="76" spans="1:11" ht="12.75">
      <c r="A76" s="9"/>
      <c r="B76" s="126">
        <v>2213</v>
      </c>
      <c r="C76" s="14" t="s">
        <v>523</v>
      </c>
      <c r="D76" s="66">
        <v>0</v>
      </c>
      <c r="E76" s="66">
        <v>0</v>
      </c>
      <c r="F76" s="66">
        <v>0</v>
      </c>
      <c r="G76" s="66">
        <v>0</v>
      </c>
      <c r="H76" s="66">
        <v>50</v>
      </c>
      <c r="I76" s="66">
        <v>50</v>
      </c>
      <c r="J76" s="66">
        <v>0</v>
      </c>
      <c r="K76" s="66">
        <v>50</v>
      </c>
    </row>
    <row r="77" spans="1:11" ht="12.75">
      <c r="A77" s="9"/>
      <c r="B77" s="126">
        <v>2231</v>
      </c>
      <c r="C77" s="14" t="s">
        <v>550</v>
      </c>
      <c r="D77" s="66">
        <v>0</v>
      </c>
      <c r="E77" s="66">
        <v>100</v>
      </c>
      <c r="F77" s="66">
        <v>0</v>
      </c>
      <c r="G77" s="66">
        <v>100</v>
      </c>
      <c r="H77" s="66">
        <v>100</v>
      </c>
      <c r="I77" s="66">
        <v>200</v>
      </c>
      <c r="J77" s="66">
        <v>0</v>
      </c>
      <c r="K77" s="66">
        <v>200</v>
      </c>
    </row>
    <row r="78" spans="1:11" ht="12.75">
      <c r="A78" s="222"/>
      <c r="B78" s="223">
        <v>2234</v>
      </c>
      <c r="C78" s="226" t="s">
        <v>714</v>
      </c>
      <c r="D78" s="225">
        <v>30</v>
      </c>
      <c r="E78" s="248">
        <v>60</v>
      </c>
      <c r="F78" s="248">
        <v>0</v>
      </c>
      <c r="G78" s="248">
        <v>60</v>
      </c>
      <c r="H78" s="248">
        <v>-50</v>
      </c>
      <c r="I78" s="248">
        <v>10</v>
      </c>
      <c r="J78" s="248">
        <v>0</v>
      </c>
      <c r="K78" s="248">
        <v>10</v>
      </c>
    </row>
    <row r="79" spans="1:11" ht="12.75">
      <c r="A79" s="222"/>
      <c r="B79" s="223">
        <v>2239</v>
      </c>
      <c r="C79" s="226" t="s">
        <v>663</v>
      </c>
      <c r="D79" s="225">
        <v>0</v>
      </c>
      <c r="E79" s="248">
        <v>0</v>
      </c>
      <c r="F79" s="248">
        <v>0</v>
      </c>
      <c r="G79" s="248">
        <v>0</v>
      </c>
      <c r="H79" s="248">
        <v>100</v>
      </c>
      <c r="I79" s="248">
        <v>100</v>
      </c>
      <c r="J79" s="248">
        <v>0</v>
      </c>
      <c r="K79" s="248">
        <v>100</v>
      </c>
    </row>
    <row r="80" spans="1:11" ht="25.5">
      <c r="A80" s="9"/>
      <c r="B80" s="126">
        <v>2242</v>
      </c>
      <c r="C80" s="14" t="s">
        <v>754</v>
      </c>
      <c r="D80" s="66">
        <v>610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</row>
    <row r="81" spans="1:11" ht="12.75">
      <c r="A81" s="9"/>
      <c r="B81" s="126">
        <v>2245</v>
      </c>
      <c r="C81" s="14" t="s">
        <v>629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</row>
    <row r="82" spans="1:11" ht="25.5">
      <c r="A82" s="9"/>
      <c r="B82" s="126">
        <v>2249</v>
      </c>
      <c r="C82" s="14" t="s">
        <v>209</v>
      </c>
      <c r="D82" s="66">
        <v>45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</row>
    <row r="83" spans="1:11" ht="25.5">
      <c r="A83" s="9"/>
      <c r="B83" s="126">
        <v>2253</v>
      </c>
      <c r="C83" s="14" t="s">
        <v>210</v>
      </c>
      <c r="D83" s="66">
        <v>25</v>
      </c>
      <c r="E83" s="66">
        <v>150</v>
      </c>
      <c r="F83" s="66">
        <v>0</v>
      </c>
      <c r="G83" s="66">
        <v>150</v>
      </c>
      <c r="H83" s="66">
        <v>-135</v>
      </c>
      <c r="I83" s="66">
        <v>15</v>
      </c>
      <c r="J83" s="66">
        <v>0</v>
      </c>
      <c r="K83" s="66">
        <v>15</v>
      </c>
    </row>
    <row r="84" spans="1:11" ht="12.75">
      <c r="A84" s="9"/>
      <c r="B84" s="126">
        <v>2271</v>
      </c>
      <c r="C84" s="14" t="s">
        <v>616</v>
      </c>
      <c r="D84" s="66">
        <v>10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</row>
    <row r="85" spans="1:11" ht="15" customHeight="1">
      <c r="A85" s="9"/>
      <c r="B85" s="126">
        <v>2279</v>
      </c>
      <c r="C85" s="14" t="s">
        <v>537</v>
      </c>
      <c r="D85" s="66">
        <v>20</v>
      </c>
      <c r="E85" s="66">
        <v>100</v>
      </c>
      <c r="F85" s="66">
        <v>0</v>
      </c>
      <c r="G85" s="66">
        <v>100</v>
      </c>
      <c r="H85" s="66">
        <v>-100</v>
      </c>
      <c r="I85" s="66">
        <v>0</v>
      </c>
      <c r="J85" s="66">
        <v>0</v>
      </c>
      <c r="K85" s="66">
        <v>0</v>
      </c>
    </row>
    <row r="86" spans="1:11" ht="25.5">
      <c r="A86" s="9"/>
      <c r="B86" s="10">
        <v>2300</v>
      </c>
      <c r="C86" s="14" t="s">
        <v>370</v>
      </c>
      <c r="D86" s="66">
        <f aca="true" t="shared" si="8" ref="D86:I86">SUM(D87:D89)</f>
        <v>4375</v>
      </c>
      <c r="E86" s="66">
        <f t="shared" si="8"/>
        <v>7500</v>
      </c>
      <c r="F86" s="66">
        <f t="shared" si="8"/>
        <v>0</v>
      </c>
      <c r="G86" s="66">
        <f t="shared" si="8"/>
        <v>7500</v>
      </c>
      <c r="H86" s="66">
        <f t="shared" si="8"/>
        <v>-2350</v>
      </c>
      <c r="I86" s="66">
        <f t="shared" si="8"/>
        <v>5150</v>
      </c>
      <c r="J86" s="66">
        <f>SUM(J87:J89)</f>
        <v>0</v>
      </c>
      <c r="K86" s="66">
        <f>SUM(K87:K89)</f>
        <v>5150</v>
      </c>
    </row>
    <row r="87" spans="1:11" ht="12.75">
      <c r="A87" s="9"/>
      <c r="B87" s="126">
        <v>2312</v>
      </c>
      <c r="C87" s="14" t="s">
        <v>539</v>
      </c>
      <c r="D87" s="66">
        <v>75</v>
      </c>
      <c r="E87" s="66">
        <v>0</v>
      </c>
      <c r="F87" s="66">
        <v>0</v>
      </c>
      <c r="G87" s="66">
        <v>0</v>
      </c>
      <c r="H87" s="66">
        <v>50</v>
      </c>
      <c r="I87" s="66">
        <v>50</v>
      </c>
      <c r="J87" s="66">
        <v>0</v>
      </c>
      <c r="K87" s="66">
        <v>50</v>
      </c>
    </row>
    <row r="88" spans="1:11" ht="12.75">
      <c r="A88" s="9"/>
      <c r="B88" s="126">
        <v>2363</v>
      </c>
      <c r="C88" s="14" t="s">
        <v>26</v>
      </c>
      <c r="D88" s="66">
        <v>0</v>
      </c>
      <c r="E88" s="66">
        <v>0</v>
      </c>
      <c r="F88" s="66">
        <v>0</v>
      </c>
      <c r="G88" s="66">
        <v>0</v>
      </c>
      <c r="H88" s="66">
        <v>200</v>
      </c>
      <c r="I88" s="66">
        <v>200</v>
      </c>
      <c r="J88" s="66">
        <v>0</v>
      </c>
      <c r="K88" s="66">
        <v>200</v>
      </c>
    </row>
    <row r="89" spans="1:11" ht="12.75">
      <c r="A89" s="9"/>
      <c r="B89" s="126">
        <v>2322</v>
      </c>
      <c r="C89" s="14" t="s">
        <v>540</v>
      </c>
      <c r="D89" s="66">
        <v>4300</v>
      </c>
      <c r="E89" s="66">
        <v>7500</v>
      </c>
      <c r="F89" s="66">
        <v>0</v>
      </c>
      <c r="G89" s="66">
        <v>7500</v>
      </c>
      <c r="H89" s="66">
        <v>-2600</v>
      </c>
      <c r="I89" s="66">
        <v>4900</v>
      </c>
      <c r="J89" s="66">
        <v>0</v>
      </c>
      <c r="K89" s="66">
        <v>4900</v>
      </c>
    </row>
    <row r="90" spans="1:11" ht="12.75">
      <c r="A90" s="9"/>
      <c r="B90" s="10">
        <v>2500</v>
      </c>
      <c r="C90" s="14" t="s">
        <v>357</v>
      </c>
      <c r="D90" s="66">
        <v>15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</row>
    <row r="91" spans="1:11" ht="12.75">
      <c r="A91" s="9"/>
      <c r="B91" s="10">
        <v>5200</v>
      </c>
      <c r="C91" s="14" t="s">
        <v>343</v>
      </c>
      <c r="D91" s="66">
        <v>505</v>
      </c>
      <c r="E91" s="66">
        <f>E93</f>
        <v>0</v>
      </c>
      <c r="F91" s="66">
        <f>F93</f>
        <v>0</v>
      </c>
      <c r="G91" s="66">
        <f>G93</f>
        <v>0</v>
      </c>
      <c r="H91" s="66">
        <f>H93+H92</f>
        <v>1600</v>
      </c>
      <c r="I91" s="66">
        <f>I93+I92</f>
        <v>1600</v>
      </c>
      <c r="J91" s="66">
        <f>J93+J92</f>
        <v>0</v>
      </c>
      <c r="K91" s="66">
        <f>K93+K92</f>
        <v>1600</v>
      </c>
    </row>
    <row r="92" spans="1:11" ht="12.75">
      <c r="A92" s="9"/>
      <c r="B92" s="126">
        <v>5239</v>
      </c>
      <c r="C92" s="14" t="s">
        <v>548</v>
      </c>
      <c r="D92" s="66">
        <v>0</v>
      </c>
      <c r="E92" s="66">
        <v>0</v>
      </c>
      <c r="F92" s="66">
        <v>0</v>
      </c>
      <c r="G92" s="66">
        <v>0</v>
      </c>
      <c r="H92" s="66">
        <v>175</v>
      </c>
      <c r="I92" s="66">
        <v>175</v>
      </c>
      <c r="J92" s="66">
        <v>0</v>
      </c>
      <c r="K92" s="66">
        <v>175</v>
      </c>
    </row>
    <row r="93" spans="1:11" ht="12.75">
      <c r="A93" s="9"/>
      <c r="B93" s="126">
        <v>5238</v>
      </c>
      <c r="C93" s="14" t="s">
        <v>600</v>
      </c>
      <c r="D93" s="66">
        <v>505</v>
      </c>
      <c r="E93" s="66">
        <v>0</v>
      </c>
      <c r="F93" s="66">
        <v>0</v>
      </c>
      <c r="G93" s="66">
        <v>0</v>
      </c>
      <c r="H93" s="66">
        <v>1425</v>
      </c>
      <c r="I93" s="66">
        <v>1425</v>
      </c>
      <c r="J93" s="66">
        <v>0</v>
      </c>
      <c r="K93" s="66">
        <v>1425</v>
      </c>
    </row>
    <row r="94" spans="1:11" ht="12.75">
      <c r="A94" s="9"/>
      <c r="B94" s="10"/>
      <c r="C94" s="18" t="s">
        <v>306</v>
      </c>
      <c r="D94" s="66">
        <f>D65+D66+D72+D74+D86+D67+D90+D91</f>
        <v>78327</v>
      </c>
      <c r="E94" s="66">
        <f aca="true" t="shared" si="9" ref="E94:K94">E65+E66+E72+E74+E86+E67+E91</f>
        <v>86185</v>
      </c>
      <c r="F94" s="66">
        <f t="shared" si="9"/>
        <v>0</v>
      </c>
      <c r="G94" s="66">
        <f t="shared" si="9"/>
        <v>86185</v>
      </c>
      <c r="H94" s="66">
        <f t="shared" si="9"/>
        <v>1540</v>
      </c>
      <c r="I94" s="66">
        <f t="shared" si="9"/>
        <v>87725</v>
      </c>
      <c r="J94" s="66">
        <f t="shared" si="9"/>
        <v>0</v>
      </c>
      <c r="K94" s="66">
        <f t="shared" si="9"/>
        <v>87725</v>
      </c>
    </row>
    <row r="95" spans="1:11" ht="12.75">
      <c r="A95" s="15"/>
      <c r="B95" s="16"/>
      <c r="C95" s="35"/>
      <c r="D95" s="66"/>
      <c r="E95" s="66"/>
      <c r="F95" s="66"/>
      <c r="G95" s="66"/>
      <c r="H95" s="66"/>
      <c r="I95" s="66"/>
      <c r="J95" s="66"/>
      <c r="K95" s="66"/>
    </row>
    <row r="96" spans="1:11" ht="13.5">
      <c r="A96" s="15"/>
      <c r="B96" s="16"/>
      <c r="C96" s="147" t="s">
        <v>214</v>
      </c>
      <c r="D96" s="66"/>
      <c r="E96" s="66"/>
      <c r="F96" s="66"/>
      <c r="G96" s="66"/>
      <c r="H96" s="66"/>
      <c r="I96" s="66"/>
      <c r="J96" s="66"/>
      <c r="K96" s="66"/>
    </row>
    <row r="97" spans="1:11" ht="12.75">
      <c r="A97" s="15"/>
      <c r="B97" s="16">
        <v>1100</v>
      </c>
      <c r="C97" s="25" t="s">
        <v>341</v>
      </c>
      <c r="D97" s="66">
        <v>0</v>
      </c>
      <c r="E97" s="66">
        <v>4147</v>
      </c>
      <c r="F97" s="66">
        <v>0</v>
      </c>
      <c r="G97" s="66">
        <v>4147</v>
      </c>
      <c r="H97" s="66">
        <v>-1600</v>
      </c>
      <c r="I97" s="66">
        <v>2547</v>
      </c>
      <c r="J97" s="66">
        <v>0</v>
      </c>
      <c r="K97" s="66">
        <v>2547</v>
      </c>
    </row>
    <row r="98" spans="1:11" ht="12.75">
      <c r="A98" s="15"/>
      <c r="B98" s="16">
        <v>1210</v>
      </c>
      <c r="C98" s="25" t="s">
        <v>342</v>
      </c>
      <c r="D98" s="66">
        <v>0</v>
      </c>
      <c r="E98" s="66">
        <v>999</v>
      </c>
      <c r="F98" s="66">
        <v>0</v>
      </c>
      <c r="G98" s="66">
        <v>999</v>
      </c>
      <c r="H98" s="66">
        <v>-390</v>
      </c>
      <c r="I98" s="66">
        <v>609</v>
      </c>
      <c r="J98" s="66">
        <v>0</v>
      </c>
      <c r="K98" s="66">
        <v>609</v>
      </c>
    </row>
    <row r="99" spans="1:11" ht="25.5">
      <c r="A99" s="15"/>
      <c r="B99" s="16">
        <v>1220</v>
      </c>
      <c r="C99" s="25" t="s">
        <v>724</v>
      </c>
      <c r="D99" s="66">
        <v>0</v>
      </c>
      <c r="E99" s="66">
        <v>44</v>
      </c>
      <c r="F99" s="66">
        <v>0</v>
      </c>
      <c r="G99" s="66">
        <v>44</v>
      </c>
      <c r="H99" s="66">
        <v>0</v>
      </c>
      <c r="I99" s="66">
        <v>44</v>
      </c>
      <c r="J99" s="66">
        <v>0</v>
      </c>
      <c r="K99" s="66">
        <v>44</v>
      </c>
    </row>
    <row r="100" spans="1:11" ht="25.5">
      <c r="A100" s="15"/>
      <c r="B100" s="127">
        <v>1229</v>
      </c>
      <c r="C100" s="25" t="s">
        <v>215</v>
      </c>
      <c r="D100" s="66">
        <v>0</v>
      </c>
      <c r="E100" s="66">
        <v>44</v>
      </c>
      <c r="F100" s="66">
        <v>0</v>
      </c>
      <c r="G100" s="66">
        <v>44</v>
      </c>
      <c r="H100" s="66">
        <v>0</v>
      </c>
      <c r="I100" s="66">
        <v>44</v>
      </c>
      <c r="J100" s="66">
        <v>0</v>
      </c>
      <c r="K100" s="66">
        <v>44</v>
      </c>
    </row>
    <row r="101" spans="1:11" ht="12.75">
      <c r="A101" s="15"/>
      <c r="B101" s="16">
        <v>2200</v>
      </c>
      <c r="C101" s="25" t="s">
        <v>310</v>
      </c>
      <c r="D101" s="66">
        <v>0</v>
      </c>
      <c r="E101" s="66">
        <v>680</v>
      </c>
      <c r="F101" s="66">
        <v>0</v>
      </c>
      <c r="G101" s="66">
        <v>680</v>
      </c>
      <c r="H101" s="66">
        <v>-680</v>
      </c>
      <c r="I101" s="66">
        <v>0</v>
      </c>
      <c r="J101" s="66">
        <v>0</v>
      </c>
      <c r="K101" s="66">
        <v>0</v>
      </c>
    </row>
    <row r="102" spans="1:11" ht="12.75" customHeight="1">
      <c r="A102" s="15"/>
      <c r="B102" s="127">
        <v>2279</v>
      </c>
      <c r="C102" s="35" t="s">
        <v>537</v>
      </c>
      <c r="D102" s="66">
        <v>0</v>
      </c>
      <c r="E102" s="66">
        <v>680</v>
      </c>
      <c r="F102" s="66">
        <v>0</v>
      </c>
      <c r="G102" s="66">
        <v>680</v>
      </c>
      <c r="H102" s="66">
        <v>-680</v>
      </c>
      <c r="I102" s="66">
        <v>0</v>
      </c>
      <c r="J102" s="66">
        <v>0</v>
      </c>
      <c r="K102" s="66">
        <v>0</v>
      </c>
    </row>
    <row r="103" spans="1:11" ht="25.5" customHeight="1">
      <c r="A103" s="15"/>
      <c r="B103" s="16">
        <v>2300</v>
      </c>
      <c r="C103" s="25" t="s">
        <v>365</v>
      </c>
      <c r="D103" s="66">
        <v>0</v>
      </c>
      <c r="E103" s="66">
        <v>630</v>
      </c>
      <c r="F103" s="66">
        <v>0</v>
      </c>
      <c r="G103" s="66">
        <v>630</v>
      </c>
      <c r="H103" s="66">
        <f>SUM(H104:H107)</f>
        <v>-25</v>
      </c>
      <c r="I103" s="66">
        <f>SUM(I104:I107)</f>
        <v>605</v>
      </c>
      <c r="J103" s="66">
        <f>SUM(J104:J107)</f>
        <v>0</v>
      </c>
      <c r="K103" s="66">
        <f>SUM(K104:K107)</f>
        <v>605</v>
      </c>
    </row>
    <row r="104" spans="1:11" ht="12.75" customHeight="1">
      <c r="A104" s="15"/>
      <c r="B104" s="127">
        <v>2311</v>
      </c>
      <c r="C104" s="25" t="s">
        <v>538</v>
      </c>
      <c r="D104" s="66">
        <v>0</v>
      </c>
      <c r="E104" s="66">
        <v>60</v>
      </c>
      <c r="F104" s="66">
        <v>0</v>
      </c>
      <c r="G104" s="66">
        <v>60</v>
      </c>
      <c r="H104" s="66">
        <v>30</v>
      </c>
      <c r="I104" s="66">
        <v>90</v>
      </c>
      <c r="J104" s="66">
        <v>0</v>
      </c>
      <c r="K104" s="66">
        <v>90</v>
      </c>
    </row>
    <row r="105" spans="1:11" ht="12.75" customHeight="1">
      <c r="A105" s="15"/>
      <c r="B105" s="127">
        <v>2322</v>
      </c>
      <c r="C105" s="25" t="s">
        <v>540</v>
      </c>
      <c r="D105" s="66">
        <v>0</v>
      </c>
      <c r="E105" s="66">
        <v>470</v>
      </c>
      <c r="F105" s="66">
        <v>0</v>
      </c>
      <c r="G105" s="66">
        <v>470</v>
      </c>
      <c r="H105" s="66">
        <v>-280</v>
      </c>
      <c r="I105" s="66">
        <v>190</v>
      </c>
      <c r="J105" s="66">
        <v>0</v>
      </c>
      <c r="K105" s="66">
        <v>190</v>
      </c>
    </row>
    <row r="106" spans="1:11" ht="12.75" customHeight="1">
      <c r="A106" s="15"/>
      <c r="B106" s="127">
        <v>2390</v>
      </c>
      <c r="C106" s="25" t="s">
        <v>545</v>
      </c>
      <c r="D106" s="66">
        <v>0</v>
      </c>
      <c r="E106" s="66">
        <v>0</v>
      </c>
      <c r="F106" s="66">
        <v>0</v>
      </c>
      <c r="G106" s="66">
        <v>0</v>
      </c>
      <c r="H106" s="66">
        <v>225</v>
      </c>
      <c r="I106" s="66">
        <v>225</v>
      </c>
      <c r="J106" s="66">
        <v>0</v>
      </c>
      <c r="K106" s="66">
        <v>225</v>
      </c>
    </row>
    <row r="107" spans="1:11" ht="12.75" customHeight="1">
      <c r="A107" s="15"/>
      <c r="B107" s="127">
        <v>2361</v>
      </c>
      <c r="C107" s="25" t="s">
        <v>216</v>
      </c>
      <c r="D107" s="66">
        <v>0</v>
      </c>
      <c r="E107" s="66">
        <v>100</v>
      </c>
      <c r="F107" s="66">
        <v>0</v>
      </c>
      <c r="G107" s="66">
        <v>100</v>
      </c>
      <c r="H107" s="66">
        <v>0</v>
      </c>
      <c r="I107" s="66">
        <v>100</v>
      </c>
      <c r="J107" s="66">
        <v>0</v>
      </c>
      <c r="K107" s="66">
        <v>100</v>
      </c>
    </row>
    <row r="108" spans="1:11" ht="12.75" customHeight="1">
      <c r="A108" s="15"/>
      <c r="B108" s="16">
        <v>5000</v>
      </c>
      <c r="C108" s="25" t="s">
        <v>229</v>
      </c>
      <c r="D108" s="66">
        <v>0</v>
      </c>
      <c r="E108" s="66">
        <v>0</v>
      </c>
      <c r="F108" s="66">
        <v>0</v>
      </c>
      <c r="G108" s="66">
        <v>0</v>
      </c>
      <c r="H108" s="66">
        <v>475</v>
      </c>
      <c r="I108" s="66">
        <v>475</v>
      </c>
      <c r="J108" s="66">
        <v>0</v>
      </c>
      <c r="K108" s="66">
        <v>475</v>
      </c>
    </row>
    <row r="109" spans="1:11" ht="12.75" customHeight="1">
      <c r="A109" s="15"/>
      <c r="B109" s="127">
        <v>5238</v>
      </c>
      <c r="C109" s="25" t="s">
        <v>27</v>
      </c>
      <c r="D109" s="66">
        <v>0</v>
      </c>
      <c r="E109" s="66">
        <v>0</v>
      </c>
      <c r="F109" s="66">
        <v>0</v>
      </c>
      <c r="G109" s="66">
        <v>0</v>
      </c>
      <c r="H109" s="66">
        <v>475</v>
      </c>
      <c r="I109" s="66">
        <v>475</v>
      </c>
      <c r="J109" s="66">
        <v>0</v>
      </c>
      <c r="K109" s="66">
        <v>475</v>
      </c>
    </row>
    <row r="110" spans="1:11" ht="12.75">
      <c r="A110" s="15"/>
      <c r="B110" s="16"/>
      <c r="C110" s="35" t="s">
        <v>335</v>
      </c>
      <c r="D110" s="66">
        <v>0</v>
      </c>
      <c r="E110" s="66">
        <f>E97+E98+E99+E101+E103</f>
        <v>6500</v>
      </c>
      <c r="F110" s="66">
        <f>F97+F98+F99+F101+F103</f>
        <v>0</v>
      </c>
      <c r="G110" s="66">
        <f>G97+G98+G99+G101+G103</f>
        <v>6500</v>
      </c>
      <c r="H110" s="66">
        <f>H97+H98+H99+H101+H103+H108</f>
        <v>-2220</v>
      </c>
      <c r="I110" s="66">
        <f>I97+I98+I99+I101+I103+I108</f>
        <v>4280</v>
      </c>
      <c r="J110" s="66">
        <f>J97+J98+J99+J101+J103+J108</f>
        <v>0</v>
      </c>
      <c r="K110" s="66">
        <f>K97+K98+K99+K101+K103+K108</f>
        <v>4280</v>
      </c>
    </row>
    <row r="111" spans="1:11" ht="12.75">
      <c r="A111" s="15"/>
      <c r="B111" s="16"/>
      <c r="C111" s="35"/>
      <c r="D111" s="66"/>
      <c r="E111" s="66"/>
      <c r="F111" s="66"/>
      <c r="G111" s="66"/>
      <c r="H111" s="66"/>
      <c r="I111" s="66"/>
      <c r="J111" s="66"/>
      <c r="K111" s="66"/>
    </row>
    <row r="112" spans="1:11" ht="27">
      <c r="A112" s="15"/>
      <c r="B112" s="16"/>
      <c r="C112" s="147" t="s">
        <v>854</v>
      </c>
      <c r="D112" s="66"/>
      <c r="E112" s="66"/>
      <c r="F112" s="66"/>
      <c r="G112" s="66"/>
      <c r="H112" s="66"/>
      <c r="I112" s="66"/>
      <c r="J112" s="66"/>
      <c r="K112" s="66"/>
    </row>
    <row r="113" spans="1:11" ht="12.75">
      <c r="A113" s="15"/>
      <c r="B113" s="16">
        <v>1100</v>
      </c>
      <c r="C113" s="25" t="s">
        <v>341</v>
      </c>
      <c r="D113" s="66">
        <v>16200</v>
      </c>
      <c r="E113" s="66">
        <v>16125</v>
      </c>
      <c r="F113" s="66">
        <v>0</v>
      </c>
      <c r="G113" s="66">
        <v>16125</v>
      </c>
      <c r="H113" s="66">
        <v>0</v>
      </c>
      <c r="I113" s="66">
        <v>16125</v>
      </c>
      <c r="J113" s="66">
        <v>0</v>
      </c>
      <c r="K113" s="66">
        <v>16125</v>
      </c>
    </row>
    <row r="114" spans="1:11" ht="12.75">
      <c r="A114" s="228"/>
      <c r="B114" s="229">
        <v>1148</v>
      </c>
      <c r="C114" s="230" t="s">
        <v>710</v>
      </c>
      <c r="D114" s="225">
        <v>200</v>
      </c>
      <c r="E114" s="248">
        <v>0</v>
      </c>
      <c r="F114" s="248">
        <v>0</v>
      </c>
      <c r="G114" s="248">
        <v>0</v>
      </c>
      <c r="H114" s="248">
        <v>0</v>
      </c>
      <c r="I114" s="248">
        <v>0</v>
      </c>
      <c r="J114" s="248">
        <v>0</v>
      </c>
      <c r="K114" s="248">
        <v>0</v>
      </c>
    </row>
    <row r="115" spans="1:11" ht="12.75">
      <c r="A115" s="15"/>
      <c r="B115" s="16">
        <v>1210</v>
      </c>
      <c r="C115" s="25" t="s">
        <v>342</v>
      </c>
      <c r="D115" s="66">
        <v>3980</v>
      </c>
      <c r="E115" s="66">
        <v>3885</v>
      </c>
      <c r="F115" s="66">
        <v>0</v>
      </c>
      <c r="G115" s="66">
        <v>3885</v>
      </c>
      <c r="H115" s="66">
        <v>0</v>
      </c>
      <c r="I115" s="66">
        <v>3885</v>
      </c>
      <c r="J115" s="66">
        <v>0</v>
      </c>
      <c r="K115" s="66">
        <v>3885</v>
      </c>
    </row>
    <row r="116" spans="1:11" ht="25.5">
      <c r="A116" s="228"/>
      <c r="B116" s="231">
        <v>1220</v>
      </c>
      <c r="C116" s="230" t="s">
        <v>708</v>
      </c>
      <c r="D116" s="225">
        <v>760</v>
      </c>
      <c r="E116" s="225">
        <f aca="true" t="shared" si="10" ref="E116:K116">SUM(E117:E119)</f>
        <v>200</v>
      </c>
      <c r="F116" s="225">
        <f t="shared" si="10"/>
        <v>0</v>
      </c>
      <c r="G116" s="225">
        <f t="shared" si="10"/>
        <v>200</v>
      </c>
      <c r="H116" s="225">
        <f t="shared" si="10"/>
        <v>0</v>
      </c>
      <c r="I116" s="225">
        <f t="shared" si="10"/>
        <v>200</v>
      </c>
      <c r="J116" s="225">
        <f t="shared" si="10"/>
        <v>0</v>
      </c>
      <c r="K116" s="225">
        <f t="shared" si="10"/>
        <v>200</v>
      </c>
    </row>
    <row r="117" spans="1:11" ht="12.75">
      <c r="A117" s="228"/>
      <c r="B117" s="229">
        <v>1221</v>
      </c>
      <c r="C117" s="230" t="s">
        <v>753</v>
      </c>
      <c r="D117" s="225">
        <v>320</v>
      </c>
      <c r="E117" s="248">
        <v>0</v>
      </c>
      <c r="F117" s="248">
        <v>0</v>
      </c>
      <c r="G117" s="248">
        <v>0</v>
      </c>
      <c r="H117" s="248">
        <v>0</v>
      </c>
      <c r="I117" s="248">
        <v>0</v>
      </c>
      <c r="J117" s="248">
        <v>0</v>
      </c>
      <c r="K117" s="248">
        <v>0</v>
      </c>
    </row>
    <row r="118" spans="1:11" ht="25.5">
      <c r="A118" s="228"/>
      <c r="B118" s="229">
        <v>1228</v>
      </c>
      <c r="C118" s="230" t="s">
        <v>251</v>
      </c>
      <c r="D118" s="225">
        <v>180</v>
      </c>
      <c r="E118" s="248">
        <v>0</v>
      </c>
      <c r="F118" s="248">
        <v>0</v>
      </c>
      <c r="G118" s="248">
        <v>0</v>
      </c>
      <c r="H118" s="248">
        <v>0</v>
      </c>
      <c r="I118" s="248">
        <v>0</v>
      </c>
      <c r="J118" s="248">
        <v>0</v>
      </c>
      <c r="K118" s="248">
        <v>0</v>
      </c>
    </row>
    <row r="119" spans="1:11" ht="12.75">
      <c r="A119" s="228"/>
      <c r="B119" s="229">
        <v>1229</v>
      </c>
      <c r="C119" s="230" t="s">
        <v>278</v>
      </c>
      <c r="D119" s="225">
        <v>260</v>
      </c>
      <c r="E119" s="248">
        <v>200</v>
      </c>
      <c r="F119" s="248">
        <v>0</v>
      </c>
      <c r="G119" s="248">
        <v>200</v>
      </c>
      <c r="H119" s="248">
        <v>0</v>
      </c>
      <c r="I119" s="248">
        <v>200</v>
      </c>
      <c r="J119" s="248">
        <v>0</v>
      </c>
      <c r="K119" s="248">
        <v>200</v>
      </c>
    </row>
    <row r="120" spans="1:11" ht="12.75">
      <c r="A120" s="228"/>
      <c r="B120" s="231">
        <v>2100</v>
      </c>
      <c r="C120" s="230" t="s">
        <v>28</v>
      </c>
      <c r="D120" s="225">
        <v>0</v>
      </c>
      <c r="E120" s="248">
        <v>0</v>
      </c>
      <c r="F120" s="248">
        <v>0</v>
      </c>
      <c r="G120" s="248"/>
      <c r="H120" s="248">
        <v>40</v>
      </c>
      <c r="I120" s="248">
        <v>40</v>
      </c>
      <c r="J120" s="248">
        <v>0</v>
      </c>
      <c r="K120" s="248">
        <v>40</v>
      </c>
    </row>
    <row r="121" spans="1:11" ht="12.75">
      <c r="A121" s="228"/>
      <c r="B121" s="229">
        <v>2121</v>
      </c>
      <c r="C121" s="230" t="s">
        <v>29</v>
      </c>
      <c r="D121" s="225">
        <v>0</v>
      </c>
      <c r="E121" s="248">
        <v>0</v>
      </c>
      <c r="F121" s="248">
        <v>0</v>
      </c>
      <c r="G121" s="248">
        <v>0</v>
      </c>
      <c r="H121" s="248">
        <v>40</v>
      </c>
      <c r="I121" s="248">
        <v>40</v>
      </c>
      <c r="J121" s="248">
        <v>0</v>
      </c>
      <c r="K121" s="248">
        <v>40</v>
      </c>
    </row>
    <row r="122" spans="1:11" ht="12.75">
      <c r="A122" s="15"/>
      <c r="B122" s="16">
        <v>2200</v>
      </c>
      <c r="C122" s="25" t="s">
        <v>310</v>
      </c>
      <c r="D122" s="66">
        <f aca="true" t="shared" si="11" ref="D122:I122">SUM(D123:D133)</f>
        <v>9800</v>
      </c>
      <c r="E122" s="248">
        <f t="shared" si="11"/>
        <v>11340</v>
      </c>
      <c r="F122" s="248">
        <f t="shared" si="11"/>
        <v>0</v>
      </c>
      <c r="G122" s="248">
        <f t="shared" si="11"/>
        <v>11340</v>
      </c>
      <c r="H122" s="248">
        <f t="shared" si="11"/>
        <v>669</v>
      </c>
      <c r="I122" s="248">
        <f t="shared" si="11"/>
        <v>12009</v>
      </c>
      <c r="J122" s="248">
        <f>SUM(J123:J133)</f>
        <v>0</v>
      </c>
      <c r="K122" s="248">
        <f>SUM(K123:K133)</f>
        <v>12009</v>
      </c>
    </row>
    <row r="123" spans="1:11" ht="12.75">
      <c r="A123" s="15"/>
      <c r="B123" s="127">
        <v>2213</v>
      </c>
      <c r="C123" s="25" t="s">
        <v>523</v>
      </c>
      <c r="D123" s="66">
        <v>1000</v>
      </c>
      <c r="E123" s="248">
        <v>1000</v>
      </c>
      <c r="F123" s="248">
        <v>0</v>
      </c>
      <c r="G123" s="248">
        <v>1000</v>
      </c>
      <c r="H123" s="248">
        <v>279</v>
      </c>
      <c r="I123" s="248">
        <v>1279</v>
      </c>
      <c r="J123" s="248">
        <v>0</v>
      </c>
      <c r="K123" s="248">
        <v>1279</v>
      </c>
    </row>
    <row r="124" spans="1:11" ht="12.75">
      <c r="A124" s="15"/>
      <c r="B124" s="127">
        <v>2214</v>
      </c>
      <c r="C124" s="25" t="s">
        <v>551</v>
      </c>
      <c r="D124" s="66">
        <v>6210</v>
      </c>
      <c r="E124" s="248">
        <v>8000</v>
      </c>
      <c r="F124" s="248">
        <v>0</v>
      </c>
      <c r="G124" s="248">
        <v>8000</v>
      </c>
      <c r="H124" s="248">
        <v>1000</v>
      </c>
      <c r="I124" s="248">
        <v>9000</v>
      </c>
      <c r="J124" s="248">
        <v>0</v>
      </c>
      <c r="K124" s="248">
        <v>9000</v>
      </c>
    </row>
    <row r="125" spans="1:11" ht="12.75">
      <c r="A125" s="15"/>
      <c r="B125" s="127">
        <v>2219</v>
      </c>
      <c r="C125" s="25" t="s">
        <v>524</v>
      </c>
      <c r="D125" s="66">
        <v>400</v>
      </c>
      <c r="E125" s="248">
        <v>300</v>
      </c>
      <c r="F125" s="248">
        <v>0</v>
      </c>
      <c r="G125" s="248">
        <v>300</v>
      </c>
      <c r="H125" s="248">
        <v>0</v>
      </c>
      <c r="I125" s="248">
        <v>300</v>
      </c>
      <c r="J125" s="248">
        <v>0</v>
      </c>
      <c r="K125" s="248">
        <v>300</v>
      </c>
    </row>
    <row r="126" spans="1:11" ht="12.75">
      <c r="A126" s="15"/>
      <c r="B126" s="127">
        <v>2231</v>
      </c>
      <c r="C126" s="25" t="s">
        <v>855</v>
      </c>
      <c r="D126" s="66">
        <v>150</v>
      </c>
      <c r="E126" s="248">
        <v>400</v>
      </c>
      <c r="F126" s="248">
        <v>0</v>
      </c>
      <c r="G126" s="248">
        <v>400</v>
      </c>
      <c r="H126" s="248">
        <v>-200</v>
      </c>
      <c r="I126" s="248">
        <v>200</v>
      </c>
      <c r="J126" s="248">
        <v>0</v>
      </c>
      <c r="K126" s="248">
        <v>200</v>
      </c>
    </row>
    <row r="127" spans="1:11" ht="12.75">
      <c r="A127" s="15"/>
      <c r="B127" s="127">
        <v>2235</v>
      </c>
      <c r="C127" s="25" t="s">
        <v>530</v>
      </c>
      <c r="D127" s="66">
        <v>0</v>
      </c>
      <c r="E127" s="248">
        <v>300</v>
      </c>
      <c r="F127" s="248">
        <v>0</v>
      </c>
      <c r="G127" s="248">
        <v>300</v>
      </c>
      <c r="H127" s="248">
        <v>-200</v>
      </c>
      <c r="I127" s="248">
        <v>100</v>
      </c>
      <c r="J127" s="248">
        <v>0</v>
      </c>
      <c r="K127" s="248">
        <v>100</v>
      </c>
    </row>
    <row r="128" spans="1:11" ht="12.75">
      <c r="A128" s="228"/>
      <c r="B128" s="229">
        <v>2234</v>
      </c>
      <c r="C128" s="230" t="s">
        <v>714</v>
      </c>
      <c r="D128" s="225">
        <v>240</v>
      </c>
      <c r="E128" s="248">
        <v>60</v>
      </c>
      <c r="F128" s="248">
        <v>0</v>
      </c>
      <c r="G128" s="248">
        <v>60</v>
      </c>
      <c r="H128" s="248">
        <v>0</v>
      </c>
      <c r="I128" s="248">
        <v>60</v>
      </c>
      <c r="J128" s="248">
        <v>0</v>
      </c>
      <c r="K128" s="248">
        <v>60</v>
      </c>
    </row>
    <row r="129" spans="1:11" ht="12.75">
      <c r="A129" s="228"/>
      <c r="B129" s="229">
        <v>2242</v>
      </c>
      <c r="C129" s="230" t="s">
        <v>25</v>
      </c>
      <c r="D129" s="225">
        <v>0</v>
      </c>
      <c r="E129" s="248">
        <v>0</v>
      </c>
      <c r="F129" s="248">
        <v>0</v>
      </c>
      <c r="G129" s="248">
        <v>0</v>
      </c>
      <c r="H129" s="248">
        <v>140</v>
      </c>
      <c r="I129" s="248">
        <v>140</v>
      </c>
      <c r="J129" s="248">
        <v>0</v>
      </c>
      <c r="K129" s="248">
        <v>140</v>
      </c>
    </row>
    <row r="130" spans="1:11" ht="12.75">
      <c r="A130" s="15"/>
      <c r="B130" s="127">
        <v>2243</v>
      </c>
      <c r="C130" s="25" t="s">
        <v>553</v>
      </c>
      <c r="D130" s="66">
        <v>80</v>
      </c>
      <c r="E130" s="66">
        <v>80</v>
      </c>
      <c r="F130" s="66">
        <v>0</v>
      </c>
      <c r="G130" s="66">
        <v>80</v>
      </c>
      <c r="H130" s="66">
        <v>0</v>
      </c>
      <c r="I130" s="66">
        <v>80</v>
      </c>
      <c r="J130" s="66">
        <v>0</v>
      </c>
      <c r="K130" s="66">
        <v>80</v>
      </c>
    </row>
    <row r="131" spans="1:11" ht="25.5">
      <c r="A131" s="15"/>
      <c r="B131" s="127">
        <v>2253</v>
      </c>
      <c r="C131" s="25" t="s">
        <v>211</v>
      </c>
      <c r="D131" s="66">
        <v>25</v>
      </c>
      <c r="E131" s="66">
        <v>100</v>
      </c>
      <c r="F131" s="66">
        <v>0</v>
      </c>
      <c r="G131" s="66">
        <v>100</v>
      </c>
      <c r="H131" s="66">
        <v>0</v>
      </c>
      <c r="I131" s="66">
        <v>100</v>
      </c>
      <c r="J131" s="66">
        <v>0</v>
      </c>
      <c r="K131" s="66">
        <v>100</v>
      </c>
    </row>
    <row r="132" spans="1:11" ht="12.75">
      <c r="A132" s="15"/>
      <c r="B132" s="127">
        <v>2264</v>
      </c>
      <c r="C132" s="25" t="s">
        <v>554</v>
      </c>
      <c r="D132" s="66">
        <v>0</v>
      </c>
      <c r="E132" s="66">
        <v>100</v>
      </c>
      <c r="F132" s="66">
        <v>0</v>
      </c>
      <c r="G132" s="66">
        <v>100</v>
      </c>
      <c r="H132" s="66">
        <v>-100</v>
      </c>
      <c r="I132" s="66">
        <v>0</v>
      </c>
      <c r="J132" s="66">
        <v>0</v>
      </c>
      <c r="K132" s="66">
        <v>0</v>
      </c>
    </row>
    <row r="133" spans="1:11" ht="15.75" customHeight="1">
      <c r="A133" s="15"/>
      <c r="B133" s="127">
        <v>2279</v>
      </c>
      <c r="C133" s="25" t="s">
        <v>537</v>
      </c>
      <c r="D133" s="66">
        <v>1695</v>
      </c>
      <c r="E133" s="66">
        <v>1000</v>
      </c>
      <c r="F133" s="66">
        <v>0</v>
      </c>
      <c r="G133" s="66">
        <v>1000</v>
      </c>
      <c r="H133" s="66">
        <v>-250</v>
      </c>
      <c r="I133" s="66">
        <v>750</v>
      </c>
      <c r="J133" s="66">
        <v>0</v>
      </c>
      <c r="K133" s="66">
        <v>750</v>
      </c>
    </row>
    <row r="134" spans="1:11" ht="25.5">
      <c r="A134" s="15"/>
      <c r="B134" s="16">
        <v>2300</v>
      </c>
      <c r="C134" s="25" t="s">
        <v>383</v>
      </c>
      <c r="D134" s="66">
        <f aca="true" t="shared" si="12" ref="D134:I134">SUM(D135:D144)</f>
        <v>3070</v>
      </c>
      <c r="E134" s="66">
        <f t="shared" si="12"/>
        <v>4470</v>
      </c>
      <c r="F134" s="66">
        <f t="shared" si="12"/>
        <v>0</v>
      </c>
      <c r="G134" s="66">
        <f t="shared" si="12"/>
        <v>4470</v>
      </c>
      <c r="H134" s="66">
        <f t="shared" si="12"/>
        <v>-59</v>
      </c>
      <c r="I134" s="66">
        <f t="shared" si="12"/>
        <v>4411</v>
      </c>
      <c r="J134" s="66">
        <f>SUM(J135:J144)</f>
        <v>0</v>
      </c>
      <c r="K134" s="66">
        <f>SUM(K135:K144)</f>
        <v>4411</v>
      </c>
    </row>
    <row r="135" spans="1:11" ht="12.75">
      <c r="A135" s="15"/>
      <c r="B135" s="127">
        <v>2311</v>
      </c>
      <c r="C135" s="25" t="s">
        <v>538</v>
      </c>
      <c r="D135" s="66">
        <v>220</v>
      </c>
      <c r="E135" s="66">
        <v>820</v>
      </c>
      <c r="F135" s="66">
        <v>0</v>
      </c>
      <c r="G135" s="66">
        <v>820</v>
      </c>
      <c r="H135" s="66">
        <v>0</v>
      </c>
      <c r="I135" s="66">
        <v>820</v>
      </c>
      <c r="J135" s="66">
        <v>0</v>
      </c>
      <c r="K135" s="66">
        <v>820</v>
      </c>
    </row>
    <row r="136" spans="1:11" ht="12.75">
      <c r="A136" s="15"/>
      <c r="B136" s="127">
        <v>2312</v>
      </c>
      <c r="C136" s="25" t="s">
        <v>539</v>
      </c>
      <c r="D136" s="66">
        <v>200</v>
      </c>
      <c r="E136" s="66">
        <v>300</v>
      </c>
      <c r="F136" s="66">
        <v>0</v>
      </c>
      <c r="G136" s="66">
        <v>300</v>
      </c>
      <c r="H136" s="66">
        <v>0</v>
      </c>
      <c r="I136" s="66">
        <v>300</v>
      </c>
      <c r="J136" s="66">
        <v>0</v>
      </c>
      <c r="K136" s="66">
        <v>300</v>
      </c>
    </row>
    <row r="137" spans="1:11" ht="12.75">
      <c r="A137" s="15"/>
      <c r="B137" s="127">
        <v>2322</v>
      </c>
      <c r="C137" s="25" t="s">
        <v>540</v>
      </c>
      <c r="D137" s="66">
        <v>1410</v>
      </c>
      <c r="E137" s="66">
        <v>1400</v>
      </c>
      <c r="F137" s="66">
        <v>0</v>
      </c>
      <c r="G137" s="66">
        <v>1400</v>
      </c>
      <c r="H137" s="66">
        <v>300</v>
      </c>
      <c r="I137" s="66">
        <v>1700</v>
      </c>
      <c r="J137" s="66">
        <v>0</v>
      </c>
      <c r="K137" s="66">
        <v>1700</v>
      </c>
    </row>
    <row r="138" spans="1:11" ht="12.75">
      <c r="A138" s="15"/>
      <c r="B138" s="127">
        <v>2351</v>
      </c>
      <c r="C138" s="25" t="s">
        <v>555</v>
      </c>
      <c r="D138" s="66">
        <v>0</v>
      </c>
      <c r="E138" s="66">
        <v>300</v>
      </c>
      <c r="F138" s="66">
        <v>0</v>
      </c>
      <c r="G138" s="66">
        <v>300</v>
      </c>
      <c r="H138" s="66">
        <v>-300</v>
      </c>
      <c r="I138" s="66">
        <v>0</v>
      </c>
      <c r="J138" s="66">
        <v>0</v>
      </c>
      <c r="K138" s="66">
        <v>0</v>
      </c>
    </row>
    <row r="139" spans="1:11" ht="12.75">
      <c r="A139" s="15"/>
      <c r="B139" s="127">
        <v>2352</v>
      </c>
      <c r="C139" s="25" t="s">
        <v>542</v>
      </c>
      <c r="D139" s="66">
        <v>150</v>
      </c>
      <c r="E139" s="66">
        <v>150</v>
      </c>
      <c r="F139" s="66">
        <v>0</v>
      </c>
      <c r="G139" s="66">
        <v>150</v>
      </c>
      <c r="H139" s="66">
        <v>-40</v>
      </c>
      <c r="I139" s="66">
        <v>110</v>
      </c>
      <c r="J139" s="66">
        <v>0</v>
      </c>
      <c r="K139" s="66">
        <v>110</v>
      </c>
    </row>
    <row r="140" spans="1:11" ht="12.75">
      <c r="A140" s="15"/>
      <c r="B140" s="127">
        <v>2353</v>
      </c>
      <c r="C140" s="25" t="s">
        <v>543</v>
      </c>
      <c r="D140" s="66">
        <v>0</v>
      </c>
      <c r="E140" s="66">
        <v>300</v>
      </c>
      <c r="F140" s="66">
        <v>0</v>
      </c>
      <c r="G140" s="66">
        <v>300</v>
      </c>
      <c r="H140" s="66">
        <v>21</v>
      </c>
      <c r="I140" s="66">
        <v>321</v>
      </c>
      <c r="J140" s="66">
        <v>0</v>
      </c>
      <c r="K140" s="66">
        <v>321</v>
      </c>
    </row>
    <row r="141" spans="1:11" ht="12.75">
      <c r="A141" s="15"/>
      <c r="B141" s="127">
        <v>2354</v>
      </c>
      <c r="C141" s="25" t="s">
        <v>575</v>
      </c>
      <c r="D141" s="66">
        <v>0</v>
      </c>
      <c r="E141" s="66">
        <v>0</v>
      </c>
      <c r="F141" s="66">
        <v>0</v>
      </c>
      <c r="G141" s="66">
        <v>0</v>
      </c>
      <c r="H141" s="66">
        <v>60</v>
      </c>
      <c r="I141" s="66">
        <v>60</v>
      </c>
      <c r="J141" s="66">
        <v>0</v>
      </c>
      <c r="K141" s="66">
        <v>60</v>
      </c>
    </row>
    <row r="142" spans="1:11" ht="12.75">
      <c r="A142" s="15"/>
      <c r="B142" s="127">
        <v>2361</v>
      </c>
      <c r="C142" s="25" t="s">
        <v>556</v>
      </c>
      <c r="D142" s="66">
        <v>0</v>
      </c>
      <c r="E142" s="66">
        <v>200</v>
      </c>
      <c r="F142" s="66">
        <v>0</v>
      </c>
      <c r="G142" s="66">
        <v>200</v>
      </c>
      <c r="H142" s="66">
        <v>-200</v>
      </c>
      <c r="I142" s="66">
        <v>0</v>
      </c>
      <c r="J142" s="66">
        <v>0</v>
      </c>
      <c r="K142" s="66">
        <v>0</v>
      </c>
    </row>
    <row r="143" spans="1:11" ht="12.75">
      <c r="A143" s="15"/>
      <c r="B143" s="127">
        <v>2363</v>
      </c>
      <c r="C143" s="25" t="s">
        <v>544</v>
      </c>
      <c r="D143" s="66">
        <v>380</v>
      </c>
      <c r="E143" s="66">
        <v>200</v>
      </c>
      <c r="F143" s="66">
        <v>0</v>
      </c>
      <c r="G143" s="66">
        <v>200</v>
      </c>
      <c r="H143" s="66">
        <v>0</v>
      </c>
      <c r="I143" s="66">
        <v>200</v>
      </c>
      <c r="J143" s="66">
        <v>0</v>
      </c>
      <c r="K143" s="66">
        <v>200</v>
      </c>
    </row>
    <row r="144" spans="1:11" ht="12.75">
      <c r="A144" s="15"/>
      <c r="B144" s="127">
        <v>2390</v>
      </c>
      <c r="C144" s="25" t="s">
        <v>545</v>
      </c>
      <c r="D144" s="66">
        <v>710</v>
      </c>
      <c r="E144" s="66">
        <v>800</v>
      </c>
      <c r="F144" s="66">
        <v>0</v>
      </c>
      <c r="G144" s="66">
        <v>800</v>
      </c>
      <c r="H144" s="66">
        <v>100</v>
      </c>
      <c r="I144" s="66">
        <v>900</v>
      </c>
      <c r="J144" s="66">
        <v>0</v>
      </c>
      <c r="K144" s="66">
        <v>900</v>
      </c>
    </row>
    <row r="145" spans="1:11" ht="12.75">
      <c r="A145" s="15"/>
      <c r="B145" s="16">
        <v>2400</v>
      </c>
      <c r="C145" s="25" t="s">
        <v>372</v>
      </c>
      <c r="D145" s="66">
        <v>180</v>
      </c>
      <c r="E145" s="66">
        <v>150</v>
      </c>
      <c r="F145" s="66">
        <v>0</v>
      </c>
      <c r="G145" s="66">
        <v>150</v>
      </c>
      <c r="H145" s="66">
        <v>-50</v>
      </c>
      <c r="I145" s="66">
        <v>100</v>
      </c>
      <c r="J145" s="66">
        <v>0</v>
      </c>
      <c r="K145" s="66">
        <v>100</v>
      </c>
    </row>
    <row r="146" spans="1:11" ht="12.75">
      <c r="A146" s="15"/>
      <c r="B146" s="16">
        <v>2500</v>
      </c>
      <c r="C146" s="25" t="s">
        <v>357</v>
      </c>
      <c r="D146" s="66">
        <v>20</v>
      </c>
      <c r="E146" s="66">
        <v>20</v>
      </c>
      <c r="F146" s="66">
        <v>0</v>
      </c>
      <c r="G146" s="66">
        <v>20</v>
      </c>
      <c r="H146" s="66">
        <v>0</v>
      </c>
      <c r="I146" s="66">
        <v>20</v>
      </c>
      <c r="J146" s="66">
        <v>0</v>
      </c>
      <c r="K146" s="66">
        <v>20</v>
      </c>
    </row>
    <row r="147" spans="1:11" ht="12.75">
      <c r="A147" s="15"/>
      <c r="B147" s="16">
        <v>5000</v>
      </c>
      <c r="C147" s="25" t="s">
        <v>343</v>
      </c>
      <c r="D147" s="66">
        <f aca="true" t="shared" si="13" ref="D147:I147">SUM(D148:D149)</f>
        <v>970</v>
      </c>
      <c r="E147" s="66">
        <f t="shared" si="13"/>
        <v>600</v>
      </c>
      <c r="F147" s="66">
        <f t="shared" si="13"/>
        <v>0</v>
      </c>
      <c r="G147" s="66">
        <f t="shared" si="13"/>
        <v>600</v>
      </c>
      <c r="H147" s="66">
        <f t="shared" si="13"/>
        <v>-600</v>
      </c>
      <c r="I147" s="66">
        <f t="shared" si="13"/>
        <v>0</v>
      </c>
      <c r="J147" s="66">
        <f>SUM(J148:J149)</f>
        <v>0</v>
      </c>
      <c r="K147" s="66">
        <f>SUM(K148:K149)</f>
        <v>0</v>
      </c>
    </row>
    <row r="148" spans="1:11" ht="12.75">
      <c r="A148" s="15"/>
      <c r="B148" s="127">
        <v>5238</v>
      </c>
      <c r="C148" s="25" t="s">
        <v>600</v>
      </c>
      <c r="D148" s="66">
        <v>970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</row>
    <row r="149" spans="1:11" ht="12.75">
      <c r="A149" s="15"/>
      <c r="B149" s="127">
        <v>5239</v>
      </c>
      <c r="C149" s="25" t="s">
        <v>548</v>
      </c>
      <c r="D149" s="66">
        <v>0</v>
      </c>
      <c r="E149" s="66">
        <v>600</v>
      </c>
      <c r="F149" s="66">
        <v>0</v>
      </c>
      <c r="G149" s="66">
        <v>600</v>
      </c>
      <c r="H149" s="66">
        <v>-600</v>
      </c>
      <c r="I149" s="66">
        <v>0</v>
      </c>
      <c r="J149" s="66">
        <v>0</v>
      </c>
      <c r="K149" s="66">
        <v>0</v>
      </c>
    </row>
    <row r="150" spans="1:11" ht="12.75">
      <c r="A150" s="15"/>
      <c r="B150" s="16"/>
      <c r="C150" s="35" t="s">
        <v>355</v>
      </c>
      <c r="D150" s="66">
        <f>D113+D115+D122+D134+D145+D146+D147+D116</f>
        <v>34980</v>
      </c>
      <c r="E150" s="66">
        <f>E113+E115+E122+E134+E145+E146+E147+E116</f>
        <v>36790</v>
      </c>
      <c r="F150" s="66">
        <f>F113+F115+F122+F134+F145+F146+F147+F116</f>
        <v>0</v>
      </c>
      <c r="G150" s="66">
        <f>G113+G115+G122+G134+G145+G146+G147+G116</f>
        <v>36790</v>
      </c>
      <c r="H150" s="66">
        <f>H113+H115+H122+H134+H145+H146+H147+H116+H120</f>
        <v>0</v>
      </c>
      <c r="I150" s="66">
        <f>I113+I115+I122+I134+I145+I146+I147+I116+I120</f>
        <v>36790</v>
      </c>
      <c r="J150" s="66">
        <f>J113+J115+J122+J134+J145+J146+J147+J116+J120</f>
        <v>0</v>
      </c>
      <c r="K150" s="66">
        <f>K113+K115+K122+K134+K145+K146+K147+K116+K120</f>
        <v>36790</v>
      </c>
    </row>
    <row r="151" spans="1:11" ht="12.75">
      <c r="A151" s="15"/>
      <c r="B151" s="16"/>
      <c r="C151" s="35"/>
      <c r="D151" s="66"/>
      <c r="E151" s="66"/>
      <c r="F151" s="66"/>
      <c r="G151" s="66"/>
      <c r="H151" s="66"/>
      <c r="I151" s="66"/>
      <c r="J151" s="66"/>
      <c r="K151" s="66"/>
    </row>
    <row r="152" spans="1:11" ht="13.5">
      <c r="A152" s="15"/>
      <c r="B152" s="16"/>
      <c r="C152" s="147" t="s">
        <v>379</v>
      </c>
      <c r="D152" s="66"/>
      <c r="E152" s="66"/>
      <c r="F152" s="66"/>
      <c r="G152" s="66"/>
      <c r="H152" s="66"/>
      <c r="I152" s="66"/>
      <c r="J152" s="66"/>
      <c r="K152" s="66"/>
    </row>
    <row r="153" spans="1:11" ht="12.75">
      <c r="A153" s="15"/>
      <c r="B153" s="16">
        <v>1100</v>
      </c>
      <c r="C153" s="25" t="s">
        <v>341</v>
      </c>
      <c r="D153" s="66">
        <v>5438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</row>
    <row r="154" spans="1:11" ht="12.75">
      <c r="A154" s="15"/>
      <c r="B154" s="16">
        <v>1210</v>
      </c>
      <c r="C154" s="25" t="s">
        <v>342</v>
      </c>
      <c r="D154" s="66">
        <v>1312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</row>
    <row r="155" spans="1:11" ht="12.75">
      <c r="A155" s="15"/>
      <c r="B155" s="16">
        <v>2200</v>
      </c>
      <c r="C155" s="25" t="s">
        <v>310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</row>
    <row r="156" spans="1:11" ht="12.75">
      <c r="A156" s="15"/>
      <c r="B156" s="127">
        <v>2231</v>
      </c>
      <c r="C156" s="25" t="s">
        <v>530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</row>
    <row r="157" spans="1:11" ht="12.75">
      <c r="A157" s="15"/>
      <c r="B157" s="16"/>
      <c r="C157" s="35" t="s">
        <v>335</v>
      </c>
      <c r="D157" s="66">
        <f aca="true" t="shared" si="14" ref="D157:I157">D153+D154+D155</f>
        <v>6750</v>
      </c>
      <c r="E157" s="66">
        <f t="shared" si="14"/>
        <v>0</v>
      </c>
      <c r="F157" s="66">
        <f t="shared" si="14"/>
        <v>0</v>
      </c>
      <c r="G157" s="66">
        <f t="shared" si="14"/>
        <v>0</v>
      </c>
      <c r="H157" s="66">
        <f t="shared" si="14"/>
        <v>0</v>
      </c>
      <c r="I157" s="66">
        <f t="shared" si="14"/>
        <v>0</v>
      </c>
      <c r="J157" s="66">
        <f>J153+J154+J155</f>
        <v>0</v>
      </c>
      <c r="K157" s="66">
        <f>K153+K154+K155</f>
        <v>0</v>
      </c>
    </row>
    <row r="158" spans="1:11" ht="12.75">
      <c r="A158" s="15"/>
      <c r="B158" s="16"/>
      <c r="C158" s="35"/>
      <c r="D158" s="66"/>
      <c r="E158" s="66"/>
      <c r="F158" s="66"/>
      <c r="G158" s="66"/>
      <c r="H158" s="66"/>
      <c r="I158" s="66"/>
      <c r="J158" s="66"/>
      <c r="K158" s="66"/>
    </row>
    <row r="159" spans="1:11" ht="13.5">
      <c r="A159" s="15"/>
      <c r="B159" s="16"/>
      <c r="C159" s="147" t="s">
        <v>691</v>
      </c>
      <c r="D159" s="66"/>
      <c r="E159" s="66"/>
      <c r="F159" s="66"/>
      <c r="G159" s="66"/>
      <c r="H159" s="66"/>
      <c r="I159" s="66"/>
      <c r="J159" s="66"/>
      <c r="K159" s="66"/>
    </row>
    <row r="160" spans="1:11" ht="12.75">
      <c r="A160" s="15"/>
      <c r="B160" s="16">
        <v>1100</v>
      </c>
      <c r="C160" s="25" t="s">
        <v>341</v>
      </c>
      <c r="D160" s="66">
        <v>16450</v>
      </c>
      <c r="E160" s="66">
        <v>16250</v>
      </c>
      <c r="F160" s="66">
        <v>0</v>
      </c>
      <c r="G160" s="66">
        <v>16250</v>
      </c>
      <c r="H160" s="66">
        <v>0</v>
      </c>
      <c r="I160" s="66">
        <v>16250</v>
      </c>
      <c r="J160" s="66">
        <v>0</v>
      </c>
      <c r="K160" s="66">
        <v>16250</v>
      </c>
    </row>
    <row r="161" spans="1:11" ht="12.75">
      <c r="A161" s="228"/>
      <c r="B161" s="229">
        <v>1148</v>
      </c>
      <c r="C161" s="230" t="s">
        <v>276</v>
      </c>
      <c r="D161" s="225">
        <v>200</v>
      </c>
      <c r="E161" s="248">
        <v>0</v>
      </c>
      <c r="F161" s="248">
        <v>0</v>
      </c>
      <c r="G161" s="248">
        <v>0</v>
      </c>
      <c r="H161" s="248">
        <v>0</v>
      </c>
      <c r="I161" s="248">
        <v>0</v>
      </c>
      <c r="J161" s="248">
        <v>0</v>
      </c>
      <c r="K161" s="248">
        <v>0</v>
      </c>
    </row>
    <row r="162" spans="1:11" ht="12.75">
      <c r="A162" s="15"/>
      <c r="B162" s="16">
        <v>1210</v>
      </c>
      <c r="C162" s="25" t="s">
        <v>342</v>
      </c>
      <c r="D162" s="66">
        <v>4041</v>
      </c>
      <c r="E162" s="66">
        <v>3915</v>
      </c>
      <c r="F162" s="66">
        <v>0</v>
      </c>
      <c r="G162" s="66">
        <v>3915</v>
      </c>
      <c r="H162" s="66">
        <v>0</v>
      </c>
      <c r="I162" s="66">
        <v>3915</v>
      </c>
      <c r="J162" s="66">
        <v>0</v>
      </c>
      <c r="K162" s="66">
        <v>3915</v>
      </c>
    </row>
    <row r="163" spans="1:11" ht="25.5">
      <c r="A163" s="228"/>
      <c r="B163" s="231">
        <v>1220</v>
      </c>
      <c r="C163" s="230" t="s">
        <v>722</v>
      </c>
      <c r="D163" s="225">
        <v>677</v>
      </c>
      <c r="E163" s="225">
        <f aca="true" t="shared" si="15" ref="E163:K163">SUM(E164:E166)</f>
        <v>300</v>
      </c>
      <c r="F163" s="225">
        <f t="shared" si="15"/>
        <v>0</v>
      </c>
      <c r="G163" s="225">
        <f t="shared" si="15"/>
        <v>300</v>
      </c>
      <c r="H163" s="225">
        <f t="shared" si="15"/>
        <v>0</v>
      </c>
      <c r="I163" s="225">
        <f t="shared" si="15"/>
        <v>300</v>
      </c>
      <c r="J163" s="225">
        <f t="shared" si="15"/>
        <v>0</v>
      </c>
      <c r="K163" s="225">
        <f t="shared" si="15"/>
        <v>300</v>
      </c>
    </row>
    <row r="164" spans="1:11" ht="12.75">
      <c r="A164" s="228"/>
      <c r="B164" s="229">
        <v>1221</v>
      </c>
      <c r="C164" s="230" t="s">
        <v>755</v>
      </c>
      <c r="D164" s="225">
        <v>325</v>
      </c>
      <c r="E164" s="248">
        <v>0</v>
      </c>
      <c r="F164" s="248">
        <v>0</v>
      </c>
      <c r="G164" s="248">
        <v>0</v>
      </c>
      <c r="H164" s="248">
        <v>0</v>
      </c>
      <c r="I164" s="248">
        <v>0</v>
      </c>
      <c r="J164" s="248">
        <v>0</v>
      </c>
      <c r="K164" s="248">
        <v>0</v>
      </c>
    </row>
    <row r="165" spans="1:11" ht="25.5">
      <c r="A165" s="228"/>
      <c r="B165" s="229">
        <v>1228</v>
      </c>
      <c r="C165" s="230" t="s">
        <v>251</v>
      </c>
      <c r="D165" s="225">
        <v>52</v>
      </c>
      <c r="E165" s="248">
        <v>0</v>
      </c>
      <c r="F165" s="248">
        <v>0</v>
      </c>
      <c r="G165" s="248">
        <v>0</v>
      </c>
      <c r="H165" s="248">
        <v>0</v>
      </c>
      <c r="I165" s="248">
        <v>0</v>
      </c>
      <c r="J165" s="248">
        <v>0</v>
      </c>
      <c r="K165" s="248">
        <v>0</v>
      </c>
    </row>
    <row r="166" spans="1:11" ht="25.5">
      <c r="A166" s="228"/>
      <c r="B166" s="229">
        <v>1229</v>
      </c>
      <c r="C166" s="230" t="s">
        <v>277</v>
      </c>
      <c r="D166" s="225">
        <v>300</v>
      </c>
      <c r="E166" s="248">
        <v>300</v>
      </c>
      <c r="F166" s="248">
        <v>0</v>
      </c>
      <c r="G166" s="248">
        <v>300</v>
      </c>
      <c r="H166" s="248">
        <v>0</v>
      </c>
      <c r="I166" s="248">
        <v>300</v>
      </c>
      <c r="J166" s="248">
        <v>0</v>
      </c>
      <c r="K166" s="248">
        <v>300</v>
      </c>
    </row>
    <row r="167" spans="1:11" ht="12.75">
      <c r="A167" s="15"/>
      <c r="B167" s="16">
        <v>2200</v>
      </c>
      <c r="C167" s="25" t="s">
        <v>569</v>
      </c>
      <c r="D167" s="66">
        <f>SUM(D169:D176)</f>
        <v>1070</v>
      </c>
      <c r="E167" s="248">
        <f>SUM(E169:E176)</f>
        <v>1520</v>
      </c>
      <c r="F167" s="248">
        <f>SUM(F169:F176)</f>
        <v>0</v>
      </c>
      <c r="G167" s="248">
        <f>SUM(G169:G176)</f>
        <v>1520</v>
      </c>
      <c r="H167" s="248">
        <f>SUM(H168:H176)</f>
        <v>50</v>
      </c>
      <c r="I167" s="248">
        <f>SUM(I168:I176)</f>
        <v>1570</v>
      </c>
      <c r="J167" s="248">
        <f>SUM(J168:J176)</f>
        <v>0</v>
      </c>
      <c r="K167" s="248">
        <f>SUM(K168:K176)</f>
        <v>1570</v>
      </c>
    </row>
    <row r="168" spans="1:11" ht="12.75">
      <c r="A168" s="15"/>
      <c r="B168" s="127">
        <v>2219</v>
      </c>
      <c r="C168" s="25" t="s">
        <v>524</v>
      </c>
      <c r="D168" s="66">
        <v>0</v>
      </c>
      <c r="E168" s="248">
        <v>0</v>
      </c>
      <c r="F168" s="248">
        <v>0</v>
      </c>
      <c r="G168" s="248">
        <v>0</v>
      </c>
      <c r="H168" s="248">
        <v>30</v>
      </c>
      <c r="I168" s="248">
        <v>30</v>
      </c>
      <c r="J168" s="248">
        <v>0</v>
      </c>
      <c r="K168" s="248">
        <v>30</v>
      </c>
    </row>
    <row r="169" spans="1:11" ht="12.75">
      <c r="A169" s="15"/>
      <c r="B169" s="127">
        <v>2231</v>
      </c>
      <c r="C169" s="25" t="s">
        <v>160</v>
      </c>
      <c r="D169" s="66">
        <v>50</v>
      </c>
      <c r="E169" s="248">
        <v>350</v>
      </c>
      <c r="F169" s="248">
        <v>0</v>
      </c>
      <c r="G169" s="248">
        <v>350</v>
      </c>
      <c r="H169" s="248">
        <v>0</v>
      </c>
      <c r="I169" s="248">
        <v>350</v>
      </c>
      <c r="J169" s="248">
        <v>0</v>
      </c>
      <c r="K169" s="248">
        <v>350</v>
      </c>
    </row>
    <row r="170" spans="1:11" ht="12.75">
      <c r="A170" s="228"/>
      <c r="B170" s="229">
        <v>2234</v>
      </c>
      <c r="C170" s="230" t="s">
        <v>714</v>
      </c>
      <c r="D170" s="225">
        <v>90</v>
      </c>
      <c r="E170" s="248">
        <v>90</v>
      </c>
      <c r="F170" s="248">
        <v>0</v>
      </c>
      <c r="G170" s="248">
        <v>90</v>
      </c>
      <c r="H170" s="248">
        <v>0</v>
      </c>
      <c r="I170" s="248">
        <v>90</v>
      </c>
      <c r="J170" s="248">
        <v>0</v>
      </c>
      <c r="K170" s="248">
        <v>90</v>
      </c>
    </row>
    <row r="171" spans="1:11" ht="12.75">
      <c r="A171" s="228"/>
      <c r="B171" s="229">
        <v>2235</v>
      </c>
      <c r="C171" s="230" t="s">
        <v>162</v>
      </c>
      <c r="D171" s="225">
        <v>315</v>
      </c>
      <c r="E171" s="225">
        <v>350</v>
      </c>
      <c r="F171" s="225">
        <v>0</v>
      </c>
      <c r="G171" s="225">
        <v>350</v>
      </c>
      <c r="H171" s="225">
        <v>0</v>
      </c>
      <c r="I171" s="225">
        <v>350</v>
      </c>
      <c r="J171" s="225">
        <v>0</v>
      </c>
      <c r="K171" s="225">
        <v>350</v>
      </c>
    </row>
    <row r="172" spans="1:11" ht="12.75">
      <c r="A172" s="15"/>
      <c r="B172" s="127">
        <v>2239</v>
      </c>
      <c r="C172" s="25" t="s">
        <v>663</v>
      </c>
      <c r="D172" s="66">
        <v>310</v>
      </c>
      <c r="E172" s="66">
        <v>280</v>
      </c>
      <c r="F172" s="66">
        <v>0</v>
      </c>
      <c r="G172" s="66">
        <v>280</v>
      </c>
      <c r="H172" s="66">
        <v>0</v>
      </c>
      <c r="I172" s="66">
        <v>280</v>
      </c>
      <c r="J172" s="66">
        <v>0</v>
      </c>
      <c r="K172" s="66">
        <v>280</v>
      </c>
    </row>
    <row r="173" spans="1:11" ht="12.75">
      <c r="A173" s="15"/>
      <c r="B173" s="127">
        <v>2243</v>
      </c>
      <c r="C173" s="25" t="s">
        <v>169</v>
      </c>
      <c r="D173" s="66">
        <v>35</v>
      </c>
      <c r="E173" s="66">
        <v>150</v>
      </c>
      <c r="F173" s="66">
        <v>0</v>
      </c>
      <c r="G173" s="66">
        <v>150</v>
      </c>
      <c r="H173" s="66">
        <v>0</v>
      </c>
      <c r="I173" s="66">
        <v>150</v>
      </c>
      <c r="J173" s="66">
        <v>0</v>
      </c>
      <c r="K173" s="66">
        <v>150</v>
      </c>
    </row>
    <row r="174" spans="1:11" ht="16.5" customHeight="1">
      <c r="A174" s="15"/>
      <c r="B174" s="127">
        <v>2249</v>
      </c>
      <c r="C174" s="25" t="s">
        <v>122</v>
      </c>
      <c r="D174" s="66">
        <v>5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</row>
    <row r="175" spans="1:11" ht="12.75">
      <c r="A175" s="15"/>
      <c r="B175" s="127">
        <v>2253</v>
      </c>
      <c r="C175" s="25" t="s">
        <v>170</v>
      </c>
      <c r="D175" s="66">
        <v>15</v>
      </c>
      <c r="E175" s="66">
        <v>50</v>
      </c>
      <c r="F175" s="66">
        <v>0</v>
      </c>
      <c r="G175" s="66">
        <v>50</v>
      </c>
      <c r="H175" s="66">
        <v>20</v>
      </c>
      <c r="I175" s="66">
        <v>70</v>
      </c>
      <c r="J175" s="66">
        <v>0</v>
      </c>
      <c r="K175" s="66">
        <v>70</v>
      </c>
    </row>
    <row r="176" spans="1:11" ht="14.25" customHeight="1">
      <c r="A176" s="15"/>
      <c r="B176" s="127">
        <v>2279</v>
      </c>
      <c r="C176" s="25" t="s">
        <v>537</v>
      </c>
      <c r="D176" s="66">
        <v>250</v>
      </c>
      <c r="E176" s="66">
        <v>250</v>
      </c>
      <c r="F176" s="66">
        <v>0</v>
      </c>
      <c r="G176" s="66">
        <v>250</v>
      </c>
      <c r="H176" s="66">
        <v>0</v>
      </c>
      <c r="I176" s="66">
        <v>250</v>
      </c>
      <c r="J176" s="66">
        <v>0</v>
      </c>
      <c r="K176" s="66">
        <v>250</v>
      </c>
    </row>
    <row r="177" spans="1:11" ht="25.5">
      <c r="A177" s="15"/>
      <c r="B177" s="16">
        <v>2300</v>
      </c>
      <c r="C177" s="25" t="s">
        <v>705</v>
      </c>
      <c r="D177" s="66">
        <f>SUM(D178:D183)</f>
        <v>2605</v>
      </c>
      <c r="E177" s="66">
        <f>SUM(E178:E183)</f>
        <v>3130</v>
      </c>
      <c r="F177" s="66">
        <f>SUM(F178:F183)</f>
        <v>0</v>
      </c>
      <c r="G177" s="66">
        <f>SUM(G178:G183)</f>
        <v>3130</v>
      </c>
      <c r="H177" s="66">
        <f>SUM(H178:H184)</f>
        <v>-50</v>
      </c>
      <c r="I177" s="66">
        <f>SUM(I178:I184)</f>
        <v>3080</v>
      </c>
      <c r="J177" s="66">
        <f>SUM(J178:J184)</f>
        <v>0</v>
      </c>
      <c r="K177" s="66">
        <f>SUM(K178:K184)</f>
        <v>3080</v>
      </c>
    </row>
    <row r="178" spans="1:11" ht="12.75">
      <c r="A178" s="15"/>
      <c r="B178" s="127">
        <v>2311</v>
      </c>
      <c r="C178" s="25" t="s">
        <v>538</v>
      </c>
      <c r="D178" s="66">
        <v>200</v>
      </c>
      <c r="E178" s="66">
        <v>200</v>
      </c>
      <c r="F178" s="66">
        <v>0</v>
      </c>
      <c r="G178" s="66">
        <v>200</v>
      </c>
      <c r="H178" s="66">
        <v>0</v>
      </c>
      <c r="I178" s="66">
        <v>200</v>
      </c>
      <c r="J178" s="66">
        <v>0</v>
      </c>
      <c r="K178" s="66">
        <v>200</v>
      </c>
    </row>
    <row r="179" spans="1:11" ht="12.75">
      <c r="A179" s="15"/>
      <c r="B179" s="127">
        <v>2312</v>
      </c>
      <c r="C179" s="25" t="s">
        <v>539</v>
      </c>
      <c r="D179" s="66">
        <v>355</v>
      </c>
      <c r="E179" s="66">
        <v>300</v>
      </c>
      <c r="F179" s="66">
        <v>0</v>
      </c>
      <c r="G179" s="66">
        <v>300</v>
      </c>
      <c r="H179" s="66">
        <v>0</v>
      </c>
      <c r="I179" s="66">
        <v>300</v>
      </c>
      <c r="J179" s="66">
        <v>0</v>
      </c>
      <c r="K179" s="66">
        <v>300</v>
      </c>
    </row>
    <row r="180" spans="1:11" ht="12.75">
      <c r="A180" s="15"/>
      <c r="B180" s="127">
        <v>2322</v>
      </c>
      <c r="C180" s="25" t="s">
        <v>540</v>
      </c>
      <c r="D180" s="66">
        <v>1350</v>
      </c>
      <c r="E180" s="66">
        <v>1480</v>
      </c>
      <c r="F180" s="66">
        <v>0</v>
      </c>
      <c r="G180" s="66">
        <v>1480</v>
      </c>
      <c r="H180" s="66">
        <v>0</v>
      </c>
      <c r="I180" s="66">
        <v>1480</v>
      </c>
      <c r="J180" s="66">
        <v>0</v>
      </c>
      <c r="K180" s="66">
        <v>1480</v>
      </c>
    </row>
    <row r="181" spans="1:11" ht="12.75">
      <c r="A181" s="15"/>
      <c r="B181" s="127">
        <v>2352</v>
      </c>
      <c r="C181" s="25" t="s">
        <v>542</v>
      </c>
      <c r="D181" s="66">
        <v>100</v>
      </c>
      <c r="E181" s="66">
        <v>100</v>
      </c>
      <c r="F181" s="66">
        <v>0</v>
      </c>
      <c r="G181" s="66">
        <v>100</v>
      </c>
      <c r="H181" s="66">
        <v>0</v>
      </c>
      <c r="I181" s="66">
        <v>100</v>
      </c>
      <c r="J181" s="66">
        <v>0</v>
      </c>
      <c r="K181" s="66">
        <v>100</v>
      </c>
    </row>
    <row r="182" spans="1:11" ht="12.75">
      <c r="A182" s="15"/>
      <c r="B182" s="127">
        <v>2353</v>
      </c>
      <c r="C182" s="25" t="s">
        <v>302</v>
      </c>
      <c r="D182" s="66">
        <v>150</v>
      </c>
      <c r="E182" s="66">
        <v>600</v>
      </c>
      <c r="F182" s="66">
        <v>0</v>
      </c>
      <c r="G182" s="66">
        <v>600</v>
      </c>
      <c r="H182" s="66">
        <v>-100</v>
      </c>
      <c r="I182" s="66">
        <v>500</v>
      </c>
      <c r="J182" s="66">
        <v>0</v>
      </c>
      <c r="K182" s="66">
        <v>500</v>
      </c>
    </row>
    <row r="183" spans="1:11" ht="12.75">
      <c r="A183" s="15"/>
      <c r="B183" s="127">
        <v>2363</v>
      </c>
      <c r="C183" s="25" t="s">
        <v>544</v>
      </c>
      <c r="D183" s="66">
        <v>450</v>
      </c>
      <c r="E183" s="66">
        <v>450</v>
      </c>
      <c r="F183" s="66">
        <v>0</v>
      </c>
      <c r="G183" s="66">
        <v>450</v>
      </c>
      <c r="H183" s="66">
        <v>0</v>
      </c>
      <c r="I183" s="66">
        <v>450</v>
      </c>
      <c r="J183" s="66">
        <v>0</v>
      </c>
      <c r="K183" s="66">
        <v>450</v>
      </c>
    </row>
    <row r="184" spans="1:11" ht="12.75">
      <c r="A184" s="15"/>
      <c r="B184" s="127">
        <v>2390</v>
      </c>
      <c r="C184" s="25" t="s">
        <v>545</v>
      </c>
      <c r="D184" s="66">
        <v>0</v>
      </c>
      <c r="E184" s="66">
        <v>0</v>
      </c>
      <c r="F184" s="66">
        <v>0</v>
      </c>
      <c r="G184" s="66">
        <v>0</v>
      </c>
      <c r="H184" s="66">
        <v>50</v>
      </c>
      <c r="I184" s="66">
        <v>50</v>
      </c>
      <c r="J184" s="66">
        <v>0</v>
      </c>
      <c r="K184" s="66">
        <v>50</v>
      </c>
    </row>
    <row r="185" spans="1:11" ht="12.75">
      <c r="A185" s="15"/>
      <c r="B185" s="16">
        <v>2500</v>
      </c>
      <c r="C185" s="25" t="s">
        <v>358</v>
      </c>
      <c r="D185" s="66">
        <v>100</v>
      </c>
      <c r="E185" s="66">
        <v>100</v>
      </c>
      <c r="F185" s="66">
        <v>0</v>
      </c>
      <c r="G185" s="66">
        <v>100</v>
      </c>
      <c r="H185" s="66">
        <v>0</v>
      </c>
      <c r="I185" s="66">
        <v>100</v>
      </c>
      <c r="J185" s="66">
        <v>0</v>
      </c>
      <c r="K185" s="66">
        <v>100</v>
      </c>
    </row>
    <row r="186" spans="1:11" ht="12.75">
      <c r="A186" s="15"/>
      <c r="B186" s="16">
        <v>5000</v>
      </c>
      <c r="C186" s="25" t="s">
        <v>343</v>
      </c>
      <c r="D186" s="66">
        <f aca="true" t="shared" si="16" ref="D186:I186">SUM(D187:D189)</f>
        <v>4975</v>
      </c>
      <c r="E186" s="66">
        <f t="shared" si="16"/>
        <v>6004</v>
      </c>
      <c r="F186" s="66">
        <f t="shared" si="16"/>
        <v>0</v>
      </c>
      <c r="G186" s="66">
        <f t="shared" si="16"/>
        <v>6004</v>
      </c>
      <c r="H186" s="66">
        <f t="shared" si="16"/>
        <v>0</v>
      </c>
      <c r="I186" s="66">
        <f t="shared" si="16"/>
        <v>6004</v>
      </c>
      <c r="J186" s="66">
        <f>SUM(J187:J189)</f>
        <v>0</v>
      </c>
      <c r="K186" s="66">
        <f>SUM(K187:K189)</f>
        <v>6004</v>
      </c>
    </row>
    <row r="187" spans="1:11" ht="12.75">
      <c r="A187" s="15"/>
      <c r="B187" s="127">
        <v>5110</v>
      </c>
      <c r="C187" s="25" t="s">
        <v>721</v>
      </c>
      <c r="D187" s="66">
        <v>3395</v>
      </c>
      <c r="E187" s="66">
        <v>4904</v>
      </c>
      <c r="F187" s="66">
        <v>0</v>
      </c>
      <c r="G187" s="66">
        <v>4904</v>
      </c>
      <c r="H187" s="66">
        <v>0</v>
      </c>
      <c r="I187" s="66">
        <v>4904</v>
      </c>
      <c r="J187" s="66">
        <v>0</v>
      </c>
      <c r="K187" s="66">
        <v>4904</v>
      </c>
    </row>
    <row r="188" spans="1:11" ht="12.75">
      <c r="A188" s="15"/>
      <c r="B188" s="127">
        <v>5238</v>
      </c>
      <c r="C188" s="25" t="s">
        <v>593</v>
      </c>
      <c r="D188" s="66">
        <v>500</v>
      </c>
      <c r="E188" s="66">
        <v>500</v>
      </c>
      <c r="F188" s="66">
        <v>0</v>
      </c>
      <c r="G188" s="66">
        <v>500</v>
      </c>
      <c r="H188" s="66">
        <v>0</v>
      </c>
      <c r="I188" s="66">
        <v>500</v>
      </c>
      <c r="J188" s="66">
        <v>0</v>
      </c>
      <c r="K188" s="66">
        <v>500</v>
      </c>
    </row>
    <row r="189" spans="1:11" ht="12.75">
      <c r="A189" s="15"/>
      <c r="B189" s="127">
        <v>5239</v>
      </c>
      <c r="C189" s="25" t="s">
        <v>548</v>
      </c>
      <c r="D189" s="66">
        <v>1080</v>
      </c>
      <c r="E189" s="66">
        <v>600</v>
      </c>
      <c r="F189" s="66">
        <v>0</v>
      </c>
      <c r="G189" s="66">
        <v>600</v>
      </c>
      <c r="H189" s="66">
        <v>0</v>
      </c>
      <c r="I189" s="66">
        <v>600</v>
      </c>
      <c r="J189" s="66">
        <v>0</v>
      </c>
      <c r="K189" s="66">
        <v>600</v>
      </c>
    </row>
    <row r="190" spans="1:11" ht="12.75">
      <c r="A190" s="15"/>
      <c r="B190" s="16"/>
      <c r="C190" s="35" t="s">
        <v>355</v>
      </c>
      <c r="D190" s="66">
        <f aca="true" t="shared" si="17" ref="D190:I190">D160+D162+D167+D177+D163+D186+D185</f>
        <v>29918</v>
      </c>
      <c r="E190" s="66">
        <f t="shared" si="17"/>
        <v>31219</v>
      </c>
      <c r="F190" s="66">
        <f t="shared" si="17"/>
        <v>0</v>
      </c>
      <c r="G190" s="66">
        <f t="shared" si="17"/>
        <v>31219</v>
      </c>
      <c r="H190" s="66">
        <f t="shared" si="17"/>
        <v>0</v>
      </c>
      <c r="I190" s="66">
        <f t="shared" si="17"/>
        <v>31219</v>
      </c>
      <c r="J190" s="66">
        <f>J160+J162+J167+J177+J163+J186+J185</f>
        <v>0</v>
      </c>
      <c r="K190" s="66">
        <f>K160+K162+K167+K177+K163+K186+K185</f>
        <v>31219</v>
      </c>
    </row>
    <row r="191" spans="1:11" ht="12.75">
      <c r="A191" s="15"/>
      <c r="B191" s="16"/>
      <c r="C191" s="35"/>
      <c r="D191" s="66"/>
      <c r="E191" s="66"/>
      <c r="F191" s="66"/>
      <c r="G191" s="66"/>
      <c r="H191" s="66"/>
      <c r="I191" s="66"/>
      <c r="J191" s="66"/>
      <c r="K191" s="66"/>
    </row>
    <row r="192" spans="1:11" ht="27">
      <c r="A192" s="15"/>
      <c r="B192" s="70"/>
      <c r="C192" s="147" t="s">
        <v>715</v>
      </c>
      <c r="D192" s="69"/>
      <c r="E192" s="69"/>
      <c r="F192" s="69"/>
      <c r="G192" s="69"/>
      <c r="H192" s="69"/>
      <c r="I192" s="69"/>
      <c r="J192" s="69"/>
      <c r="K192" s="69"/>
    </row>
    <row r="193" spans="1:11" ht="12.75">
      <c r="A193" s="15"/>
      <c r="B193" s="16">
        <v>4300</v>
      </c>
      <c r="C193" s="25" t="s">
        <v>716</v>
      </c>
      <c r="D193" s="66">
        <f>SUM(D194:D201)</f>
        <v>154297</v>
      </c>
      <c r="E193" s="66">
        <f aca="true" t="shared" si="18" ref="E193:K193">SUM(E194:E202)</f>
        <v>152025</v>
      </c>
      <c r="F193" s="248">
        <f t="shared" si="18"/>
        <v>-1500</v>
      </c>
      <c r="G193" s="248">
        <f t="shared" si="18"/>
        <v>150525</v>
      </c>
      <c r="H193" s="248">
        <f t="shared" si="18"/>
        <v>0</v>
      </c>
      <c r="I193" s="248">
        <f t="shared" si="18"/>
        <v>150525</v>
      </c>
      <c r="J193" s="248">
        <f t="shared" si="18"/>
        <v>0</v>
      </c>
      <c r="K193" s="248">
        <f t="shared" si="18"/>
        <v>150525</v>
      </c>
    </row>
    <row r="194" spans="1:11" ht="25.5">
      <c r="A194" s="15"/>
      <c r="B194" s="16"/>
      <c r="C194" s="25" t="s">
        <v>560</v>
      </c>
      <c r="D194" s="66">
        <v>1100</v>
      </c>
      <c r="E194" s="66">
        <v>1000</v>
      </c>
      <c r="F194" s="66">
        <v>0</v>
      </c>
      <c r="G194" s="66">
        <v>1000</v>
      </c>
      <c r="H194" s="66">
        <v>0</v>
      </c>
      <c r="I194" s="66">
        <v>1000</v>
      </c>
      <c r="J194" s="66">
        <v>0</v>
      </c>
      <c r="K194" s="66">
        <v>1000</v>
      </c>
    </row>
    <row r="195" spans="1:11" ht="25.5">
      <c r="A195" s="15"/>
      <c r="B195" s="16"/>
      <c r="C195" s="25" t="s">
        <v>559</v>
      </c>
      <c r="D195" s="66">
        <v>850</v>
      </c>
      <c r="E195" s="66">
        <v>800</v>
      </c>
      <c r="F195" s="66">
        <v>0</v>
      </c>
      <c r="G195" s="66">
        <v>800</v>
      </c>
      <c r="H195" s="66">
        <v>0</v>
      </c>
      <c r="I195" s="66">
        <v>800</v>
      </c>
      <c r="J195" s="66">
        <v>0</v>
      </c>
      <c r="K195" s="66">
        <v>800</v>
      </c>
    </row>
    <row r="196" spans="1:11" ht="12.75">
      <c r="A196" s="15"/>
      <c r="B196" s="16"/>
      <c r="C196" s="25" t="s">
        <v>561</v>
      </c>
      <c r="D196" s="66">
        <v>10500</v>
      </c>
      <c r="E196" s="66">
        <v>10000</v>
      </c>
      <c r="F196" s="66">
        <v>0</v>
      </c>
      <c r="G196" s="66">
        <v>10000</v>
      </c>
      <c r="H196" s="66">
        <v>0</v>
      </c>
      <c r="I196" s="66">
        <v>10000</v>
      </c>
      <c r="J196" s="66">
        <v>0</v>
      </c>
      <c r="K196" s="66">
        <v>10000</v>
      </c>
    </row>
    <row r="197" spans="1:11" ht="25.5">
      <c r="A197" s="15"/>
      <c r="B197" s="16"/>
      <c r="C197" s="25" t="s">
        <v>562</v>
      </c>
      <c r="D197" s="66">
        <v>35500</v>
      </c>
      <c r="E197" s="66">
        <v>35000</v>
      </c>
      <c r="F197" s="66">
        <v>0</v>
      </c>
      <c r="G197" s="66">
        <v>35000</v>
      </c>
      <c r="H197" s="66">
        <v>0</v>
      </c>
      <c r="I197" s="66">
        <v>35000</v>
      </c>
      <c r="J197" s="66">
        <v>0</v>
      </c>
      <c r="K197" s="66">
        <v>35000</v>
      </c>
    </row>
    <row r="198" spans="1:11" ht="38.25">
      <c r="A198" s="15"/>
      <c r="B198" s="16"/>
      <c r="C198" s="25" t="s">
        <v>563</v>
      </c>
      <c r="D198" s="66">
        <v>102015</v>
      </c>
      <c r="E198" s="66">
        <v>101000</v>
      </c>
      <c r="F198" s="66">
        <v>0</v>
      </c>
      <c r="G198" s="66">
        <v>101000</v>
      </c>
      <c r="H198" s="66">
        <v>0</v>
      </c>
      <c r="I198" s="66">
        <v>101000</v>
      </c>
      <c r="J198" s="66">
        <v>0</v>
      </c>
      <c r="K198" s="66">
        <v>101000</v>
      </c>
    </row>
    <row r="199" spans="1:11" ht="25.5">
      <c r="A199" s="15"/>
      <c r="B199" s="16"/>
      <c r="C199" s="25" t="s">
        <v>564</v>
      </c>
      <c r="D199" s="66">
        <v>1750</v>
      </c>
      <c r="E199" s="66">
        <v>1665</v>
      </c>
      <c r="F199" s="66">
        <v>0</v>
      </c>
      <c r="G199" s="66">
        <v>1665</v>
      </c>
      <c r="H199" s="66">
        <v>0</v>
      </c>
      <c r="I199" s="66">
        <v>1665</v>
      </c>
      <c r="J199" s="66">
        <v>0</v>
      </c>
      <c r="K199" s="66">
        <v>1665</v>
      </c>
    </row>
    <row r="200" spans="1:11" ht="51">
      <c r="A200" s="15"/>
      <c r="B200" s="16"/>
      <c r="C200" s="25" t="s">
        <v>565</v>
      </c>
      <c r="D200" s="66">
        <v>1482</v>
      </c>
      <c r="E200" s="66">
        <v>560</v>
      </c>
      <c r="F200" s="66">
        <v>0</v>
      </c>
      <c r="G200" s="66">
        <v>560</v>
      </c>
      <c r="H200" s="66">
        <v>0</v>
      </c>
      <c r="I200" s="66">
        <v>560</v>
      </c>
      <c r="J200" s="66">
        <v>0</v>
      </c>
      <c r="K200" s="66">
        <v>560</v>
      </c>
    </row>
    <row r="201" spans="1:11" ht="25.5">
      <c r="A201" s="15"/>
      <c r="B201" s="16"/>
      <c r="C201" s="25" t="s">
        <v>566</v>
      </c>
      <c r="D201" s="66">
        <v>1100</v>
      </c>
      <c r="E201" s="66">
        <v>500</v>
      </c>
      <c r="F201" s="66">
        <v>0</v>
      </c>
      <c r="G201" s="66">
        <v>500</v>
      </c>
      <c r="H201" s="66">
        <v>0</v>
      </c>
      <c r="I201" s="66">
        <v>500</v>
      </c>
      <c r="J201" s="66">
        <v>0</v>
      </c>
      <c r="K201" s="66">
        <v>500</v>
      </c>
    </row>
    <row r="202" spans="1:11" ht="16.5" customHeight="1">
      <c r="A202" s="15"/>
      <c r="B202" s="16"/>
      <c r="C202" s="355" t="s">
        <v>128</v>
      </c>
      <c r="D202" s="248">
        <v>0</v>
      </c>
      <c r="E202" s="248">
        <v>1500</v>
      </c>
      <c r="F202" s="248">
        <v>-1500</v>
      </c>
      <c r="G202" s="248">
        <v>0</v>
      </c>
      <c r="H202" s="248">
        <v>0</v>
      </c>
      <c r="I202" s="248">
        <v>0</v>
      </c>
      <c r="J202" s="248">
        <v>0</v>
      </c>
      <c r="K202" s="248">
        <v>0</v>
      </c>
    </row>
    <row r="203" spans="1:11" ht="12.75">
      <c r="A203" s="15"/>
      <c r="B203" s="16"/>
      <c r="C203" s="35" t="s">
        <v>306</v>
      </c>
      <c r="D203" s="49">
        <f aca="true" t="shared" si="19" ref="D203:I203">D193</f>
        <v>154297</v>
      </c>
      <c r="E203" s="49">
        <f t="shared" si="19"/>
        <v>152025</v>
      </c>
      <c r="F203" s="49">
        <f t="shared" si="19"/>
        <v>-1500</v>
      </c>
      <c r="G203" s="49">
        <f t="shared" si="19"/>
        <v>150525</v>
      </c>
      <c r="H203" s="49">
        <f t="shared" si="19"/>
        <v>0</v>
      </c>
      <c r="I203" s="49">
        <f t="shared" si="19"/>
        <v>150525</v>
      </c>
      <c r="J203" s="49">
        <f>J193</f>
        <v>0</v>
      </c>
      <c r="K203" s="49">
        <f>K193</f>
        <v>150525</v>
      </c>
    </row>
    <row r="204" spans="1:11" ht="12.75">
      <c r="A204" s="15"/>
      <c r="B204" s="16"/>
      <c r="C204" s="35"/>
      <c r="D204" s="69"/>
      <c r="E204" s="69"/>
      <c r="F204" s="69"/>
      <c r="G204" s="69"/>
      <c r="H204" s="69"/>
      <c r="I204" s="69"/>
      <c r="J204" s="69"/>
      <c r="K204" s="69"/>
    </row>
    <row r="205" spans="1:11" ht="13.5">
      <c r="A205" s="15"/>
      <c r="B205" s="16">
        <v>7200</v>
      </c>
      <c r="C205" s="147" t="s">
        <v>337</v>
      </c>
      <c r="D205" s="49">
        <f aca="true" t="shared" si="20" ref="D205:I205">D206+D209+D207+D208</f>
        <v>187513</v>
      </c>
      <c r="E205" s="49">
        <f t="shared" si="20"/>
        <v>192503</v>
      </c>
      <c r="F205" s="49">
        <f t="shared" si="20"/>
        <v>0</v>
      </c>
      <c r="G205" s="49">
        <f t="shared" si="20"/>
        <v>192503</v>
      </c>
      <c r="H205" s="49">
        <f t="shared" si="20"/>
        <v>0</v>
      </c>
      <c r="I205" s="49">
        <f t="shared" si="20"/>
        <v>192503</v>
      </c>
      <c r="J205" s="49">
        <f>J206+J209+J207+J208</f>
        <v>0</v>
      </c>
      <c r="K205" s="49">
        <f>K206+K209+K207+K208</f>
        <v>192503</v>
      </c>
    </row>
    <row r="206" spans="1:11" ht="12.75">
      <c r="A206" s="15"/>
      <c r="B206" s="127">
        <v>7211</v>
      </c>
      <c r="C206" s="25" t="s">
        <v>350</v>
      </c>
      <c r="D206" s="66">
        <v>137890</v>
      </c>
      <c r="E206" s="66">
        <v>140000</v>
      </c>
      <c r="F206" s="66">
        <v>0</v>
      </c>
      <c r="G206" s="66">
        <v>140000</v>
      </c>
      <c r="H206" s="66">
        <v>0</v>
      </c>
      <c r="I206" s="66">
        <v>140000</v>
      </c>
      <c r="J206" s="66">
        <v>0</v>
      </c>
      <c r="K206" s="66">
        <v>140000</v>
      </c>
    </row>
    <row r="207" spans="1:11" ht="25.5">
      <c r="A207" s="15"/>
      <c r="B207" s="127">
        <v>7212</v>
      </c>
      <c r="C207" s="25" t="s">
        <v>389</v>
      </c>
      <c r="D207" s="66">
        <v>7208</v>
      </c>
      <c r="E207" s="66">
        <v>7393</v>
      </c>
      <c r="F207" s="66">
        <v>0</v>
      </c>
      <c r="G207" s="66">
        <v>7393</v>
      </c>
      <c r="H207" s="66">
        <v>0</v>
      </c>
      <c r="I207" s="66">
        <v>7393</v>
      </c>
      <c r="J207" s="66">
        <v>0</v>
      </c>
      <c r="K207" s="66">
        <v>7393</v>
      </c>
    </row>
    <row r="208" spans="1:11" ht="12.75">
      <c r="A208" s="15"/>
      <c r="B208" s="127">
        <v>7215</v>
      </c>
      <c r="C208" s="25" t="s">
        <v>391</v>
      </c>
      <c r="D208" s="66">
        <v>1110</v>
      </c>
      <c r="E208" s="66">
        <v>1110</v>
      </c>
      <c r="F208" s="66">
        <v>0</v>
      </c>
      <c r="G208" s="66">
        <v>1110</v>
      </c>
      <c r="H208" s="66">
        <v>0</v>
      </c>
      <c r="I208" s="66">
        <v>1110</v>
      </c>
      <c r="J208" s="66">
        <v>0</v>
      </c>
      <c r="K208" s="66">
        <v>1110</v>
      </c>
    </row>
    <row r="209" spans="1:11" ht="12.75">
      <c r="A209" s="15"/>
      <c r="B209" s="127">
        <v>7213</v>
      </c>
      <c r="C209" s="25" t="s">
        <v>356</v>
      </c>
      <c r="D209" s="66">
        <v>41305</v>
      </c>
      <c r="E209" s="66">
        <v>44000</v>
      </c>
      <c r="F209" s="66">
        <v>0</v>
      </c>
      <c r="G209" s="66">
        <v>44000</v>
      </c>
      <c r="H209" s="66">
        <v>0</v>
      </c>
      <c r="I209" s="66">
        <v>44000</v>
      </c>
      <c r="J209" s="66">
        <v>0</v>
      </c>
      <c r="K209" s="66">
        <v>44000</v>
      </c>
    </row>
    <row r="210" spans="1:11" ht="13.5" thickBot="1">
      <c r="A210" s="15"/>
      <c r="B210" s="16"/>
      <c r="C210" s="25"/>
      <c r="D210" s="69"/>
      <c r="E210" s="69"/>
      <c r="F210" s="69"/>
      <c r="G210" s="69"/>
      <c r="H210" s="69"/>
      <c r="I210" s="69"/>
      <c r="J210" s="69"/>
      <c r="K210" s="69"/>
    </row>
    <row r="211" spans="1:11" ht="13.5" thickBot="1">
      <c r="A211" s="432" t="s">
        <v>335</v>
      </c>
      <c r="B211" s="433"/>
      <c r="C211" s="434"/>
      <c r="D211" s="72">
        <f>D62+D94+D150+D157+D203+D205+D190</f>
        <v>731908</v>
      </c>
      <c r="E211" s="72">
        <f aca="true" t="shared" si="21" ref="E211:K211">E62+E94+E150+E157+E203+E205+E190+E110</f>
        <v>760036</v>
      </c>
      <c r="F211" s="72">
        <f t="shared" si="21"/>
        <v>-1500</v>
      </c>
      <c r="G211" s="72">
        <f t="shared" si="21"/>
        <v>758536</v>
      </c>
      <c r="H211" s="72">
        <f t="shared" si="21"/>
        <v>0</v>
      </c>
      <c r="I211" s="72">
        <f t="shared" si="21"/>
        <v>758536</v>
      </c>
      <c r="J211" s="72">
        <f t="shared" si="21"/>
        <v>0</v>
      </c>
      <c r="K211" s="72">
        <f t="shared" si="21"/>
        <v>758536</v>
      </c>
    </row>
    <row r="212" spans="1:7" ht="15.75">
      <c r="A212" s="54"/>
      <c r="C212" s="26"/>
      <c r="F212"/>
      <c r="G212"/>
    </row>
    <row r="213" spans="1:7" ht="15.75">
      <c r="A213" s="27"/>
      <c r="B213" s="27"/>
      <c r="D213" s="27"/>
      <c r="F213"/>
      <c r="G213"/>
    </row>
    <row r="214" spans="6:7" ht="12.75">
      <c r="F214"/>
      <c r="G214"/>
    </row>
    <row r="215" spans="3:7" ht="15.75">
      <c r="C215" s="73"/>
      <c r="F215"/>
      <c r="G215"/>
    </row>
    <row r="216" ht="12.75">
      <c r="G216"/>
    </row>
    <row r="217" ht="12.75">
      <c r="G217"/>
    </row>
    <row r="218" ht="12.75">
      <c r="G218"/>
    </row>
  </sheetData>
  <sheetProtection/>
  <mergeCells count="4">
    <mergeCell ref="A4:D4"/>
    <mergeCell ref="A6:C6"/>
    <mergeCell ref="A7:C7"/>
    <mergeCell ref="A211:C2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4">
      <selection activeCell="J25" sqref="J25"/>
    </sheetView>
  </sheetViews>
  <sheetFormatPr defaultColWidth="9.140625" defaultRowHeight="12.75"/>
  <cols>
    <col min="1" max="1" width="41.00390625" style="2" customWidth="1"/>
    <col min="2" max="2" width="8.7109375" style="2" hidden="1" customWidth="1"/>
    <col min="3" max="3" width="16.421875" style="2" customWidth="1"/>
    <col min="4" max="4" width="0.13671875" style="2" hidden="1" customWidth="1"/>
    <col min="5" max="5" width="11.421875" style="2" customWidth="1"/>
    <col min="6" max="6" width="16.28125" style="62" customWidth="1"/>
    <col min="7" max="7" width="10.7109375" style="62" customWidth="1"/>
    <col min="8" max="8" width="16.421875" style="62" customWidth="1"/>
    <col min="9" max="9" width="12.00390625" style="62" customWidth="1"/>
    <col min="10" max="10" width="16.57421875" style="62" customWidth="1"/>
    <col min="11" max="11" width="10.57421875" style="62" customWidth="1"/>
    <col min="12" max="12" width="9.00390625" style="62" hidden="1" customWidth="1"/>
    <col min="13" max="13" width="7.7109375" style="62" customWidth="1"/>
    <col min="14" max="14" width="8.8515625" style="62" customWidth="1"/>
    <col min="15" max="15" width="9.421875" style="62" customWidth="1"/>
    <col min="16" max="16" width="9.140625" style="62" customWidth="1"/>
  </cols>
  <sheetData>
    <row r="1" spans="1:10" ht="12.75">
      <c r="A1" s="1"/>
      <c r="C1" s="75"/>
      <c r="D1" s="60"/>
      <c r="E1" s="221" t="s">
        <v>853</v>
      </c>
      <c r="F1" s="59"/>
      <c r="G1" s="60"/>
      <c r="H1" s="60"/>
      <c r="I1" s="59"/>
      <c r="J1" s="61"/>
    </row>
    <row r="2" spans="2:10" ht="15.75">
      <c r="B2" s="1"/>
      <c r="C2" s="56"/>
      <c r="D2" s="405"/>
      <c r="E2" s="405"/>
      <c r="F2" s="405"/>
      <c r="G2" s="405"/>
      <c r="H2" s="405"/>
      <c r="I2" s="405"/>
      <c r="J2" s="405"/>
    </row>
    <row r="3" spans="1:10" ht="15.75" customHeight="1">
      <c r="A3" s="6" t="s">
        <v>621</v>
      </c>
      <c r="B3" s="6"/>
      <c r="C3" s="74"/>
      <c r="D3" s="60"/>
      <c r="E3" s="60"/>
      <c r="F3" s="59"/>
      <c r="G3" s="60"/>
      <c r="H3" s="60"/>
      <c r="I3" s="59"/>
      <c r="J3" s="5"/>
    </row>
    <row r="4" spans="1:16" ht="17.25" customHeight="1">
      <c r="A4" s="438" t="s">
        <v>208</v>
      </c>
      <c r="B4" s="438"/>
      <c r="C4" s="438"/>
      <c r="D4" s="438"/>
      <c r="E4" s="438"/>
      <c r="F4" s="56"/>
      <c r="G4" s="56"/>
      <c r="H4" s="56"/>
      <c r="L4"/>
      <c r="M4" s="57"/>
      <c r="N4"/>
      <c r="O4"/>
      <c r="P4"/>
    </row>
    <row r="5" spans="1:16" ht="16.5" customHeight="1">
      <c r="A5" s="59"/>
      <c r="B5" s="60"/>
      <c r="C5" s="174" t="s">
        <v>852</v>
      </c>
      <c r="D5" s="5"/>
      <c r="E5" s="62"/>
      <c r="L5"/>
      <c r="M5"/>
      <c r="N5"/>
      <c r="O5"/>
      <c r="P5"/>
    </row>
    <row r="6" spans="1:16" ht="16.5" customHeight="1">
      <c r="A6" s="59"/>
      <c r="B6" s="60"/>
      <c r="C6" s="174"/>
      <c r="D6" s="5"/>
      <c r="E6" s="62"/>
      <c r="L6"/>
      <c r="M6"/>
      <c r="N6"/>
      <c r="O6"/>
      <c r="P6"/>
    </row>
    <row r="7" spans="1:16" ht="15.75" customHeight="1">
      <c r="A7"/>
      <c r="B7"/>
      <c r="C7" s="329" t="s">
        <v>81</v>
      </c>
      <c r="D7" s="187"/>
      <c r="E7" s="328"/>
      <c r="F7" s="358" t="s">
        <v>1</v>
      </c>
      <c r="G7" s="359"/>
      <c r="H7" s="358" t="s">
        <v>58</v>
      </c>
      <c r="I7" s="359"/>
      <c r="J7" s="402" t="s">
        <v>889</v>
      </c>
      <c r="K7" s="359"/>
      <c r="L7"/>
      <c r="M7"/>
      <c r="N7"/>
      <c r="O7"/>
      <c r="P7"/>
    </row>
    <row r="8" spans="1:16" ht="15.75" customHeight="1">
      <c r="A8" s="189" t="s">
        <v>822</v>
      </c>
      <c r="B8" s="187"/>
      <c r="C8" s="189" t="s">
        <v>821</v>
      </c>
      <c r="D8" s="188"/>
      <c r="E8" s="325" t="s">
        <v>818</v>
      </c>
      <c r="F8" s="360" t="s">
        <v>821</v>
      </c>
      <c r="G8" s="361" t="s">
        <v>872</v>
      </c>
      <c r="H8" s="360" t="s">
        <v>821</v>
      </c>
      <c r="I8" s="361" t="s">
        <v>872</v>
      </c>
      <c r="J8" s="360" t="s">
        <v>821</v>
      </c>
      <c r="K8" s="361" t="s">
        <v>872</v>
      </c>
      <c r="L8"/>
      <c r="M8"/>
      <c r="N8"/>
      <c r="O8"/>
      <c r="P8"/>
    </row>
    <row r="9" spans="1:16" ht="15.75" customHeight="1">
      <c r="A9" s="190"/>
      <c r="B9" s="187"/>
      <c r="C9" s="191" t="s">
        <v>305</v>
      </c>
      <c r="D9" s="187"/>
      <c r="E9" s="326" t="s">
        <v>819</v>
      </c>
      <c r="F9" s="362" t="s">
        <v>305</v>
      </c>
      <c r="G9" s="363" t="s">
        <v>873</v>
      </c>
      <c r="H9" s="362" t="s">
        <v>305</v>
      </c>
      <c r="I9" s="363" t="s">
        <v>873</v>
      </c>
      <c r="J9" s="362" t="s">
        <v>305</v>
      </c>
      <c r="K9" s="363" t="s">
        <v>873</v>
      </c>
      <c r="L9"/>
      <c r="M9"/>
      <c r="N9"/>
      <c r="O9"/>
      <c r="P9"/>
    </row>
    <row r="10" spans="1:16" ht="12.75">
      <c r="A10" s="163"/>
      <c r="B10" s="187"/>
      <c r="C10" s="163"/>
      <c r="D10" s="187"/>
      <c r="E10" s="327" t="s">
        <v>820</v>
      </c>
      <c r="F10" s="364"/>
      <c r="G10" s="365" t="s">
        <v>820</v>
      </c>
      <c r="H10" s="364"/>
      <c r="I10" s="365" t="s">
        <v>820</v>
      </c>
      <c r="J10" s="364"/>
      <c r="K10" s="365" t="s">
        <v>820</v>
      </c>
      <c r="L10"/>
      <c r="M10"/>
      <c r="N10"/>
      <c r="O10"/>
      <c r="P10"/>
    </row>
    <row r="11" spans="1:16" ht="12.75">
      <c r="A11" s="118"/>
      <c r="B11" s="118"/>
      <c r="C11" s="118"/>
      <c r="D11" s="118"/>
      <c r="E11" s="118"/>
      <c r="F11" s="364"/>
      <c r="G11" s="364"/>
      <c r="H11" s="364"/>
      <c r="I11" s="364"/>
      <c r="J11" s="364"/>
      <c r="K11" s="364"/>
      <c r="L11"/>
      <c r="M11"/>
      <c r="N11"/>
      <c r="O11"/>
      <c r="P11"/>
    </row>
    <row r="12" spans="1:16" ht="12.75">
      <c r="A12" s="185" t="s">
        <v>823</v>
      </c>
      <c r="B12" s="118"/>
      <c r="C12" s="184">
        <v>3163429</v>
      </c>
      <c r="D12" s="118"/>
      <c r="E12" s="118">
        <v>100</v>
      </c>
      <c r="F12" s="366">
        <v>3053368</v>
      </c>
      <c r="G12" s="366">
        <v>100</v>
      </c>
      <c r="H12" s="366">
        <v>3169217</v>
      </c>
      <c r="I12" s="366">
        <v>100</v>
      </c>
      <c r="J12" s="366">
        <v>3280181</v>
      </c>
      <c r="K12" s="366">
        <v>100</v>
      </c>
      <c r="L12"/>
      <c r="M12"/>
      <c r="N12"/>
      <c r="O12"/>
      <c r="P12"/>
    </row>
    <row r="13" spans="1:16" ht="12.75">
      <c r="A13" s="118"/>
      <c r="B13" s="118"/>
      <c r="C13" s="118"/>
      <c r="D13" s="118"/>
      <c r="E13" s="118"/>
      <c r="F13" s="366"/>
      <c r="G13" s="366"/>
      <c r="H13" s="366"/>
      <c r="I13" s="366"/>
      <c r="J13" s="366"/>
      <c r="K13" s="366"/>
      <c r="L13"/>
      <c r="M13"/>
      <c r="N13"/>
      <c r="O13"/>
      <c r="P13"/>
    </row>
    <row r="14" spans="1:16" ht="25.5">
      <c r="A14" s="186" t="s">
        <v>851</v>
      </c>
      <c r="B14" s="118"/>
      <c r="C14" s="118">
        <v>754152</v>
      </c>
      <c r="D14" s="118"/>
      <c r="E14" s="118">
        <v>23.84</v>
      </c>
      <c r="F14" s="366">
        <v>758536</v>
      </c>
      <c r="G14" s="367">
        <v>24.84</v>
      </c>
      <c r="H14" s="366">
        <v>758536</v>
      </c>
      <c r="I14" s="367" t="s">
        <v>59</v>
      </c>
      <c r="J14" s="366">
        <v>758536</v>
      </c>
      <c r="K14" s="367" t="s">
        <v>894</v>
      </c>
      <c r="L14"/>
      <c r="M14"/>
      <c r="N14"/>
      <c r="O14"/>
      <c r="P14"/>
    </row>
    <row r="15" spans="1:16" ht="12.75">
      <c r="A15" s="184" t="s">
        <v>824</v>
      </c>
      <c r="B15" s="118"/>
      <c r="C15" s="118">
        <v>142216</v>
      </c>
      <c r="D15" s="118"/>
      <c r="E15" s="118">
        <v>4.5</v>
      </c>
      <c r="F15" s="366">
        <v>138456</v>
      </c>
      <c r="G15" s="366">
        <v>4.53</v>
      </c>
      <c r="H15" s="366">
        <v>138456</v>
      </c>
      <c r="I15" s="367" t="s">
        <v>60</v>
      </c>
      <c r="J15" s="366">
        <v>138456</v>
      </c>
      <c r="K15" s="367" t="s">
        <v>890</v>
      </c>
      <c r="L15"/>
      <c r="M15"/>
      <c r="N15"/>
      <c r="O15"/>
      <c r="P15"/>
    </row>
    <row r="16" spans="1:16" ht="25.5">
      <c r="A16" s="186" t="s">
        <v>825</v>
      </c>
      <c r="B16" s="118"/>
      <c r="C16" s="118">
        <v>429156</v>
      </c>
      <c r="D16" s="118"/>
      <c r="E16" s="118">
        <v>13.56</v>
      </c>
      <c r="F16" s="366">
        <v>314445</v>
      </c>
      <c r="G16" s="366">
        <v>10.31</v>
      </c>
      <c r="H16" s="366">
        <v>400044</v>
      </c>
      <c r="I16" s="367" t="s">
        <v>65</v>
      </c>
      <c r="J16" s="366">
        <v>400044</v>
      </c>
      <c r="K16" s="367" t="s">
        <v>891</v>
      </c>
      <c r="L16"/>
      <c r="M16"/>
      <c r="N16"/>
      <c r="O16"/>
      <c r="P16"/>
    </row>
    <row r="17" spans="1:16" ht="12.75">
      <c r="A17" s="184" t="s">
        <v>826</v>
      </c>
      <c r="B17" s="118"/>
      <c r="C17" s="118">
        <v>322574</v>
      </c>
      <c r="D17" s="118"/>
      <c r="E17" s="118">
        <v>10.2</v>
      </c>
      <c r="F17" s="366">
        <v>336540</v>
      </c>
      <c r="G17" s="366">
        <v>11.02</v>
      </c>
      <c r="H17" s="366">
        <v>343479</v>
      </c>
      <c r="I17" s="367" t="s">
        <v>61</v>
      </c>
      <c r="J17" s="366">
        <v>343479</v>
      </c>
      <c r="K17" s="367" t="s">
        <v>895</v>
      </c>
      <c r="L17"/>
      <c r="M17"/>
      <c r="N17"/>
      <c r="O17"/>
      <c r="P17"/>
    </row>
    <row r="18" spans="1:16" ht="12.75">
      <c r="A18" s="184" t="s">
        <v>314</v>
      </c>
      <c r="B18" s="118"/>
      <c r="C18" s="118">
        <v>1176052</v>
      </c>
      <c r="D18" s="118"/>
      <c r="E18" s="118">
        <v>37.17</v>
      </c>
      <c r="F18" s="366">
        <v>1232408</v>
      </c>
      <c r="G18" s="366">
        <v>40.36</v>
      </c>
      <c r="H18" s="366">
        <v>1256319</v>
      </c>
      <c r="I18" s="367" t="s">
        <v>66</v>
      </c>
      <c r="J18" s="366">
        <v>1366689</v>
      </c>
      <c r="K18" s="367" t="s">
        <v>896</v>
      </c>
      <c r="L18"/>
      <c r="M18"/>
      <c r="N18"/>
      <c r="O18"/>
      <c r="P18"/>
    </row>
    <row r="19" spans="1:16" ht="12.75">
      <c r="A19" s="184" t="s">
        <v>827</v>
      </c>
      <c r="B19" s="118"/>
      <c r="C19" s="118">
        <v>339279</v>
      </c>
      <c r="D19" s="118"/>
      <c r="E19" s="118">
        <v>10.73</v>
      </c>
      <c r="F19" s="366">
        <v>272983</v>
      </c>
      <c r="G19" s="366">
        <v>8.94</v>
      </c>
      <c r="H19" s="366">
        <v>272383</v>
      </c>
      <c r="I19" s="367" t="s">
        <v>62</v>
      </c>
      <c r="J19" s="366">
        <v>272977</v>
      </c>
      <c r="K19" s="367" t="s">
        <v>897</v>
      </c>
      <c r="L19"/>
      <c r="M19"/>
      <c r="N19"/>
      <c r="O19"/>
      <c r="P19"/>
    </row>
    <row r="20" spans="1:16" ht="12.75">
      <c r="A20" s="184"/>
      <c r="B20" s="118"/>
      <c r="C20" s="118"/>
      <c r="D20" s="118"/>
      <c r="E20" s="118"/>
      <c r="F20" s="340"/>
      <c r="G20" s="340"/>
      <c r="H20" s="340"/>
      <c r="I20" s="340"/>
      <c r="J20" s="340"/>
      <c r="K20" s="340"/>
      <c r="L20"/>
      <c r="M20"/>
      <c r="N20"/>
      <c r="O20"/>
      <c r="P20"/>
    </row>
    <row r="21" spans="1:16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3:16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3:16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3:16" ht="12.75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3:16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3:16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6:16" ht="12.75">
      <c r="F32"/>
      <c r="G32"/>
      <c r="H32"/>
      <c r="I32"/>
      <c r="J32"/>
      <c r="K32"/>
      <c r="L32"/>
      <c r="M32"/>
      <c r="N32"/>
      <c r="O32"/>
      <c r="P32"/>
    </row>
    <row r="33" spans="6:16" ht="12.75">
      <c r="F33"/>
      <c r="G33"/>
      <c r="H33"/>
      <c r="I33"/>
      <c r="J33"/>
      <c r="K33"/>
      <c r="L33"/>
      <c r="M33"/>
      <c r="N33"/>
      <c r="O33"/>
      <c r="P33"/>
    </row>
    <row r="34" spans="6:16" ht="12.75">
      <c r="F34"/>
      <c r="G34"/>
      <c r="H34"/>
      <c r="I34"/>
      <c r="J34"/>
      <c r="K34"/>
      <c r="L34"/>
      <c r="M34"/>
      <c r="N34"/>
      <c r="O34"/>
      <c r="P34"/>
    </row>
    <row r="35" spans="6:16" ht="12.75">
      <c r="F35"/>
      <c r="G35"/>
      <c r="H35"/>
      <c r="I35"/>
      <c r="J35"/>
      <c r="K35"/>
      <c r="L35"/>
      <c r="M35"/>
      <c r="N35"/>
      <c r="O35"/>
      <c r="P35"/>
    </row>
    <row r="36" spans="6:16" ht="12.75">
      <c r="F36"/>
      <c r="G36"/>
      <c r="H36"/>
      <c r="I36"/>
      <c r="J36"/>
      <c r="K36"/>
      <c r="L36"/>
      <c r="M36"/>
      <c r="N36"/>
      <c r="O36"/>
      <c r="P36"/>
    </row>
    <row r="37" spans="6:16" ht="12.75">
      <c r="F37"/>
      <c r="G37"/>
      <c r="H37"/>
      <c r="I37"/>
      <c r="J37"/>
      <c r="K37"/>
      <c r="L37"/>
      <c r="M37"/>
      <c r="N37"/>
      <c r="O37"/>
      <c r="P37"/>
    </row>
    <row r="38" spans="6:16" ht="12.75">
      <c r="F38"/>
      <c r="G38"/>
      <c r="H38"/>
      <c r="I38"/>
      <c r="J38"/>
      <c r="K38"/>
      <c r="L38"/>
      <c r="M38"/>
      <c r="N38"/>
      <c r="O38"/>
      <c r="P38"/>
    </row>
    <row r="39" spans="6:16" ht="12.75">
      <c r="F39"/>
      <c r="G39"/>
      <c r="H39"/>
      <c r="I39"/>
      <c r="J39"/>
      <c r="K39"/>
      <c r="L39"/>
      <c r="M39"/>
      <c r="N39"/>
      <c r="O39"/>
      <c r="P39"/>
    </row>
    <row r="40" spans="6:16" ht="12.75">
      <c r="F40"/>
      <c r="G40"/>
      <c r="H40"/>
      <c r="I40"/>
      <c r="J40"/>
      <c r="K40"/>
      <c r="L40"/>
      <c r="M40"/>
      <c r="N40"/>
      <c r="O40"/>
      <c r="P40"/>
    </row>
    <row r="41" spans="6:16" ht="14.25" customHeight="1">
      <c r="F41"/>
      <c r="G41"/>
      <c r="H41"/>
      <c r="I41"/>
      <c r="J41"/>
      <c r="K41"/>
      <c r="L41"/>
      <c r="M41"/>
      <c r="N41"/>
      <c r="O41"/>
      <c r="P41"/>
    </row>
    <row r="42" spans="6:16" ht="12.75">
      <c r="F42"/>
      <c r="G42"/>
      <c r="H42"/>
      <c r="I42"/>
      <c r="J42"/>
      <c r="K42"/>
      <c r="L42"/>
      <c r="M42"/>
      <c r="N42"/>
      <c r="O42"/>
      <c r="P42"/>
    </row>
    <row r="43" spans="6:16" ht="12.75">
      <c r="F43"/>
      <c r="G43"/>
      <c r="H43"/>
      <c r="I43"/>
      <c r="J43"/>
      <c r="K43"/>
      <c r="L43"/>
      <c r="M43"/>
      <c r="N43"/>
      <c r="O43"/>
      <c r="P43"/>
    </row>
    <row r="44" spans="6:16" ht="12.75">
      <c r="F44"/>
      <c r="G44"/>
      <c r="H44"/>
      <c r="I44"/>
      <c r="J44"/>
      <c r="K44"/>
      <c r="L44"/>
      <c r="M44"/>
      <c r="N44"/>
      <c r="O44"/>
      <c r="P44"/>
    </row>
    <row r="45" spans="6:16" ht="12.75">
      <c r="F45"/>
      <c r="G45"/>
      <c r="H45"/>
      <c r="I45"/>
      <c r="J45"/>
      <c r="K45"/>
      <c r="L45"/>
      <c r="M45"/>
      <c r="N45"/>
      <c r="O45"/>
      <c r="P45"/>
    </row>
    <row r="46" spans="6:16" ht="15" customHeight="1">
      <c r="F46"/>
      <c r="G46"/>
      <c r="H46"/>
      <c r="I46"/>
      <c r="J46"/>
      <c r="K46"/>
      <c r="L46"/>
      <c r="M46"/>
      <c r="N46"/>
      <c r="O46"/>
      <c r="P46"/>
    </row>
    <row r="47" spans="6:16" ht="12.75">
      <c r="F47"/>
      <c r="G47"/>
      <c r="H47"/>
      <c r="I47"/>
      <c r="J47"/>
      <c r="K47"/>
      <c r="L47"/>
      <c r="M47"/>
      <c r="N47"/>
      <c r="O47"/>
      <c r="P47"/>
    </row>
    <row r="48" spans="6:16" ht="15.75" customHeight="1">
      <c r="F48"/>
      <c r="G48"/>
      <c r="H48"/>
      <c r="I48"/>
      <c r="J48"/>
      <c r="K48"/>
      <c r="L48"/>
      <c r="M48"/>
      <c r="N48"/>
      <c r="O48"/>
      <c r="P48"/>
    </row>
    <row r="49" spans="6:16" ht="12.75">
      <c r="F49"/>
      <c r="G49"/>
      <c r="H49"/>
      <c r="I49"/>
      <c r="J49"/>
      <c r="K49"/>
      <c r="L49"/>
      <c r="M49"/>
      <c r="N49"/>
      <c r="O49"/>
      <c r="P49"/>
    </row>
    <row r="50" spans="6:16" ht="12.75">
      <c r="F50"/>
      <c r="G50"/>
      <c r="H50"/>
      <c r="I50"/>
      <c r="J50"/>
      <c r="K50"/>
      <c r="L50"/>
      <c r="M50"/>
      <c r="N50"/>
      <c r="O50"/>
      <c r="P50"/>
    </row>
    <row r="51" spans="6:16" ht="12.75">
      <c r="F51"/>
      <c r="G51"/>
      <c r="H51"/>
      <c r="I51"/>
      <c r="J51"/>
      <c r="K51"/>
      <c r="L51"/>
      <c r="M51"/>
      <c r="N51"/>
      <c r="O51"/>
      <c r="P51"/>
    </row>
    <row r="52" spans="6:16" ht="12.75">
      <c r="F52"/>
      <c r="G52"/>
      <c r="H52"/>
      <c r="I52"/>
      <c r="J52"/>
      <c r="K52"/>
      <c r="L52"/>
      <c r="M52"/>
      <c r="N52"/>
      <c r="O52"/>
      <c r="P52"/>
    </row>
    <row r="53" spans="6:16" ht="12.75">
      <c r="F53"/>
      <c r="G53"/>
      <c r="H53"/>
      <c r="I53"/>
      <c r="J53"/>
      <c r="K53"/>
      <c r="L53"/>
      <c r="M53"/>
      <c r="N53"/>
      <c r="O53"/>
      <c r="P53"/>
    </row>
    <row r="54" spans="6:16" ht="12.75">
      <c r="F54"/>
      <c r="G54"/>
      <c r="H54"/>
      <c r="I54"/>
      <c r="J54"/>
      <c r="K54"/>
      <c r="L54"/>
      <c r="M54"/>
      <c r="N54"/>
      <c r="O54"/>
      <c r="P54"/>
    </row>
    <row r="55" spans="6:16" ht="12.75">
      <c r="F55"/>
      <c r="G55"/>
      <c r="H55"/>
      <c r="I55"/>
      <c r="J55"/>
      <c r="K55"/>
      <c r="L55"/>
      <c r="M55"/>
      <c r="N55"/>
      <c r="O55"/>
      <c r="P55"/>
    </row>
    <row r="56" spans="6:16" ht="12.75">
      <c r="F56"/>
      <c r="G56"/>
      <c r="H56"/>
      <c r="I56"/>
      <c r="J56"/>
      <c r="K56"/>
      <c r="L56"/>
      <c r="M56"/>
      <c r="N56"/>
      <c r="O56"/>
      <c r="P56"/>
    </row>
    <row r="57" spans="6:16" ht="12.75">
      <c r="F57"/>
      <c r="G57"/>
      <c r="H57"/>
      <c r="I57"/>
      <c r="J57"/>
      <c r="K57"/>
      <c r="L57"/>
      <c r="M57"/>
      <c r="N57"/>
      <c r="O57"/>
      <c r="P57"/>
    </row>
    <row r="58" spans="6:16" ht="12.75">
      <c r="F58"/>
      <c r="G58"/>
      <c r="H58"/>
      <c r="I58"/>
      <c r="J58"/>
      <c r="K58"/>
      <c r="L58"/>
      <c r="M58"/>
      <c r="N58"/>
      <c r="O58"/>
      <c r="P58"/>
    </row>
    <row r="59" spans="6:16" ht="12.75">
      <c r="F59"/>
      <c r="G59"/>
      <c r="H59"/>
      <c r="I59"/>
      <c r="J59"/>
      <c r="K59"/>
      <c r="L59"/>
      <c r="M59"/>
      <c r="N59"/>
      <c r="O59"/>
      <c r="P59"/>
    </row>
    <row r="60" spans="6:16" ht="12.75">
      <c r="F60"/>
      <c r="G60"/>
      <c r="H60"/>
      <c r="I60"/>
      <c r="J60"/>
      <c r="K60"/>
      <c r="L60"/>
      <c r="M60"/>
      <c r="N60"/>
      <c r="O60"/>
      <c r="P60"/>
    </row>
    <row r="61" spans="6:16" ht="12.75">
      <c r="F61"/>
      <c r="G61"/>
      <c r="H61"/>
      <c r="I61"/>
      <c r="J61"/>
      <c r="K61"/>
      <c r="L61"/>
      <c r="M61"/>
      <c r="N61"/>
      <c r="O61"/>
      <c r="P61"/>
    </row>
    <row r="62" spans="6:16" ht="12.75">
      <c r="F62"/>
      <c r="G62"/>
      <c r="H62"/>
      <c r="I62"/>
      <c r="J62"/>
      <c r="K62"/>
      <c r="L62"/>
      <c r="M62"/>
      <c r="N62"/>
      <c r="O62"/>
      <c r="P62"/>
    </row>
    <row r="63" spans="6:16" ht="12.75">
      <c r="F63"/>
      <c r="G63"/>
      <c r="H63"/>
      <c r="I63"/>
      <c r="J63"/>
      <c r="K63"/>
      <c r="L63"/>
      <c r="M63"/>
      <c r="N63"/>
      <c r="O63"/>
      <c r="P63"/>
    </row>
    <row r="64" spans="6:16" ht="12.75">
      <c r="F64"/>
      <c r="G64"/>
      <c r="H64"/>
      <c r="I64"/>
      <c r="J64"/>
      <c r="K64"/>
      <c r="L64"/>
      <c r="M64"/>
      <c r="N64"/>
      <c r="O64"/>
      <c r="P64"/>
    </row>
    <row r="65" spans="6:16" ht="12.75"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27" customHeight="1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4.25" customHeight="1">
      <c r="F72"/>
      <c r="G72"/>
      <c r="H72"/>
      <c r="I72"/>
      <c r="J72"/>
      <c r="K72"/>
      <c r="L72"/>
      <c r="M72"/>
      <c r="N72"/>
      <c r="O72"/>
      <c r="P72"/>
    </row>
    <row r="73" spans="6:16" ht="12.75" customHeight="1">
      <c r="F73"/>
      <c r="G73"/>
      <c r="H73"/>
      <c r="I73"/>
      <c r="J73"/>
      <c r="K73"/>
      <c r="L73"/>
      <c r="M73"/>
      <c r="N73"/>
      <c r="O73"/>
      <c r="P73"/>
    </row>
    <row r="74" spans="6:16" ht="13.5" customHeight="1">
      <c r="F74"/>
      <c r="G74"/>
      <c r="H74"/>
      <c r="I74"/>
      <c r="J74"/>
      <c r="K74"/>
      <c r="L74"/>
      <c r="M74"/>
      <c r="N74"/>
      <c r="O74"/>
      <c r="P74"/>
    </row>
    <row r="75" spans="6:16" ht="13.5" customHeight="1">
      <c r="F75"/>
      <c r="G75"/>
      <c r="H75"/>
      <c r="I75"/>
      <c r="J75"/>
      <c r="K75"/>
      <c r="L75"/>
      <c r="M75"/>
      <c r="N75"/>
      <c r="O75"/>
      <c r="P75"/>
    </row>
    <row r="76" spans="6:16" ht="13.5" customHeight="1">
      <c r="F76"/>
      <c r="G76"/>
      <c r="H76"/>
      <c r="I76"/>
      <c r="J76"/>
      <c r="K76"/>
      <c r="L76"/>
      <c r="M76"/>
      <c r="N76"/>
      <c r="O76"/>
      <c r="P76"/>
    </row>
    <row r="77" spans="6:16" ht="13.5" customHeight="1">
      <c r="F77"/>
      <c r="G77"/>
      <c r="H77"/>
      <c r="I77"/>
      <c r="J77"/>
      <c r="K77"/>
      <c r="L77"/>
      <c r="M77"/>
      <c r="N77"/>
      <c r="O77"/>
      <c r="P77"/>
    </row>
    <row r="78" spans="6:16" ht="13.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3.5" customHeight="1">
      <c r="F85"/>
      <c r="G85"/>
      <c r="H85"/>
      <c r="I85"/>
      <c r="J85"/>
      <c r="K85"/>
      <c r="L85"/>
      <c r="M85"/>
      <c r="N85"/>
      <c r="O85"/>
      <c r="P85"/>
    </row>
    <row r="86" spans="6:16" ht="18.75" customHeight="1">
      <c r="F86"/>
      <c r="G86"/>
      <c r="H86"/>
      <c r="I86"/>
      <c r="J86"/>
      <c r="K86"/>
      <c r="L86"/>
      <c r="M86"/>
      <c r="N86"/>
      <c r="O86"/>
      <c r="P86"/>
    </row>
    <row r="87" spans="6:16" ht="7.5" customHeight="1" hidden="1">
      <c r="F87"/>
      <c r="G87"/>
      <c r="H87"/>
      <c r="I87"/>
      <c r="J87"/>
      <c r="K87"/>
      <c r="L87"/>
      <c r="M87"/>
      <c r="N87"/>
      <c r="O87"/>
      <c r="P87"/>
    </row>
    <row r="88" spans="6:16" ht="21.75" customHeight="1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5.75" customHeight="1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6.5" customHeight="1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3.5" customHeight="1">
      <c r="F96"/>
      <c r="G96"/>
      <c r="H96"/>
      <c r="I96"/>
      <c r="J96"/>
      <c r="K96"/>
      <c r="L96"/>
      <c r="M96"/>
      <c r="N96"/>
      <c r="O96"/>
      <c r="P96"/>
    </row>
    <row r="97" spans="6:16" ht="14.25" customHeight="1">
      <c r="F97"/>
      <c r="G97"/>
      <c r="H97"/>
      <c r="I97"/>
      <c r="J97"/>
      <c r="K97"/>
      <c r="L97"/>
      <c r="M97"/>
      <c r="N97"/>
      <c r="O97"/>
      <c r="P97"/>
    </row>
    <row r="99" spans="1:16" s="57" customFormat="1" ht="30" customHeight="1">
      <c r="A99" s="2"/>
      <c r="B99" s="2"/>
      <c r="C99" s="2"/>
      <c r="D99" s="2"/>
      <c r="E99" s="2"/>
      <c r="F99" s="138"/>
      <c r="G99" s="138"/>
      <c r="H99" s="56"/>
      <c r="I99" s="56"/>
      <c r="J99" s="56"/>
      <c r="K99" s="56"/>
      <c r="L99" s="56"/>
      <c r="M99" s="56"/>
      <c r="N99" s="56"/>
      <c r="O99" s="56"/>
      <c r="P99" s="56"/>
    </row>
    <row r="110" spans="6:18" s="2" customFormat="1" ht="45.75" customHeight="1"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/>
      <c r="R110"/>
    </row>
    <row r="113" spans="6:18" s="2" customFormat="1" ht="15.75" customHeight="1"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/>
      <c r="R113"/>
    </row>
  </sheetData>
  <sheetProtection/>
  <mergeCells count="2">
    <mergeCell ref="D2:J2"/>
    <mergeCell ref="A4:E4"/>
  </mergeCells>
  <printOptions/>
  <pageMargins left="0.85" right="1.05" top="1" bottom="0.8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Admin</cp:lastModifiedBy>
  <cp:lastPrinted>2013-10-17T14:00:26Z</cp:lastPrinted>
  <dcterms:created xsi:type="dcterms:W3CDTF">2006-01-05T10:00:09Z</dcterms:created>
  <dcterms:modified xsi:type="dcterms:W3CDTF">2014-01-08T09:17:21Z</dcterms:modified>
  <cp:category/>
  <cp:version/>
  <cp:contentType/>
  <cp:contentStatus/>
</cp:coreProperties>
</file>