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60" windowHeight="7290" firstSheet="4" activeTab="6"/>
  </bookViews>
  <sheets>
    <sheet name="dalībnieki" sheetId="2" r:id="rId1"/>
    <sheet name="Vasaras turnīrs" sheetId="10" r:id="rId2"/>
    <sheet name="Pāri_16.augusts" sheetId="12" r:id="rId3"/>
    <sheet name="Pāri_8.marts" sheetId="6" r:id="rId4"/>
    <sheet name="Pāri_25.janvāris" sheetId="4" r:id="rId5"/>
    <sheet name="kopvērtējums" sheetId="1" r:id="rId6"/>
    <sheet name="6.posms_Fināls" sheetId="13" r:id="rId7"/>
    <sheet name="5.posms_Fināls" sheetId="9" r:id="rId8"/>
    <sheet name="4.posms_Fināls" sheetId="8" r:id="rId9"/>
    <sheet name="3.posms_Fināls" sheetId="7" r:id="rId10"/>
    <sheet name="2.posms_Fināls" sheetId="5" r:id="rId11"/>
    <sheet name="1.posms_Fināls" sheetId="3" r:id="rId12"/>
  </sheets>
  <definedNames>
    <definedName name="_xlnm.Print_Area" localSheetId="11">'1.posms_Fināls'!$A$1:$AN$44</definedName>
    <definedName name="_xlnm.Print_Area" localSheetId="10">'2.posms_Fināls'!$A$1:$AN$45</definedName>
    <definedName name="_xlnm.Print_Area" localSheetId="9">'3.posms_Fināls'!$A$1:$AN$41</definedName>
    <definedName name="_xlnm.Print_Area" localSheetId="8">'4.posms_Fināls'!$A$1:$AN$41</definedName>
    <definedName name="_xlnm.Print_Area" localSheetId="6">'6.posms_Fināls'!$A$1:$AN$45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U14" i="1"/>
  <c r="H3" i="13"/>
  <c r="AX1" i="13"/>
  <c r="AQ1" i="13"/>
  <c r="AU1" i="13" s="1"/>
  <c r="A25" i="13"/>
  <c r="A24" i="13"/>
  <c r="BK22" i="13"/>
  <c r="BJ22" i="13"/>
  <c r="BI22" i="13"/>
  <c r="BH22" i="13"/>
  <c r="BG22" i="13"/>
  <c r="BF22" i="13"/>
  <c r="BE22" i="13"/>
  <c r="BD22" i="13"/>
  <c r="BC22" i="13"/>
  <c r="BB22" i="13"/>
  <c r="BA22" i="13"/>
  <c r="AY22" i="13"/>
  <c r="AX22" i="13"/>
  <c r="AW22" i="13"/>
  <c r="AV22" i="13"/>
  <c r="AU22" i="13"/>
  <c r="AT22" i="13"/>
  <c r="AS22" i="13"/>
  <c r="AR22" i="13"/>
  <c r="AQ22" i="13"/>
  <c r="AP22" i="13"/>
  <c r="AO22" i="13"/>
  <c r="AM22" i="13"/>
  <c r="M22" i="13"/>
  <c r="I22" i="13" s="1"/>
  <c r="H22" i="13"/>
  <c r="F22" i="13"/>
  <c r="E22" i="13"/>
  <c r="BK21" i="13"/>
  <c r="BJ21" i="13"/>
  <c r="BI21" i="13"/>
  <c r="BH21" i="13"/>
  <c r="BG21" i="13"/>
  <c r="BF21" i="13"/>
  <c r="BE21" i="13"/>
  <c r="BD21" i="13"/>
  <c r="BC21" i="13"/>
  <c r="BB21" i="13"/>
  <c r="BL21" i="13" s="1"/>
  <c r="BA21" i="13"/>
  <c r="AY21" i="13"/>
  <c r="AX21" i="13"/>
  <c r="AW21" i="13"/>
  <c r="AV21" i="13"/>
  <c r="AU21" i="13"/>
  <c r="AT21" i="13"/>
  <c r="AS21" i="13"/>
  <c r="AR21" i="13"/>
  <c r="AQ21" i="13"/>
  <c r="AP21" i="13"/>
  <c r="AO21" i="13"/>
  <c r="M21" i="13" s="1"/>
  <c r="I21" i="13" s="1"/>
  <c r="F21" i="13" s="1"/>
  <c r="E21" i="13" s="1"/>
  <c r="AM21" i="13"/>
  <c r="BK20" i="13"/>
  <c r="BJ20" i="13"/>
  <c r="BI20" i="13"/>
  <c r="BH20" i="13"/>
  <c r="BG20" i="13"/>
  <c r="BF20" i="13"/>
  <c r="BE20" i="13"/>
  <c r="BD20" i="13"/>
  <c r="BC20" i="13"/>
  <c r="BB20" i="13"/>
  <c r="BA20" i="13"/>
  <c r="AY20" i="13"/>
  <c r="AX20" i="13"/>
  <c r="AW20" i="13"/>
  <c r="AV20" i="13"/>
  <c r="AU20" i="13"/>
  <c r="AT20" i="13"/>
  <c r="AS20" i="13"/>
  <c r="AR20" i="13"/>
  <c r="AQ20" i="13"/>
  <c r="AP20" i="13"/>
  <c r="M20" i="13" s="1"/>
  <c r="I20" i="13" s="1"/>
  <c r="F20" i="13" s="1"/>
  <c r="E20" i="13" s="1"/>
  <c r="AO20" i="13"/>
  <c r="AM20" i="13"/>
  <c r="BK19" i="13"/>
  <c r="BJ19" i="13"/>
  <c r="BI19" i="13"/>
  <c r="BH19" i="13"/>
  <c r="BG19" i="13"/>
  <c r="BF19" i="13"/>
  <c r="BE19" i="13"/>
  <c r="BD19" i="13"/>
  <c r="BC19" i="13"/>
  <c r="BB19" i="13"/>
  <c r="BL19" i="13" s="1"/>
  <c r="BA19" i="13"/>
  <c r="AY19" i="13"/>
  <c r="AX19" i="13"/>
  <c r="AW19" i="13"/>
  <c r="AV19" i="13"/>
  <c r="AU19" i="13"/>
  <c r="AT19" i="13"/>
  <c r="AS19" i="13"/>
  <c r="AR19" i="13"/>
  <c r="AQ19" i="13"/>
  <c r="AP19" i="13"/>
  <c r="AO19" i="13"/>
  <c r="M19" i="13" s="1"/>
  <c r="I19" i="13" s="1"/>
  <c r="F19" i="13" s="1"/>
  <c r="E19" i="13" s="1"/>
  <c r="AM19" i="13"/>
  <c r="BK18" i="13"/>
  <c r="BJ18" i="13"/>
  <c r="BI18" i="13"/>
  <c r="BH18" i="13"/>
  <c r="BG18" i="13"/>
  <c r="BF18" i="13"/>
  <c r="BE18" i="13"/>
  <c r="BD18" i="13"/>
  <c r="BC18" i="13"/>
  <c r="BB18" i="13"/>
  <c r="BL18" i="13" s="1"/>
  <c r="BA18" i="13"/>
  <c r="AY18" i="13"/>
  <c r="AX18" i="13"/>
  <c r="AW18" i="13"/>
  <c r="AV18" i="13"/>
  <c r="AU18" i="13"/>
  <c r="AT18" i="13"/>
  <c r="AS18" i="13"/>
  <c r="AR18" i="13"/>
  <c r="AQ18" i="13"/>
  <c r="AP18" i="13"/>
  <c r="AO18" i="13"/>
  <c r="AM18" i="13"/>
  <c r="M18" i="13"/>
  <c r="I18" i="13" s="1"/>
  <c r="F18" i="13" s="1"/>
  <c r="E18" i="13" s="1"/>
  <c r="BK17" i="13"/>
  <c r="BJ17" i="13"/>
  <c r="BI17" i="13"/>
  <c r="BH17" i="13"/>
  <c r="BG17" i="13"/>
  <c r="BF17" i="13"/>
  <c r="BE17" i="13"/>
  <c r="BD17" i="13"/>
  <c r="BC17" i="13"/>
  <c r="BB17" i="13"/>
  <c r="BL17" i="13" s="1"/>
  <c r="BA17" i="13"/>
  <c r="AY17" i="13"/>
  <c r="AX17" i="13"/>
  <c r="AW17" i="13"/>
  <c r="AV17" i="13"/>
  <c r="AU17" i="13"/>
  <c r="AT17" i="13"/>
  <c r="AS17" i="13"/>
  <c r="AR17" i="13"/>
  <c r="AQ17" i="13"/>
  <c r="AP17" i="13"/>
  <c r="AO17" i="13"/>
  <c r="M17" i="13" s="1"/>
  <c r="I17" i="13" s="1"/>
  <c r="F17" i="13" s="1"/>
  <c r="E17" i="13" s="1"/>
  <c r="AM17" i="13"/>
  <c r="BK16" i="13"/>
  <c r="BJ16" i="13"/>
  <c r="BI16" i="13"/>
  <c r="BH16" i="13"/>
  <c r="BG16" i="13"/>
  <c r="BF16" i="13"/>
  <c r="BE16" i="13"/>
  <c r="BD16" i="13"/>
  <c r="BC16" i="13"/>
  <c r="BB16" i="13"/>
  <c r="BA16" i="13"/>
  <c r="AY16" i="13"/>
  <c r="AX16" i="13"/>
  <c r="AW16" i="13"/>
  <c r="AV16" i="13"/>
  <c r="AU16" i="13"/>
  <c r="AT16" i="13"/>
  <c r="AS16" i="13"/>
  <c r="AR16" i="13"/>
  <c r="AQ16" i="13"/>
  <c r="AP16" i="13"/>
  <c r="M16" i="13" s="1"/>
  <c r="I16" i="13" s="1"/>
  <c r="F16" i="13" s="1"/>
  <c r="E16" i="13" s="1"/>
  <c r="AO16" i="13"/>
  <c r="AM16" i="13"/>
  <c r="BK15" i="13"/>
  <c r="BJ15" i="13"/>
  <c r="BI15" i="13"/>
  <c r="BH15" i="13"/>
  <c r="BG15" i="13"/>
  <c r="BF15" i="13"/>
  <c r="BE15" i="13"/>
  <c r="BD15" i="13"/>
  <c r="BC15" i="13"/>
  <c r="BB15" i="13"/>
  <c r="BL15" i="13" s="1"/>
  <c r="BA15" i="13"/>
  <c r="AY15" i="13"/>
  <c r="AX15" i="13"/>
  <c r="AW15" i="13"/>
  <c r="AV15" i="13"/>
  <c r="AU15" i="13"/>
  <c r="AT15" i="13"/>
  <c r="AS15" i="13"/>
  <c r="AR15" i="13"/>
  <c r="AQ15" i="13"/>
  <c r="AP15" i="13"/>
  <c r="AO15" i="13"/>
  <c r="M15" i="13" s="1"/>
  <c r="I15" i="13" s="1"/>
  <c r="F15" i="13" s="1"/>
  <c r="E15" i="13" s="1"/>
  <c r="AM15" i="13"/>
  <c r="BK14" i="13"/>
  <c r="BJ14" i="13"/>
  <c r="BI14" i="13"/>
  <c r="BH14" i="13"/>
  <c r="BG14" i="13"/>
  <c r="BF14" i="13"/>
  <c r="BE14" i="13"/>
  <c r="BD14" i="13"/>
  <c r="BC14" i="13"/>
  <c r="BB14" i="13"/>
  <c r="BL14" i="13" s="1"/>
  <c r="BA14" i="13"/>
  <c r="AY14" i="13"/>
  <c r="AX14" i="13"/>
  <c r="AW14" i="13"/>
  <c r="AV14" i="13"/>
  <c r="AU14" i="13"/>
  <c r="AT14" i="13"/>
  <c r="AS14" i="13"/>
  <c r="AR14" i="13"/>
  <c r="AQ14" i="13"/>
  <c r="AP14" i="13"/>
  <c r="AO14" i="13"/>
  <c r="AM14" i="13"/>
  <c r="M14" i="13"/>
  <c r="I14" i="13" s="1"/>
  <c r="F14" i="13" s="1"/>
  <c r="E14" i="13" s="1"/>
  <c r="BK13" i="13"/>
  <c r="BJ13" i="13"/>
  <c r="BI13" i="13"/>
  <c r="BH13" i="13"/>
  <c r="BG13" i="13"/>
  <c r="BF13" i="13"/>
  <c r="BE13" i="13"/>
  <c r="BD13" i="13"/>
  <c r="BC13" i="13"/>
  <c r="BB13" i="13"/>
  <c r="BL13" i="13" s="1"/>
  <c r="BA13" i="13"/>
  <c r="AY13" i="13"/>
  <c r="AX13" i="13"/>
  <c r="AW13" i="13"/>
  <c r="AV13" i="13"/>
  <c r="AU13" i="13"/>
  <c r="AT13" i="13"/>
  <c r="AS13" i="13"/>
  <c r="AR13" i="13"/>
  <c r="AQ13" i="13"/>
  <c r="AP13" i="13"/>
  <c r="AO13" i="13"/>
  <c r="M13" i="13" s="1"/>
  <c r="I13" i="13" s="1"/>
  <c r="F13" i="13" s="1"/>
  <c r="E13" i="13" s="1"/>
  <c r="AM13" i="13"/>
  <c r="BK12" i="13"/>
  <c r="BJ12" i="13"/>
  <c r="BI12" i="13"/>
  <c r="BH12" i="13"/>
  <c r="BG12" i="13"/>
  <c r="BF12" i="13"/>
  <c r="BE12" i="13"/>
  <c r="BD12" i="13"/>
  <c r="BC12" i="13"/>
  <c r="BB12" i="13"/>
  <c r="BA12" i="13"/>
  <c r="AY12" i="13"/>
  <c r="AX12" i="13"/>
  <c r="AW12" i="13"/>
  <c r="AV12" i="13"/>
  <c r="AU12" i="13"/>
  <c r="AT12" i="13"/>
  <c r="AS12" i="13"/>
  <c r="AR12" i="13"/>
  <c r="AQ12" i="13"/>
  <c r="AP12" i="13"/>
  <c r="M12" i="13" s="1"/>
  <c r="I12" i="13" s="1"/>
  <c r="F12" i="13" s="1"/>
  <c r="E12" i="13" s="1"/>
  <c r="AO12" i="13"/>
  <c r="AM12" i="13"/>
  <c r="BK11" i="13"/>
  <c r="BJ11" i="13"/>
  <c r="BI11" i="13"/>
  <c r="BH11" i="13"/>
  <c r="BG11" i="13"/>
  <c r="BF11" i="13"/>
  <c r="BE11" i="13"/>
  <c r="BD11" i="13"/>
  <c r="BC11" i="13"/>
  <c r="BB11" i="13"/>
  <c r="BL11" i="13" s="1"/>
  <c r="BA11" i="13"/>
  <c r="AY11" i="13"/>
  <c r="AX11" i="13"/>
  <c r="AW11" i="13"/>
  <c r="AV11" i="13"/>
  <c r="AU11" i="13"/>
  <c r="AT11" i="13"/>
  <c r="AS11" i="13"/>
  <c r="AR11" i="13"/>
  <c r="AQ11" i="13"/>
  <c r="AP11" i="13"/>
  <c r="AO11" i="13"/>
  <c r="M11" i="13" s="1"/>
  <c r="I11" i="13" s="1"/>
  <c r="F11" i="13" s="1"/>
  <c r="E11" i="13" s="1"/>
  <c r="AM11" i="13"/>
  <c r="BK10" i="13"/>
  <c r="BJ10" i="13"/>
  <c r="BI10" i="13"/>
  <c r="BH10" i="13"/>
  <c r="BG10" i="13"/>
  <c r="BF10" i="13"/>
  <c r="BE10" i="13"/>
  <c r="BD10" i="13"/>
  <c r="BC10" i="13"/>
  <c r="BB10" i="13"/>
  <c r="BL10" i="13" s="1"/>
  <c r="BA10" i="13"/>
  <c r="AY10" i="13"/>
  <c r="AX10" i="13"/>
  <c r="AW10" i="13"/>
  <c r="AV10" i="13"/>
  <c r="AU10" i="13"/>
  <c r="AT10" i="13"/>
  <c r="AS10" i="13"/>
  <c r="AR10" i="13"/>
  <c r="AQ10" i="13"/>
  <c r="AP10" i="13"/>
  <c r="AO10" i="13"/>
  <c r="AM10" i="13"/>
  <c r="M10" i="13"/>
  <c r="I10" i="13" s="1"/>
  <c r="F10" i="13" s="1"/>
  <c r="E10" i="13" s="1"/>
  <c r="BK9" i="13"/>
  <c r="BJ9" i="13"/>
  <c r="BI9" i="13"/>
  <c r="BH9" i="13"/>
  <c r="BG9" i="13"/>
  <c r="BF9" i="13"/>
  <c r="BE9" i="13"/>
  <c r="BD9" i="13"/>
  <c r="BC9" i="13"/>
  <c r="BB9" i="13"/>
  <c r="BL9" i="13" s="1"/>
  <c r="BA9" i="13"/>
  <c r="AY9" i="13"/>
  <c r="AX9" i="13"/>
  <c r="AW9" i="13"/>
  <c r="AV9" i="13"/>
  <c r="AU9" i="13"/>
  <c r="AT9" i="13"/>
  <c r="AS9" i="13"/>
  <c r="AR9" i="13"/>
  <c r="AQ9" i="13"/>
  <c r="AP9" i="13"/>
  <c r="AO9" i="13"/>
  <c r="M9" i="13" s="1"/>
  <c r="I9" i="13" s="1"/>
  <c r="F9" i="13" s="1"/>
  <c r="E9" i="13" s="1"/>
  <c r="AM9" i="13"/>
  <c r="BK8" i="13"/>
  <c r="BJ8" i="13"/>
  <c r="BI8" i="13"/>
  <c r="BH8" i="13"/>
  <c r="BG8" i="13"/>
  <c r="BF8" i="13"/>
  <c r="BE8" i="13"/>
  <c r="BD8" i="13"/>
  <c r="BC8" i="13"/>
  <c r="BB8" i="13"/>
  <c r="BA8" i="13"/>
  <c r="AY8" i="13"/>
  <c r="AX8" i="13"/>
  <c r="AW8" i="13"/>
  <c r="AV8" i="13"/>
  <c r="AU8" i="13"/>
  <c r="AT8" i="13"/>
  <c r="AS8" i="13"/>
  <c r="AR8" i="13"/>
  <c r="AQ8" i="13"/>
  <c r="AP8" i="13"/>
  <c r="M8" i="13" s="1"/>
  <c r="I8" i="13" s="1"/>
  <c r="F8" i="13" s="1"/>
  <c r="E8" i="13" s="1"/>
  <c r="AO8" i="13"/>
  <c r="AM8" i="13"/>
  <c r="BK7" i="13"/>
  <c r="BJ7" i="13"/>
  <c r="BI7" i="13"/>
  <c r="BH7" i="13"/>
  <c r="BG7" i="13"/>
  <c r="BF7" i="13"/>
  <c r="BE7" i="13"/>
  <c r="BD7" i="13"/>
  <c r="BC7" i="13"/>
  <c r="BB7" i="13"/>
  <c r="BL7" i="13" s="1"/>
  <c r="BA7" i="13"/>
  <c r="AY7" i="13"/>
  <c r="AX7" i="13"/>
  <c r="AW7" i="13"/>
  <c r="AV7" i="13"/>
  <c r="AU7" i="13"/>
  <c r="AT7" i="13"/>
  <c r="AS7" i="13"/>
  <c r="AR7" i="13"/>
  <c r="AQ7" i="13"/>
  <c r="AP7" i="13"/>
  <c r="AO7" i="13"/>
  <c r="M7" i="13" s="1"/>
  <c r="I7" i="13" s="1"/>
  <c r="F7" i="13" s="1"/>
  <c r="E7" i="13" s="1"/>
  <c r="AM7" i="13"/>
  <c r="BK6" i="13"/>
  <c r="BJ6" i="13"/>
  <c r="BI6" i="13"/>
  <c r="BH6" i="13"/>
  <c r="BG6" i="13"/>
  <c r="BF6" i="13"/>
  <c r="BE6" i="13"/>
  <c r="BD6" i="13"/>
  <c r="BC6" i="13"/>
  <c r="BB6" i="13"/>
  <c r="BA6" i="13"/>
  <c r="BL6" i="13" s="1"/>
  <c r="AY6" i="13"/>
  <c r="AX6" i="13"/>
  <c r="AW6" i="13"/>
  <c r="AV6" i="13"/>
  <c r="AU6" i="13"/>
  <c r="AT6" i="13"/>
  <c r="AS6" i="13"/>
  <c r="AR6" i="13"/>
  <c r="AQ6" i="13"/>
  <c r="AP6" i="13"/>
  <c r="M6" i="13" s="1"/>
  <c r="I6" i="13" s="1"/>
  <c r="F6" i="13" s="1"/>
  <c r="E6" i="13" s="1"/>
  <c r="AO6" i="13"/>
  <c r="AM6" i="13"/>
  <c r="BK5" i="13"/>
  <c r="BJ5" i="13"/>
  <c r="BI5" i="13"/>
  <c r="BH5" i="13"/>
  <c r="BG5" i="13"/>
  <c r="BF5" i="13"/>
  <c r="BE5" i="13"/>
  <c r="BD5" i="13"/>
  <c r="BC5" i="13"/>
  <c r="BB5" i="13"/>
  <c r="BA5" i="13"/>
  <c r="AY5" i="13"/>
  <c r="AX5" i="13"/>
  <c r="AW5" i="13"/>
  <c r="AV5" i="13"/>
  <c r="AU5" i="13"/>
  <c r="AT5" i="13"/>
  <c r="AS5" i="13"/>
  <c r="AR5" i="13"/>
  <c r="AQ5" i="13"/>
  <c r="AP5" i="13"/>
  <c r="AO5" i="13"/>
  <c r="AM5" i="13"/>
  <c r="H20" i="13"/>
  <c r="BN10" i="13" l="1"/>
  <c r="BN14" i="13"/>
  <c r="BN18" i="13"/>
  <c r="BN20" i="13"/>
  <c r="M5" i="13"/>
  <c r="I5" i="13" s="1"/>
  <c r="F5" i="13" s="1"/>
  <c r="E5" i="13" s="1"/>
  <c r="BL5" i="13"/>
  <c r="BL8" i="13"/>
  <c r="BL12" i="13"/>
  <c r="N12" i="13" s="1"/>
  <c r="BL16" i="13"/>
  <c r="BL20" i="13"/>
  <c r="N20" i="13" s="1"/>
  <c r="BL22" i="13"/>
  <c r="BN8" i="13"/>
  <c r="BN12" i="13"/>
  <c r="BN16" i="13"/>
  <c r="N6" i="13"/>
  <c r="N7" i="13"/>
  <c r="N10" i="13"/>
  <c r="N11" i="13"/>
  <c r="N14" i="13"/>
  <c r="N15" i="13"/>
  <c r="N18" i="13"/>
  <c r="N19" i="13"/>
  <c r="N22" i="13"/>
  <c r="N5" i="13"/>
  <c r="N8" i="13"/>
  <c r="N9" i="13"/>
  <c r="N13" i="13"/>
  <c r="N16" i="13"/>
  <c r="N17" i="13"/>
  <c r="N21" i="13"/>
  <c r="BM5" i="13"/>
  <c r="BM6" i="13"/>
  <c r="BO6" i="13" s="1"/>
  <c r="O6" i="13" s="1"/>
  <c r="H9" i="13"/>
  <c r="H11" i="13"/>
  <c r="H13" i="13"/>
  <c r="H15" i="13"/>
  <c r="H17" i="13"/>
  <c r="H19" i="13"/>
  <c r="H21" i="13"/>
  <c r="BM22" i="13"/>
  <c r="BO22" i="13" s="1"/>
  <c r="O22" i="13" s="1"/>
  <c r="BM21" i="13"/>
  <c r="BO21" i="13" s="1"/>
  <c r="O21" i="13" s="1"/>
  <c r="BM20" i="13"/>
  <c r="BO20" i="13" s="1"/>
  <c r="O20" i="13" s="1"/>
  <c r="BM19" i="13"/>
  <c r="BO19" i="13" s="1"/>
  <c r="O19" i="13" s="1"/>
  <c r="BM18" i="13"/>
  <c r="BO18" i="13" s="1"/>
  <c r="O18" i="13" s="1"/>
  <c r="BM17" i="13"/>
  <c r="BO17" i="13" s="1"/>
  <c r="O17" i="13" s="1"/>
  <c r="BM16" i="13"/>
  <c r="BO16" i="13" s="1"/>
  <c r="O16" i="13" s="1"/>
  <c r="BM15" i="13"/>
  <c r="BO15" i="13" s="1"/>
  <c r="O15" i="13" s="1"/>
  <c r="BM14" i="13"/>
  <c r="BO14" i="13" s="1"/>
  <c r="O14" i="13" s="1"/>
  <c r="BM13" i="13"/>
  <c r="BO13" i="13" s="1"/>
  <c r="O13" i="13" s="1"/>
  <c r="BM12" i="13"/>
  <c r="BO12" i="13" s="1"/>
  <c r="O12" i="13" s="1"/>
  <c r="BM11" i="13"/>
  <c r="BO11" i="13" s="1"/>
  <c r="O11" i="13" s="1"/>
  <c r="BM10" i="13"/>
  <c r="BO10" i="13" s="1"/>
  <c r="O10" i="13" s="1"/>
  <c r="BM9" i="13"/>
  <c r="BO9" i="13" s="1"/>
  <c r="O9" i="13" s="1"/>
  <c r="BM8" i="13"/>
  <c r="BO8" i="13" s="1"/>
  <c r="O8" i="13" s="1"/>
  <c r="BM7" i="13"/>
  <c r="BO7" i="13" s="1"/>
  <c r="O7" i="13" s="1"/>
  <c r="H5" i="13"/>
  <c r="BN5" i="13"/>
  <c r="H6" i="13"/>
  <c r="BN6" i="13"/>
  <c r="H7" i="13"/>
  <c r="BN7" i="13"/>
  <c r="H8" i="13"/>
  <c r="BN9" i="13"/>
  <c r="H10" i="13"/>
  <c r="BN11" i="13"/>
  <c r="H12" i="13"/>
  <c r="BN13" i="13"/>
  <c r="H14" i="13"/>
  <c r="BN15" i="13"/>
  <c r="H16" i="13"/>
  <c r="BN17" i="13"/>
  <c r="H18" i="13"/>
  <c r="BN19" i="13"/>
  <c r="BN21" i="13"/>
  <c r="BN22" i="13"/>
  <c r="AK6" i="12"/>
  <c r="AK8" i="12"/>
  <c r="AK10" i="12"/>
  <c r="AK12" i="12"/>
  <c r="AK14" i="12"/>
  <c r="AK16" i="12"/>
  <c r="AK18" i="12"/>
  <c r="AK20" i="12"/>
  <c r="AK22" i="12"/>
  <c r="AI6" i="12"/>
  <c r="AI8" i="12"/>
  <c r="AI10" i="12"/>
  <c r="AI12" i="12"/>
  <c r="AI14" i="12"/>
  <c r="AI16" i="12"/>
  <c r="AI18" i="12"/>
  <c r="AI20" i="12"/>
  <c r="AI22" i="12"/>
  <c r="AH6" i="12"/>
  <c r="AH8" i="12"/>
  <c r="AH10" i="12"/>
  <c r="AH12" i="12"/>
  <c r="AH14" i="12"/>
  <c r="AH16" i="12"/>
  <c r="AH18" i="12"/>
  <c r="AH20" i="12"/>
  <c r="AH22" i="12"/>
  <c r="AK4" i="12"/>
  <c r="AI4" i="12"/>
  <c r="AH4" i="12"/>
  <c r="BO5" i="13" l="1"/>
  <c r="O5" i="13" s="1"/>
  <c r="AQ6" i="10"/>
  <c r="AQ8" i="10"/>
  <c r="AQ10" i="10"/>
  <c r="AQ12" i="10"/>
  <c r="AQ14" i="10"/>
  <c r="AQ16" i="10"/>
  <c r="AQ18" i="10"/>
  <c r="AQ20" i="10"/>
  <c r="AQ22" i="10"/>
  <c r="AQ24" i="10"/>
  <c r="AQ26" i="10"/>
  <c r="AO6" i="10"/>
  <c r="AO8" i="10"/>
  <c r="AO10" i="10"/>
  <c r="AO12" i="10"/>
  <c r="AO14" i="10"/>
  <c r="AO16" i="10"/>
  <c r="AO18" i="10"/>
  <c r="AO20" i="10"/>
  <c r="AO22" i="10"/>
  <c r="AO24" i="10"/>
  <c r="AO26" i="10"/>
  <c r="AN6" i="10"/>
  <c r="AN8" i="10"/>
  <c r="AN10" i="10"/>
  <c r="AN12" i="10"/>
  <c r="AN14" i="10"/>
  <c r="AN16" i="10"/>
  <c r="AN18" i="10"/>
  <c r="AN20" i="10"/>
  <c r="AN22" i="10"/>
  <c r="AN24" i="10"/>
  <c r="AN26" i="10"/>
  <c r="AQ4" i="10"/>
  <c r="AO4" i="10"/>
  <c r="AN4" i="10"/>
  <c r="U17" i="1" l="1"/>
  <c r="H3" i="9"/>
  <c r="AX1" i="9"/>
  <c r="AQ1" i="9"/>
  <c r="AU1" i="9" s="1"/>
  <c r="A23" i="9"/>
  <c r="A22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Q20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U19" i="9" s="1"/>
  <c r="BE19" i="9"/>
  <c r="BD19" i="9"/>
  <c r="BC19" i="9"/>
  <c r="BB19" i="9"/>
  <c r="BA19" i="9"/>
  <c r="AZ19" i="9"/>
  <c r="AY19" i="9"/>
  <c r="AX19" i="9"/>
  <c r="AW19" i="9"/>
  <c r="AV19" i="9"/>
  <c r="AU19" i="9"/>
  <c r="AT19" i="9"/>
  <c r="M19" i="9" s="1"/>
  <c r="I19" i="9" s="1"/>
  <c r="F19" i="9" s="1"/>
  <c r="E19" i="9" s="1"/>
  <c r="AS19" i="9"/>
  <c r="AQ19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M18" i="9" s="1"/>
  <c r="I18" i="9" s="1"/>
  <c r="F18" i="9" s="1"/>
  <c r="E18" i="9" s="1"/>
  <c r="AS18" i="9"/>
  <c r="AQ18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Q17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Q16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U15" i="9" s="1"/>
  <c r="BE15" i="9"/>
  <c r="BD15" i="9"/>
  <c r="BC15" i="9"/>
  <c r="BB15" i="9"/>
  <c r="BA15" i="9"/>
  <c r="AZ15" i="9"/>
  <c r="AY15" i="9"/>
  <c r="AX15" i="9"/>
  <c r="AW15" i="9"/>
  <c r="AV15" i="9"/>
  <c r="AU15" i="9"/>
  <c r="AT15" i="9"/>
  <c r="M15" i="9" s="1"/>
  <c r="I15" i="9" s="1"/>
  <c r="F15" i="9" s="1"/>
  <c r="E15" i="9" s="1"/>
  <c r="AS15" i="9"/>
  <c r="AQ15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M14" i="9" s="1"/>
  <c r="I14" i="9" s="1"/>
  <c r="F14" i="9" s="1"/>
  <c r="E14" i="9" s="1"/>
  <c r="AS14" i="9"/>
  <c r="AQ14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Q13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Q12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U11" i="9" s="1"/>
  <c r="BE11" i="9"/>
  <c r="BD11" i="9"/>
  <c r="BC11" i="9"/>
  <c r="BB11" i="9"/>
  <c r="BA11" i="9"/>
  <c r="AZ11" i="9"/>
  <c r="AY11" i="9"/>
  <c r="AX11" i="9"/>
  <c r="AW11" i="9"/>
  <c r="AV11" i="9"/>
  <c r="AU11" i="9"/>
  <c r="AT11" i="9"/>
  <c r="M11" i="9" s="1"/>
  <c r="I11" i="9" s="1"/>
  <c r="F11" i="9" s="1"/>
  <c r="E11" i="9" s="1"/>
  <c r="AS11" i="9"/>
  <c r="AQ11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M10" i="9" s="1"/>
  <c r="I10" i="9" s="1"/>
  <c r="F10" i="9" s="1"/>
  <c r="E10" i="9" s="1"/>
  <c r="AS10" i="9"/>
  <c r="AQ10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Q9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Q8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U7" i="9" s="1"/>
  <c r="BE7" i="9"/>
  <c r="BD7" i="9"/>
  <c r="BC7" i="9"/>
  <c r="BB7" i="9"/>
  <c r="BA7" i="9"/>
  <c r="AZ7" i="9"/>
  <c r="AY7" i="9"/>
  <c r="AX7" i="9"/>
  <c r="AW7" i="9"/>
  <c r="AV7" i="9"/>
  <c r="AU7" i="9"/>
  <c r="AT7" i="9"/>
  <c r="M7" i="9" s="1"/>
  <c r="I7" i="9" s="1"/>
  <c r="F7" i="9" s="1"/>
  <c r="E7" i="9" s="1"/>
  <c r="AS7" i="9"/>
  <c r="AQ7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E6" i="9"/>
  <c r="BD6" i="9"/>
  <c r="BC6" i="9"/>
  <c r="BB6" i="9"/>
  <c r="BA6" i="9"/>
  <c r="AZ6" i="9"/>
  <c r="AY6" i="9"/>
  <c r="AX6" i="9"/>
  <c r="AW6" i="9"/>
  <c r="AV6" i="9"/>
  <c r="AU6" i="9"/>
  <c r="AT6" i="9"/>
  <c r="M6" i="9" s="1"/>
  <c r="I6" i="9" s="1"/>
  <c r="F6" i="9" s="1"/>
  <c r="E6" i="9" s="1"/>
  <c r="AS6" i="9"/>
  <c r="AQ6" i="9"/>
  <c r="BS5" i="9"/>
  <c r="BR5" i="9"/>
  <c r="BQ5" i="9"/>
  <c r="BP5" i="9"/>
  <c r="BO5" i="9"/>
  <c r="BN5" i="9"/>
  <c r="BM5" i="9"/>
  <c r="BL5" i="9"/>
  <c r="BK5" i="9"/>
  <c r="BJ5" i="9"/>
  <c r="BI5" i="9"/>
  <c r="BH5" i="9"/>
  <c r="BG5" i="9"/>
  <c r="BE5" i="9"/>
  <c r="BD5" i="9"/>
  <c r="BC5" i="9"/>
  <c r="BB5" i="9"/>
  <c r="BA5" i="9"/>
  <c r="AZ5" i="9"/>
  <c r="AY5" i="9"/>
  <c r="AX5" i="9"/>
  <c r="AW5" i="9"/>
  <c r="AV5" i="9"/>
  <c r="AU5" i="9"/>
  <c r="AT5" i="9"/>
  <c r="AS5" i="9"/>
  <c r="AQ5" i="9"/>
  <c r="H20" i="9"/>
  <c r="BU5" i="9" l="1"/>
  <c r="H6" i="9"/>
  <c r="H7" i="9"/>
  <c r="BU9" i="9"/>
  <c r="H10" i="9"/>
  <c r="H11" i="9"/>
  <c r="BU13" i="9"/>
  <c r="H14" i="9"/>
  <c r="H15" i="9"/>
  <c r="BU17" i="9"/>
  <c r="H18" i="9"/>
  <c r="H19" i="9"/>
  <c r="H5" i="9"/>
  <c r="M5" i="9"/>
  <c r="I5" i="9" s="1"/>
  <c r="F5" i="9" s="1"/>
  <c r="E5" i="9" s="1"/>
  <c r="H8" i="9"/>
  <c r="M8" i="9"/>
  <c r="I8" i="9" s="1"/>
  <c r="F8" i="9" s="1"/>
  <c r="E8" i="9" s="1"/>
  <c r="H9" i="9"/>
  <c r="M9" i="9"/>
  <c r="I9" i="9" s="1"/>
  <c r="F9" i="9" s="1"/>
  <c r="E9" i="9" s="1"/>
  <c r="H12" i="9"/>
  <c r="M12" i="9"/>
  <c r="I12" i="9" s="1"/>
  <c r="F12" i="9" s="1"/>
  <c r="E12" i="9" s="1"/>
  <c r="H13" i="9"/>
  <c r="M13" i="9"/>
  <c r="I13" i="9" s="1"/>
  <c r="F13" i="9" s="1"/>
  <c r="E13" i="9" s="1"/>
  <c r="H16" i="9"/>
  <c r="M16" i="9"/>
  <c r="I16" i="9" s="1"/>
  <c r="F16" i="9" s="1"/>
  <c r="E16" i="9" s="1"/>
  <c r="H17" i="9"/>
  <c r="M17" i="9"/>
  <c r="I17" i="9" s="1"/>
  <c r="F17" i="9" s="1"/>
  <c r="E17" i="9" s="1"/>
  <c r="M20" i="9"/>
  <c r="I20" i="9" s="1"/>
  <c r="F20" i="9" s="1"/>
  <c r="E20" i="9" s="1"/>
  <c r="BV6" i="9"/>
  <c r="BT6" i="9"/>
  <c r="BV8" i="9"/>
  <c r="BT8" i="9"/>
  <c r="BV10" i="9"/>
  <c r="BT10" i="9"/>
  <c r="BV12" i="9"/>
  <c r="BT12" i="9"/>
  <c r="BV14" i="9"/>
  <c r="BT14" i="9"/>
  <c r="BV16" i="9"/>
  <c r="BT16" i="9"/>
  <c r="BV18" i="9"/>
  <c r="BT18" i="9"/>
  <c r="BV20" i="9"/>
  <c r="BT20" i="9"/>
  <c r="BV5" i="9"/>
  <c r="BT5" i="9"/>
  <c r="BU6" i="9"/>
  <c r="BV7" i="9"/>
  <c r="BT7" i="9"/>
  <c r="BU8" i="9"/>
  <c r="BV9" i="9"/>
  <c r="BT9" i="9"/>
  <c r="BU10" i="9"/>
  <c r="BV11" i="9"/>
  <c r="BT11" i="9"/>
  <c r="BU12" i="9"/>
  <c r="BV13" i="9"/>
  <c r="BT13" i="9"/>
  <c r="BU14" i="9"/>
  <c r="BV15" i="9"/>
  <c r="BT15" i="9"/>
  <c r="BU16" i="9"/>
  <c r="BV17" i="9"/>
  <c r="BT17" i="9"/>
  <c r="BU18" i="9"/>
  <c r="BV19" i="9"/>
  <c r="BT19" i="9"/>
  <c r="BU20" i="9"/>
  <c r="U21" i="1"/>
  <c r="U12" i="1"/>
  <c r="U6" i="1"/>
  <c r="A25" i="8"/>
  <c r="A24" i="8"/>
  <c r="BK22" i="8"/>
  <c r="BJ22" i="8"/>
  <c r="BI22" i="8"/>
  <c r="BH22" i="8"/>
  <c r="BG22" i="8"/>
  <c r="BF22" i="8"/>
  <c r="BE22" i="8"/>
  <c r="BD22" i="8"/>
  <c r="BC22" i="8"/>
  <c r="BB22" i="8"/>
  <c r="BA22" i="8"/>
  <c r="AY22" i="8"/>
  <c r="AX22" i="8"/>
  <c r="AW22" i="8"/>
  <c r="AV22" i="8"/>
  <c r="AU22" i="8"/>
  <c r="AT22" i="8"/>
  <c r="AS22" i="8"/>
  <c r="AR22" i="8"/>
  <c r="AQ22" i="8"/>
  <c r="AP22" i="8"/>
  <c r="AO22" i="8"/>
  <c r="AM22" i="8"/>
  <c r="M22" i="8"/>
  <c r="I22" i="8" s="1"/>
  <c r="F22" i="8" s="1"/>
  <c r="E22" i="8" s="1"/>
  <c r="BK21" i="8"/>
  <c r="BJ21" i="8"/>
  <c r="BI21" i="8"/>
  <c r="BH21" i="8"/>
  <c r="BG21" i="8"/>
  <c r="BF21" i="8"/>
  <c r="BE21" i="8"/>
  <c r="BD21" i="8"/>
  <c r="BC21" i="8"/>
  <c r="BB21" i="8"/>
  <c r="BA21" i="8"/>
  <c r="AY21" i="8"/>
  <c r="AX21" i="8"/>
  <c r="AW21" i="8"/>
  <c r="AV21" i="8"/>
  <c r="AU21" i="8"/>
  <c r="AT21" i="8"/>
  <c r="AS21" i="8"/>
  <c r="AR21" i="8"/>
  <c r="AQ21" i="8"/>
  <c r="AP21" i="8"/>
  <c r="AO21" i="8"/>
  <c r="AM21" i="8"/>
  <c r="BK20" i="8"/>
  <c r="BJ20" i="8"/>
  <c r="BI20" i="8"/>
  <c r="BH20" i="8"/>
  <c r="BG20" i="8"/>
  <c r="BF20" i="8"/>
  <c r="BE20" i="8"/>
  <c r="BD20" i="8"/>
  <c r="BC20" i="8"/>
  <c r="BB20" i="8"/>
  <c r="BA20" i="8"/>
  <c r="BL20" i="8" s="1"/>
  <c r="AY20" i="8"/>
  <c r="AX20" i="8"/>
  <c r="AW20" i="8"/>
  <c r="AV20" i="8"/>
  <c r="AU20" i="8"/>
  <c r="AT20" i="8"/>
  <c r="AS20" i="8"/>
  <c r="AR20" i="8"/>
  <c r="AQ20" i="8"/>
  <c r="AP20" i="8"/>
  <c r="M20" i="8" s="1"/>
  <c r="I20" i="8" s="1"/>
  <c r="F20" i="8" s="1"/>
  <c r="E20" i="8" s="1"/>
  <c r="AO20" i="8"/>
  <c r="AM20" i="8"/>
  <c r="BK19" i="8"/>
  <c r="BJ19" i="8"/>
  <c r="BI19" i="8"/>
  <c r="BH19" i="8"/>
  <c r="BG19" i="8"/>
  <c r="BF19" i="8"/>
  <c r="BE19" i="8"/>
  <c r="BD19" i="8"/>
  <c r="BC19" i="8"/>
  <c r="BB19" i="8"/>
  <c r="BA19" i="8"/>
  <c r="AY19" i="8"/>
  <c r="AX19" i="8"/>
  <c r="AW19" i="8"/>
  <c r="AV19" i="8"/>
  <c r="AU19" i="8"/>
  <c r="AT19" i="8"/>
  <c r="AS19" i="8"/>
  <c r="AR19" i="8"/>
  <c r="AQ19" i="8"/>
  <c r="AP19" i="8"/>
  <c r="AO19" i="8"/>
  <c r="AM19" i="8"/>
  <c r="BK18" i="8"/>
  <c r="BJ18" i="8"/>
  <c r="BI18" i="8"/>
  <c r="BH18" i="8"/>
  <c r="BG18" i="8"/>
  <c r="BF18" i="8"/>
  <c r="BE18" i="8"/>
  <c r="BD18" i="8"/>
  <c r="BC18" i="8"/>
  <c r="BB18" i="8"/>
  <c r="BA18" i="8"/>
  <c r="BL18" i="8" s="1"/>
  <c r="AY18" i="8"/>
  <c r="AX18" i="8"/>
  <c r="AW18" i="8"/>
  <c r="AV18" i="8"/>
  <c r="AU18" i="8"/>
  <c r="AT18" i="8"/>
  <c r="AS18" i="8"/>
  <c r="AR18" i="8"/>
  <c r="AQ18" i="8"/>
  <c r="AP18" i="8"/>
  <c r="M18" i="8" s="1"/>
  <c r="I18" i="8" s="1"/>
  <c r="F18" i="8" s="1"/>
  <c r="E18" i="8" s="1"/>
  <c r="AO18" i="8"/>
  <c r="AM18" i="8"/>
  <c r="BK17" i="8"/>
  <c r="BJ17" i="8"/>
  <c r="BI17" i="8"/>
  <c r="BH17" i="8"/>
  <c r="BG17" i="8"/>
  <c r="BF17" i="8"/>
  <c r="BE17" i="8"/>
  <c r="BD17" i="8"/>
  <c r="BC17" i="8"/>
  <c r="BB17" i="8"/>
  <c r="BA17" i="8"/>
  <c r="AY17" i="8"/>
  <c r="AX17" i="8"/>
  <c r="AW17" i="8"/>
  <c r="AV17" i="8"/>
  <c r="AU17" i="8"/>
  <c r="AT17" i="8"/>
  <c r="AS17" i="8"/>
  <c r="AR17" i="8"/>
  <c r="AQ17" i="8"/>
  <c r="AP17" i="8"/>
  <c r="AO17" i="8"/>
  <c r="AM17" i="8"/>
  <c r="BK16" i="8"/>
  <c r="BJ16" i="8"/>
  <c r="BI16" i="8"/>
  <c r="BH16" i="8"/>
  <c r="BG16" i="8"/>
  <c r="BF16" i="8"/>
  <c r="BE16" i="8"/>
  <c r="BD16" i="8"/>
  <c r="BC16" i="8"/>
  <c r="BB16" i="8"/>
  <c r="BA16" i="8"/>
  <c r="BL16" i="8" s="1"/>
  <c r="AY16" i="8"/>
  <c r="AX16" i="8"/>
  <c r="AW16" i="8"/>
  <c r="AV16" i="8"/>
  <c r="AU16" i="8"/>
  <c r="AT16" i="8"/>
  <c r="AS16" i="8"/>
  <c r="AR16" i="8"/>
  <c r="AQ16" i="8"/>
  <c r="AP16" i="8"/>
  <c r="M16" i="8" s="1"/>
  <c r="I16" i="8" s="1"/>
  <c r="F16" i="8" s="1"/>
  <c r="E16" i="8" s="1"/>
  <c r="AO16" i="8"/>
  <c r="AM16" i="8"/>
  <c r="BK15" i="8"/>
  <c r="BJ15" i="8"/>
  <c r="BI15" i="8"/>
  <c r="BH15" i="8"/>
  <c r="BG15" i="8"/>
  <c r="BF15" i="8"/>
  <c r="BE15" i="8"/>
  <c r="BD15" i="8"/>
  <c r="BC15" i="8"/>
  <c r="BB15" i="8"/>
  <c r="BA15" i="8"/>
  <c r="AY15" i="8"/>
  <c r="AX15" i="8"/>
  <c r="AW15" i="8"/>
  <c r="AV15" i="8"/>
  <c r="AU15" i="8"/>
  <c r="AT15" i="8"/>
  <c r="AS15" i="8"/>
  <c r="AR15" i="8"/>
  <c r="AQ15" i="8"/>
  <c r="AP15" i="8"/>
  <c r="AO15" i="8"/>
  <c r="AM15" i="8"/>
  <c r="BK14" i="8"/>
  <c r="BJ14" i="8"/>
  <c r="BI14" i="8"/>
  <c r="BH14" i="8"/>
  <c r="BG14" i="8"/>
  <c r="BF14" i="8"/>
  <c r="BE14" i="8"/>
  <c r="BD14" i="8"/>
  <c r="BC14" i="8"/>
  <c r="BB14" i="8"/>
  <c r="BA14" i="8"/>
  <c r="BL14" i="8" s="1"/>
  <c r="AY14" i="8"/>
  <c r="AX14" i="8"/>
  <c r="AW14" i="8"/>
  <c r="AV14" i="8"/>
  <c r="AU14" i="8"/>
  <c r="AT14" i="8"/>
  <c r="AS14" i="8"/>
  <c r="AR14" i="8"/>
  <c r="AQ14" i="8"/>
  <c r="AP14" i="8"/>
  <c r="M14" i="8" s="1"/>
  <c r="I14" i="8" s="1"/>
  <c r="F14" i="8" s="1"/>
  <c r="E14" i="8" s="1"/>
  <c r="AO14" i="8"/>
  <c r="AM14" i="8"/>
  <c r="BK13" i="8"/>
  <c r="BJ13" i="8"/>
  <c r="BI13" i="8"/>
  <c r="BH13" i="8"/>
  <c r="BG13" i="8"/>
  <c r="BF13" i="8"/>
  <c r="BE13" i="8"/>
  <c r="BD13" i="8"/>
  <c r="BC13" i="8"/>
  <c r="BB13" i="8"/>
  <c r="BA13" i="8"/>
  <c r="AY13" i="8"/>
  <c r="AX13" i="8"/>
  <c r="AW13" i="8"/>
  <c r="AV13" i="8"/>
  <c r="AU13" i="8"/>
  <c r="AT13" i="8"/>
  <c r="AS13" i="8"/>
  <c r="AR13" i="8"/>
  <c r="AQ13" i="8"/>
  <c r="AP13" i="8"/>
  <c r="AO13" i="8"/>
  <c r="AM13" i="8"/>
  <c r="BK12" i="8"/>
  <c r="BJ12" i="8"/>
  <c r="BI12" i="8"/>
  <c r="BH12" i="8"/>
  <c r="BG12" i="8"/>
  <c r="BF12" i="8"/>
  <c r="BE12" i="8"/>
  <c r="BD12" i="8"/>
  <c r="BC12" i="8"/>
  <c r="BB12" i="8"/>
  <c r="BA12" i="8"/>
  <c r="BL12" i="8" s="1"/>
  <c r="AY12" i="8"/>
  <c r="AX12" i="8"/>
  <c r="AW12" i="8"/>
  <c r="AV12" i="8"/>
  <c r="AU12" i="8"/>
  <c r="AT12" i="8"/>
  <c r="AS12" i="8"/>
  <c r="AR12" i="8"/>
  <c r="AQ12" i="8"/>
  <c r="AP12" i="8"/>
  <c r="M12" i="8" s="1"/>
  <c r="I12" i="8" s="1"/>
  <c r="F12" i="8" s="1"/>
  <c r="E12" i="8" s="1"/>
  <c r="AO12" i="8"/>
  <c r="AM12" i="8"/>
  <c r="BK11" i="8"/>
  <c r="BJ11" i="8"/>
  <c r="BI11" i="8"/>
  <c r="BH11" i="8"/>
  <c r="BG11" i="8"/>
  <c r="BF11" i="8"/>
  <c r="BE11" i="8"/>
  <c r="BD11" i="8"/>
  <c r="BC11" i="8"/>
  <c r="BB11" i="8"/>
  <c r="BA11" i="8"/>
  <c r="AY11" i="8"/>
  <c r="AX11" i="8"/>
  <c r="AW11" i="8"/>
  <c r="AV11" i="8"/>
  <c r="AU11" i="8"/>
  <c r="AT11" i="8"/>
  <c r="AS11" i="8"/>
  <c r="AR11" i="8"/>
  <c r="AQ11" i="8"/>
  <c r="AP11" i="8"/>
  <c r="AO11" i="8"/>
  <c r="AM11" i="8"/>
  <c r="BK10" i="8"/>
  <c r="BJ10" i="8"/>
  <c r="BI10" i="8"/>
  <c r="BH10" i="8"/>
  <c r="BG10" i="8"/>
  <c r="BF10" i="8"/>
  <c r="BE10" i="8"/>
  <c r="BD10" i="8"/>
  <c r="BC10" i="8"/>
  <c r="BB10" i="8"/>
  <c r="BA10" i="8"/>
  <c r="BL10" i="8" s="1"/>
  <c r="AY10" i="8"/>
  <c r="AX10" i="8"/>
  <c r="AW10" i="8"/>
  <c r="AV10" i="8"/>
  <c r="AU10" i="8"/>
  <c r="AT10" i="8"/>
  <c r="AS10" i="8"/>
  <c r="AR10" i="8"/>
  <c r="AQ10" i="8"/>
  <c r="AP10" i="8"/>
  <c r="M10" i="8" s="1"/>
  <c r="I10" i="8" s="1"/>
  <c r="F10" i="8" s="1"/>
  <c r="E10" i="8" s="1"/>
  <c r="AO10" i="8"/>
  <c r="AM10" i="8"/>
  <c r="BK9" i="8"/>
  <c r="BJ9" i="8"/>
  <c r="BI9" i="8"/>
  <c r="BH9" i="8"/>
  <c r="BG9" i="8"/>
  <c r="BF9" i="8"/>
  <c r="BE9" i="8"/>
  <c r="BD9" i="8"/>
  <c r="BC9" i="8"/>
  <c r="BB9" i="8"/>
  <c r="BA9" i="8"/>
  <c r="AY9" i="8"/>
  <c r="AX9" i="8"/>
  <c r="AW9" i="8"/>
  <c r="AV9" i="8"/>
  <c r="AU9" i="8"/>
  <c r="AT9" i="8"/>
  <c r="AS9" i="8"/>
  <c r="AR9" i="8"/>
  <c r="AQ9" i="8"/>
  <c r="AP9" i="8"/>
  <c r="AO9" i="8"/>
  <c r="AM9" i="8"/>
  <c r="BK8" i="8"/>
  <c r="BJ8" i="8"/>
  <c r="BI8" i="8"/>
  <c r="BH8" i="8"/>
  <c r="BG8" i="8"/>
  <c r="BF8" i="8"/>
  <c r="BE8" i="8"/>
  <c r="BD8" i="8"/>
  <c r="BC8" i="8"/>
  <c r="BB8" i="8"/>
  <c r="BA8" i="8"/>
  <c r="BL8" i="8" s="1"/>
  <c r="AY8" i="8"/>
  <c r="AX8" i="8"/>
  <c r="AW8" i="8"/>
  <c r="AV8" i="8"/>
  <c r="AU8" i="8"/>
  <c r="AT8" i="8"/>
  <c r="AS8" i="8"/>
  <c r="AR8" i="8"/>
  <c r="AQ8" i="8"/>
  <c r="AP8" i="8"/>
  <c r="M8" i="8" s="1"/>
  <c r="I8" i="8" s="1"/>
  <c r="F8" i="8" s="1"/>
  <c r="E8" i="8" s="1"/>
  <c r="AO8" i="8"/>
  <c r="AM8" i="8"/>
  <c r="BK7" i="8"/>
  <c r="BJ7" i="8"/>
  <c r="BI7" i="8"/>
  <c r="BH7" i="8"/>
  <c r="BG7" i="8"/>
  <c r="BF7" i="8"/>
  <c r="BE7" i="8"/>
  <c r="BD7" i="8"/>
  <c r="BC7" i="8"/>
  <c r="BB7" i="8"/>
  <c r="BA7" i="8"/>
  <c r="AY7" i="8"/>
  <c r="AX7" i="8"/>
  <c r="AW7" i="8"/>
  <c r="AV7" i="8"/>
  <c r="AU7" i="8"/>
  <c r="AT7" i="8"/>
  <c r="AS7" i="8"/>
  <c r="AR7" i="8"/>
  <c r="AQ7" i="8"/>
  <c r="AP7" i="8"/>
  <c r="AO7" i="8"/>
  <c r="AM7" i="8"/>
  <c r="BK6" i="8"/>
  <c r="BJ6" i="8"/>
  <c r="BI6" i="8"/>
  <c r="BH6" i="8"/>
  <c r="BG6" i="8"/>
  <c r="BF6" i="8"/>
  <c r="BE6" i="8"/>
  <c r="BD6" i="8"/>
  <c r="BC6" i="8"/>
  <c r="BB6" i="8"/>
  <c r="BA6" i="8"/>
  <c r="BL6" i="8" s="1"/>
  <c r="AY6" i="8"/>
  <c r="AX6" i="8"/>
  <c r="AW6" i="8"/>
  <c r="AV6" i="8"/>
  <c r="AU6" i="8"/>
  <c r="AT6" i="8"/>
  <c r="AS6" i="8"/>
  <c r="AR6" i="8"/>
  <c r="AQ6" i="8"/>
  <c r="AP6" i="8"/>
  <c r="M6" i="8" s="1"/>
  <c r="I6" i="8" s="1"/>
  <c r="F6" i="8" s="1"/>
  <c r="E6" i="8" s="1"/>
  <c r="AO6" i="8"/>
  <c r="AM6" i="8"/>
  <c r="BK5" i="8"/>
  <c r="BJ5" i="8"/>
  <c r="BI5" i="8"/>
  <c r="BH5" i="8"/>
  <c r="BG5" i="8"/>
  <c r="BF5" i="8"/>
  <c r="BE5" i="8"/>
  <c r="BD5" i="8"/>
  <c r="BC5" i="8"/>
  <c r="BB5" i="8"/>
  <c r="BA5" i="8"/>
  <c r="AY5" i="8"/>
  <c r="AX5" i="8"/>
  <c r="AW5" i="8"/>
  <c r="AV5" i="8"/>
  <c r="AU5" i="8"/>
  <c r="AT5" i="8"/>
  <c r="AS5" i="8"/>
  <c r="AR5" i="8"/>
  <c r="AQ5" i="8"/>
  <c r="AP5" i="8"/>
  <c r="AO5" i="8"/>
  <c r="AM5" i="8"/>
  <c r="H3" i="8"/>
  <c r="AX1" i="8"/>
  <c r="AU1" i="8"/>
  <c r="AQ1" i="8"/>
  <c r="BW17" i="9" l="1"/>
  <c r="O17" i="9" s="1"/>
  <c r="N17" i="9"/>
  <c r="BW13" i="9"/>
  <c r="O13" i="9" s="1"/>
  <c r="N13" i="9"/>
  <c r="BW9" i="9"/>
  <c r="O9" i="9" s="1"/>
  <c r="N9" i="9"/>
  <c r="BW5" i="9"/>
  <c r="O5" i="9" s="1"/>
  <c r="N5" i="9"/>
  <c r="N20" i="9"/>
  <c r="BW20" i="9"/>
  <c r="O20" i="9" s="1"/>
  <c r="N18" i="9"/>
  <c r="BW18" i="9"/>
  <c r="O18" i="9" s="1"/>
  <c r="N16" i="9"/>
  <c r="BW16" i="9"/>
  <c r="O16" i="9" s="1"/>
  <c r="N14" i="9"/>
  <c r="BW14" i="9"/>
  <c r="O14" i="9" s="1"/>
  <c r="N12" i="9"/>
  <c r="BW12" i="9"/>
  <c r="O12" i="9" s="1"/>
  <c r="N10" i="9"/>
  <c r="BW10" i="9"/>
  <c r="O10" i="9" s="1"/>
  <c r="N8" i="9"/>
  <c r="BW8" i="9"/>
  <c r="O8" i="9" s="1"/>
  <c r="N6" i="9"/>
  <c r="BW6" i="9"/>
  <c r="O6" i="9" s="1"/>
  <c r="BW19" i="9"/>
  <c r="O19" i="9" s="1"/>
  <c r="N19" i="9"/>
  <c r="BW15" i="9"/>
  <c r="O15" i="9" s="1"/>
  <c r="N15" i="9"/>
  <c r="BW11" i="9"/>
  <c r="O11" i="9" s="1"/>
  <c r="N11" i="9"/>
  <c r="BW7" i="9"/>
  <c r="O7" i="9" s="1"/>
  <c r="N7" i="9"/>
  <c r="M9" i="8"/>
  <c r="I9" i="8" s="1"/>
  <c r="F9" i="8" s="1"/>
  <c r="E9" i="8" s="1"/>
  <c r="BL9" i="8"/>
  <c r="N9" i="8" s="1"/>
  <c r="M5" i="8"/>
  <c r="I5" i="8" s="1"/>
  <c r="F5" i="8" s="1"/>
  <c r="E5" i="8" s="1"/>
  <c r="BL5" i="8"/>
  <c r="M7" i="8"/>
  <c r="I7" i="8" s="1"/>
  <c r="F7" i="8" s="1"/>
  <c r="E7" i="8" s="1"/>
  <c r="BL7" i="8"/>
  <c r="N7" i="8" s="1"/>
  <c r="M11" i="8"/>
  <c r="I11" i="8" s="1"/>
  <c r="F11" i="8" s="1"/>
  <c r="E11" i="8" s="1"/>
  <c r="BL11" i="8"/>
  <c r="N11" i="8" s="1"/>
  <c r="M13" i="8"/>
  <c r="I13" i="8" s="1"/>
  <c r="F13" i="8" s="1"/>
  <c r="E13" i="8" s="1"/>
  <c r="BL13" i="8"/>
  <c r="N13" i="8" s="1"/>
  <c r="M15" i="8"/>
  <c r="I15" i="8" s="1"/>
  <c r="F15" i="8" s="1"/>
  <c r="E15" i="8" s="1"/>
  <c r="BL15" i="8"/>
  <c r="N15" i="8" s="1"/>
  <c r="M17" i="8"/>
  <c r="I17" i="8" s="1"/>
  <c r="F17" i="8" s="1"/>
  <c r="E17" i="8" s="1"/>
  <c r="BL17" i="8"/>
  <c r="N17" i="8" s="1"/>
  <c r="M19" i="8"/>
  <c r="I19" i="8" s="1"/>
  <c r="F19" i="8" s="1"/>
  <c r="E19" i="8" s="1"/>
  <c r="BL19" i="8"/>
  <c r="N19" i="8" s="1"/>
  <c r="M21" i="8"/>
  <c r="I21" i="8" s="1"/>
  <c r="F21" i="8" s="1"/>
  <c r="E21" i="8" s="1"/>
  <c r="BL21" i="8"/>
  <c r="N21" i="8" s="1"/>
  <c r="BL22" i="8"/>
  <c r="N5" i="8"/>
  <c r="N6" i="8"/>
  <c r="N8" i="8"/>
  <c r="BM8" i="8"/>
  <c r="BO8" i="8" s="1"/>
  <c r="O8" i="8" s="1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BM5" i="8"/>
  <c r="BM6" i="8"/>
  <c r="BO6" i="8" s="1"/>
  <c r="O6" i="8" s="1"/>
  <c r="BM7" i="8"/>
  <c r="N12" i="8"/>
  <c r="N14" i="8"/>
  <c r="N16" i="8"/>
  <c r="N18" i="8"/>
  <c r="N20" i="8"/>
  <c r="BM22" i="8"/>
  <c r="BM21" i="8"/>
  <c r="BO21" i="8" s="1"/>
  <c r="O21" i="8" s="1"/>
  <c r="BM20" i="8"/>
  <c r="BO20" i="8" s="1"/>
  <c r="O20" i="8" s="1"/>
  <c r="BM19" i="8"/>
  <c r="BO19" i="8" s="1"/>
  <c r="O19" i="8" s="1"/>
  <c r="BM18" i="8"/>
  <c r="BO18" i="8" s="1"/>
  <c r="O18" i="8" s="1"/>
  <c r="BM17" i="8"/>
  <c r="BO17" i="8" s="1"/>
  <c r="O17" i="8" s="1"/>
  <c r="BM16" i="8"/>
  <c r="BO16" i="8" s="1"/>
  <c r="O16" i="8" s="1"/>
  <c r="BM15" i="8"/>
  <c r="BO15" i="8" s="1"/>
  <c r="O15" i="8" s="1"/>
  <c r="BM14" i="8"/>
  <c r="BO14" i="8" s="1"/>
  <c r="O14" i="8" s="1"/>
  <c r="BM13" i="8"/>
  <c r="BO13" i="8" s="1"/>
  <c r="O13" i="8" s="1"/>
  <c r="BM12" i="8"/>
  <c r="BO12" i="8" s="1"/>
  <c r="O12" i="8" s="1"/>
  <c r="BM11" i="8"/>
  <c r="BO11" i="8" s="1"/>
  <c r="O11" i="8" s="1"/>
  <c r="BM10" i="8"/>
  <c r="BO10" i="8" s="1"/>
  <c r="O10" i="8" s="1"/>
  <c r="BN22" i="8"/>
  <c r="BN21" i="8"/>
  <c r="BN20" i="8"/>
  <c r="BN19" i="8"/>
  <c r="BN18" i="8"/>
  <c r="BN17" i="8"/>
  <c r="BN16" i="8"/>
  <c r="BN15" i="8"/>
  <c r="BN14" i="8"/>
  <c r="BN13" i="8"/>
  <c r="BN12" i="8"/>
  <c r="BN11" i="8"/>
  <c r="BN10" i="8"/>
  <c r="BN9" i="8"/>
  <c r="H5" i="8"/>
  <c r="BN5" i="8"/>
  <c r="H6" i="8"/>
  <c r="BN6" i="8"/>
  <c r="H7" i="8"/>
  <c r="BN7" i="8"/>
  <c r="H8" i="8"/>
  <c r="BN8" i="8"/>
  <c r="H9" i="8"/>
  <c r="BM9" i="8"/>
  <c r="N10" i="8"/>
  <c r="BO22" i="8"/>
  <c r="O22" i="8" s="1"/>
  <c r="N22" i="8"/>
  <c r="U22" i="1"/>
  <c r="U24" i="1"/>
  <c r="U25" i="1"/>
  <c r="U19" i="1"/>
  <c r="A21" i="7"/>
  <c r="A20" i="7"/>
  <c r="BK18" i="7"/>
  <c r="BJ18" i="7"/>
  <c r="BI18" i="7"/>
  <c r="BH18" i="7"/>
  <c r="BG18" i="7"/>
  <c r="BF18" i="7"/>
  <c r="BE18" i="7"/>
  <c r="BD18" i="7"/>
  <c r="BC18" i="7"/>
  <c r="BB18" i="7"/>
  <c r="BL18" i="7" s="1"/>
  <c r="BA18" i="7"/>
  <c r="AY18" i="7"/>
  <c r="AX18" i="7"/>
  <c r="AW18" i="7"/>
  <c r="AV18" i="7"/>
  <c r="AU18" i="7"/>
  <c r="AT18" i="7"/>
  <c r="AS18" i="7"/>
  <c r="AR18" i="7"/>
  <c r="AQ18" i="7"/>
  <c r="AP18" i="7"/>
  <c r="AO18" i="7"/>
  <c r="M18" i="7" s="1"/>
  <c r="I18" i="7" s="1"/>
  <c r="F18" i="7" s="1"/>
  <c r="E18" i="7" s="1"/>
  <c r="AM18" i="7"/>
  <c r="BK17" i="7"/>
  <c r="BJ17" i="7"/>
  <c r="BI17" i="7"/>
  <c r="BH17" i="7"/>
  <c r="BG17" i="7"/>
  <c r="BF17" i="7"/>
  <c r="BE17" i="7"/>
  <c r="BD17" i="7"/>
  <c r="BC17" i="7"/>
  <c r="BB17" i="7"/>
  <c r="BL17" i="7" s="1"/>
  <c r="BA17" i="7"/>
  <c r="AY17" i="7"/>
  <c r="AX17" i="7"/>
  <c r="AW17" i="7"/>
  <c r="AV17" i="7"/>
  <c r="AU17" i="7"/>
  <c r="AT17" i="7"/>
  <c r="AS17" i="7"/>
  <c r="AR17" i="7"/>
  <c r="AQ17" i="7"/>
  <c r="AP17" i="7"/>
  <c r="AO17" i="7"/>
  <c r="AM17" i="7"/>
  <c r="M17" i="7"/>
  <c r="I17" i="7" s="1"/>
  <c r="F17" i="7" s="1"/>
  <c r="E17" i="7" s="1"/>
  <c r="BK16" i="7"/>
  <c r="BJ16" i="7"/>
  <c r="BI16" i="7"/>
  <c r="BH16" i="7"/>
  <c r="BG16" i="7"/>
  <c r="BF16" i="7"/>
  <c r="BE16" i="7"/>
  <c r="BD16" i="7"/>
  <c r="BC16" i="7"/>
  <c r="BB16" i="7"/>
  <c r="BA16" i="7"/>
  <c r="AY16" i="7"/>
  <c r="AX16" i="7"/>
  <c r="AW16" i="7"/>
  <c r="AV16" i="7"/>
  <c r="AU16" i="7"/>
  <c r="AT16" i="7"/>
  <c r="AS16" i="7"/>
  <c r="AR16" i="7"/>
  <c r="AQ16" i="7"/>
  <c r="AP16" i="7"/>
  <c r="AO16" i="7"/>
  <c r="AM16" i="7"/>
  <c r="BK15" i="7"/>
  <c r="BJ15" i="7"/>
  <c r="BI15" i="7"/>
  <c r="BH15" i="7"/>
  <c r="BG15" i="7"/>
  <c r="BF15" i="7"/>
  <c r="BE15" i="7"/>
  <c r="BD15" i="7"/>
  <c r="BC15" i="7"/>
  <c r="BB15" i="7"/>
  <c r="BA15" i="7"/>
  <c r="AY15" i="7"/>
  <c r="AX15" i="7"/>
  <c r="AW15" i="7"/>
  <c r="AV15" i="7"/>
  <c r="AU15" i="7"/>
  <c r="AT15" i="7"/>
  <c r="AS15" i="7"/>
  <c r="AR15" i="7"/>
  <c r="AQ15" i="7"/>
  <c r="AP15" i="7"/>
  <c r="M15" i="7" s="1"/>
  <c r="I15" i="7" s="1"/>
  <c r="F15" i="7" s="1"/>
  <c r="E15" i="7" s="1"/>
  <c r="AO15" i="7"/>
  <c r="AM15" i="7"/>
  <c r="BK14" i="7"/>
  <c r="BJ14" i="7"/>
  <c r="BI14" i="7"/>
  <c r="BH14" i="7"/>
  <c r="BG14" i="7"/>
  <c r="BF14" i="7"/>
  <c r="BE14" i="7"/>
  <c r="BD14" i="7"/>
  <c r="BC14" i="7"/>
  <c r="BB14" i="7"/>
  <c r="BL14" i="7" s="1"/>
  <c r="BA14" i="7"/>
  <c r="AY14" i="7"/>
  <c r="AX14" i="7"/>
  <c r="AW14" i="7"/>
  <c r="AV14" i="7"/>
  <c r="AU14" i="7"/>
  <c r="AT14" i="7"/>
  <c r="AS14" i="7"/>
  <c r="AR14" i="7"/>
  <c r="AQ14" i="7"/>
  <c r="AP14" i="7"/>
  <c r="AO14" i="7"/>
  <c r="M14" i="7" s="1"/>
  <c r="I14" i="7" s="1"/>
  <c r="F14" i="7" s="1"/>
  <c r="E14" i="7" s="1"/>
  <c r="AM14" i="7"/>
  <c r="BK13" i="7"/>
  <c r="BJ13" i="7"/>
  <c r="BI13" i="7"/>
  <c r="BH13" i="7"/>
  <c r="BG13" i="7"/>
  <c r="BF13" i="7"/>
  <c r="BE13" i="7"/>
  <c r="BD13" i="7"/>
  <c r="BC13" i="7"/>
  <c r="BB13" i="7"/>
  <c r="BL13" i="7" s="1"/>
  <c r="BA13" i="7"/>
  <c r="AY13" i="7"/>
  <c r="AX13" i="7"/>
  <c r="AW13" i="7"/>
  <c r="AV13" i="7"/>
  <c r="AU13" i="7"/>
  <c r="AT13" i="7"/>
  <c r="AS13" i="7"/>
  <c r="AR13" i="7"/>
  <c r="AQ13" i="7"/>
  <c r="AP13" i="7"/>
  <c r="AO13" i="7"/>
  <c r="AM13" i="7"/>
  <c r="M13" i="7"/>
  <c r="I13" i="7" s="1"/>
  <c r="F13" i="7" s="1"/>
  <c r="E13" i="7" s="1"/>
  <c r="BK12" i="7"/>
  <c r="BJ12" i="7"/>
  <c r="BI12" i="7"/>
  <c r="BH12" i="7"/>
  <c r="BG12" i="7"/>
  <c r="BF12" i="7"/>
  <c r="BE12" i="7"/>
  <c r="BD12" i="7"/>
  <c r="BC12" i="7"/>
  <c r="BB12" i="7"/>
  <c r="BA12" i="7"/>
  <c r="AY12" i="7"/>
  <c r="AX12" i="7"/>
  <c r="AW12" i="7"/>
  <c r="AV12" i="7"/>
  <c r="AU12" i="7"/>
  <c r="AT12" i="7"/>
  <c r="AS12" i="7"/>
  <c r="AR12" i="7"/>
  <c r="AQ12" i="7"/>
  <c r="AP12" i="7"/>
  <c r="AO12" i="7"/>
  <c r="AM12" i="7"/>
  <c r="BK11" i="7"/>
  <c r="BJ11" i="7"/>
  <c r="BI11" i="7"/>
  <c r="BH11" i="7"/>
  <c r="BG11" i="7"/>
  <c r="BF11" i="7"/>
  <c r="BE11" i="7"/>
  <c r="BD11" i="7"/>
  <c r="BC11" i="7"/>
  <c r="BB11" i="7"/>
  <c r="BA11" i="7"/>
  <c r="AY11" i="7"/>
  <c r="AX11" i="7"/>
  <c r="AW11" i="7"/>
  <c r="AV11" i="7"/>
  <c r="AU11" i="7"/>
  <c r="AT11" i="7"/>
  <c r="AS11" i="7"/>
  <c r="AR11" i="7"/>
  <c r="AQ11" i="7"/>
  <c r="AP11" i="7"/>
  <c r="M11" i="7" s="1"/>
  <c r="I11" i="7" s="1"/>
  <c r="F11" i="7" s="1"/>
  <c r="E11" i="7" s="1"/>
  <c r="AO11" i="7"/>
  <c r="AM11" i="7"/>
  <c r="BK10" i="7"/>
  <c r="BJ10" i="7"/>
  <c r="BI10" i="7"/>
  <c r="BH10" i="7"/>
  <c r="BG10" i="7"/>
  <c r="BF10" i="7"/>
  <c r="BE10" i="7"/>
  <c r="BD10" i="7"/>
  <c r="BC10" i="7"/>
  <c r="BB10" i="7"/>
  <c r="BL10" i="7" s="1"/>
  <c r="BA10" i="7"/>
  <c r="AY10" i="7"/>
  <c r="AX10" i="7"/>
  <c r="AW10" i="7"/>
  <c r="AV10" i="7"/>
  <c r="AU10" i="7"/>
  <c r="AT10" i="7"/>
  <c r="AS10" i="7"/>
  <c r="AR10" i="7"/>
  <c r="AQ10" i="7"/>
  <c r="AP10" i="7"/>
  <c r="AO10" i="7"/>
  <c r="M10" i="7" s="1"/>
  <c r="I10" i="7" s="1"/>
  <c r="F10" i="7" s="1"/>
  <c r="E10" i="7" s="1"/>
  <c r="AM10" i="7"/>
  <c r="BK9" i="7"/>
  <c r="BJ9" i="7"/>
  <c r="BI9" i="7"/>
  <c r="BH9" i="7"/>
  <c r="BG9" i="7"/>
  <c r="BF9" i="7"/>
  <c r="BE9" i="7"/>
  <c r="BD9" i="7"/>
  <c r="BC9" i="7"/>
  <c r="BB9" i="7"/>
  <c r="BL9" i="7" s="1"/>
  <c r="BA9" i="7"/>
  <c r="AY9" i="7"/>
  <c r="AX9" i="7"/>
  <c r="AW9" i="7"/>
  <c r="AV9" i="7"/>
  <c r="AU9" i="7"/>
  <c r="AT9" i="7"/>
  <c r="AS9" i="7"/>
  <c r="AR9" i="7"/>
  <c r="AQ9" i="7"/>
  <c r="AP9" i="7"/>
  <c r="AO9" i="7"/>
  <c r="AM9" i="7"/>
  <c r="M9" i="7"/>
  <c r="I9" i="7" s="1"/>
  <c r="F9" i="7" s="1"/>
  <c r="E9" i="7" s="1"/>
  <c r="BK8" i="7"/>
  <c r="BJ8" i="7"/>
  <c r="BI8" i="7"/>
  <c r="BH8" i="7"/>
  <c r="BG8" i="7"/>
  <c r="BF8" i="7"/>
  <c r="BE8" i="7"/>
  <c r="BD8" i="7"/>
  <c r="BC8" i="7"/>
  <c r="BB8" i="7"/>
  <c r="BA8" i="7"/>
  <c r="AY8" i="7"/>
  <c r="AX8" i="7"/>
  <c r="AW8" i="7"/>
  <c r="AV8" i="7"/>
  <c r="AU8" i="7"/>
  <c r="AT8" i="7"/>
  <c r="AS8" i="7"/>
  <c r="AR8" i="7"/>
  <c r="AQ8" i="7"/>
  <c r="AP8" i="7"/>
  <c r="AO8" i="7"/>
  <c r="AM8" i="7"/>
  <c r="BK7" i="7"/>
  <c r="BJ7" i="7"/>
  <c r="BI7" i="7"/>
  <c r="BH7" i="7"/>
  <c r="BG7" i="7"/>
  <c r="BF7" i="7"/>
  <c r="BE7" i="7"/>
  <c r="BD7" i="7"/>
  <c r="BC7" i="7"/>
  <c r="BB7" i="7"/>
  <c r="BA7" i="7"/>
  <c r="AY7" i="7"/>
  <c r="AX7" i="7"/>
  <c r="AW7" i="7"/>
  <c r="AV7" i="7"/>
  <c r="AU7" i="7"/>
  <c r="AT7" i="7"/>
  <c r="AS7" i="7"/>
  <c r="AR7" i="7"/>
  <c r="AQ7" i="7"/>
  <c r="AP7" i="7"/>
  <c r="M7" i="7" s="1"/>
  <c r="I7" i="7" s="1"/>
  <c r="F7" i="7" s="1"/>
  <c r="E7" i="7" s="1"/>
  <c r="AO7" i="7"/>
  <c r="AM7" i="7"/>
  <c r="BK6" i="7"/>
  <c r="BJ6" i="7"/>
  <c r="BI6" i="7"/>
  <c r="BH6" i="7"/>
  <c r="BG6" i="7"/>
  <c r="BF6" i="7"/>
  <c r="BE6" i="7"/>
  <c r="BD6" i="7"/>
  <c r="BC6" i="7"/>
  <c r="BB6" i="7"/>
  <c r="BA6" i="7"/>
  <c r="AY6" i="7"/>
  <c r="AX6" i="7"/>
  <c r="AW6" i="7"/>
  <c r="AV6" i="7"/>
  <c r="AU6" i="7"/>
  <c r="AT6" i="7"/>
  <c r="AS6" i="7"/>
  <c r="AR6" i="7"/>
  <c r="AQ6" i="7"/>
  <c r="AP6" i="7"/>
  <c r="AO6" i="7"/>
  <c r="AM6" i="7"/>
  <c r="BK5" i="7"/>
  <c r="BJ5" i="7"/>
  <c r="BI5" i="7"/>
  <c r="BH5" i="7"/>
  <c r="BG5" i="7"/>
  <c r="BF5" i="7"/>
  <c r="BE5" i="7"/>
  <c r="BD5" i="7"/>
  <c r="BC5" i="7"/>
  <c r="BB5" i="7"/>
  <c r="BA5" i="7"/>
  <c r="BL5" i="7" s="1"/>
  <c r="AY5" i="7"/>
  <c r="AX5" i="7"/>
  <c r="AW5" i="7"/>
  <c r="AV5" i="7"/>
  <c r="AU5" i="7"/>
  <c r="AT5" i="7"/>
  <c r="AS5" i="7"/>
  <c r="AR5" i="7"/>
  <c r="AQ5" i="7"/>
  <c r="AP5" i="7"/>
  <c r="M5" i="7" s="1"/>
  <c r="I5" i="7" s="1"/>
  <c r="F5" i="7" s="1"/>
  <c r="E5" i="7" s="1"/>
  <c r="AO5" i="7"/>
  <c r="AM5" i="7"/>
  <c r="H3" i="7"/>
  <c r="H17" i="7" s="1"/>
  <c r="AX1" i="7"/>
  <c r="BN15" i="7" s="1"/>
  <c r="AQ1" i="7"/>
  <c r="AU1" i="7" s="1"/>
  <c r="BO9" i="8" l="1"/>
  <c r="O9" i="8" s="1"/>
  <c r="BO5" i="8"/>
  <c r="O5" i="8" s="1"/>
  <c r="BO7" i="8"/>
  <c r="O7" i="8" s="1"/>
  <c r="BN9" i="7"/>
  <c r="BN13" i="7"/>
  <c r="BN17" i="7"/>
  <c r="M6" i="7"/>
  <c r="I6" i="7" s="1"/>
  <c r="F6" i="7" s="1"/>
  <c r="E6" i="7" s="1"/>
  <c r="BL6" i="7"/>
  <c r="BL7" i="7"/>
  <c r="N7" i="7" s="1"/>
  <c r="BN7" i="7"/>
  <c r="M8" i="7"/>
  <c r="I8" i="7" s="1"/>
  <c r="F8" i="7" s="1"/>
  <c r="E8" i="7" s="1"/>
  <c r="BL8" i="7"/>
  <c r="BL11" i="7"/>
  <c r="N11" i="7" s="1"/>
  <c r="BN11" i="7"/>
  <c r="M12" i="7"/>
  <c r="I12" i="7" s="1"/>
  <c r="F12" i="7" s="1"/>
  <c r="E12" i="7" s="1"/>
  <c r="BL12" i="7"/>
  <c r="BL15" i="7"/>
  <c r="N15" i="7" s="1"/>
  <c r="M16" i="7"/>
  <c r="I16" i="7" s="1"/>
  <c r="F16" i="7" s="1"/>
  <c r="E16" i="7" s="1"/>
  <c r="BL16" i="7"/>
  <c r="N5" i="7"/>
  <c r="N9" i="7"/>
  <c r="N10" i="7"/>
  <c r="N13" i="7"/>
  <c r="N14" i="7"/>
  <c r="N17" i="7"/>
  <c r="N18" i="7"/>
  <c r="N6" i="7"/>
  <c r="N8" i="7"/>
  <c r="N12" i="7"/>
  <c r="N16" i="7"/>
  <c r="BM5" i="7"/>
  <c r="BO5" i="7" s="1"/>
  <c r="O5" i="7" s="1"/>
  <c r="BM6" i="7"/>
  <c r="BO6" i="7" s="1"/>
  <c r="O6" i="7" s="1"/>
  <c r="H8" i="7"/>
  <c r="H10" i="7"/>
  <c r="H12" i="7"/>
  <c r="H14" i="7"/>
  <c r="H16" i="7"/>
  <c r="H18" i="7"/>
  <c r="BM18" i="7"/>
  <c r="BO18" i="7" s="1"/>
  <c r="O18" i="7" s="1"/>
  <c r="BM17" i="7"/>
  <c r="BO17" i="7" s="1"/>
  <c r="O17" i="7" s="1"/>
  <c r="BM16" i="7"/>
  <c r="BM15" i="7"/>
  <c r="BO15" i="7" s="1"/>
  <c r="O15" i="7" s="1"/>
  <c r="BM14" i="7"/>
  <c r="BO14" i="7" s="1"/>
  <c r="O14" i="7" s="1"/>
  <c r="BM13" i="7"/>
  <c r="BO13" i="7" s="1"/>
  <c r="O13" i="7" s="1"/>
  <c r="BM12" i="7"/>
  <c r="BO12" i="7" s="1"/>
  <c r="O12" i="7" s="1"/>
  <c r="BM11" i="7"/>
  <c r="BO11" i="7" s="1"/>
  <c r="O11" i="7" s="1"/>
  <c r="BM10" i="7"/>
  <c r="BO10" i="7" s="1"/>
  <c r="O10" i="7" s="1"/>
  <c r="BM9" i="7"/>
  <c r="BO9" i="7" s="1"/>
  <c r="O9" i="7" s="1"/>
  <c r="BM8" i="7"/>
  <c r="BO8" i="7" s="1"/>
  <c r="O8" i="7" s="1"/>
  <c r="BM7" i="7"/>
  <c r="BO7" i="7" s="1"/>
  <c r="O7" i="7" s="1"/>
  <c r="H5" i="7"/>
  <c r="BN5" i="7"/>
  <c r="H6" i="7"/>
  <c r="BN6" i="7"/>
  <c r="H7" i="7"/>
  <c r="BN8" i="7"/>
  <c r="H9" i="7"/>
  <c r="BN10" i="7"/>
  <c r="H11" i="7"/>
  <c r="BN12" i="7"/>
  <c r="H13" i="7"/>
  <c r="BN14" i="7"/>
  <c r="H15" i="7"/>
  <c r="BN16" i="7"/>
  <c r="BN18" i="7"/>
  <c r="AN6" i="6"/>
  <c r="AN8" i="6"/>
  <c r="AN10" i="6"/>
  <c r="AN12" i="6"/>
  <c r="AN14" i="6"/>
  <c r="AN16" i="6"/>
  <c r="AN18" i="6"/>
  <c r="AN20" i="6"/>
  <c r="AN22" i="6"/>
  <c r="AN24" i="6"/>
  <c r="AN4" i="6"/>
  <c r="AL6" i="6"/>
  <c r="AL8" i="6"/>
  <c r="AL10" i="6"/>
  <c r="AL12" i="6"/>
  <c r="AL14" i="6"/>
  <c r="AL16" i="6"/>
  <c r="AL18" i="6"/>
  <c r="AL20" i="6"/>
  <c r="AL22" i="6"/>
  <c r="AL24" i="6"/>
  <c r="AL4" i="6"/>
  <c r="AK6" i="6"/>
  <c r="AK8" i="6"/>
  <c r="AK10" i="6"/>
  <c r="AK12" i="6"/>
  <c r="AK14" i="6"/>
  <c r="AK16" i="6"/>
  <c r="AK18" i="6"/>
  <c r="AK20" i="6"/>
  <c r="AK22" i="6"/>
  <c r="AK24" i="6"/>
  <c r="AK4" i="6"/>
  <c r="BO16" i="7" l="1"/>
  <c r="O16" i="7" s="1"/>
  <c r="U30" i="1"/>
  <c r="U20" i="1" l="1"/>
  <c r="U26" i="1"/>
  <c r="U23" i="1"/>
  <c r="U8" i="1"/>
  <c r="U7" i="1"/>
  <c r="A25" i="5"/>
  <c r="A24" i="5"/>
  <c r="BK22" i="5"/>
  <c r="BJ22" i="5"/>
  <c r="BI22" i="5"/>
  <c r="BH22" i="5"/>
  <c r="BG22" i="5"/>
  <c r="BF22" i="5"/>
  <c r="BE22" i="5"/>
  <c r="BD22" i="5"/>
  <c r="BC22" i="5"/>
  <c r="BB22" i="5"/>
  <c r="BM22" i="5" s="1"/>
  <c r="BA22" i="5"/>
  <c r="AY22" i="5"/>
  <c r="AX22" i="5"/>
  <c r="AW22" i="5"/>
  <c r="AV22" i="5"/>
  <c r="AU22" i="5"/>
  <c r="AT22" i="5"/>
  <c r="AS22" i="5"/>
  <c r="AR22" i="5"/>
  <c r="AQ22" i="5"/>
  <c r="AP22" i="5"/>
  <c r="AO22" i="5"/>
  <c r="AM22" i="5"/>
  <c r="BK21" i="5"/>
  <c r="BJ21" i="5"/>
  <c r="BI21" i="5"/>
  <c r="BH21" i="5"/>
  <c r="BG21" i="5"/>
  <c r="BF21" i="5"/>
  <c r="BE21" i="5"/>
  <c r="BD21" i="5"/>
  <c r="BC21" i="5"/>
  <c r="BB21" i="5"/>
  <c r="BA21" i="5"/>
  <c r="BL21" i="5" s="1"/>
  <c r="AY21" i="5"/>
  <c r="AX21" i="5"/>
  <c r="AW21" i="5"/>
  <c r="AV21" i="5"/>
  <c r="AU21" i="5"/>
  <c r="AT21" i="5"/>
  <c r="AS21" i="5"/>
  <c r="AR21" i="5"/>
  <c r="AQ21" i="5"/>
  <c r="AP21" i="5"/>
  <c r="M21" i="5" s="1"/>
  <c r="AO21" i="5"/>
  <c r="AM21" i="5"/>
  <c r="I21" i="5"/>
  <c r="F21" i="5" s="1"/>
  <c r="E21" i="5" s="1"/>
  <c r="BK20" i="5"/>
  <c r="BJ20" i="5"/>
  <c r="BI20" i="5"/>
  <c r="BH20" i="5"/>
  <c r="BG20" i="5"/>
  <c r="BF20" i="5"/>
  <c r="BE20" i="5"/>
  <c r="BD20" i="5"/>
  <c r="BC20" i="5"/>
  <c r="BB20" i="5"/>
  <c r="BM20" i="5" s="1"/>
  <c r="BA20" i="5"/>
  <c r="AY20" i="5"/>
  <c r="AX20" i="5"/>
  <c r="AW20" i="5"/>
  <c r="AV20" i="5"/>
  <c r="AU20" i="5"/>
  <c r="AT20" i="5"/>
  <c r="AS20" i="5"/>
  <c r="AR20" i="5"/>
  <c r="AQ20" i="5"/>
  <c r="AP20" i="5"/>
  <c r="AO20" i="5"/>
  <c r="AM20" i="5"/>
  <c r="BK19" i="5"/>
  <c r="BJ19" i="5"/>
  <c r="BI19" i="5"/>
  <c r="BH19" i="5"/>
  <c r="BG19" i="5"/>
  <c r="BF19" i="5"/>
  <c r="BE19" i="5"/>
  <c r="BD19" i="5"/>
  <c r="BC19" i="5"/>
  <c r="BB19" i="5"/>
  <c r="BA19" i="5"/>
  <c r="BL19" i="5" s="1"/>
  <c r="AY19" i="5"/>
  <c r="AX19" i="5"/>
  <c r="AW19" i="5"/>
  <c r="AV19" i="5"/>
  <c r="AU19" i="5"/>
  <c r="AT19" i="5"/>
  <c r="AS19" i="5"/>
  <c r="AR19" i="5"/>
  <c r="AQ19" i="5"/>
  <c r="AP19" i="5"/>
  <c r="M19" i="5" s="1"/>
  <c r="AO19" i="5"/>
  <c r="AM19" i="5"/>
  <c r="I19" i="5"/>
  <c r="F19" i="5" s="1"/>
  <c r="E19" i="5" s="1"/>
  <c r="BK18" i="5"/>
  <c r="BJ18" i="5"/>
  <c r="BI18" i="5"/>
  <c r="BH18" i="5"/>
  <c r="BG18" i="5"/>
  <c r="BF18" i="5"/>
  <c r="BE18" i="5"/>
  <c r="BD18" i="5"/>
  <c r="BC18" i="5"/>
  <c r="BB18" i="5"/>
  <c r="BM18" i="5" s="1"/>
  <c r="BA18" i="5"/>
  <c r="AY18" i="5"/>
  <c r="AX18" i="5"/>
  <c r="AW18" i="5"/>
  <c r="AV18" i="5"/>
  <c r="AU18" i="5"/>
  <c r="AT18" i="5"/>
  <c r="AS18" i="5"/>
  <c r="AR18" i="5"/>
  <c r="AQ18" i="5"/>
  <c r="AP18" i="5"/>
  <c r="AO18" i="5"/>
  <c r="AM18" i="5"/>
  <c r="BK17" i="5"/>
  <c r="BJ17" i="5"/>
  <c r="BI17" i="5"/>
  <c r="BH17" i="5"/>
  <c r="BG17" i="5"/>
  <c r="BF17" i="5"/>
  <c r="BE17" i="5"/>
  <c r="BD17" i="5"/>
  <c r="BC17" i="5"/>
  <c r="BB17" i="5"/>
  <c r="BA17" i="5"/>
  <c r="BL17" i="5" s="1"/>
  <c r="AY17" i="5"/>
  <c r="AX17" i="5"/>
  <c r="AW17" i="5"/>
  <c r="AV17" i="5"/>
  <c r="AU17" i="5"/>
  <c r="AT17" i="5"/>
  <c r="AS17" i="5"/>
  <c r="AR17" i="5"/>
  <c r="AQ17" i="5"/>
  <c r="AP17" i="5"/>
  <c r="M17" i="5" s="1"/>
  <c r="AO17" i="5"/>
  <c r="AM17" i="5"/>
  <c r="I17" i="5"/>
  <c r="F17" i="5" s="1"/>
  <c r="E17" i="5" s="1"/>
  <c r="BK16" i="5"/>
  <c r="BJ16" i="5"/>
  <c r="BI16" i="5"/>
  <c r="BH16" i="5"/>
  <c r="BG16" i="5"/>
  <c r="BF16" i="5"/>
  <c r="BE16" i="5"/>
  <c r="BD16" i="5"/>
  <c r="BC16" i="5"/>
  <c r="BB16" i="5"/>
  <c r="BM16" i="5" s="1"/>
  <c r="BA16" i="5"/>
  <c r="AY16" i="5"/>
  <c r="AX16" i="5"/>
  <c r="AW16" i="5"/>
  <c r="AV16" i="5"/>
  <c r="AU16" i="5"/>
  <c r="AT16" i="5"/>
  <c r="AS16" i="5"/>
  <c r="AR16" i="5"/>
  <c r="AQ16" i="5"/>
  <c r="AP16" i="5"/>
  <c r="AO16" i="5"/>
  <c r="AM16" i="5"/>
  <c r="BK15" i="5"/>
  <c r="BJ15" i="5"/>
  <c r="BI15" i="5"/>
  <c r="BH15" i="5"/>
  <c r="BG15" i="5"/>
  <c r="BF15" i="5"/>
  <c r="BE15" i="5"/>
  <c r="BD15" i="5"/>
  <c r="BC15" i="5"/>
  <c r="BB15" i="5"/>
  <c r="BA15" i="5"/>
  <c r="BL15" i="5" s="1"/>
  <c r="AY15" i="5"/>
  <c r="AX15" i="5"/>
  <c r="AW15" i="5"/>
  <c r="AV15" i="5"/>
  <c r="AU15" i="5"/>
  <c r="AT15" i="5"/>
  <c r="AS15" i="5"/>
  <c r="AR15" i="5"/>
  <c r="AQ15" i="5"/>
  <c r="AP15" i="5"/>
  <c r="M15" i="5" s="1"/>
  <c r="AO15" i="5"/>
  <c r="AM15" i="5"/>
  <c r="I15" i="5"/>
  <c r="F15" i="5" s="1"/>
  <c r="E15" i="5" s="1"/>
  <c r="BK14" i="5"/>
  <c r="BJ14" i="5"/>
  <c r="BI14" i="5"/>
  <c r="BH14" i="5"/>
  <c r="BG14" i="5"/>
  <c r="BF14" i="5"/>
  <c r="BE14" i="5"/>
  <c r="BD14" i="5"/>
  <c r="BC14" i="5"/>
  <c r="BB14" i="5"/>
  <c r="BM14" i="5" s="1"/>
  <c r="BA14" i="5"/>
  <c r="AY14" i="5"/>
  <c r="AX14" i="5"/>
  <c r="AW14" i="5"/>
  <c r="AV14" i="5"/>
  <c r="AU14" i="5"/>
  <c r="AT14" i="5"/>
  <c r="AS14" i="5"/>
  <c r="AR14" i="5"/>
  <c r="AQ14" i="5"/>
  <c r="AP14" i="5"/>
  <c r="AO14" i="5"/>
  <c r="AM14" i="5"/>
  <c r="BK13" i="5"/>
  <c r="BJ13" i="5"/>
  <c r="BI13" i="5"/>
  <c r="BH13" i="5"/>
  <c r="BG13" i="5"/>
  <c r="BF13" i="5"/>
  <c r="BE13" i="5"/>
  <c r="BD13" i="5"/>
  <c r="BC13" i="5"/>
  <c r="BB13" i="5"/>
  <c r="BA13" i="5"/>
  <c r="BL13" i="5" s="1"/>
  <c r="AY13" i="5"/>
  <c r="AX13" i="5"/>
  <c r="AW13" i="5"/>
  <c r="AV13" i="5"/>
  <c r="AU13" i="5"/>
  <c r="AT13" i="5"/>
  <c r="AS13" i="5"/>
  <c r="AR13" i="5"/>
  <c r="AQ13" i="5"/>
  <c r="AP13" i="5"/>
  <c r="M13" i="5" s="1"/>
  <c r="AO13" i="5"/>
  <c r="AM13" i="5"/>
  <c r="I13" i="5"/>
  <c r="F13" i="5" s="1"/>
  <c r="E13" i="5" s="1"/>
  <c r="BK12" i="5"/>
  <c r="BJ12" i="5"/>
  <c r="BI12" i="5"/>
  <c r="BH12" i="5"/>
  <c r="BG12" i="5"/>
  <c r="BF12" i="5"/>
  <c r="BE12" i="5"/>
  <c r="BD12" i="5"/>
  <c r="BC12" i="5"/>
  <c r="BB12" i="5"/>
  <c r="BM12" i="5" s="1"/>
  <c r="BA12" i="5"/>
  <c r="AY12" i="5"/>
  <c r="AX12" i="5"/>
  <c r="AW12" i="5"/>
  <c r="AV12" i="5"/>
  <c r="AU12" i="5"/>
  <c r="AT12" i="5"/>
  <c r="AS12" i="5"/>
  <c r="AR12" i="5"/>
  <c r="AQ12" i="5"/>
  <c r="AP12" i="5"/>
  <c r="AO12" i="5"/>
  <c r="AM12" i="5"/>
  <c r="BK11" i="5"/>
  <c r="BJ11" i="5"/>
  <c r="BI11" i="5"/>
  <c r="BH11" i="5"/>
  <c r="BG11" i="5"/>
  <c r="BF11" i="5"/>
  <c r="BE11" i="5"/>
  <c r="BD11" i="5"/>
  <c r="BC11" i="5"/>
  <c r="BB11" i="5"/>
  <c r="BA11" i="5"/>
  <c r="BL11" i="5" s="1"/>
  <c r="AY11" i="5"/>
  <c r="AX11" i="5"/>
  <c r="AW11" i="5"/>
  <c r="AV11" i="5"/>
  <c r="AU11" i="5"/>
  <c r="AT11" i="5"/>
  <c r="AS11" i="5"/>
  <c r="AR11" i="5"/>
  <c r="AQ11" i="5"/>
  <c r="AP11" i="5"/>
  <c r="M11" i="5" s="1"/>
  <c r="AO11" i="5"/>
  <c r="AM11" i="5"/>
  <c r="I11" i="5"/>
  <c r="F11" i="5" s="1"/>
  <c r="E11" i="5" s="1"/>
  <c r="BK10" i="5"/>
  <c r="BJ10" i="5"/>
  <c r="BI10" i="5"/>
  <c r="BH10" i="5"/>
  <c r="BG10" i="5"/>
  <c r="BF10" i="5"/>
  <c r="BE10" i="5"/>
  <c r="BD10" i="5"/>
  <c r="BC10" i="5"/>
  <c r="BB10" i="5"/>
  <c r="BM10" i="5" s="1"/>
  <c r="BA10" i="5"/>
  <c r="AY10" i="5"/>
  <c r="AX10" i="5"/>
  <c r="AW10" i="5"/>
  <c r="AV10" i="5"/>
  <c r="AU10" i="5"/>
  <c r="AT10" i="5"/>
  <c r="AS10" i="5"/>
  <c r="AR10" i="5"/>
  <c r="AQ10" i="5"/>
  <c r="AP10" i="5"/>
  <c r="AO10" i="5"/>
  <c r="AM10" i="5"/>
  <c r="BK9" i="5"/>
  <c r="BJ9" i="5"/>
  <c r="BI9" i="5"/>
  <c r="BH9" i="5"/>
  <c r="BG9" i="5"/>
  <c r="BF9" i="5"/>
  <c r="BE9" i="5"/>
  <c r="BD9" i="5"/>
  <c r="BC9" i="5"/>
  <c r="BB9" i="5"/>
  <c r="BA9" i="5"/>
  <c r="AY9" i="5"/>
  <c r="AX9" i="5"/>
  <c r="AW9" i="5"/>
  <c r="AV9" i="5"/>
  <c r="AU9" i="5"/>
  <c r="AT9" i="5"/>
  <c r="AS9" i="5"/>
  <c r="AR9" i="5"/>
  <c r="AQ9" i="5"/>
  <c r="AP9" i="5"/>
  <c r="AO9" i="5"/>
  <c r="AM9" i="5"/>
  <c r="BK8" i="5"/>
  <c r="BJ8" i="5"/>
  <c r="BI8" i="5"/>
  <c r="BH8" i="5"/>
  <c r="BG8" i="5"/>
  <c r="BF8" i="5"/>
  <c r="BE8" i="5"/>
  <c r="BD8" i="5"/>
  <c r="BC8" i="5"/>
  <c r="BB8" i="5"/>
  <c r="BA8" i="5"/>
  <c r="BL8" i="5" s="1"/>
  <c r="AY8" i="5"/>
  <c r="AX8" i="5"/>
  <c r="AW8" i="5"/>
  <c r="AV8" i="5"/>
  <c r="AU8" i="5"/>
  <c r="AT8" i="5"/>
  <c r="AS8" i="5"/>
  <c r="AR8" i="5"/>
  <c r="AQ8" i="5"/>
  <c r="AP8" i="5"/>
  <c r="M8" i="5" s="1"/>
  <c r="I8" i="5" s="1"/>
  <c r="F8" i="5" s="1"/>
  <c r="E8" i="5" s="1"/>
  <c r="AO8" i="5"/>
  <c r="AM8" i="5"/>
  <c r="BK7" i="5"/>
  <c r="BJ7" i="5"/>
  <c r="BI7" i="5"/>
  <c r="BH7" i="5"/>
  <c r="BG7" i="5"/>
  <c r="BF7" i="5"/>
  <c r="BE7" i="5"/>
  <c r="BD7" i="5"/>
  <c r="BC7" i="5"/>
  <c r="BB7" i="5"/>
  <c r="BA7" i="5"/>
  <c r="AY7" i="5"/>
  <c r="AX7" i="5"/>
  <c r="AW7" i="5"/>
  <c r="AV7" i="5"/>
  <c r="AU7" i="5"/>
  <c r="AT7" i="5"/>
  <c r="AS7" i="5"/>
  <c r="AR7" i="5"/>
  <c r="AQ7" i="5"/>
  <c r="AP7" i="5"/>
  <c r="AO7" i="5"/>
  <c r="AM7" i="5"/>
  <c r="BK6" i="5"/>
  <c r="BJ6" i="5"/>
  <c r="BI6" i="5"/>
  <c r="BH6" i="5"/>
  <c r="BG6" i="5"/>
  <c r="BF6" i="5"/>
  <c r="BE6" i="5"/>
  <c r="BD6" i="5"/>
  <c r="BC6" i="5"/>
  <c r="BB6" i="5"/>
  <c r="BA6" i="5"/>
  <c r="BL6" i="5" s="1"/>
  <c r="AY6" i="5"/>
  <c r="AX6" i="5"/>
  <c r="AW6" i="5"/>
  <c r="AV6" i="5"/>
  <c r="AU6" i="5"/>
  <c r="AT6" i="5"/>
  <c r="AS6" i="5"/>
  <c r="AR6" i="5"/>
  <c r="AQ6" i="5"/>
  <c r="AP6" i="5"/>
  <c r="M6" i="5" s="1"/>
  <c r="I6" i="5" s="1"/>
  <c r="F6" i="5" s="1"/>
  <c r="E6" i="5" s="1"/>
  <c r="AO6" i="5"/>
  <c r="AM6" i="5"/>
  <c r="BK5" i="5"/>
  <c r="BJ5" i="5"/>
  <c r="BI5" i="5"/>
  <c r="BH5" i="5"/>
  <c r="BG5" i="5"/>
  <c r="BF5" i="5"/>
  <c r="BE5" i="5"/>
  <c r="BD5" i="5"/>
  <c r="BC5" i="5"/>
  <c r="BB5" i="5"/>
  <c r="BA5" i="5"/>
  <c r="AY5" i="5"/>
  <c r="AX5" i="5"/>
  <c r="AW5" i="5"/>
  <c r="AV5" i="5"/>
  <c r="AU5" i="5"/>
  <c r="AT5" i="5"/>
  <c r="AS5" i="5"/>
  <c r="AR5" i="5"/>
  <c r="AQ5" i="5"/>
  <c r="AP5" i="5"/>
  <c r="AO5" i="5"/>
  <c r="AM5" i="5"/>
  <c r="H3" i="5"/>
  <c r="H9" i="5" s="1"/>
  <c r="AX1" i="5"/>
  <c r="BM21" i="5" s="1"/>
  <c r="AU1" i="5"/>
  <c r="AQ1" i="5"/>
  <c r="BO21" i="5" l="1"/>
  <c r="O21" i="5" s="1"/>
  <c r="M5" i="5"/>
  <c r="I5" i="5" s="1"/>
  <c r="F5" i="5" s="1"/>
  <c r="E5" i="5" s="1"/>
  <c r="BL5" i="5"/>
  <c r="M7" i="5"/>
  <c r="I7" i="5" s="1"/>
  <c r="F7" i="5" s="1"/>
  <c r="E7" i="5" s="1"/>
  <c r="BL7" i="5"/>
  <c r="N7" i="5" s="1"/>
  <c r="M9" i="5"/>
  <c r="I9" i="5" s="1"/>
  <c r="F9" i="5" s="1"/>
  <c r="E9" i="5" s="1"/>
  <c r="BL9" i="5"/>
  <c r="M10" i="5"/>
  <c r="I10" i="5" s="1"/>
  <c r="F10" i="5" s="1"/>
  <c r="E10" i="5" s="1"/>
  <c r="BL10" i="5"/>
  <c r="N11" i="5"/>
  <c r="BM11" i="5"/>
  <c r="BO11" i="5" s="1"/>
  <c r="O11" i="5" s="1"/>
  <c r="M12" i="5"/>
  <c r="I12" i="5" s="1"/>
  <c r="F12" i="5" s="1"/>
  <c r="E12" i="5" s="1"/>
  <c r="BL12" i="5"/>
  <c r="N13" i="5"/>
  <c r="BM13" i="5"/>
  <c r="BO13" i="5" s="1"/>
  <c r="O13" i="5" s="1"/>
  <c r="M14" i="5"/>
  <c r="I14" i="5" s="1"/>
  <c r="F14" i="5" s="1"/>
  <c r="E14" i="5" s="1"/>
  <c r="BL14" i="5"/>
  <c r="N15" i="5"/>
  <c r="BM15" i="5"/>
  <c r="BO15" i="5" s="1"/>
  <c r="O15" i="5" s="1"/>
  <c r="M16" i="5"/>
  <c r="I16" i="5" s="1"/>
  <c r="F16" i="5" s="1"/>
  <c r="E16" i="5" s="1"/>
  <c r="BL16" i="5"/>
  <c r="N17" i="5"/>
  <c r="BM17" i="5"/>
  <c r="BO17" i="5" s="1"/>
  <c r="O17" i="5" s="1"/>
  <c r="M18" i="5"/>
  <c r="I18" i="5" s="1"/>
  <c r="F18" i="5" s="1"/>
  <c r="E18" i="5" s="1"/>
  <c r="BL18" i="5"/>
  <c r="N19" i="5"/>
  <c r="BM19" i="5"/>
  <c r="BO19" i="5" s="1"/>
  <c r="O19" i="5" s="1"/>
  <c r="M20" i="5"/>
  <c r="I20" i="5" s="1"/>
  <c r="F20" i="5" s="1"/>
  <c r="E20" i="5" s="1"/>
  <c r="BL20" i="5"/>
  <c r="N21" i="5"/>
  <c r="M22" i="5"/>
  <c r="I22" i="5" s="1"/>
  <c r="F22" i="5" s="1"/>
  <c r="E22" i="5" s="1"/>
  <c r="BL22" i="5"/>
  <c r="N5" i="5"/>
  <c r="N9" i="5"/>
  <c r="N6" i="5"/>
  <c r="N8" i="5"/>
  <c r="BM5" i="5"/>
  <c r="BM6" i="5"/>
  <c r="BO6" i="5" s="1"/>
  <c r="O6" i="5" s="1"/>
  <c r="BM7" i="5"/>
  <c r="BM8" i="5"/>
  <c r="BO8" i="5" s="1"/>
  <c r="O8" i="5" s="1"/>
  <c r="BM9" i="5"/>
  <c r="BN22" i="5"/>
  <c r="BN21" i="5"/>
  <c r="BN20" i="5"/>
  <c r="BN19" i="5"/>
  <c r="BN18" i="5"/>
  <c r="BN17" i="5"/>
  <c r="BN16" i="5"/>
  <c r="BN15" i="5"/>
  <c r="BN14" i="5"/>
  <c r="BN13" i="5"/>
  <c r="BN12" i="5"/>
  <c r="BN11" i="5"/>
  <c r="BN10" i="5"/>
  <c r="BN9" i="5"/>
  <c r="H5" i="5"/>
  <c r="BN5" i="5"/>
  <c r="H6" i="5"/>
  <c r="BN6" i="5"/>
  <c r="H7" i="5"/>
  <c r="BN7" i="5"/>
  <c r="H8" i="5"/>
  <c r="BN8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AH21" i="4"/>
  <c r="AF21" i="4"/>
  <c r="AE21" i="4"/>
  <c r="AH19" i="4"/>
  <c r="AF19" i="4"/>
  <c r="AE19" i="4"/>
  <c r="AH17" i="4"/>
  <c r="AF17" i="4"/>
  <c r="AE17" i="4"/>
  <c r="AH15" i="4"/>
  <c r="AF15" i="4"/>
  <c r="AE15" i="4"/>
  <c r="AH13" i="4"/>
  <c r="AF13" i="4"/>
  <c r="AE13" i="4"/>
  <c r="AH11" i="4"/>
  <c r="AF11" i="4"/>
  <c r="AE11" i="4"/>
  <c r="AH9" i="4"/>
  <c r="AF9" i="4"/>
  <c r="AE9" i="4"/>
  <c r="AH7" i="4"/>
  <c r="AF7" i="4"/>
  <c r="AE7" i="4"/>
  <c r="AH5" i="4"/>
  <c r="AF5" i="4"/>
  <c r="AE5" i="4"/>
  <c r="BO20" i="5" l="1"/>
  <c r="O20" i="5" s="1"/>
  <c r="N20" i="5"/>
  <c r="BO18" i="5"/>
  <c r="O18" i="5" s="1"/>
  <c r="N18" i="5"/>
  <c r="BO16" i="5"/>
  <c r="O16" i="5" s="1"/>
  <c r="N16" i="5"/>
  <c r="BO14" i="5"/>
  <c r="O14" i="5" s="1"/>
  <c r="N14" i="5"/>
  <c r="BO12" i="5"/>
  <c r="O12" i="5" s="1"/>
  <c r="N12" i="5"/>
  <c r="BO10" i="5"/>
  <c r="O10" i="5" s="1"/>
  <c r="N10" i="5"/>
  <c r="BO9" i="5"/>
  <c r="O9" i="5" s="1"/>
  <c r="BO7" i="5"/>
  <c r="O7" i="5" s="1"/>
  <c r="BO5" i="5"/>
  <c r="O5" i="5" s="1"/>
  <c r="BO22" i="5"/>
  <c r="O22" i="5" s="1"/>
  <c r="N22" i="5"/>
  <c r="U29" i="1"/>
  <c r="H3" i="3" l="1"/>
  <c r="AX1" i="3"/>
  <c r="AQ1" i="3"/>
  <c r="AU1" i="3" s="1"/>
  <c r="A27" i="3" l="1"/>
  <c r="A26" i="3"/>
  <c r="BK24" i="3"/>
  <c r="BJ24" i="3"/>
  <c r="BI24" i="3"/>
  <c r="BH24" i="3"/>
  <c r="BG24" i="3"/>
  <c r="BF24" i="3"/>
  <c r="BE24" i="3"/>
  <c r="BD24" i="3"/>
  <c r="BC24" i="3"/>
  <c r="BB24" i="3"/>
  <c r="BL24" i="3" s="1"/>
  <c r="BA24" i="3"/>
  <c r="AY24" i="3"/>
  <c r="AX24" i="3"/>
  <c r="AW24" i="3"/>
  <c r="AV24" i="3"/>
  <c r="AU24" i="3"/>
  <c r="AT24" i="3"/>
  <c r="AS24" i="3"/>
  <c r="AR24" i="3"/>
  <c r="AQ24" i="3"/>
  <c r="AP24" i="3"/>
  <c r="AO24" i="3"/>
  <c r="M24" i="3" s="1"/>
  <c r="I24" i="3" s="1"/>
  <c r="F24" i="3" s="1"/>
  <c r="E24" i="3" s="1"/>
  <c r="AM24" i="3"/>
  <c r="H24" i="3"/>
  <c r="BN23" i="3"/>
  <c r="BK23" i="3"/>
  <c r="BJ23" i="3"/>
  <c r="BI23" i="3"/>
  <c r="BH23" i="3"/>
  <c r="BG23" i="3"/>
  <c r="BF23" i="3"/>
  <c r="BE23" i="3"/>
  <c r="BD23" i="3"/>
  <c r="BC23" i="3"/>
  <c r="BB23" i="3"/>
  <c r="BL23" i="3" s="1"/>
  <c r="BA23" i="3"/>
  <c r="AY23" i="3"/>
  <c r="AX23" i="3"/>
  <c r="AW23" i="3"/>
  <c r="AV23" i="3"/>
  <c r="AU23" i="3"/>
  <c r="AT23" i="3"/>
  <c r="AS23" i="3"/>
  <c r="AR23" i="3"/>
  <c r="AQ23" i="3"/>
  <c r="AP23" i="3"/>
  <c r="AO23" i="3"/>
  <c r="AM23" i="3"/>
  <c r="M23" i="3"/>
  <c r="I23" i="3" s="1"/>
  <c r="F23" i="3" s="1"/>
  <c r="E23" i="3"/>
  <c r="BK22" i="3"/>
  <c r="BJ22" i="3"/>
  <c r="BI22" i="3"/>
  <c r="BH22" i="3"/>
  <c r="BG22" i="3"/>
  <c r="BF22" i="3"/>
  <c r="BE22" i="3"/>
  <c r="BD22" i="3"/>
  <c r="BC22" i="3"/>
  <c r="BB22" i="3"/>
  <c r="BL22" i="3" s="1"/>
  <c r="BA22" i="3"/>
  <c r="AY22" i="3"/>
  <c r="AX22" i="3"/>
  <c r="AW22" i="3"/>
  <c r="AV22" i="3"/>
  <c r="AU22" i="3"/>
  <c r="AT22" i="3"/>
  <c r="AS22" i="3"/>
  <c r="AR22" i="3"/>
  <c r="AQ22" i="3"/>
  <c r="AP22" i="3"/>
  <c r="AO22" i="3"/>
  <c r="M22" i="3" s="1"/>
  <c r="I22" i="3" s="1"/>
  <c r="F22" i="3" s="1"/>
  <c r="E22" i="3" s="1"/>
  <c r="AM22" i="3"/>
  <c r="BN21" i="3"/>
  <c r="BK21" i="3"/>
  <c r="BJ21" i="3"/>
  <c r="BI21" i="3"/>
  <c r="BH21" i="3"/>
  <c r="BG21" i="3"/>
  <c r="BF21" i="3"/>
  <c r="BE21" i="3"/>
  <c r="BD21" i="3"/>
  <c r="BC21" i="3"/>
  <c r="BB21" i="3"/>
  <c r="BL21" i="3" s="1"/>
  <c r="BA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M21" i="3"/>
  <c r="I21" i="3" s="1"/>
  <c r="F21" i="3" s="1"/>
  <c r="E21" i="3" s="1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M20" i="3" s="1"/>
  <c r="I20" i="3" s="1"/>
  <c r="F20" i="3" s="1"/>
  <c r="E20" i="3" s="1"/>
  <c r="AM20" i="3"/>
  <c r="BN19" i="3"/>
  <c r="BK19" i="3"/>
  <c r="BJ19" i="3"/>
  <c r="BI19" i="3"/>
  <c r="BH19" i="3"/>
  <c r="BG19" i="3"/>
  <c r="BF19" i="3"/>
  <c r="BE19" i="3"/>
  <c r="BD19" i="3"/>
  <c r="BC19" i="3"/>
  <c r="BB19" i="3"/>
  <c r="BL19" i="3" s="1"/>
  <c r="BA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M19" i="3"/>
  <c r="I19" i="3" s="1"/>
  <c r="F19" i="3" s="1"/>
  <c r="E19" i="3"/>
  <c r="BK18" i="3"/>
  <c r="BJ18" i="3"/>
  <c r="BI18" i="3"/>
  <c r="BH18" i="3"/>
  <c r="BG18" i="3"/>
  <c r="BF18" i="3"/>
  <c r="BE18" i="3"/>
  <c r="BD18" i="3"/>
  <c r="BC18" i="3"/>
  <c r="BB18" i="3"/>
  <c r="BL18" i="3" s="1"/>
  <c r="BA18" i="3"/>
  <c r="AY18" i="3"/>
  <c r="AX18" i="3"/>
  <c r="AW18" i="3"/>
  <c r="AV18" i="3"/>
  <c r="AU18" i="3"/>
  <c r="AT18" i="3"/>
  <c r="AS18" i="3"/>
  <c r="AR18" i="3"/>
  <c r="AQ18" i="3"/>
  <c r="AP18" i="3"/>
  <c r="AO18" i="3"/>
  <c r="M18" i="3" s="1"/>
  <c r="I18" i="3" s="1"/>
  <c r="F18" i="3" s="1"/>
  <c r="E18" i="3" s="1"/>
  <c r="AM18" i="3"/>
  <c r="BN17" i="3"/>
  <c r="BK17" i="3"/>
  <c r="BJ17" i="3"/>
  <c r="BI17" i="3"/>
  <c r="BH17" i="3"/>
  <c r="BG17" i="3"/>
  <c r="BF17" i="3"/>
  <c r="BE17" i="3"/>
  <c r="BD17" i="3"/>
  <c r="BC17" i="3"/>
  <c r="BB17" i="3"/>
  <c r="BL17" i="3" s="1"/>
  <c r="BA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M17" i="3"/>
  <c r="I17" i="3" s="1"/>
  <c r="F17" i="3" s="1"/>
  <c r="E17" i="3" s="1"/>
  <c r="BK16" i="3"/>
  <c r="BJ16" i="3"/>
  <c r="BI16" i="3"/>
  <c r="BH16" i="3"/>
  <c r="BG16" i="3"/>
  <c r="BF16" i="3"/>
  <c r="BE16" i="3"/>
  <c r="BD16" i="3"/>
  <c r="BC16" i="3"/>
  <c r="BB16" i="3"/>
  <c r="BL16" i="3" s="1"/>
  <c r="BA16" i="3"/>
  <c r="AY16" i="3"/>
  <c r="AX16" i="3"/>
  <c r="AW16" i="3"/>
  <c r="AV16" i="3"/>
  <c r="AU16" i="3"/>
  <c r="AT16" i="3"/>
  <c r="AS16" i="3"/>
  <c r="AR16" i="3"/>
  <c r="AQ16" i="3"/>
  <c r="AP16" i="3"/>
  <c r="AO16" i="3"/>
  <c r="M16" i="3" s="1"/>
  <c r="I16" i="3" s="1"/>
  <c r="F16" i="3" s="1"/>
  <c r="E16" i="3" s="1"/>
  <c r="AM16" i="3"/>
  <c r="BN15" i="3"/>
  <c r="BK15" i="3"/>
  <c r="BJ15" i="3"/>
  <c r="BI15" i="3"/>
  <c r="BH15" i="3"/>
  <c r="BG15" i="3"/>
  <c r="BF15" i="3"/>
  <c r="BE15" i="3"/>
  <c r="BD15" i="3"/>
  <c r="BC15" i="3"/>
  <c r="BB15" i="3"/>
  <c r="BL15" i="3" s="1"/>
  <c r="BA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M15" i="3"/>
  <c r="I15" i="3" s="1"/>
  <c r="F15" i="3" s="1"/>
  <c r="E15" i="3"/>
  <c r="BK14" i="3"/>
  <c r="BJ14" i="3"/>
  <c r="BI14" i="3"/>
  <c r="BH14" i="3"/>
  <c r="BG14" i="3"/>
  <c r="BF14" i="3"/>
  <c r="BE14" i="3"/>
  <c r="BD14" i="3"/>
  <c r="BC14" i="3"/>
  <c r="BB14" i="3"/>
  <c r="BL14" i="3" s="1"/>
  <c r="BA14" i="3"/>
  <c r="AY14" i="3"/>
  <c r="AX14" i="3"/>
  <c r="AW14" i="3"/>
  <c r="AV14" i="3"/>
  <c r="AU14" i="3"/>
  <c r="AT14" i="3"/>
  <c r="AS14" i="3"/>
  <c r="AR14" i="3"/>
  <c r="AQ14" i="3"/>
  <c r="AP14" i="3"/>
  <c r="AO14" i="3"/>
  <c r="M14" i="3" s="1"/>
  <c r="I14" i="3" s="1"/>
  <c r="F14" i="3" s="1"/>
  <c r="E14" i="3" s="1"/>
  <c r="AM14" i="3"/>
  <c r="BN13" i="3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L12" i="3" s="1"/>
  <c r="BA12" i="3"/>
  <c r="AY12" i="3"/>
  <c r="AX12" i="3"/>
  <c r="AW12" i="3"/>
  <c r="AV12" i="3"/>
  <c r="AU12" i="3"/>
  <c r="AT12" i="3"/>
  <c r="AS12" i="3"/>
  <c r="AR12" i="3"/>
  <c r="AQ12" i="3"/>
  <c r="AP12" i="3"/>
  <c r="AO12" i="3"/>
  <c r="M12" i="3" s="1"/>
  <c r="I12" i="3" s="1"/>
  <c r="F12" i="3" s="1"/>
  <c r="E12" i="3" s="1"/>
  <c r="AM12" i="3"/>
  <c r="BN11" i="3"/>
  <c r="BK11" i="3"/>
  <c r="BJ11" i="3"/>
  <c r="BI11" i="3"/>
  <c r="BH11" i="3"/>
  <c r="BG11" i="3"/>
  <c r="BF11" i="3"/>
  <c r="BE11" i="3"/>
  <c r="BD11" i="3"/>
  <c r="BC11" i="3"/>
  <c r="BB11" i="3"/>
  <c r="BL11" i="3" s="1"/>
  <c r="BA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M11" i="3"/>
  <c r="I11" i="3" s="1"/>
  <c r="F11" i="3" s="1"/>
  <c r="E11" i="3"/>
  <c r="BK10" i="3"/>
  <c r="BJ10" i="3"/>
  <c r="BI10" i="3"/>
  <c r="BH10" i="3"/>
  <c r="BG10" i="3"/>
  <c r="BF10" i="3"/>
  <c r="BE10" i="3"/>
  <c r="BD10" i="3"/>
  <c r="BC10" i="3"/>
  <c r="BB10" i="3"/>
  <c r="BL10" i="3" s="1"/>
  <c r="BA10" i="3"/>
  <c r="AY10" i="3"/>
  <c r="AX10" i="3"/>
  <c r="AW10" i="3"/>
  <c r="AV10" i="3"/>
  <c r="AU10" i="3"/>
  <c r="AT10" i="3"/>
  <c r="AS10" i="3"/>
  <c r="AR10" i="3"/>
  <c r="AQ10" i="3"/>
  <c r="AP10" i="3"/>
  <c r="AO10" i="3"/>
  <c r="M10" i="3" s="1"/>
  <c r="I10" i="3" s="1"/>
  <c r="F10" i="3" s="1"/>
  <c r="E10" i="3" s="1"/>
  <c r="AM10" i="3"/>
  <c r="BN9" i="3"/>
  <c r="BK9" i="3"/>
  <c r="BJ9" i="3"/>
  <c r="BI9" i="3"/>
  <c r="BH9" i="3"/>
  <c r="BG9" i="3"/>
  <c r="BF9" i="3"/>
  <c r="BE9" i="3"/>
  <c r="BD9" i="3"/>
  <c r="BC9" i="3"/>
  <c r="BB9" i="3"/>
  <c r="BL9" i="3" s="1"/>
  <c r="BA9" i="3"/>
  <c r="AY9" i="3"/>
  <c r="AX9" i="3"/>
  <c r="AW9" i="3"/>
  <c r="AV9" i="3"/>
  <c r="AU9" i="3"/>
  <c r="AT9" i="3"/>
  <c r="AS9" i="3"/>
  <c r="AR9" i="3"/>
  <c r="AQ9" i="3"/>
  <c r="AP9" i="3"/>
  <c r="AO9" i="3"/>
  <c r="AM9" i="3"/>
  <c r="M9" i="3"/>
  <c r="I9" i="3" s="1"/>
  <c r="F9" i="3" s="1"/>
  <c r="E9" i="3" s="1"/>
  <c r="BK8" i="3"/>
  <c r="BJ8" i="3"/>
  <c r="BI8" i="3"/>
  <c r="BH8" i="3"/>
  <c r="BG8" i="3"/>
  <c r="BF8" i="3"/>
  <c r="BE8" i="3"/>
  <c r="BD8" i="3"/>
  <c r="BC8" i="3"/>
  <c r="BB8" i="3"/>
  <c r="BL8" i="3" s="1"/>
  <c r="BA8" i="3"/>
  <c r="AY8" i="3"/>
  <c r="AX8" i="3"/>
  <c r="AW8" i="3"/>
  <c r="AV8" i="3"/>
  <c r="AU8" i="3"/>
  <c r="AT8" i="3"/>
  <c r="AS8" i="3"/>
  <c r="AR8" i="3"/>
  <c r="AQ8" i="3"/>
  <c r="AP8" i="3"/>
  <c r="AO8" i="3"/>
  <c r="M8" i="3" s="1"/>
  <c r="I8" i="3" s="1"/>
  <c r="F8" i="3" s="1"/>
  <c r="E8" i="3" s="1"/>
  <c r="AM8" i="3"/>
  <c r="BK7" i="3"/>
  <c r="BJ7" i="3"/>
  <c r="BI7" i="3"/>
  <c r="BH7" i="3"/>
  <c r="BG7" i="3"/>
  <c r="BF7" i="3"/>
  <c r="BE7" i="3"/>
  <c r="BD7" i="3"/>
  <c r="BC7" i="3"/>
  <c r="BB7" i="3"/>
  <c r="BA7" i="3"/>
  <c r="BL7" i="3" s="1"/>
  <c r="AY7" i="3"/>
  <c r="AX7" i="3"/>
  <c r="AW7" i="3"/>
  <c r="AV7" i="3"/>
  <c r="AU7" i="3"/>
  <c r="AT7" i="3"/>
  <c r="AS7" i="3"/>
  <c r="AR7" i="3"/>
  <c r="AQ7" i="3"/>
  <c r="AP7" i="3"/>
  <c r="M7" i="3" s="1"/>
  <c r="I7" i="3" s="1"/>
  <c r="F7" i="3" s="1"/>
  <c r="E7" i="3" s="1"/>
  <c r="AO7" i="3"/>
  <c r="AM7" i="3"/>
  <c r="BK6" i="3"/>
  <c r="BJ6" i="3"/>
  <c r="BI6" i="3"/>
  <c r="BH6" i="3"/>
  <c r="BG6" i="3"/>
  <c r="BF6" i="3"/>
  <c r="BE6" i="3"/>
  <c r="BD6" i="3"/>
  <c r="BC6" i="3"/>
  <c r="BB6" i="3"/>
  <c r="BA6" i="3"/>
  <c r="BL6" i="3" s="1"/>
  <c r="AY6" i="3"/>
  <c r="AX6" i="3"/>
  <c r="AW6" i="3"/>
  <c r="AV6" i="3"/>
  <c r="AU6" i="3"/>
  <c r="AT6" i="3"/>
  <c r="AS6" i="3"/>
  <c r="AR6" i="3"/>
  <c r="AQ6" i="3"/>
  <c r="AP6" i="3"/>
  <c r="M6" i="3" s="1"/>
  <c r="I6" i="3" s="1"/>
  <c r="F6" i="3" s="1"/>
  <c r="E6" i="3" s="1"/>
  <c r="AO6" i="3"/>
  <c r="AM6" i="3"/>
  <c r="BK5" i="3"/>
  <c r="BJ5" i="3"/>
  <c r="BI5" i="3"/>
  <c r="BH5" i="3"/>
  <c r="BG5" i="3"/>
  <c r="BF5" i="3"/>
  <c r="BE5" i="3"/>
  <c r="BD5" i="3"/>
  <c r="BC5" i="3"/>
  <c r="BB5" i="3"/>
  <c r="BA5" i="3"/>
  <c r="BL5" i="3" s="1"/>
  <c r="AY5" i="3"/>
  <c r="AX5" i="3"/>
  <c r="AW5" i="3"/>
  <c r="AV5" i="3"/>
  <c r="AU5" i="3"/>
  <c r="AT5" i="3"/>
  <c r="AS5" i="3"/>
  <c r="AR5" i="3"/>
  <c r="AQ5" i="3"/>
  <c r="AP5" i="3"/>
  <c r="M5" i="3" s="1"/>
  <c r="I5" i="3" s="1"/>
  <c r="F5" i="3" s="1"/>
  <c r="E5" i="3" s="1"/>
  <c r="AO5" i="3"/>
  <c r="AM5" i="3"/>
  <c r="H23" i="3"/>
  <c r="N6" i="3" l="1"/>
  <c r="N9" i="3"/>
  <c r="N10" i="3"/>
  <c r="N13" i="3"/>
  <c r="N14" i="3"/>
  <c r="N17" i="3"/>
  <c r="N18" i="3"/>
  <c r="N21" i="3"/>
  <c r="N22" i="3"/>
  <c r="N24" i="3"/>
  <c r="N5" i="3"/>
  <c r="N7" i="3"/>
  <c r="N8" i="3"/>
  <c r="N11" i="3"/>
  <c r="N12" i="3"/>
  <c r="N15" i="3"/>
  <c r="N16" i="3"/>
  <c r="N19" i="3"/>
  <c r="N20" i="3"/>
  <c r="N23" i="3"/>
  <c r="BM5" i="3"/>
  <c r="BO5" i="3" s="1"/>
  <c r="O5" i="3" s="1"/>
  <c r="BM6" i="3"/>
  <c r="BO6" i="3" s="1"/>
  <c r="O6" i="3" s="1"/>
  <c r="BM7" i="3"/>
  <c r="BO7" i="3" s="1"/>
  <c r="O7" i="3" s="1"/>
  <c r="H8" i="3"/>
  <c r="H10" i="3"/>
  <c r="H12" i="3"/>
  <c r="H14" i="3"/>
  <c r="H16" i="3"/>
  <c r="H18" i="3"/>
  <c r="H20" i="3"/>
  <c r="H22" i="3"/>
  <c r="BM24" i="3"/>
  <c r="BO24" i="3" s="1"/>
  <c r="O24" i="3" s="1"/>
  <c r="BM23" i="3"/>
  <c r="BO23" i="3" s="1"/>
  <c r="O23" i="3" s="1"/>
  <c r="BM22" i="3"/>
  <c r="BO22" i="3" s="1"/>
  <c r="O22" i="3" s="1"/>
  <c r="BM21" i="3"/>
  <c r="BO21" i="3" s="1"/>
  <c r="O21" i="3" s="1"/>
  <c r="BM20" i="3"/>
  <c r="BO20" i="3" s="1"/>
  <c r="O20" i="3" s="1"/>
  <c r="BM19" i="3"/>
  <c r="BO19" i="3" s="1"/>
  <c r="O19" i="3" s="1"/>
  <c r="BM18" i="3"/>
  <c r="BO18" i="3" s="1"/>
  <c r="O18" i="3" s="1"/>
  <c r="BM17" i="3"/>
  <c r="BO17" i="3" s="1"/>
  <c r="O17" i="3" s="1"/>
  <c r="BM16" i="3"/>
  <c r="BO16" i="3" s="1"/>
  <c r="O16" i="3" s="1"/>
  <c r="BM15" i="3"/>
  <c r="BO15" i="3" s="1"/>
  <c r="O15" i="3" s="1"/>
  <c r="BM14" i="3"/>
  <c r="BO14" i="3" s="1"/>
  <c r="O14" i="3" s="1"/>
  <c r="BM13" i="3"/>
  <c r="BO13" i="3" s="1"/>
  <c r="O13" i="3" s="1"/>
  <c r="BM12" i="3"/>
  <c r="BO12" i="3" s="1"/>
  <c r="O12" i="3" s="1"/>
  <c r="BM11" i="3"/>
  <c r="BO11" i="3" s="1"/>
  <c r="O11" i="3" s="1"/>
  <c r="BM10" i="3"/>
  <c r="BO10" i="3" s="1"/>
  <c r="O10" i="3" s="1"/>
  <c r="BM9" i="3"/>
  <c r="BO9" i="3" s="1"/>
  <c r="O9" i="3" s="1"/>
  <c r="BM8" i="3"/>
  <c r="BO8" i="3" s="1"/>
  <c r="O8" i="3" s="1"/>
  <c r="H5" i="3"/>
  <c r="BN5" i="3"/>
  <c r="H6" i="3"/>
  <c r="BN6" i="3"/>
  <c r="H7" i="3"/>
  <c r="BN7" i="3"/>
  <c r="BN8" i="3"/>
  <c r="H9" i="3"/>
  <c r="BN10" i="3"/>
  <c r="H11" i="3"/>
  <c r="BN12" i="3"/>
  <c r="H13" i="3"/>
  <c r="BN14" i="3"/>
  <c r="H15" i="3"/>
  <c r="BN16" i="3"/>
  <c r="H17" i="3"/>
  <c r="BN18" i="3"/>
  <c r="H19" i="3"/>
  <c r="BN20" i="3"/>
  <c r="H21" i="3"/>
  <c r="BN22" i="3"/>
  <c r="BN24" i="3"/>
  <c r="U28" i="1"/>
  <c r="U18" i="1"/>
  <c r="U15" i="1"/>
  <c r="U13" i="1"/>
  <c r="U9" i="1"/>
  <c r="U10" i="1"/>
  <c r="U5" i="1"/>
  <c r="U4" i="1"/>
  <c r="U11" i="1"/>
</calcChain>
</file>

<file path=xl/sharedStrings.xml><?xml version="1.0" encoding="utf-8"?>
<sst xmlns="http://schemas.openxmlformats.org/spreadsheetml/2006/main" count="1155" uniqueCount="388">
  <si>
    <t xml:space="preserve"> Vārds , Uzvārds</t>
  </si>
  <si>
    <t>Punkti</t>
  </si>
  <si>
    <t>Vieta</t>
  </si>
  <si>
    <t>Zaķumuiža</t>
  </si>
  <si>
    <t>Agris Porietis</t>
  </si>
  <si>
    <t>3.</t>
  </si>
  <si>
    <t>1.</t>
  </si>
  <si>
    <t>5.</t>
  </si>
  <si>
    <t>4.</t>
  </si>
  <si>
    <t>2.</t>
  </si>
  <si>
    <t>1</t>
  </si>
  <si>
    <t>Rīga</t>
  </si>
  <si>
    <t>Andris Briņķis</t>
  </si>
  <si>
    <t>2</t>
  </si>
  <si>
    <t>Tatjana Rakojeda</t>
  </si>
  <si>
    <t>6.</t>
  </si>
  <si>
    <t>Mālpils</t>
  </si>
  <si>
    <t>Alfons Suķis</t>
  </si>
  <si>
    <t>Ulbroka</t>
  </si>
  <si>
    <t>Aivars Lapiņš</t>
  </si>
  <si>
    <t>Ropaži</t>
  </si>
  <si>
    <t>Alfrēds Probaks</t>
  </si>
  <si>
    <t>8.</t>
  </si>
  <si>
    <t>Jānis Smiltiņš</t>
  </si>
  <si>
    <t>Jānis Kusiņš</t>
  </si>
  <si>
    <t>Juris Krastiņš</t>
  </si>
  <si>
    <t>Didzis Tupureins</t>
  </si>
  <si>
    <t>Mihails Pinduss</t>
  </si>
  <si>
    <t>Andrejs Ploriņš</t>
  </si>
  <si>
    <t>Juris Pitkēvičs</t>
  </si>
  <si>
    <t>Ogre</t>
  </si>
  <si>
    <t>Modris Liepiņlausks</t>
  </si>
  <si>
    <t>Andris Lapsiņš</t>
  </si>
  <si>
    <t>Voldemārs Susejs</t>
  </si>
  <si>
    <t>Anna Terehova</t>
  </si>
  <si>
    <t>Arkādijs Možins</t>
  </si>
  <si>
    <t>Velga Nestore</t>
  </si>
  <si>
    <t>Dāmu konkurencē</t>
  </si>
  <si>
    <t>Inese Skulme</t>
  </si>
  <si>
    <t>Olga Gusjkova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</si>
  <si>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</si>
  <si>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</si>
  <si>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</si>
  <si>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</si>
  <si>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</si>
  <si>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</si>
  <si>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</si>
  <si>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Ainārs Gulbis</t>
  </si>
  <si>
    <t>3) Kuram no dalībniekiem turnīrā vairāk izcīnīto uzvaru</t>
  </si>
  <si>
    <t>Aivars Kolosovs</t>
  </si>
  <si>
    <t>Ādaži</t>
  </si>
  <si>
    <t>Aivars Smildziņš</t>
  </si>
  <si>
    <t>Aldis Volters</t>
  </si>
  <si>
    <t>Loja</t>
  </si>
  <si>
    <t>Aleks Mironovs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</si>
  <si>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</si>
  <si>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</si>
  <si>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</si>
  <si>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</si>
  <si>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</si>
  <si>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</si>
  <si>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Alvis Balodis</t>
  </si>
  <si>
    <t>Salaspils</t>
  </si>
  <si>
    <t>Andis Kušķis</t>
  </si>
  <si>
    <t>Andis Neļķe</t>
  </si>
  <si>
    <t>Andrejs Žuks</t>
  </si>
  <si>
    <t>Andris Andersons</t>
  </si>
  <si>
    <t>Dārzciems</t>
  </si>
  <si>
    <t>Andris Balodis</t>
  </si>
  <si>
    <t>Andris Bērziņš</t>
  </si>
  <si>
    <t>Andris Gulbis</t>
  </si>
  <si>
    <t>Andris Lagzdiņš</t>
  </si>
  <si>
    <t>Sēja</t>
  </si>
  <si>
    <t>Andris Rozentāls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</si>
  <si>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</si>
  <si>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</si>
  <si>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</si>
  <si>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</si>
  <si>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</si>
  <si>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</si>
  <si>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</si>
  <si>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</si>
  <si>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</si>
  <si>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</si>
  <si>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</si>
  <si>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</si>
  <si>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Dmitrijs Gordejevs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</si>
  <si>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</si>
  <si>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</si>
  <si>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</si>
  <si>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</si>
  <si>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</si>
  <si>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</si>
  <si>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</si>
  <si>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</si>
  <si>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</si>
  <si>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</si>
  <si>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</si>
  <si>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</si>
  <si>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</si>
  <si>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</si>
  <si>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Ilmārs Vītols</t>
  </si>
  <si>
    <t>Ilze Izbaša</t>
  </si>
  <si>
    <t>Ināra More</t>
  </si>
  <si>
    <t>Silakrogs</t>
  </si>
  <si>
    <t>Inna Migunova</t>
  </si>
  <si>
    <t>Ivars Vaļenieks</t>
  </si>
  <si>
    <t>Jelgava</t>
  </si>
  <si>
    <t>Iveta Nastoviča</t>
  </si>
  <si>
    <t>Jānis Broks</t>
  </si>
  <si>
    <t>Jānis Dārznieks</t>
  </si>
  <si>
    <t>Jānis Dišereits</t>
  </si>
  <si>
    <t>Jānis Gradkovskis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</si>
  <si>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</si>
  <si>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</si>
  <si>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</si>
  <si>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</si>
  <si>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</si>
  <si>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</si>
  <si>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</si>
  <si>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</si>
  <si>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</si>
  <si>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</si>
  <si>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</si>
  <si>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</si>
  <si>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</si>
  <si>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</si>
  <si>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</si>
  <si>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</si>
  <si>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</si>
  <si>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Nils Rēders</t>
  </si>
  <si>
    <t>Norberts Nikitenko</t>
  </si>
  <si>
    <t>Normunds Laumanis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</si>
  <si>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</si>
  <si>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</si>
  <si>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</si>
  <si>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</si>
  <si>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</si>
  <si>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</si>
  <si>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</si>
  <si>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</si>
  <si>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</si>
  <si>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Pabaži</t>
  </si>
  <si>
    <t>Rolands Silaunieks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</si>
  <si>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</si>
  <si>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</si>
  <si>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</si>
  <si>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</si>
  <si>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</si>
  <si>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</si>
  <si>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</si>
  <si>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</si>
  <si>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</si>
  <si>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</si>
  <si>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</si>
  <si>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</si>
  <si>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</si>
  <si>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</si>
  <si>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</si>
  <si>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</si>
  <si>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</si>
  <si>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</si>
  <si>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</si>
  <si>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</si>
  <si>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</si>
  <si>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Elvis Šauriņš</t>
  </si>
  <si>
    <t>Vilnis Pavlovskis</t>
  </si>
  <si>
    <t>Nauris Veiss</t>
  </si>
  <si>
    <t>Andrejs Nicmanis</t>
  </si>
  <si>
    <t>Juris Andrukovičs</t>
  </si>
  <si>
    <t>Ropažu pagasta 2025. gada čempionāts novusā</t>
  </si>
  <si>
    <t>2.posms 15.02</t>
  </si>
  <si>
    <t>1.posms 11 .01</t>
  </si>
  <si>
    <t>8.posms xx.11</t>
  </si>
  <si>
    <t>9.posms xx.12</t>
  </si>
  <si>
    <t>Andris Melnačs</t>
  </si>
  <si>
    <t>Max P</t>
  </si>
  <si>
    <t>65 % no Max P</t>
  </si>
  <si>
    <t>Kārtas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</si>
  <si>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</si>
  <si>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</si>
  <si>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</si>
  <si>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</si>
  <si>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</si>
  <si>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</si>
  <si>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</si>
  <si>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</si>
  <si>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</si>
  <si>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</si>
  <si>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</si>
  <si>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</si>
  <si>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</si>
  <si>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</si>
  <si>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</si>
  <si>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</si>
  <si>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</si>
  <si>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</si>
  <si>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</si>
  <si>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</si>
  <si>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</si>
  <si>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</si>
  <si>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</si>
  <si>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Andris Malnačs</t>
  </si>
  <si>
    <t>BRĪVS</t>
  </si>
  <si>
    <t>999 *</t>
  </si>
  <si>
    <t>Tiesnesis: Andrejs Ploriņš</t>
  </si>
  <si>
    <t>Zaķumuiža novuss 1.posms_11.janvāris 2025.gads</t>
  </si>
  <si>
    <t>Rolands Silavnieks</t>
  </si>
  <si>
    <t>7.</t>
  </si>
  <si>
    <t>5</t>
  </si>
  <si>
    <t>6</t>
  </si>
  <si>
    <t>9.</t>
  </si>
  <si>
    <t>11.</t>
  </si>
  <si>
    <t>#</t>
  </si>
  <si>
    <t>dalībnieks</t>
  </si>
  <si>
    <t>Seti</t>
  </si>
  <si>
    <t>-</t>
  </si>
  <si>
    <t>IV</t>
  </si>
  <si>
    <t>III</t>
  </si>
  <si>
    <t>I</t>
  </si>
  <si>
    <t>VII</t>
  </si>
  <si>
    <t>II</t>
  </si>
  <si>
    <t>IX</t>
  </si>
  <si>
    <t>VIII</t>
  </si>
  <si>
    <t>VI</t>
  </si>
  <si>
    <t>Aivars Rudzītis</t>
  </si>
  <si>
    <t>Aleksejs Fiļipenko</t>
  </si>
  <si>
    <t>25.janvāris 2025 Zaķumuiža pāru spēles novusā_ ziema</t>
  </si>
  <si>
    <t>Leonards Dovels</t>
  </si>
  <si>
    <t>Ikšķile</t>
  </si>
  <si>
    <t>15-02-2025</t>
  </si>
  <si>
    <t>Andris Biezais</t>
  </si>
  <si>
    <t>Ermīns Vācietis</t>
  </si>
  <si>
    <t>Iveta Nasteviča</t>
  </si>
  <si>
    <t>Juris Pikēvičs</t>
  </si>
  <si>
    <t>Raivis Biezais</t>
  </si>
  <si>
    <t>Langstiņi</t>
  </si>
  <si>
    <t xml:space="preserve"> </t>
  </si>
  <si>
    <t>Zaķumuiža novuss 15.februāris 2.posms 2025 novuss vienspēles</t>
  </si>
  <si>
    <t>3</t>
  </si>
  <si>
    <t>Lilita Gaile</t>
  </si>
  <si>
    <t>Dimitrijs Gordejevs</t>
  </si>
  <si>
    <t>Zintis Krievkalns</t>
  </si>
  <si>
    <t>Mārtiņš Rēķis</t>
  </si>
  <si>
    <t>Modris Veilands</t>
  </si>
  <si>
    <t xml:space="preserve">                    8.marts 2025 Zaķumuiža pāru spēles novusā_pavasaris</t>
  </si>
  <si>
    <t>0</t>
  </si>
  <si>
    <t>Sigulda</t>
  </si>
  <si>
    <t>22-03-2025</t>
  </si>
  <si>
    <t>Mārtiņš Cīrulis</t>
  </si>
  <si>
    <t>Zaķumuiža novuss 22.marts 3.posms 2025 novuss vienspēles</t>
  </si>
  <si>
    <t>3.posms 22.03</t>
  </si>
  <si>
    <t>4</t>
  </si>
  <si>
    <t>Ada</t>
  </si>
  <si>
    <t>19-04-2025</t>
  </si>
  <si>
    <t>Leonards Devels</t>
  </si>
  <si>
    <t>1000 *</t>
  </si>
  <si>
    <t>Jānis Jansons</t>
  </si>
  <si>
    <t>Nauris Ječs</t>
  </si>
  <si>
    <t>Zaķumuiža novuss 19.aprīlis 4.posms 2025 novuss vienspēles</t>
  </si>
  <si>
    <t>4.posms  19.04</t>
  </si>
  <si>
    <t>Zaķumuiža novuss 17.maijs 5.posms 2025 novuss vienspēles</t>
  </si>
  <si>
    <t xml:space="preserve">  17.05.2025</t>
  </si>
  <si>
    <t>5.posms 17.05</t>
  </si>
  <si>
    <t>7</t>
  </si>
  <si>
    <t>8</t>
  </si>
  <si>
    <t>9/10</t>
  </si>
  <si>
    <t>11</t>
  </si>
  <si>
    <t>12</t>
  </si>
  <si>
    <t>Devels Leonards</t>
  </si>
  <si>
    <t>14 players Rd 1</t>
  </si>
  <si>
    <t>Rd 2</t>
  </si>
  <si>
    <t>Rd 3</t>
  </si>
  <si>
    <t>Rd 4</t>
  </si>
  <si>
    <t>1 - 13</t>
  </si>
  <si>
    <t>4 - 1</t>
  </si>
  <si>
    <t>6 - 1</t>
  </si>
  <si>
    <t>1 - 8</t>
  </si>
  <si>
    <t>3 - 2</t>
  </si>
  <si>
    <t>2 - 13</t>
  </si>
  <si>
    <t>4 - 2</t>
  </si>
  <si>
    <t>2 - 6</t>
  </si>
  <si>
    <t>5 - 4</t>
  </si>
  <si>
    <t>6 - 3</t>
  </si>
  <si>
    <t>8 - 3</t>
  </si>
  <si>
    <t>3 - 10</t>
  </si>
  <si>
    <t>7 - 6</t>
  </si>
  <si>
    <t>8 - 5</t>
  </si>
  <si>
    <t>10 - 5</t>
  </si>
  <si>
    <t>13 - 4</t>
  </si>
  <si>
    <t>9 - 8</t>
  </si>
  <si>
    <t>10 - 7</t>
  </si>
  <si>
    <t>12 - 7</t>
  </si>
  <si>
    <t>5 - 12</t>
  </si>
  <si>
    <t>11 - 10</t>
  </si>
  <si>
    <t>12 - 9</t>
  </si>
  <si>
    <t>14 - 9</t>
  </si>
  <si>
    <t>7 - 14</t>
  </si>
  <si>
    <t>14 - 12</t>
  </si>
  <si>
    <t>14 - 11</t>
  </si>
  <si>
    <t>11 - 13</t>
  </si>
  <si>
    <t>9 - 11</t>
  </si>
  <si>
    <t>Rd 6</t>
  </si>
  <si>
    <t>Rd 7</t>
  </si>
  <si>
    <t>Rd 8</t>
  </si>
  <si>
    <t>Rd 9</t>
  </si>
  <si>
    <t>1 - 12</t>
  </si>
  <si>
    <t>14 - 1</t>
  </si>
  <si>
    <t>1 - 11</t>
  </si>
  <si>
    <t>9 - 1</t>
  </si>
  <si>
    <t>2 - 10</t>
  </si>
  <si>
    <t>12 - 2</t>
  </si>
  <si>
    <t>2 - 14</t>
  </si>
  <si>
    <t>11 - 2</t>
  </si>
  <si>
    <t>3 - 14</t>
  </si>
  <si>
    <t>11 - 3</t>
  </si>
  <si>
    <t>3 - 9</t>
  </si>
  <si>
    <t>3 - 7</t>
  </si>
  <si>
    <t>4 - 8</t>
  </si>
  <si>
    <t>10 - 4</t>
  </si>
  <si>
    <t>4 - 12</t>
  </si>
  <si>
    <t>14 - 4</t>
  </si>
  <si>
    <t>5 - 11</t>
  </si>
  <si>
    <t>5 - 9</t>
  </si>
  <si>
    <t>5 - 7</t>
  </si>
  <si>
    <t>13 - 5</t>
  </si>
  <si>
    <t>13 - 6</t>
  </si>
  <si>
    <t>8 - 6</t>
  </si>
  <si>
    <t>6 - 10</t>
  </si>
  <si>
    <t>12 - 6</t>
  </si>
  <si>
    <t>7 - 9</t>
  </si>
  <si>
    <t>13 - 7</t>
  </si>
  <si>
    <t>8 - 13</t>
  </si>
  <si>
    <t>10 - 8</t>
  </si>
  <si>
    <t>Rd 10</t>
  </si>
  <si>
    <t>Rd 11</t>
  </si>
  <si>
    <t>Rd 12</t>
  </si>
  <si>
    <t>Rd 13</t>
  </si>
  <si>
    <t>1 - 7</t>
  </si>
  <si>
    <t>1 - 5</t>
  </si>
  <si>
    <t>1 - 3</t>
  </si>
  <si>
    <t>2 - 1</t>
  </si>
  <si>
    <t>2 - 9</t>
  </si>
  <si>
    <t>7 - 2</t>
  </si>
  <si>
    <t>2 - 5</t>
  </si>
  <si>
    <t>4 - 3</t>
  </si>
  <si>
    <t>3 - 5</t>
  </si>
  <si>
    <t>13 - 3</t>
  </si>
  <si>
    <t>4 - 7</t>
  </si>
  <si>
    <t>5 - 6</t>
  </si>
  <si>
    <t>12 - 8</t>
  </si>
  <si>
    <t>14 - 8</t>
  </si>
  <si>
    <t>14 - 10</t>
  </si>
  <si>
    <t>11 - 12</t>
  </si>
  <si>
    <t>10 - 13</t>
  </si>
  <si>
    <t>12 - 10</t>
  </si>
  <si>
    <t>13 - 12</t>
  </si>
  <si>
    <t>14 - 13</t>
  </si>
  <si>
    <t>9 - 13</t>
  </si>
  <si>
    <t>Vasaras turnīrs 21.06.2025</t>
  </si>
  <si>
    <t xml:space="preserve">V </t>
  </si>
  <si>
    <t xml:space="preserve">VI </t>
  </si>
  <si>
    <t>X</t>
  </si>
  <si>
    <t>XI</t>
  </si>
  <si>
    <t>XII</t>
  </si>
  <si>
    <t>Aigars Kleins</t>
  </si>
  <si>
    <t>Aivars Guļjajevs</t>
  </si>
  <si>
    <t>Ralfs Komarovs</t>
  </si>
  <si>
    <t>Roberts Bākulis</t>
  </si>
  <si>
    <t>Solveiga Elksne</t>
  </si>
  <si>
    <t>Romāns Ivanovs</t>
  </si>
  <si>
    <t xml:space="preserve">                 16.augusts 2025 Zaķumuiža pāru spēles novusā_rudens</t>
  </si>
  <si>
    <t>Krape</t>
  </si>
  <si>
    <t>Kadaga</t>
  </si>
  <si>
    <t xml:space="preserve">   </t>
  </si>
  <si>
    <t>Tajana Rakojeda</t>
  </si>
  <si>
    <t>Ģirts Helmanis</t>
  </si>
  <si>
    <t>BRIVS</t>
  </si>
  <si>
    <t>Dzidriņas</t>
  </si>
  <si>
    <t>Zaķumuiža novuss 18.oktobris 6.posms 2025 novuss vienspēles</t>
  </si>
  <si>
    <t xml:space="preserve">6.posms 18.10 </t>
  </si>
  <si>
    <t>7.posms xx .11</t>
  </si>
  <si>
    <t>Kopvērtējums pēc 6.posma</t>
  </si>
  <si>
    <t>13</t>
  </si>
  <si>
    <t>14/17</t>
  </si>
  <si>
    <t>18/19</t>
  </si>
  <si>
    <t>20</t>
  </si>
  <si>
    <t>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</si>
</sst>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indexed="8"/>
      <name val="Arial"/>
      <family val="2"/>
      <charset val="204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1"/>
      <color indexed="52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color theme="1"/>
      <name val="Verdana"/>
      <family val="2"/>
      <charset val="186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sz val="8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b/>
      <sz val="12"/>
      <name val="Arial"/>
      <family val="2"/>
      <charset val="186"/>
    </font>
    <font>
      <b/>
      <sz val="14"/>
      <name val="Arial"/>
      <family val="2"/>
      <charset val="186"/>
    </font>
    <font>
      <sz val="10"/>
      <color rgb="FF00B050"/>
      <name val="Verdana"/>
      <family val="2"/>
      <charset val="186"/>
    </font>
    <font>
      <sz val="10"/>
      <color rgb="FF0070C0"/>
      <name val="Verdana"/>
      <family val="2"/>
      <charset val="186"/>
    </font>
    <font>
      <sz val="10"/>
      <color rgb="FFFF0000"/>
      <name val="Verdana"/>
      <family val="2"/>
      <charset val="186"/>
    </font>
    <font>
      <b/>
      <sz val="18"/>
      <name val="Arial"/>
      <family val="2"/>
      <charset val="186"/>
    </font>
    <font>
      <b/>
      <sz val="12"/>
      <color indexed="8"/>
      <name val="Calibri"/>
      <family val="2"/>
      <charset val="186"/>
    </font>
    <font>
      <b/>
      <sz val="8"/>
      <name val="Arial"/>
      <family val="2"/>
      <charset val="186"/>
    </font>
    <font>
      <sz val="10"/>
      <color indexed="8"/>
      <name val="Verdana"/>
      <family val="2"/>
      <charset val="186"/>
    </font>
    <font>
      <b/>
      <sz val="16"/>
      <color theme="1"/>
      <name val="Arial Black"/>
      <family val="2"/>
      <charset val="186"/>
    </font>
    <font>
      <sz val="9"/>
      <color theme="1"/>
      <name val="Tahoma"/>
      <family val="2"/>
      <charset val="186"/>
    </font>
    <font>
      <sz val="14"/>
      <color indexed="9"/>
      <name val="Tahoma"/>
      <family val="2"/>
      <charset val="186"/>
    </font>
    <font>
      <sz val="12"/>
      <color indexed="8"/>
      <name val="Arial Black"/>
      <family val="2"/>
      <charset val="186"/>
    </font>
    <font>
      <sz val="12"/>
      <name val="Arial Black"/>
      <family val="2"/>
      <charset val="186"/>
    </font>
    <font>
      <sz val="10"/>
      <color rgb="FF002060"/>
      <name val="Verdana"/>
      <family val="2"/>
      <charset val="186"/>
    </font>
    <font>
      <sz val="10"/>
      <color rgb="FF002060"/>
      <name val="Arial"/>
      <family val="2"/>
      <charset val="186"/>
    </font>
    <font>
      <b/>
      <sz val="10"/>
      <color rgb="FF00B050"/>
      <name val="Verdana"/>
      <family val="2"/>
      <charset val="186"/>
    </font>
    <font>
      <sz val="10"/>
      <name val="Arial"/>
      <charset val="186"/>
    </font>
    <font>
      <sz val="8"/>
      <name val="Arial"/>
      <family val="2"/>
    </font>
    <font>
      <sz val="16"/>
      <color indexed="8"/>
      <name val="PosterBodoni TL"/>
      <family val="1"/>
      <charset val="186"/>
    </font>
    <font>
      <sz val="14"/>
      <color indexed="8"/>
      <name val="Tahoma"/>
      <family val="2"/>
      <charset val="186"/>
    </font>
    <font>
      <b/>
      <sz val="8"/>
      <color indexed="8"/>
      <name val="Arial Narrow"/>
      <family val="2"/>
      <charset val="186"/>
    </font>
    <font>
      <b/>
      <sz val="10"/>
      <color indexed="60"/>
      <name val="Arial"/>
      <family val="2"/>
      <charset val="186"/>
    </font>
    <font>
      <b/>
      <sz val="12"/>
      <color indexed="60"/>
      <name val="Calibri"/>
      <family val="2"/>
      <charset val="186"/>
    </font>
    <font>
      <b/>
      <sz val="10"/>
      <color indexed="62"/>
      <name val="Arial"/>
      <family val="2"/>
      <charset val="186"/>
    </font>
    <font>
      <sz val="10"/>
      <color indexed="12"/>
      <name val="Verdana"/>
      <family val="2"/>
      <charset val="186"/>
    </font>
    <font>
      <sz val="16"/>
      <color rgb="FF0070C0"/>
      <name val="PosterBodoni TL"/>
      <family val="1"/>
      <charset val="186"/>
    </font>
    <font>
      <b/>
      <sz val="14"/>
      <color indexed="8"/>
      <name val="Arial Black"/>
      <family val="2"/>
      <charset val="186"/>
    </font>
    <font>
      <b/>
      <sz val="14"/>
      <color theme="1"/>
      <name val="Arial Black"/>
      <family val="2"/>
      <charset val="186"/>
    </font>
    <font>
      <b/>
      <sz val="14"/>
      <color rgb="FFFF0000"/>
      <name val="Arial Black"/>
      <family val="2"/>
      <charset val="186"/>
    </font>
    <font>
      <sz val="12"/>
      <color rgb="FF002060"/>
      <name val="Arial Black"/>
      <family val="2"/>
      <charset val="186"/>
    </font>
    <font>
      <b/>
      <sz val="10"/>
      <color rgb="FF002060"/>
      <name val="Verdana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53" fillId="0" borderId="0"/>
    <xf numFmtId="0" fontId="54" fillId="13" borderId="62" applyNumberFormat="0" applyAlignment="0" applyProtection="0"/>
    <xf numFmtId="0" fontId="1" fillId="12" borderId="0" applyNumberFormat="0" applyBorder="0" applyAlignment="0" applyProtection="0"/>
    <xf numFmtId="0" fontId="53" fillId="14" borderId="63" applyNumberFormat="0" applyFont="0" applyAlignment="0" applyProtection="0"/>
    <xf numFmtId="0" fontId="2" fillId="14" borderId="63" applyNumberFormat="0" applyFont="0" applyAlignment="0" applyProtection="0"/>
    <xf numFmtId="0" fontId="63" fillId="16" borderId="0" applyNumberFormat="0" applyBorder="0" applyAlignment="0" applyProtection="0"/>
    <xf numFmtId="0" fontId="2" fillId="0" borderId="0"/>
    <xf numFmtId="0" fontId="63" fillId="16" borderId="0" applyNumberFormat="0" applyBorder="0" applyAlignment="0" applyProtection="0"/>
    <xf numFmtId="0" fontId="81" fillId="0" borderId="0"/>
  </cellStyleXfs>
  <cellXfs count="809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Border="1" applyAlignment="1">
      <alignment horizontal="right" vertical="center"/>
    </xf>
    <xf numFmtId="0" fontId="2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49" fontId="14" fillId="2" borderId="4" xfId="1" applyNumberFormat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ill="1" applyAlignment="1">
      <alignment vertical="center"/>
    </xf>
    <xf numFmtId="0" fontId="19" fillId="7" borderId="0" xfId="1" applyFont="1" applyFill="1" applyAlignment="1">
      <alignment vertical="center"/>
    </xf>
    <xf numFmtId="0" fontId="11" fillId="3" borderId="5" xfId="3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0" borderId="0" xfId="1" applyFont="1" applyBorder="1" applyAlignment="1">
      <alignment vertical="center"/>
    </xf>
    <xf numFmtId="0" fontId="7" fillId="4" borderId="11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21" fillId="3" borderId="4" xfId="1" applyFont="1" applyFill="1" applyBorder="1" applyAlignment="1">
      <alignment vertical="center"/>
    </xf>
    <xf numFmtId="0" fontId="21" fillId="3" borderId="6" xfId="1" applyFont="1" applyFill="1" applyBorder="1" applyAlignment="1">
      <alignment vertical="center"/>
    </xf>
    <xf numFmtId="0" fontId="2" fillId="3" borderId="5" xfId="1" applyFill="1" applyBorder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3" xfId="5" applyBorder="1"/>
    <xf numFmtId="0" fontId="2" fillId="0" borderId="14" xfId="1" applyBorder="1" applyAlignment="1">
      <alignment vertical="center"/>
    </xf>
    <xf numFmtId="0" fontId="2" fillId="0" borderId="15" xfId="1" applyBorder="1" applyAlignment="1">
      <alignment vertical="center"/>
    </xf>
    <xf numFmtId="0" fontId="18" fillId="8" borderId="3" xfId="2" applyFont="1" applyFill="1" applyBorder="1" applyAlignment="1">
      <alignment horizontal="center" vertical="center"/>
    </xf>
    <xf numFmtId="0" fontId="23" fillId="8" borderId="3" xfId="4" applyFont="1" applyFill="1" applyBorder="1" applyAlignment="1">
      <alignment horizontal="center" vertical="center"/>
    </xf>
    <xf numFmtId="0" fontId="1" fillId="0" borderId="16" xfId="5" applyBorder="1"/>
    <xf numFmtId="0" fontId="2" fillId="0" borderId="17" xfId="1" applyBorder="1" applyAlignment="1">
      <alignment vertical="center"/>
    </xf>
    <xf numFmtId="0" fontId="18" fillId="5" borderId="3" xfId="2" applyFont="1" applyFill="1" applyBorder="1" applyAlignment="1">
      <alignment horizontal="center" vertical="center"/>
    </xf>
    <xf numFmtId="0" fontId="1" fillId="0" borderId="7" xfId="5" applyBorder="1"/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5" borderId="3" xfId="1" applyFill="1" applyBorder="1" applyAlignment="1">
      <alignment horizontal="center" vertical="center"/>
    </xf>
    <xf numFmtId="0" fontId="18" fillId="8" borderId="0" xfId="2" applyFont="1" applyFill="1" applyBorder="1" applyAlignment="1">
      <alignment horizontal="center" vertical="center"/>
    </xf>
    <xf numFmtId="0" fontId="23" fillId="8" borderId="0" xfId="4" applyFont="1" applyFill="1" applyBorder="1" applyAlignment="1">
      <alignment horizontal="center" vertical="center"/>
    </xf>
    <xf numFmtId="0" fontId="23" fillId="8" borderId="3" xfId="6" applyFont="1" applyFill="1" applyBorder="1" applyAlignment="1">
      <alignment horizontal="center" vertical="center"/>
    </xf>
    <xf numFmtId="0" fontId="24" fillId="4" borderId="3" xfId="2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3" fillId="8" borderId="3" xfId="7" applyFont="1" applyFill="1" applyBorder="1" applyAlignment="1">
      <alignment horizontal="center" vertical="center"/>
    </xf>
    <xf numFmtId="0" fontId="26" fillId="4" borderId="3" xfId="1" applyFont="1" applyFill="1" applyBorder="1" applyAlignment="1">
      <alignment horizontal="center" vertical="center"/>
    </xf>
    <xf numFmtId="0" fontId="23" fillId="8" borderId="3" xfId="8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23" fillId="8" borderId="3" xfId="3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3" fillId="8" borderId="0" xfId="7" applyFont="1" applyFill="1" applyBorder="1" applyAlignment="1">
      <alignment horizontal="center" vertical="center"/>
    </xf>
    <xf numFmtId="49" fontId="12" fillId="3" borderId="0" xfId="1" applyNumberFormat="1" applyFont="1" applyFill="1" applyBorder="1" applyAlignment="1">
      <alignment horizontal="center" vertical="center"/>
    </xf>
    <xf numFmtId="0" fontId="12" fillId="6" borderId="0" xfId="1" applyFont="1" applyFill="1" applyBorder="1" applyAlignment="1">
      <alignment horizontal="center" vertical="center"/>
    </xf>
    <xf numFmtId="49" fontId="14" fillId="3" borderId="0" xfId="1" applyNumberFormat="1" applyFont="1" applyFill="1" applyBorder="1" applyAlignment="1">
      <alignment horizontal="center" vertical="center"/>
    </xf>
    <xf numFmtId="0" fontId="15" fillId="6" borderId="0" xfId="1" applyFont="1" applyFill="1" applyBorder="1" applyAlignment="1">
      <alignment horizontal="center" vertical="center"/>
    </xf>
    <xf numFmtId="0" fontId="25" fillId="0" borderId="0" xfId="7"/>
    <xf numFmtId="0" fontId="25" fillId="8" borderId="0" xfId="7" applyFill="1"/>
    <xf numFmtId="0" fontId="29" fillId="8" borderId="0" xfId="7" applyFont="1" applyFill="1"/>
    <xf numFmtId="0" fontId="29" fillId="0" borderId="0" xfId="7" applyFont="1" applyFill="1"/>
    <xf numFmtId="0" fontId="30" fillId="8" borderId="0" xfId="7" applyFont="1" applyFill="1"/>
    <xf numFmtId="0" fontId="36" fillId="6" borderId="22" xfId="7" applyFont="1" applyFill="1" applyBorder="1" applyAlignment="1">
      <alignment horizontal="center" vertical="center"/>
    </xf>
    <xf numFmtId="0" fontId="36" fillId="6" borderId="23" xfId="7" applyFont="1" applyFill="1" applyBorder="1" applyAlignment="1">
      <alignment horizontal="center" vertical="center"/>
    </xf>
    <xf numFmtId="0" fontId="37" fillId="6" borderId="24" xfId="7" applyFont="1" applyFill="1" applyBorder="1" applyAlignment="1">
      <alignment horizontal="center" vertical="center" wrapText="1"/>
    </xf>
    <xf numFmtId="0" fontId="37" fillId="6" borderId="15" xfId="7" applyFont="1" applyFill="1" applyBorder="1" applyAlignment="1">
      <alignment horizontal="center" vertical="center" wrapText="1"/>
    </xf>
    <xf numFmtId="0" fontId="38" fillId="6" borderId="15" xfId="7" applyFont="1" applyFill="1" applyBorder="1" applyAlignment="1">
      <alignment horizontal="center" vertical="center"/>
    </xf>
    <xf numFmtId="0" fontId="38" fillId="6" borderId="25" xfId="7" applyFont="1" applyFill="1" applyBorder="1" applyAlignment="1">
      <alignment horizontal="center" vertical="center"/>
    </xf>
    <xf numFmtId="0" fontId="38" fillId="6" borderId="13" xfId="7" applyFont="1" applyFill="1" applyBorder="1" applyAlignment="1">
      <alignment horizontal="center" vertical="center" wrapText="1"/>
    </xf>
    <xf numFmtId="0" fontId="39" fillId="8" borderId="0" xfId="7" applyFont="1" applyFill="1" applyBorder="1" applyAlignment="1" applyProtection="1">
      <alignment horizontal="center" vertical="center"/>
      <protection hidden="1"/>
    </xf>
    <xf numFmtId="0" fontId="21" fillId="6" borderId="25" xfId="7" applyFont="1" applyFill="1" applyBorder="1" applyAlignment="1">
      <alignment horizontal="center" vertical="center"/>
    </xf>
    <xf numFmtId="0" fontId="21" fillId="8" borderId="0" xfId="7" applyFont="1" applyFill="1" applyAlignment="1">
      <alignment vertical="center"/>
    </xf>
    <xf numFmtId="0" fontId="40" fillId="6" borderId="25" xfId="7" applyFont="1" applyFill="1" applyBorder="1" applyAlignment="1">
      <alignment horizontal="center" vertical="center"/>
    </xf>
    <xf numFmtId="0" fontId="21" fillId="6" borderId="25" xfId="7" applyFont="1" applyFill="1" applyBorder="1" applyAlignment="1">
      <alignment vertical="center"/>
    </xf>
    <xf numFmtId="0" fontId="21" fillId="8" borderId="27" xfId="7" applyFont="1" applyFill="1" applyBorder="1" applyAlignment="1">
      <alignment horizontal="center" vertical="center"/>
    </xf>
    <xf numFmtId="0" fontId="23" fillId="8" borderId="28" xfId="7" applyFont="1" applyFill="1" applyBorder="1" applyAlignment="1">
      <alignment horizontal="left" vertical="center"/>
    </xf>
    <xf numFmtId="0" fontId="18" fillId="8" borderId="28" xfId="7" applyFont="1" applyFill="1" applyBorder="1" applyAlignment="1">
      <alignment vertical="center"/>
    </xf>
    <xf numFmtId="1" fontId="35" fillId="8" borderId="29" xfId="7" applyNumberFormat="1" applyFont="1" applyFill="1" applyBorder="1" applyAlignment="1">
      <alignment horizontal="center" vertical="center"/>
    </xf>
    <xf numFmtId="1" fontId="18" fillId="8" borderId="28" xfId="7" applyNumberFormat="1" applyFont="1" applyFill="1" applyBorder="1" applyAlignment="1">
      <alignment horizontal="center" vertical="center"/>
    </xf>
    <xf numFmtId="0" fontId="18" fillId="8" borderId="28" xfId="7" applyFont="1" applyFill="1" applyBorder="1" applyAlignment="1">
      <alignment horizontal="center" vertical="center"/>
    </xf>
    <xf numFmtId="164" fontId="29" fillId="8" borderId="28" xfId="7" applyNumberFormat="1" applyFont="1" applyFill="1" applyBorder="1" applyAlignment="1">
      <alignment horizontal="center" vertical="center" wrapText="1"/>
    </xf>
    <xf numFmtId="1" fontId="29" fillId="8" borderId="29" xfId="7" applyNumberFormat="1" applyFont="1" applyFill="1" applyBorder="1" applyAlignment="1">
      <alignment horizontal="center" vertical="center" wrapText="1"/>
    </xf>
    <xf numFmtId="1" fontId="41" fillId="8" borderId="29" xfId="7" applyNumberFormat="1" applyFont="1" applyFill="1" applyBorder="1" applyAlignment="1">
      <alignment horizontal="center" vertical="center" wrapText="1"/>
    </xf>
    <xf numFmtId="0" fontId="19" fillId="5" borderId="28" xfId="7" applyFont="1" applyFill="1" applyBorder="1" applyAlignment="1">
      <alignment horizontal="center" vertical="center"/>
    </xf>
    <xf numFmtId="1" fontId="2" fillId="8" borderId="28" xfId="7" applyNumberFormat="1" applyFont="1" applyFill="1" applyBorder="1" applyAlignment="1">
      <alignment horizontal="center" vertical="center"/>
    </xf>
    <xf numFmtId="1" fontId="29" fillId="8" borderId="28" xfId="7" applyNumberFormat="1" applyFont="1" applyFill="1" applyBorder="1" applyAlignment="1">
      <alignment horizontal="center" vertical="center"/>
    </xf>
    <xf numFmtId="1" fontId="29" fillId="8" borderId="24" xfId="7" applyNumberFormat="1" applyFont="1" applyFill="1" applyBorder="1" applyAlignment="1">
      <alignment horizontal="center" vertical="center" wrapText="1"/>
    </xf>
    <xf numFmtId="0" fontId="3" fillId="8" borderId="23" xfId="7" applyFont="1" applyFill="1" applyBorder="1" applyAlignment="1" applyProtection="1">
      <alignment horizontal="center" vertical="center"/>
      <protection hidden="1"/>
    </xf>
    <xf numFmtId="0" fontId="21" fillId="8" borderId="30" xfId="7" applyFont="1" applyFill="1" applyBorder="1" applyAlignment="1" applyProtection="1">
      <alignment horizontal="center" vertical="center"/>
      <protection hidden="1"/>
    </xf>
    <xf numFmtId="0" fontId="3" fillId="8" borderId="13" xfId="7" applyFont="1" applyFill="1" applyBorder="1" applyAlignment="1" applyProtection="1">
      <alignment horizontal="center" vertical="center"/>
      <protection hidden="1"/>
    </xf>
    <xf numFmtId="0" fontId="3" fillId="8" borderId="31" xfId="7" applyFont="1" applyFill="1" applyBorder="1" applyAlignment="1" applyProtection="1">
      <alignment horizontal="center" vertical="center"/>
      <protection hidden="1"/>
    </xf>
    <xf numFmtId="0" fontId="21" fillId="8" borderId="32" xfId="7" applyFont="1" applyFill="1" applyBorder="1" applyAlignment="1" applyProtection="1">
      <alignment horizontal="center" vertical="center"/>
      <protection hidden="1"/>
    </xf>
    <xf numFmtId="0" fontId="3" fillId="8" borderId="33" xfId="7" applyFont="1" applyFill="1" applyBorder="1" applyAlignment="1" applyProtection="1">
      <alignment horizontal="center" vertical="center"/>
      <protection hidden="1"/>
    </xf>
    <xf numFmtId="0" fontId="21" fillId="8" borderId="34" xfId="7" applyFont="1" applyFill="1" applyBorder="1" applyAlignment="1" applyProtection="1">
      <alignment horizontal="center" vertical="center"/>
      <protection hidden="1"/>
    </xf>
    <xf numFmtId="0" fontId="3" fillId="8" borderId="27" xfId="7" applyFont="1" applyFill="1" applyBorder="1" applyAlignment="1" applyProtection="1">
      <alignment horizontal="center" vertical="center"/>
      <protection hidden="1"/>
    </xf>
    <xf numFmtId="0" fontId="21" fillId="8" borderId="24" xfId="7" applyFont="1" applyFill="1" applyBorder="1" applyAlignment="1" applyProtection="1">
      <alignment horizontal="center" vertical="center"/>
      <protection hidden="1"/>
    </xf>
    <xf numFmtId="0" fontId="42" fillId="8" borderId="0" xfId="7" applyFont="1" applyFill="1" applyBorder="1" applyAlignment="1" applyProtection="1">
      <alignment horizontal="center" vertical="center"/>
      <protection hidden="1"/>
    </xf>
    <xf numFmtId="0" fontId="43" fillId="8" borderId="0" xfId="7" applyFont="1" applyFill="1" applyBorder="1" applyAlignment="1" applyProtection="1">
      <alignment horizontal="center" vertical="center"/>
      <protection hidden="1"/>
    </xf>
    <xf numFmtId="0" fontId="29" fillId="8" borderId="27" xfId="7" applyFont="1" applyFill="1" applyBorder="1" applyAlignment="1">
      <alignment horizontal="center"/>
    </xf>
    <xf numFmtId="0" fontId="29" fillId="8" borderId="28" xfId="7" applyFont="1" applyFill="1" applyBorder="1" applyAlignment="1">
      <alignment horizontal="center"/>
    </xf>
    <xf numFmtId="0" fontId="29" fillId="8" borderId="29" xfId="7" applyFont="1" applyFill="1" applyBorder="1" applyAlignment="1">
      <alignment horizontal="center"/>
    </xf>
    <xf numFmtId="0" fontId="29" fillId="8" borderId="24" xfId="7" applyFont="1" applyFill="1" applyBorder="1" applyAlignment="1">
      <alignment horizontal="center"/>
    </xf>
    <xf numFmtId="0" fontId="25" fillId="8" borderId="35" xfId="7" applyFill="1" applyBorder="1" applyAlignment="1">
      <alignment horizontal="center"/>
    </xf>
    <xf numFmtId="0" fontId="25" fillId="8" borderId="29" xfId="7" applyFill="1" applyBorder="1" applyAlignment="1">
      <alignment horizontal="center"/>
    </xf>
    <xf numFmtId="0" fontId="25" fillId="8" borderId="28" xfId="7" applyFill="1" applyBorder="1" applyAlignment="1">
      <alignment horizontal="center"/>
    </xf>
    <xf numFmtId="0" fontId="21" fillId="8" borderId="28" xfId="7" applyFont="1" applyFill="1" applyBorder="1" applyAlignment="1">
      <alignment horizontal="center"/>
    </xf>
    <xf numFmtId="0" fontId="21" fillId="8" borderId="30" xfId="7" applyFont="1" applyFill="1" applyBorder="1" applyAlignment="1">
      <alignment horizontal="center"/>
    </xf>
    <xf numFmtId="0" fontId="21" fillId="8" borderId="36" xfId="7" applyFont="1" applyFill="1" applyBorder="1" applyAlignment="1">
      <alignment horizontal="center" vertical="center"/>
    </xf>
    <xf numFmtId="0" fontId="23" fillId="8" borderId="20" xfId="7" applyFont="1" applyFill="1" applyBorder="1" applyAlignment="1">
      <alignment horizontal="left" vertical="center"/>
    </xf>
    <xf numFmtId="0" fontId="18" fillId="8" borderId="21" xfId="7" applyFont="1" applyFill="1" applyBorder="1" applyAlignment="1">
      <alignment vertical="center"/>
    </xf>
    <xf numFmtId="1" fontId="35" fillId="8" borderId="18" xfId="7" applyNumberFormat="1" applyFont="1" applyFill="1" applyBorder="1" applyAlignment="1">
      <alignment horizontal="center" vertical="center"/>
    </xf>
    <xf numFmtId="1" fontId="18" fillId="8" borderId="21" xfId="7" applyNumberFormat="1" applyFont="1" applyFill="1" applyBorder="1" applyAlignment="1">
      <alignment horizontal="center" vertical="center"/>
    </xf>
    <xf numFmtId="0" fontId="18" fillId="8" borderId="21" xfId="7" applyFont="1" applyFill="1" applyBorder="1" applyAlignment="1">
      <alignment horizontal="center" vertical="center"/>
    </xf>
    <xf numFmtId="164" fontId="29" fillId="8" borderId="37" xfId="7" applyNumberFormat="1" applyFont="1" applyFill="1" applyBorder="1" applyAlignment="1">
      <alignment horizontal="center" vertical="center" wrapText="1"/>
    </xf>
    <xf numFmtId="1" fontId="29" fillId="8" borderId="21" xfId="7" applyNumberFormat="1" applyFont="1" applyFill="1" applyBorder="1" applyAlignment="1">
      <alignment horizontal="center" vertical="center" wrapText="1"/>
    </xf>
    <xf numFmtId="1" fontId="41" fillId="3" borderId="21" xfId="7" applyNumberFormat="1" applyFont="1" applyFill="1" applyBorder="1" applyAlignment="1">
      <alignment horizontal="center" vertical="center" wrapText="1"/>
    </xf>
    <xf numFmtId="0" fontId="19" fillId="5" borderId="37" xfId="7" applyFont="1" applyFill="1" applyBorder="1" applyAlignment="1">
      <alignment horizontal="center" vertical="center"/>
    </xf>
    <xf numFmtId="1" fontId="2" fillId="8" borderId="21" xfId="7" applyNumberFormat="1" applyFont="1" applyFill="1" applyBorder="1" applyAlignment="1">
      <alignment horizontal="center" vertical="center"/>
    </xf>
    <xf numFmtId="1" fontId="29" fillId="8" borderId="38" xfId="7" applyNumberFormat="1" applyFont="1" applyFill="1" applyBorder="1" applyAlignment="1">
      <alignment horizontal="center" vertical="center"/>
    </xf>
    <xf numFmtId="1" fontId="29" fillId="8" borderId="39" xfId="7" applyNumberFormat="1" applyFont="1" applyFill="1" applyBorder="1" applyAlignment="1">
      <alignment horizontal="center" vertical="center" wrapText="1"/>
    </xf>
    <xf numFmtId="0" fontId="3" fillId="8" borderId="36" xfId="7" applyFont="1" applyFill="1" applyBorder="1" applyAlignment="1" applyProtection="1">
      <alignment horizontal="center" vertical="center"/>
      <protection hidden="1"/>
    </xf>
    <xf numFmtId="0" fontId="21" fillId="8" borderId="39" xfId="7" applyFont="1" applyFill="1" applyBorder="1" applyAlignment="1" applyProtection="1">
      <alignment horizontal="center" vertical="center"/>
      <protection hidden="1"/>
    </xf>
    <xf numFmtId="0" fontId="3" fillId="8" borderId="40" xfId="7" applyFont="1" applyFill="1" applyBorder="1" applyAlignment="1" applyProtection="1">
      <alignment horizontal="center" vertical="center"/>
      <protection hidden="1"/>
    </xf>
    <xf numFmtId="0" fontId="21" fillId="8" borderId="41" xfId="7" applyFont="1" applyFill="1" applyBorder="1" applyAlignment="1" applyProtection="1">
      <alignment horizontal="center" vertical="center"/>
      <protection hidden="1"/>
    </xf>
    <xf numFmtId="0" fontId="3" fillId="8" borderId="42" xfId="7" applyFont="1" applyFill="1" applyBorder="1" applyAlignment="1" applyProtection="1">
      <alignment horizontal="center" vertical="center"/>
      <protection hidden="1"/>
    </xf>
    <xf numFmtId="0" fontId="21" fillId="8" borderId="43" xfId="7" applyFont="1" applyFill="1" applyBorder="1" applyAlignment="1" applyProtection="1">
      <alignment horizontal="center" vertical="center"/>
      <protection hidden="1"/>
    </xf>
    <xf numFmtId="0" fontId="3" fillId="8" borderId="44" xfId="7" applyFont="1" applyFill="1" applyBorder="1" applyAlignment="1" applyProtection="1">
      <alignment horizontal="center" vertical="center"/>
      <protection hidden="1"/>
    </xf>
    <xf numFmtId="0" fontId="29" fillId="8" borderId="45" xfId="7" applyFont="1" applyFill="1" applyBorder="1" applyAlignment="1">
      <alignment horizontal="center"/>
    </xf>
    <xf numFmtId="0" fontId="29" fillId="8" borderId="37" xfId="7" applyFont="1" applyFill="1" applyBorder="1" applyAlignment="1">
      <alignment horizontal="center"/>
    </xf>
    <xf numFmtId="0" fontId="29" fillId="8" borderId="21" xfId="7" applyFont="1" applyFill="1" applyBorder="1" applyAlignment="1">
      <alignment horizontal="center"/>
    </xf>
    <xf numFmtId="0" fontId="29" fillId="8" borderId="39" xfId="7" applyFont="1" applyFill="1" applyBorder="1" applyAlignment="1">
      <alignment horizontal="center"/>
    </xf>
    <xf numFmtId="0" fontId="25" fillId="8" borderId="36" xfId="7" applyFill="1" applyBorder="1" applyAlignment="1">
      <alignment horizontal="center"/>
    </xf>
    <xf numFmtId="0" fontId="25" fillId="8" borderId="21" xfId="7" applyFill="1" applyBorder="1" applyAlignment="1">
      <alignment horizontal="center"/>
    </xf>
    <xf numFmtId="0" fontId="25" fillId="8" borderId="37" xfId="7" applyFill="1" applyBorder="1" applyAlignment="1">
      <alignment horizontal="center"/>
    </xf>
    <xf numFmtId="0" fontId="21" fillId="8" borderId="37" xfId="7" applyFont="1" applyFill="1" applyBorder="1" applyAlignment="1">
      <alignment horizontal="center"/>
    </xf>
    <xf numFmtId="0" fontId="21" fillId="8" borderId="46" xfId="7" applyFont="1" applyFill="1" applyBorder="1" applyAlignment="1">
      <alignment horizontal="center"/>
    </xf>
    <xf numFmtId="1" fontId="35" fillId="8" borderId="21" xfId="7" applyNumberFormat="1" applyFont="1" applyFill="1" applyBorder="1" applyAlignment="1">
      <alignment horizontal="center" vertical="center"/>
    </xf>
    <xf numFmtId="1" fontId="41" fillId="8" borderId="21" xfId="7" applyNumberFormat="1" applyFont="1" applyFill="1" applyBorder="1" applyAlignment="1">
      <alignment horizontal="center" vertical="center" wrapText="1"/>
    </xf>
    <xf numFmtId="0" fontId="3" fillId="8" borderId="47" xfId="7" applyFont="1" applyFill="1" applyBorder="1" applyAlignment="1" applyProtection="1">
      <alignment horizontal="center" vertical="center"/>
      <protection hidden="1"/>
    </xf>
    <xf numFmtId="1" fontId="29" fillId="10" borderId="21" xfId="7" applyNumberFormat="1" applyFont="1" applyFill="1" applyBorder="1" applyAlignment="1">
      <alignment horizontal="center" vertical="center" wrapText="1"/>
    </xf>
    <xf numFmtId="1" fontId="29" fillId="10" borderId="39" xfId="7" applyNumberFormat="1" applyFont="1" applyFill="1" applyBorder="1" applyAlignment="1">
      <alignment horizontal="center" vertical="center" wrapText="1"/>
    </xf>
    <xf numFmtId="0" fontId="3" fillId="8" borderId="48" xfId="7" applyFont="1" applyFill="1" applyBorder="1" applyAlignment="1" applyProtection="1">
      <alignment horizontal="center" vertical="center"/>
      <protection hidden="1"/>
    </xf>
    <xf numFmtId="0" fontId="21" fillId="10" borderId="41" xfId="7" applyFont="1" applyFill="1" applyBorder="1" applyAlignment="1" applyProtection="1">
      <alignment horizontal="center" vertical="center"/>
      <protection hidden="1"/>
    </xf>
    <xf numFmtId="0" fontId="44" fillId="8" borderId="21" xfId="7" applyFont="1" applyFill="1" applyBorder="1" applyAlignment="1">
      <alignment vertical="center"/>
    </xf>
    <xf numFmtId="1" fontId="29" fillId="3" borderId="21" xfId="7" applyNumberFormat="1" applyFont="1" applyFill="1" applyBorder="1" applyAlignment="1">
      <alignment horizontal="center" vertical="center" wrapText="1"/>
    </xf>
    <xf numFmtId="1" fontId="29" fillId="3" borderId="39" xfId="7" applyNumberFormat="1" applyFont="1" applyFill="1" applyBorder="1" applyAlignment="1">
      <alignment horizontal="center" vertical="center" wrapText="1"/>
    </xf>
    <xf numFmtId="0" fontId="21" fillId="3" borderId="41" xfId="7" applyFont="1" applyFill="1" applyBorder="1" applyAlignment="1" applyProtection="1">
      <alignment horizontal="center" vertical="center"/>
      <protection hidden="1"/>
    </xf>
    <xf numFmtId="0" fontId="21" fillId="8" borderId="49" xfId="7" applyFont="1" applyFill="1" applyBorder="1" applyAlignment="1">
      <alignment horizontal="center" vertical="center"/>
    </xf>
    <xf numFmtId="0" fontId="23" fillId="8" borderId="50" xfId="7" applyFont="1" applyFill="1" applyBorder="1" applyAlignment="1">
      <alignment horizontal="left" vertical="center"/>
    </xf>
    <xf numFmtId="0" fontId="18" fillId="8" borderId="51" xfId="7" applyFont="1" applyFill="1" applyBorder="1" applyAlignment="1">
      <alignment vertical="center"/>
    </xf>
    <xf numFmtId="1" fontId="35" fillId="8" borderId="51" xfId="7" applyNumberFormat="1" applyFont="1" applyFill="1" applyBorder="1" applyAlignment="1">
      <alignment horizontal="center" vertical="center"/>
    </xf>
    <xf numFmtId="1" fontId="18" fillId="8" borderId="51" xfId="7" applyNumberFormat="1" applyFont="1" applyFill="1" applyBorder="1" applyAlignment="1">
      <alignment horizontal="center" vertical="center"/>
    </xf>
    <xf numFmtId="0" fontId="18" fillId="8" borderId="51" xfId="7" applyFont="1" applyFill="1" applyBorder="1" applyAlignment="1">
      <alignment horizontal="center" vertical="center"/>
    </xf>
    <xf numFmtId="164" fontId="29" fillId="8" borderId="52" xfId="7" applyNumberFormat="1" applyFont="1" applyFill="1" applyBorder="1" applyAlignment="1">
      <alignment horizontal="center" vertical="center" wrapText="1"/>
    </xf>
    <xf numFmtId="1" fontId="29" fillId="8" borderId="51" xfId="7" applyNumberFormat="1" applyFont="1" applyFill="1" applyBorder="1" applyAlignment="1">
      <alignment horizontal="center" vertical="center" wrapText="1"/>
    </xf>
    <xf numFmtId="1" fontId="41" fillId="8" borderId="51" xfId="7" applyNumberFormat="1" applyFont="1" applyFill="1" applyBorder="1" applyAlignment="1">
      <alignment horizontal="center" vertical="center" wrapText="1"/>
    </xf>
    <xf numFmtId="0" fontId="19" fillId="5" borderId="52" xfId="7" applyFont="1" applyFill="1" applyBorder="1" applyAlignment="1">
      <alignment horizontal="center" vertical="center"/>
    </xf>
    <xf numFmtId="1" fontId="2" fillId="8" borderId="51" xfId="7" applyNumberFormat="1" applyFont="1" applyFill="1" applyBorder="1" applyAlignment="1">
      <alignment horizontal="center" vertical="center"/>
    </xf>
    <xf numFmtId="1" fontId="29" fillId="8" borderId="53" xfId="7" applyNumberFormat="1" applyFont="1" applyFill="1" applyBorder="1" applyAlignment="1">
      <alignment horizontal="center" vertical="center"/>
    </xf>
    <xf numFmtId="1" fontId="29" fillId="8" borderId="54" xfId="7" applyNumberFormat="1" applyFont="1" applyFill="1" applyBorder="1" applyAlignment="1">
      <alignment horizontal="center" vertical="center" wrapText="1"/>
    </xf>
    <xf numFmtId="0" fontId="3" fillId="8" borderId="49" xfId="7" applyFont="1" applyFill="1" applyBorder="1" applyAlignment="1" applyProtection="1">
      <alignment horizontal="center" vertical="center"/>
      <protection hidden="1"/>
    </xf>
    <xf numFmtId="0" fontId="21" fillId="8" borderId="54" xfId="7" applyFont="1" applyFill="1" applyBorder="1" applyAlignment="1" applyProtection="1">
      <alignment horizontal="center" vertical="center"/>
      <protection hidden="1"/>
    </xf>
    <xf numFmtId="0" fontId="3" fillId="8" borderId="55" xfId="7" applyFont="1" applyFill="1" applyBorder="1" applyAlignment="1" applyProtection="1">
      <alignment horizontal="center" vertical="center"/>
      <protection hidden="1"/>
    </xf>
    <xf numFmtId="0" fontId="21" fillId="8" borderId="56" xfId="7" applyFont="1" applyFill="1" applyBorder="1" applyAlignment="1" applyProtection="1">
      <alignment horizontal="center" vertical="center"/>
      <protection hidden="1"/>
    </xf>
    <xf numFmtId="0" fontId="3" fillId="8" borderId="57" xfId="7" applyFont="1" applyFill="1" applyBorder="1" applyAlignment="1" applyProtection="1">
      <alignment horizontal="center" vertical="center"/>
      <protection hidden="1"/>
    </xf>
    <xf numFmtId="0" fontId="21" fillId="8" borderId="58" xfId="7" applyFont="1" applyFill="1" applyBorder="1" applyAlignment="1" applyProtection="1">
      <alignment horizontal="center" vertical="center"/>
      <protection hidden="1"/>
    </xf>
    <xf numFmtId="0" fontId="3" fillId="8" borderId="59" xfId="7" applyFont="1" applyFill="1" applyBorder="1" applyAlignment="1" applyProtection="1">
      <alignment horizontal="center" vertical="center"/>
      <protection hidden="1"/>
    </xf>
    <xf numFmtId="0" fontId="29" fillId="8" borderId="59" xfId="7" applyFont="1" applyFill="1" applyBorder="1" applyAlignment="1">
      <alignment horizontal="center"/>
    </xf>
    <xf numFmtId="0" fontId="29" fillId="8" borderId="52" xfId="7" applyFont="1" applyFill="1" applyBorder="1" applyAlignment="1">
      <alignment horizontal="center"/>
    </xf>
    <xf numFmtId="0" fontId="29" fillId="8" borderId="51" xfId="7" applyFont="1" applyFill="1" applyBorder="1" applyAlignment="1">
      <alignment horizontal="center"/>
    </xf>
    <xf numFmtId="0" fontId="29" fillId="8" borderId="54" xfId="7" applyFont="1" applyFill="1" applyBorder="1" applyAlignment="1">
      <alignment horizontal="center"/>
    </xf>
    <xf numFmtId="0" fontId="25" fillId="8" borderId="49" xfId="7" applyFill="1" applyBorder="1" applyAlignment="1">
      <alignment horizontal="center"/>
    </xf>
    <xf numFmtId="0" fontId="25" fillId="8" borderId="51" xfId="7" applyFill="1" applyBorder="1" applyAlignment="1">
      <alignment horizontal="center"/>
    </xf>
    <xf numFmtId="0" fontId="25" fillId="8" borderId="52" xfId="7" applyFill="1" applyBorder="1" applyAlignment="1">
      <alignment horizontal="center"/>
    </xf>
    <xf numFmtId="0" fontId="21" fillId="8" borderId="52" xfId="7" applyFont="1" applyFill="1" applyBorder="1" applyAlignment="1">
      <alignment horizontal="center"/>
    </xf>
    <xf numFmtId="0" fontId="21" fillId="8" borderId="60" xfId="7" applyFont="1" applyFill="1" applyBorder="1" applyAlignment="1">
      <alignment horizontal="center"/>
    </xf>
    <xf numFmtId="0" fontId="40" fillId="9" borderId="61" xfId="7" applyFont="1" applyFill="1" applyBorder="1" applyAlignment="1">
      <alignment horizontal="center" vertical="center"/>
    </xf>
    <xf numFmtId="0" fontId="23" fillId="8" borderId="0" xfId="7" applyFont="1" applyFill="1" applyBorder="1" applyAlignment="1">
      <alignment horizontal="left" vertical="center"/>
    </xf>
    <xf numFmtId="0" fontId="45" fillId="8" borderId="0" xfId="7" applyFont="1" applyFill="1" applyBorder="1" applyAlignment="1">
      <alignment vertical="center" wrapText="1"/>
    </xf>
    <xf numFmtId="1" fontId="35" fillId="8" borderId="0" xfId="7" applyNumberFormat="1" applyFont="1" applyFill="1" applyBorder="1" applyAlignment="1">
      <alignment horizontal="center" vertical="center"/>
    </xf>
    <xf numFmtId="1" fontId="18" fillId="8" borderId="0" xfId="7" applyNumberFormat="1" applyFont="1" applyFill="1" applyBorder="1" applyAlignment="1">
      <alignment horizontal="center" vertical="center"/>
    </xf>
    <xf numFmtId="1" fontId="29" fillId="9" borderId="0" xfId="7" applyNumberFormat="1" applyFont="1" applyFill="1" applyBorder="1" applyAlignment="1">
      <alignment horizontal="center" vertical="center" wrapText="1"/>
    </xf>
    <xf numFmtId="164" fontId="29" fillId="8" borderId="0" xfId="7" applyNumberFormat="1" applyFont="1" applyFill="1" applyBorder="1" applyAlignment="1">
      <alignment horizontal="center" vertical="center" wrapText="1"/>
    </xf>
    <xf numFmtId="1" fontId="29" fillId="8" borderId="0" xfId="7" applyNumberFormat="1" applyFont="1" applyFill="1" applyBorder="1" applyAlignment="1">
      <alignment horizontal="center" vertical="center" wrapText="1"/>
    </xf>
    <xf numFmtId="1" fontId="41" fillId="8" borderId="0" xfId="7" applyNumberFormat="1" applyFont="1" applyFill="1" applyBorder="1" applyAlignment="1">
      <alignment horizontal="center" vertical="center" wrapText="1"/>
    </xf>
    <xf numFmtId="0" fontId="2" fillId="8" borderId="0" xfId="7" applyFont="1" applyFill="1" applyBorder="1" applyAlignment="1">
      <alignment horizontal="center" vertical="center"/>
    </xf>
    <xf numFmtId="1" fontId="2" fillId="8" borderId="0" xfId="7" applyNumberFormat="1" applyFont="1" applyFill="1" applyBorder="1" applyAlignment="1">
      <alignment horizontal="center" vertical="center"/>
    </xf>
    <xf numFmtId="1" fontId="29" fillId="8" borderId="0" xfId="7" applyNumberFormat="1" applyFont="1" applyFill="1" applyBorder="1" applyAlignment="1">
      <alignment horizontal="center" vertical="center"/>
    </xf>
    <xf numFmtId="0" fontId="3" fillId="8" borderId="0" xfId="7" applyFont="1" applyFill="1" applyBorder="1" applyAlignment="1" applyProtection="1">
      <alignment horizontal="center" vertical="center"/>
      <protection hidden="1"/>
    </xf>
    <xf numFmtId="0" fontId="21" fillId="8" borderId="0" xfId="7" applyFont="1" applyFill="1" applyBorder="1" applyAlignment="1" applyProtection="1">
      <alignment horizontal="center" vertical="center"/>
      <protection hidden="1"/>
    </xf>
    <xf numFmtId="0" fontId="46" fillId="8" borderId="0" xfId="7" applyFont="1" applyFill="1" applyBorder="1" applyAlignment="1">
      <alignment horizontal="center"/>
    </xf>
    <xf numFmtId="0" fontId="25" fillId="8" borderId="0" xfId="7" applyFill="1" applyBorder="1" applyAlignment="1">
      <alignment horizontal="center"/>
    </xf>
    <xf numFmtId="0" fontId="21" fillId="8" borderId="0" xfId="7" applyFont="1" applyFill="1" applyBorder="1" applyAlignment="1">
      <alignment horizontal="center"/>
    </xf>
    <xf numFmtId="0" fontId="29" fillId="8" borderId="0" xfId="7" applyFont="1" applyFill="1" applyBorder="1" applyAlignment="1">
      <alignment horizontal="center"/>
    </xf>
    <xf numFmtId="0" fontId="40" fillId="9" borderId="3" xfId="7" applyFont="1" applyFill="1" applyBorder="1" applyAlignment="1">
      <alignment horizontal="center" vertical="center"/>
    </xf>
    <xf numFmtId="0" fontId="48" fillId="8" borderId="0" xfId="7" applyFont="1" applyFill="1" applyBorder="1" applyAlignment="1">
      <alignment vertical="center" wrapText="1"/>
    </xf>
    <xf numFmtId="1" fontId="49" fillId="8" borderId="0" xfId="7" applyNumberFormat="1" applyFont="1" applyFill="1" applyBorder="1" applyAlignment="1">
      <alignment horizontal="center" vertical="center"/>
    </xf>
    <xf numFmtId="1" fontId="47" fillId="8" borderId="0" xfId="7" applyNumberFormat="1" applyFont="1" applyFill="1" applyBorder="1" applyAlignment="1">
      <alignment horizontal="center" vertical="center" wrapText="1"/>
    </xf>
    <xf numFmtId="0" fontId="50" fillId="8" borderId="0" xfId="7" applyFont="1" applyFill="1" applyBorder="1" applyAlignment="1" applyProtection="1">
      <alignment horizontal="center" vertical="center"/>
      <protection hidden="1"/>
    </xf>
    <xf numFmtId="0" fontId="21" fillId="9" borderId="3" xfId="7" applyFont="1" applyFill="1" applyBorder="1" applyAlignment="1">
      <alignment horizontal="center" vertical="center"/>
    </xf>
    <xf numFmtId="0" fontId="29" fillId="8" borderId="0" xfId="7" applyFont="1" applyFill="1" applyAlignment="1">
      <alignment horizontal="left"/>
    </xf>
    <xf numFmtId="0" fontId="36" fillId="8" borderId="0" xfId="7" applyFont="1" applyFill="1" applyBorder="1" applyAlignment="1">
      <alignment horizontal="center"/>
    </xf>
    <xf numFmtId="1" fontId="51" fillId="8" borderId="0" xfId="7" applyNumberFormat="1" applyFont="1" applyFill="1" applyBorder="1" applyAlignment="1">
      <alignment horizontal="center"/>
    </xf>
    <xf numFmtId="1" fontId="36" fillId="8" borderId="0" xfId="7" applyNumberFormat="1" applyFont="1" applyFill="1" applyBorder="1" applyAlignment="1">
      <alignment horizontal="center"/>
    </xf>
    <xf numFmtId="0" fontId="39" fillId="8" borderId="0" xfId="7" applyFont="1" applyFill="1" applyBorder="1" applyAlignment="1">
      <alignment horizontal="center"/>
    </xf>
    <xf numFmtId="0" fontId="29" fillId="8" borderId="0" xfId="7" applyFont="1" applyFill="1" applyBorder="1"/>
    <xf numFmtId="0" fontId="40" fillId="8" borderId="0" xfId="7" applyFont="1" applyFill="1" applyBorder="1" applyAlignment="1">
      <alignment horizontal="center" vertical="center"/>
    </xf>
    <xf numFmtId="0" fontId="30" fillId="0" borderId="0" xfId="7" applyFont="1"/>
    <xf numFmtId="0" fontId="2" fillId="11" borderId="0" xfId="9" applyFill="1" applyAlignment="1">
      <alignment horizontal="center"/>
    </xf>
    <xf numFmtId="0" fontId="2" fillId="0" borderId="0" xfId="2"/>
    <xf numFmtId="0" fontId="2" fillId="0" borderId="0" xfId="1"/>
    <xf numFmtId="0" fontId="21" fillId="11" borderId="0" xfId="9" applyFont="1" applyFill="1" applyAlignment="1">
      <alignment horizontal="center" vertical="center"/>
    </xf>
    <xf numFmtId="0" fontId="2" fillId="11" borderId="0" xfId="9" applyFill="1" applyAlignment="1">
      <alignment horizontal="left"/>
    </xf>
    <xf numFmtId="0" fontId="2" fillId="11" borderId="0" xfId="9" applyFill="1" applyAlignment="1">
      <alignment horizontal="right"/>
    </xf>
    <xf numFmtId="0" fontId="2" fillId="11" borderId="0" xfId="9" applyFill="1"/>
    <xf numFmtId="0" fontId="30" fillId="0" borderId="0" xfId="0" applyFont="1"/>
    <xf numFmtId="0" fontId="52" fillId="11" borderId="0" xfId="9" applyFont="1" applyFill="1" applyAlignment="1"/>
    <xf numFmtId="0" fontId="52" fillId="11" borderId="0" xfId="9" applyFont="1" applyFill="1" applyAlignment="1">
      <alignment horizontal="center"/>
    </xf>
    <xf numFmtId="0" fontId="18" fillId="8" borderId="3" xfId="5" applyFont="1" applyFill="1" applyBorder="1" applyAlignment="1">
      <alignment horizontal="center" vertical="center"/>
    </xf>
    <xf numFmtId="0" fontId="18" fillId="5" borderId="3" xfId="5" applyFont="1" applyFill="1" applyBorder="1" applyAlignment="1">
      <alignment horizontal="center" vertical="center"/>
    </xf>
    <xf numFmtId="0" fontId="18" fillId="8" borderId="0" xfId="7" applyFont="1" applyFill="1" applyBorder="1" applyAlignment="1">
      <alignment horizontal="center" vertical="center"/>
    </xf>
    <xf numFmtId="0" fontId="47" fillId="8" borderId="0" xfId="7" applyFont="1" applyFill="1" applyBorder="1" applyAlignment="1">
      <alignment horizontal="center" vertical="center"/>
    </xf>
    <xf numFmtId="0" fontId="25" fillId="8" borderId="0" xfId="7" applyFill="1" applyAlignment="1">
      <alignment horizontal="center"/>
    </xf>
    <xf numFmtId="0" fontId="25" fillId="0" borderId="0" xfId="7" applyAlignment="1">
      <alignment horizontal="center"/>
    </xf>
    <xf numFmtId="0" fontId="0" fillId="8" borderId="0" xfId="0" applyFill="1"/>
    <xf numFmtId="0" fontId="28" fillId="8" borderId="0" xfId="0" applyFont="1" applyFill="1" applyAlignment="1">
      <alignment horizontal="center"/>
    </xf>
    <xf numFmtId="0" fontId="21" fillId="9" borderId="20" xfId="0" applyFont="1" applyFill="1" applyBorder="1" applyAlignment="1">
      <alignment horizontal="center"/>
    </xf>
    <xf numFmtId="1" fontId="21" fillId="9" borderId="20" xfId="0" applyNumberFormat="1" applyFont="1" applyFill="1" applyBorder="1" applyAlignment="1">
      <alignment horizontal="center"/>
    </xf>
    <xf numFmtId="1" fontId="21" fillId="9" borderId="21" xfId="0" applyNumberFormat="1" applyFont="1" applyFill="1" applyBorder="1" applyAlignment="1">
      <alignment horizontal="center"/>
    </xf>
    <xf numFmtId="0" fontId="29" fillId="8" borderId="0" xfId="0" applyFont="1" applyFill="1"/>
    <xf numFmtId="0" fontId="29" fillId="0" borderId="0" xfId="0" applyFont="1" applyFill="1"/>
    <xf numFmtId="0" fontId="27" fillId="8" borderId="0" xfId="0" applyFont="1" applyFill="1" applyAlignment="1"/>
    <xf numFmtId="0" fontId="30" fillId="8" borderId="0" xfId="0" applyFont="1" applyFill="1"/>
    <xf numFmtId="0" fontId="31" fillId="8" borderId="0" xfId="0" applyFont="1" applyFill="1"/>
    <xf numFmtId="2" fontId="33" fillId="8" borderId="0" xfId="0" applyNumberFormat="1" applyFont="1" applyFill="1" applyAlignment="1">
      <alignment horizontal="center"/>
    </xf>
    <xf numFmtId="0" fontId="34" fillId="8" borderId="0" xfId="0" applyFont="1" applyFill="1" applyBorder="1" applyAlignment="1">
      <alignment horizontal="right"/>
    </xf>
    <xf numFmtId="49" fontId="14" fillId="2" borderId="0" xfId="1" applyNumberFormat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6" fillId="6" borderId="5" xfId="1" applyFont="1" applyFill="1" applyBorder="1" applyAlignment="1">
      <alignment horizontal="center" vertical="center"/>
    </xf>
    <xf numFmtId="0" fontId="12" fillId="6" borderId="5" xfId="1" applyFont="1" applyFill="1" applyBorder="1" applyAlignment="1">
      <alignment horizontal="center" vertical="center"/>
    </xf>
    <xf numFmtId="49" fontId="16" fillId="2" borderId="4" xfId="1" applyNumberFormat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 wrapText="1"/>
    </xf>
    <xf numFmtId="49" fontId="12" fillId="3" borderId="4" xfId="1" applyNumberFormat="1" applyFont="1" applyFill="1" applyBorder="1" applyAlignment="1">
      <alignment horizontal="center" vertical="center"/>
    </xf>
    <xf numFmtId="0" fontId="2" fillId="0" borderId="0" xfId="9"/>
    <xf numFmtId="0" fontId="2" fillId="0" borderId="0" xfId="9" applyAlignment="1">
      <alignment horizontal="right"/>
    </xf>
    <xf numFmtId="0" fontId="2" fillId="0" borderId="0" xfId="9" applyAlignment="1">
      <alignment horizontal="center"/>
    </xf>
    <xf numFmtId="0" fontId="2" fillId="0" borderId="0" xfId="9" applyAlignment="1">
      <alignment horizontal="left"/>
    </xf>
    <xf numFmtId="0" fontId="55" fillId="12" borderId="6" xfId="12" applyFont="1" applyBorder="1" applyAlignment="1">
      <alignment horizontal="center"/>
    </xf>
    <xf numFmtId="0" fontId="56" fillId="12" borderId="6" xfId="12" applyFont="1" applyBorder="1" applyAlignment="1">
      <alignment horizontal="center"/>
    </xf>
    <xf numFmtId="0" fontId="58" fillId="15" borderId="13" xfId="9" applyFont="1" applyFill="1" applyBorder="1" applyAlignment="1"/>
    <xf numFmtId="0" fontId="58" fillId="15" borderId="0" xfId="9" applyFont="1" applyFill="1" applyBorder="1" applyAlignment="1">
      <alignment horizontal="center"/>
    </xf>
    <xf numFmtId="0" fontId="58" fillId="15" borderId="17" xfId="9" applyFont="1" applyFill="1" applyBorder="1" applyAlignment="1">
      <alignment horizontal="left"/>
    </xf>
    <xf numFmtId="0" fontId="58" fillId="15" borderId="7" xfId="9" applyFont="1" applyFill="1" applyBorder="1" applyAlignment="1"/>
    <xf numFmtId="0" fontId="58" fillId="15" borderId="8" xfId="9" applyFont="1" applyFill="1" applyBorder="1" applyAlignment="1">
      <alignment horizontal="center"/>
    </xf>
    <xf numFmtId="0" fontId="58" fillId="15" borderId="9" xfId="9" applyFont="1" applyFill="1" applyBorder="1" applyAlignment="1">
      <alignment horizontal="left"/>
    </xf>
    <xf numFmtId="0" fontId="58" fillId="15" borderId="0" xfId="9" applyFont="1" applyFill="1" applyAlignment="1"/>
    <xf numFmtId="0" fontId="58" fillId="15" borderId="0" xfId="9" applyFont="1" applyFill="1" applyAlignment="1">
      <alignment horizontal="center"/>
    </xf>
    <xf numFmtId="0" fontId="58" fillId="15" borderId="0" xfId="9" applyFont="1" applyFill="1" applyAlignment="1">
      <alignment horizontal="left"/>
    </xf>
    <xf numFmtId="0" fontId="58" fillId="15" borderId="14" xfId="9" applyFont="1" applyFill="1" applyBorder="1" applyAlignment="1">
      <alignment horizontal="center"/>
    </xf>
    <xf numFmtId="0" fontId="58" fillId="15" borderId="15" xfId="9" applyFont="1" applyFill="1" applyBorder="1" applyAlignment="1">
      <alignment horizontal="left"/>
    </xf>
    <xf numFmtId="0" fontId="58" fillId="15" borderId="14" xfId="9" applyFont="1" applyFill="1" applyBorder="1" applyAlignment="1">
      <alignment horizontal="left"/>
    </xf>
    <xf numFmtId="0" fontId="58" fillId="15" borderId="8" xfId="9" applyFont="1" applyFill="1" applyBorder="1" applyAlignment="1">
      <alignment horizontal="left"/>
    </xf>
    <xf numFmtId="0" fontId="58" fillId="15" borderId="14" xfId="9" applyFont="1" applyFill="1" applyBorder="1" applyAlignment="1"/>
    <xf numFmtId="0" fontId="58" fillId="15" borderId="8" xfId="9" applyFont="1" applyFill="1" applyBorder="1" applyAlignment="1"/>
    <xf numFmtId="0" fontId="58" fillId="15" borderId="16" xfId="9" applyFont="1" applyFill="1" applyBorder="1" applyAlignment="1">
      <alignment horizontal="left"/>
    </xf>
    <xf numFmtId="0" fontId="58" fillId="15" borderId="0" xfId="9" applyFont="1" applyFill="1" applyBorder="1" applyAlignment="1">
      <alignment horizontal="left"/>
    </xf>
    <xf numFmtId="0" fontId="62" fillId="0" borderId="0" xfId="10" applyFont="1" applyBorder="1" applyAlignment="1">
      <alignment horizontal="center" vertical="center"/>
    </xf>
    <xf numFmtId="0" fontId="2" fillId="0" borderId="0" xfId="9" applyAlignment="1"/>
    <xf numFmtId="0" fontId="64" fillId="0" borderId="0" xfId="9" applyFont="1"/>
    <xf numFmtId="0" fontId="65" fillId="0" borderId="0" xfId="9" applyFont="1" applyBorder="1" applyAlignment="1">
      <alignment horizontal="center"/>
    </xf>
    <xf numFmtId="0" fontId="57" fillId="0" borderId="25" xfId="9" applyFont="1" applyFill="1" applyBorder="1" applyAlignment="1">
      <alignment horizontal="center" vertical="center"/>
    </xf>
    <xf numFmtId="0" fontId="57" fillId="0" borderId="61" xfId="9" applyFont="1" applyFill="1" applyBorder="1" applyAlignment="1">
      <alignment horizontal="center" vertical="center"/>
    </xf>
    <xf numFmtId="0" fontId="21" fillId="2" borderId="25" xfId="16" applyFont="1" applyFill="1" applyBorder="1" applyAlignment="1" applyProtection="1">
      <alignment horizontal="center" vertical="center"/>
      <protection locked="0"/>
    </xf>
    <xf numFmtId="0" fontId="21" fillId="2" borderId="61" xfId="16" applyFont="1" applyFill="1" applyBorder="1" applyAlignment="1" applyProtection="1">
      <alignment horizontal="center" vertical="center"/>
      <protection locked="0"/>
    </xf>
    <xf numFmtId="0" fontId="21" fillId="2" borderId="25" xfId="3" applyFont="1" applyFill="1" applyBorder="1" applyAlignment="1" applyProtection="1">
      <alignment horizontal="center" vertical="center"/>
      <protection locked="0"/>
    </xf>
    <xf numFmtId="0" fontId="21" fillId="2" borderId="61" xfId="3" applyFont="1" applyFill="1" applyBorder="1" applyAlignment="1" applyProtection="1">
      <alignment horizontal="center" vertical="center"/>
      <protection locked="0"/>
    </xf>
    <xf numFmtId="0" fontId="57" fillId="5" borderId="25" xfId="9" applyFont="1" applyFill="1" applyBorder="1" applyAlignment="1">
      <alignment horizontal="center" vertical="center"/>
    </xf>
    <xf numFmtId="0" fontId="57" fillId="5" borderId="61" xfId="9" applyFont="1" applyFill="1" applyBorder="1" applyAlignment="1">
      <alignment horizontal="center" vertical="center"/>
    </xf>
    <xf numFmtId="0" fontId="66" fillId="0" borderId="0" xfId="9" applyFont="1" applyBorder="1" applyAlignment="1"/>
    <xf numFmtId="0" fontId="66" fillId="0" borderId="0" xfId="9" applyFont="1" applyBorder="1" applyAlignment="1">
      <alignment horizontal="center"/>
    </xf>
    <xf numFmtId="0" fontId="66" fillId="0" borderId="17" xfId="9" applyFont="1" applyBorder="1" applyAlignment="1">
      <alignment horizontal="left"/>
    </xf>
    <xf numFmtId="0" fontId="66" fillId="0" borderId="8" xfId="9" applyFont="1" applyBorder="1" applyAlignment="1"/>
    <xf numFmtId="0" fontId="66" fillId="0" borderId="8" xfId="9" applyFont="1" applyBorder="1" applyAlignment="1">
      <alignment horizontal="center"/>
    </xf>
    <xf numFmtId="0" fontId="66" fillId="0" borderId="9" xfId="9" applyFont="1" applyBorder="1" applyAlignment="1">
      <alignment horizontal="left"/>
    </xf>
    <xf numFmtId="0" fontId="67" fillId="0" borderId="0" xfId="9" applyFont="1" applyBorder="1" applyAlignment="1"/>
    <xf numFmtId="0" fontId="67" fillId="0" borderId="0" xfId="9" applyFont="1" applyBorder="1" applyAlignment="1">
      <alignment horizontal="center"/>
    </xf>
    <xf numFmtId="0" fontId="67" fillId="0" borderId="17" xfId="9" applyFont="1" applyBorder="1" applyAlignment="1">
      <alignment horizontal="left"/>
    </xf>
    <xf numFmtId="0" fontId="67" fillId="0" borderId="8" xfId="9" applyFont="1" applyBorder="1" applyAlignment="1"/>
    <xf numFmtId="0" fontId="67" fillId="0" borderId="8" xfId="9" applyFont="1" applyBorder="1" applyAlignment="1">
      <alignment horizontal="center"/>
    </xf>
    <xf numFmtId="0" fontId="67" fillId="0" borderId="9" xfId="9" applyFont="1" applyBorder="1" applyAlignment="1">
      <alignment horizontal="left"/>
    </xf>
    <xf numFmtId="0" fontId="66" fillId="0" borderId="13" xfId="9" applyFont="1" applyBorder="1" applyAlignment="1"/>
    <xf numFmtId="0" fontId="66" fillId="0" borderId="14" xfId="9" applyFont="1" applyBorder="1" applyAlignment="1">
      <alignment horizontal="center"/>
    </xf>
    <xf numFmtId="0" fontId="66" fillId="0" borderId="15" xfId="9" applyFont="1" applyBorder="1" applyAlignment="1">
      <alignment horizontal="left"/>
    </xf>
    <xf numFmtId="0" fontId="66" fillId="0" borderId="7" xfId="9" applyFont="1" applyBorder="1" applyAlignment="1"/>
    <xf numFmtId="0" fontId="67" fillId="0" borderId="13" xfId="9" applyFont="1" applyBorder="1" applyAlignment="1"/>
    <xf numFmtId="0" fontId="67" fillId="0" borderId="14" xfId="9" applyFont="1" applyBorder="1" applyAlignment="1">
      <alignment horizontal="center"/>
    </xf>
    <xf numFmtId="0" fontId="67" fillId="0" borderId="14" xfId="9" applyFont="1" applyBorder="1" applyAlignment="1">
      <alignment horizontal="left"/>
    </xf>
    <xf numFmtId="0" fontId="67" fillId="0" borderId="7" xfId="9" applyFont="1" applyBorder="1" applyAlignment="1"/>
    <xf numFmtId="0" fontId="67" fillId="0" borderId="8" xfId="9" applyFont="1" applyBorder="1" applyAlignment="1">
      <alignment horizontal="left"/>
    </xf>
    <xf numFmtId="0" fontId="67" fillId="0" borderId="15" xfId="9" applyFont="1" applyBorder="1" applyAlignment="1">
      <alignment horizontal="left"/>
    </xf>
    <xf numFmtId="0" fontId="68" fillId="0" borderId="0" xfId="9" applyFont="1" applyBorder="1" applyAlignment="1"/>
    <xf numFmtId="0" fontId="68" fillId="0" borderId="0" xfId="9" applyFont="1" applyBorder="1" applyAlignment="1">
      <alignment horizontal="center"/>
    </xf>
    <xf numFmtId="0" fontId="68" fillId="0" borderId="17" xfId="9" applyFont="1" applyBorder="1" applyAlignment="1">
      <alignment horizontal="left"/>
    </xf>
    <xf numFmtId="0" fontId="68" fillId="0" borderId="8" xfId="9" applyFont="1" applyBorder="1" applyAlignment="1"/>
    <xf numFmtId="0" fontId="68" fillId="0" borderId="8" xfId="9" applyFont="1" applyBorder="1" applyAlignment="1">
      <alignment horizontal="center"/>
    </xf>
    <xf numFmtId="0" fontId="68" fillId="0" borderId="9" xfId="9" applyFont="1" applyBorder="1" applyAlignment="1">
      <alignment horizontal="left"/>
    </xf>
    <xf numFmtId="0" fontId="68" fillId="0" borderId="13" xfId="9" applyFont="1" applyBorder="1" applyAlignment="1"/>
    <xf numFmtId="0" fontId="68" fillId="0" borderId="14" xfId="9" applyFont="1" applyBorder="1" applyAlignment="1">
      <alignment horizontal="center"/>
    </xf>
    <xf numFmtId="0" fontId="68" fillId="0" borderId="15" xfId="9" applyFont="1" applyBorder="1" applyAlignment="1">
      <alignment horizontal="left"/>
    </xf>
    <xf numFmtId="0" fontId="68" fillId="0" borderId="7" xfId="9" applyFont="1" applyBorder="1" applyAlignment="1"/>
    <xf numFmtId="0" fontId="68" fillId="0" borderId="14" xfId="9" applyFont="1" applyBorder="1" applyAlignment="1">
      <alignment horizontal="left"/>
    </xf>
    <xf numFmtId="0" fontId="68" fillId="0" borderId="8" xfId="9" applyFont="1" applyBorder="1" applyAlignment="1">
      <alignment horizontal="left"/>
    </xf>
    <xf numFmtId="0" fontId="28" fillId="8" borderId="0" xfId="7" applyFont="1" applyFill="1" applyAlignment="1">
      <alignment horizontal="center"/>
    </xf>
    <xf numFmtId="0" fontId="21" fillId="9" borderId="20" xfId="7" applyFont="1" applyFill="1" applyBorder="1" applyAlignment="1">
      <alignment horizontal="center"/>
    </xf>
    <xf numFmtId="1" fontId="21" fillId="9" borderId="20" xfId="7" applyNumberFormat="1" applyFont="1" applyFill="1" applyBorder="1" applyAlignment="1">
      <alignment horizontal="center"/>
    </xf>
    <xf numFmtId="1" fontId="21" fillId="9" borderId="21" xfId="7" applyNumberFormat="1" applyFont="1" applyFill="1" applyBorder="1" applyAlignment="1">
      <alignment horizontal="center"/>
    </xf>
    <xf numFmtId="0" fontId="27" fillId="8" borderId="0" xfId="7" applyFont="1" applyFill="1" applyAlignment="1"/>
    <xf numFmtId="0" fontId="31" fillId="8" borderId="0" xfId="7" applyFont="1" applyFill="1"/>
    <xf numFmtId="2" fontId="33" fillId="8" borderId="0" xfId="7" applyNumberFormat="1" applyFont="1" applyFill="1" applyAlignment="1">
      <alignment horizontal="center"/>
    </xf>
    <xf numFmtId="0" fontId="34" fillId="8" borderId="0" xfId="7" applyFont="1" applyFill="1" applyBorder="1" applyAlignment="1">
      <alignment horizontal="right"/>
    </xf>
    <xf numFmtId="0" fontId="18" fillId="8" borderId="0" xfId="7" applyFont="1" applyFill="1" applyBorder="1" applyAlignment="1">
      <alignment horizontal="left" vertical="center"/>
    </xf>
    <xf numFmtId="0" fontId="47" fillId="8" borderId="0" xfId="7" applyFont="1" applyFill="1" applyBorder="1" applyAlignment="1">
      <alignment horizontal="left" vertical="center"/>
    </xf>
    <xf numFmtId="0" fontId="25" fillId="8" borderId="0" xfId="7" applyFill="1" applyBorder="1"/>
    <xf numFmtId="0" fontId="25" fillId="0" borderId="0" xfId="7" applyFill="1"/>
    <xf numFmtId="0" fontId="18" fillId="5" borderId="21" xfId="7" applyFont="1" applyFill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49" fontId="14" fillId="3" borderId="4" xfId="1" applyNumberFormat="1" applyFont="1" applyFill="1" applyBorder="1" applyAlignment="1">
      <alignment horizontal="center" vertical="center"/>
    </xf>
    <xf numFmtId="0" fontId="15" fillId="6" borderId="5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 wrapText="1"/>
    </xf>
    <xf numFmtId="0" fontId="69" fillId="0" borderId="0" xfId="9" applyFont="1" applyBorder="1" applyAlignment="1">
      <alignment horizontal="center"/>
    </xf>
    <xf numFmtId="0" fontId="70" fillId="16" borderId="6" xfId="17" applyFont="1" applyBorder="1" applyAlignment="1">
      <alignment horizontal="center"/>
    </xf>
    <xf numFmtId="0" fontId="55" fillId="16" borderId="14" xfId="17" applyFont="1" applyBorder="1" applyAlignment="1">
      <alignment horizontal="center"/>
    </xf>
    <xf numFmtId="0" fontId="56" fillId="16" borderId="6" xfId="17" applyFont="1" applyBorder="1" applyAlignment="1">
      <alignment horizontal="center"/>
    </xf>
    <xf numFmtId="0" fontId="71" fillId="2" borderId="25" xfId="9" applyFont="1" applyFill="1" applyBorder="1" applyAlignment="1">
      <alignment horizontal="center" vertical="center"/>
    </xf>
    <xf numFmtId="0" fontId="72" fillId="15" borderId="14" xfId="9" applyFont="1" applyFill="1" applyBorder="1" applyAlignment="1"/>
    <xf numFmtId="0" fontId="72" fillId="15" borderId="0" xfId="9" applyFont="1" applyFill="1" applyBorder="1" applyAlignment="1">
      <alignment horizontal="center"/>
    </xf>
    <xf numFmtId="0" fontId="72" fillId="15" borderId="17" xfId="9" applyFont="1" applyFill="1" applyBorder="1" applyAlignment="1">
      <alignment horizontal="left"/>
    </xf>
    <xf numFmtId="0" fontId="68" fillId="0" borderId="14" xfId="9" applyFont="1" applyBorder="1" applyAlignment="1">
      <alignment horizontal="right"/>
    </xf>
    <xf numFmtId="0" fontId="68" fillId="0" borderId="16" xfId="9" applyFont="1" applyBorder="1" applyAlignment="1">
      <alignment horizontal="right"/>
    </xf>
    <xf numFmtId="0" fontId="71" fillId="2" borderId="61" xfId="9" applyFont="1" applyFill="1" applyBorder="1" applyAlignment="1">
      <alignment horizontal="center" vertical="center"/>
    </xf>
    <xf numFmtId="0" fontId="72" fillId="15" borderId="8" xfId="9" applyFont="1" applyFill="1" applyBorder="1" applyAlignment="1"/>
    <xf numFmtId="0" fontId="72" fillId="15" borderId="8" xfId="9" applyFont="1" applyFill="1" applyBorder="1" applyAlignment="1">
      <alignment horizontal="center"/>
    </xf>
    <xf numFmtId="0" fontId="72" fillId="15" borderId="9" xfId="9" applyFont="1" applyFill="1" applyBorder="1" applyAlignment="1">
      <alignment horizontal="left"/>
    </xf>
    <xf numFmtId="0" fontId="66" fillId="0" borderId="8" xfId="9" applyFont="1" applyBorder="1" applyAlignment="1">
      <alignment horizontal="left"/>
    </xf>
    <xf numFmtId="0" fontId="68" fillId="0" borderId="8" xfId="9" applyFont="1" applyBorder="1" applyAlignment="1">
      <alignment horizontal="right"/>
    </xf>
    <xf numFmtId="0" fontId="68" fillId="0" borderId="7" xfId="9" applyFont="1" applyBorder="1" applyAlignment="1">
      <alignment horizontal="right"/>
    </xf>
    <xf numFmtId="0" fontId="72" fillId="15" borderId="0" xfId="9" applyFont="1" applyFill="1" applyAlignment="1"/>
    <xf numFmtId="0" fontId="72" fillId="15" borderId="0" xfId="9" applyFont="1" applyFill="1" applyAlignment="1">
      <alignment horizontal="center"/>
    </xf>
    <xf numFmtId="0" fontId="72" fillId="15" borderId="0" xfId="9" applyFont="1" applyFill="1" applyAlignment="1">
      <alignment horizontal="left"/>
    </xf>
    <xf numFmtId="0" fontId="68" fillId="0" borderId="16" xfId="9" applyFont="1" applyBorder="1" applyAlignment="1"/>
    <xf numFmtId="0" fontId="68" fillId="0" borderId="13" xfId="9" applyFont="1" applyBorder="1" applyAlignment="1">
      <alignment horizontal="right"/>
    </xf>
    <xf numFmtId="0" fontId="71" fillId="2" borderId="64" xfId="9" applyFont="1" applyFill="1" applyBorder="1" applyAlignment="1">
      <alignment horizontal="center" vertical="center"/>
    </xf>
    <xf numFmtId="0" fontId="72" fillId="15" borderId="13" xfId="9" applyFont="1" applyFill="1" applyBorder="1" applyAlignment="1"/>
    <xf numFmtId="0" fontId="72" fillId="15" borderId="14" xfId="9" applyFont="1" applyFill="1" applyBorder="1" applyAlignment="1">
      <alignment horizontal="center"/>
    </xf>
    <xf numFmtId="0" fontId="72" fillId="15" borderId="15" xfId="9" applyFont="1" applyFill="1" applyBorder="1" applyAlignment="1">
      <alignment horizontal="left"/>
    </xf>
    <xf numFmtId="0" fontId="66" fillId="0" borderId="14" xfId="9" applyFont="1" applyBorder="1" applyAlignment="1">
      <alignment horizontal="right"/>
    </xf>
    <xf numFmtId="0" fontId="66" fillId="0" borderId="14" xfId="9" applyFont="1" applyBorder="1" applyAlignment="1">
      <alignment horizontal="left"/>
    </xf>
    <xf numFmtId="0" fontId="72" fillId="15" borderId="7" xfId="9" applyFont="1" applyFill="1" applyBorder="1" applyAlignment="1"/>
    <xf numFmtId="0" fontId="66" fillId="0" borderId="8" xfId="9" applyFont="1" applyBorder="1" applyAlignment="1">
      <alignment horizontal="right"/>
    </xf>
    <xf numFmtId="0" fontId="66" fillId="0" borderId="16" xfId="9" applyFont="1" applyBorder="1" applyAlignment="1"/>
    <xf numFmtId="0" fontId="66" fillId="0" borderId="0" xfId="9" applyFont="1" applyAlignment="1"/>
    <xf numFmtId="0" fontId="66" fillId="0" borderId="0" xfId="9" applyFont="1" applyAlignment="1">
      <alignment horizontal="center"/>
    </xf>
    <xf numFmtId="0" fontId="66" fillId="0" borderId="0" xfId="9" applyFont="1" applyAlignment="1">
      <alignment horizontal="left"/>
    </xf>
    <xf numFmtId="0" fontId="68" fillId="0" borderId="14" xfId="9" applyFont="1" applyBorder="1" applyAlignment="1"/>
    <xf numFmtId="0" fontId="66" fillId="0" borderId="16" xfId="9" applyFont="1" applyBorder="1" applyAlignment="1">
      <alignment horizontal="right"/>
    </xf>
    <xf numFmtId="0" fontId="72" fillId="15" borderId="14" xfId="9" applyFont="1" applyFill="1" applyBorder="1" applyAlignment="1">
      <alignment horizontal="left"/>
    </xf>
    <xf numFmtId="0" fontId="72" fillId="15" borderId="8" xfId="9" applyFont="1" applyFill="1" applyBorder="1" applyAlignment="1">
      <alignment horizontal="left"/>
    </xf>
    <xf numFmtId="0" fontId="66" fillId="0" borderId="0" xfId="9" applyFont="1" applyBorder="1" applyAlignment="1">
      <alignment horizontal="left"/>
    </xf>
    <xf numFmtId="0" fontId="71" fillId="5" borderId="61" xfId="9" applyFont="1" applyFill="1" applyBorder="1" applyAlignment="1">
      <alignment horizontal="center" vertical="center"/>
    </xf>
    <xf numFmtId="0" fontId="66" fillId="0" borderId="7" xfId="9" applyFont="1" applyBorder="1" applyAlignment="1">
      <alignment horizontal="right"/>
    </xf>
    <xf numFmtId="49" fontId="68" fillId="0" borderId="16" xfId="9" applyNumberFormat="1" applyFont="1" applyBorder="1" applyAlignment="1"/>
    <xf numFmtId="0" fontId="71" fillId="5" borderId="64" xfId="9" applyFont="1" applyFill="1" applyBorder="1" applyAlignment="1">
      <alignment horizontal="center" vertical="center"/>
    </xf>
    <xf numFmtId="0" fontId="72" fillId="15" borderId="16" xfId="9" applyFont="1" applyFill="1" applyBorder="1" applyAlignment="1">
      <alignment horizontal="left"/>
    </xf>
    <xf numFmtId="0" fontId="72" fillId="15" borderId="0" xfId="9" applyFont="1" applyFill="1" applyBorder="1" applyAlignment="1">
      <alignment horizontal="left"/>
    </xf>
    <xf numFmtId="0" fontId="72" fillId="15" borderId="16" xfId="9" applyFont="1" applyFill="1" applyBorder="1" applyAlignment="1"/>
    <xf numFmtId="0" fontId="21" fillId="2" borderId="0" xfId="3" applyFont="1" applyFill="1" applyBorder="1" applyAlignment="1" applyProtection="1">
      <alignment horizontal="center" vertical="center"/>
      <protection locked="0"/>
    </xf>
    <xf numFmtId="49" fontId="75" fillId="17" borderId="14" xfId="9" applyNumberFormat="1" applyFont="1" applyFill="1" applyBorder="1" applyAlignment="1">
      <alignment horizontal="center" vertical="center"/>
    </xf>
    <xf numFmtId="49" fontId="75" fillId="17" borderId="8" xfId="9" applyNumberFormat="1" applyFont="1" applyFill="1" applyBorder="1" applyAlignment="1">
      <alignment horizontal="center" vertical="center"/>
    </xf>
    <xf numFmtId="49" fontId="75" fillId="17" borderId="0" xfId="9" applyNumberFormat="1" applyFont="1" applyFill="1" applyBorder="1" applyAlignment="1">
      <alignment horizontal="center" vertical="center"/>
    </xf>
    <xf numFmtId="0" fontId="55" fillId="16" borderId="3" xfId="17" applyFont="1" applyBorder="1" applyAlignment="1">
      <alignment horizontal="center"/>
    </xf>
    <xf numFmtId="0" fontId="71" fillId="2" borderId="13" xfId="9" applyFont="1" applyFill="1" applyBorder="1" applyAlignment="1">
      <alignment horizontal="center" vertical="center"/>
    </xf>
    <xf numFmtId="0" fontId="71" fillId="2" borderId="7" xfId="9" applyFont="1" applyFill="1" applyBorder="1" applyAlignment="1">
      <alignment horizontal="center" vertical="center"/>
    </xf>
    <xf numFmtId="0" fontId="71" fillId="2" borderId="16" xfId="9" applyFont="1" applyFill="1" applyBorder="1" applyAlignment="1">
      <alignment horizontal="center" vertical="center"/>
    </xf>
    <xf numFmtId="0" fontId="55" fillId="16" borderId="25" xfId="17" applyFont="1" applyBorder="1" applyAlignment="1">
      <alignment horizontal="center"/>
    </xf>
    <xf numFmtId="0" fontId="52" fillId="0" borderId="14" xfId="9" applyFont="1" applyBorder="1"/>
    <xf numFmtId="0" fontId="68" fillId="0" borderId="7" xfId="9" applyFont="1" applyBorder="1" applyAlignment="1">
      <alignment horizontal="left"/>
    </xf>
    <xf numFmtId="0" fontId="52" fillId="0" borderId="0" xfId="9" applyFont="1"/>
    <xf numFmtId="0" fontId="52" fillId="0" borderId="0" xfId="9" applyFont="1" applyAlignment="1">
      <alignment horizontal="right"/>
    </xf>
    <xf numFmtId="0" fontId="78" fillId="0" borderId="13" xfId="9" applyFont="1" applyFill="1" applyBorder="1" applyAlignment="1"/>
    <xf numFmtId="0" fontId="78" fillId="0" borderId="14" xfId="9" applyFont="1" applyFill="1" applyBorder="1" applyAlignment="1">
      <alignment horizontal="center"/>
    </xf>
    <xf numFmtId="0" fontId="78" fillId="0" borderId="15" xfId="9" applyFont="1" applyFill="1" applyBorder="1" applyAlignment="1">
      <alignment horizontal="left"/>
    </xf>
    <xf numFmtId="0" fontId="78" fillId="0" borderId="13" xfId="9" applyFont="1" applyBorder="1" applyAlignment="1"/>
    <xf numFmtId="0" fontId="78" fillId="0" borderId="14" xfId="9" applyFont="1" applyBorder="1" applyAlignment="1">
      <alignment horizontal="center"/>
    </xf>
    <xf numFmtId="0" fontId="78" fillId="0" borderId="15" xfId="9" applyFont="1" applyBorder="1" applyAlignment="1">
      <alignment horizontal="left"/>
    </xf>
    <xf numFmtId="0" fontId="78" fillId="0" borderId="7" xfId="9" applyFont="1" applyFill="1" applyBorder="1" applyAlignment="1"/>
    <xf numFmtId="0" fontId="78" fillId="0" borderId="8" xfId="9" applyFont="1" applyFill="1" applyBorder="1" applyAlignment="1">
      <alignment horizontal="center"/>
    </xf>
    <xf numFmtId="0" fontId="78" fillId="0" borderId="9" xfId="9" applyFont="1" applyFill="1" applyBorder="1" applyAlignment="1">
      <alignment horizontal="left"/>
    </xf>
    <xf numFmtId="0" fontId="78" fillId="0" borderId="7" xfId="9" applyFont="1" applyBorder="1" applyAlignment="1"/>
    <xf numFmtId="0" fontId="78" fillId="0" borderId="8" xfId="9" applyFont="1" applyBorder="1" applyAlignment="1">
      <alignment horizontal="center"/>
    </xf>
    <xf numFmtId="0" fontId="78" fillId="0" borderId="9" xfId="9" applyFont="1" applyBorder="1" applyAlignment="1">
      <alignment horizontal="left"/>
    </xf>
    <xf numFmtId="0" fontId="78" fillId="0" borderId="16" xfId="9" applyFont="1" applyBorder="1" applyAlignment="1">
      <alignment horizontal="right"/>
    </xf>
    <xf numFmtId="0" fontId="78" fillId="0" borderId="0" xfId="9" applyFont="1" applyBorder="1" applyAlignment="1">
      <alignment horizontal="center"/>
    </xf>
    <xf numFmtId="0" fontId="78" fillId="0" borderId="17" xfId="9" applyFont="1" applyBorder="1" applyAlignment="1">
      <alignment horizontal="left"/>
    </xf>
    <xf numFmtId="0" fontId="78" fillId="0" borderId="7" xfId="9" applyFont="1" applyBorder="1" applyAlignment="1">
      <alignment horizontal="right"/>
    </xf>
    <xf numFmtId="0" fontId="78" fillId="0" borderId="16" xfId="9" applyFont="1" applyBorder="1" applyAlignment="1"/>
    <xf numFmtId="0" fontId="78" fillId="0" borderId="14" xfId="9" applyFont="1" applyBorder="1" applyAlignment="1"/>
    <xf numFmtId="0" fontId="78" fillId="0" borderId="8" xfId="9" applyFont="1" applyBorder="1" applyAlignment="1"/>
    <xf numFmtId="49" fontId="78" fillId="0" borderId="16" xfId="9" applyNumberFormat="1" applyFont="1" applyBorder="1" applyAlignment="1"/>
    <xf numFmtId="0" fontId="78" fillId="0" borderId="14" xfId="9" applyFont="1" applyBorder="1" applyAlignment="1">
      <alignment horizontal="right"/>
    </xf>
    <xf numFmtId="0" fontId="78" fillId="0" borderId="14" xfId="9" applyFont="1" applyBorder="1" applyAlignment="1">
      <alignment horizontal="left"/>
    </xf>
    <xf numFmtId="0" fontId="78" fillId="0" borderId="8" xfId="9" applyFont="1" applyBorder="1" applyAlignment="1">
      <alignment horizontal="right"/>
    </xf>
    <xf numFmtId="0" fontId="78" fillId="0" borderId="8" xfId="9" applyFont="1" applyBorder="1" applyAlignment="1">
      <alignment horizontal="left"/>
    </xf>
    <xf numFmtId="0" fontId="78" fillId="0" borderId="0" xfId="9" applyFont="1" applyBorder="1" applyAlignment="1">
      <alignment horizontal="left"/>
    </xf>
    <xf numFmtId="0" fontId="78" fillId="0" borderId="0" xfId="9" applyFont="1" applyBorder="1" applyAlignment="1">
      <alignment horizontal="right"/>
    </xf>
    <xf numFmtId="0" fontId="79" fillId="0" borderId="14" xfId="9" applyFont="1" applyBorder="1"/>
    <xf numFmtId="0" fontId="78" fillId="0" borderId="13" xfId="9" applyFont="1" applyBorder="1" applyAlignment="1">
      <alignment horizontal="right"/>
    </xf>
    <xf numFmtId="0" fontId="80" fillId="0" borderId="13" xfId="9" applyFont="1" applyBorder="1" applyAlignment="1"/>
    <xf numFmtId="0" fontId="66" fillId="0" borderId="13" xfId="9" applyFont="1" applyBorder="1" applyAlignment="1">
      <alignment horizontal="right"/>
    </xf>
    <xf numFmtId="0" fontId="66" fillId="0" borderId="14" xfId="9" applyFont="1" applyBorder="1" applyAlignment="1"/>
    <xf numFmtId="0" fontId="81" fillId="0" borderId="0" xfId="18"/>
    <xf numFmtId="0" fontId="81" fillId="8" borderId="0" xfId="18" applyFill="1"/>
    <xf numFmtId="0" fontId="28" fillId="8" borderId="0" xfId="18" applyFont="1" applyFill="1" applyAlignment="1">
      <alignment horizontal="center"/>
    </xf>
    <xf numFmtId="0" fontId="21" fillId="9" borderId="20" xfId="18" applyFont="1" applyFill="1" applyBorder="1" applyAlignment="1">
      <alignment horizontal="center"/>
    </xf>
    <xf numFmtId="1" fontId="21" fillId="9" borderId="20" xfId="18" applyNumberFormat="1" applyFont="1" applyFill="1" applyBorder="1" applyAlignment="1">
      <alignment horizontal="center"/>
    </xf>
    <xf numFmtId="1" fontId="21" fillId="9" borderId="21" xfId="18" applyNumberFormat="1" applyFont="1" applyFill="1" applyBorder="1" applyAlignment="1">
      <alignment horizontal="center"/>
    </xf>
    <xf numFmtId="0" fontId="29" fillId="8" borderId="0" xfId="18" applyFont="1" applyFill="1"/>
    <xf numFmtId="0" fontId="29" fillId="0" borderId="0" xfId="18" applyFont="1" applyFill="1"/>
    <xf numFmtId="0" fontId="27" fillId="8" borderId="0" xfId="18" applyFont="1" applyFill="1" applyAlignment="1"/>
    <xf numFmtId="0" fontId="30" fillId="8" borderId="0" xfId="18" applyFont="1" applyFill="1"/>
    <xf numFmtId="0" fontId="31" fillId="8" borderId="0" xfId="18" applyFont="1" applyFill="1"/>
    <xf numFmtId="2" fontId="33" fillId="8" borderId="0" xfId="18" applyNumberFormat="1" applyFont="1" applyFill="1" applyAlignment="1">
      <alignment horizontal="center"/>
    </xf>
    <xf numFmtId="0" fontId="34" fillId="8" borderId="0" xfId="18" applyFont="1" applyFill="1" applyBorder="1" applyAlignment="1">
      <alignment horizontal="right"/>
    </xf>
    <xf numFmtId="0" fontId="36" fillId="6" borderId="22" xfId="18" applyFont="1" applyFill="1" applyBorder="1" applyAlignment="1">
      <alignment horizontal="center" vertical="center"/>
    </xf>
    <xf numFmtId="0" fontId="36" fillId="6" borderId="23" xfId="18" applyFont="1" applyFill="1" applyBorder="1" applyAlignment="1">
      <alignment horizontal="center" vertical="center"/>
    </xf>
    <xf numFmtId="0" fontId="37" fillId="6" borderId="24" xfId="18" applyFont="1" applyFill="1" applyBorder="1" applyAlignment="1">
      <alignment horizontal="center" vertical="center" wrapText="1"/>
    </xf>
    <xf numFmtId="0" fontId="37" fillId="6" borderId="15" xfId="18" applyFont="1" applyFill="1" applyBorder="1" applyAlignment="1">
      <alignment horizontal="center" vertical="center" wrapText="1"/>
    </xf>
    <xf numFmtId="0" fontId="38" fillId="6" borderId="15" xfId="18" applyFont="1" applyFill="1" applyBorder="1" applyAlignment="1">
      <alignment horizontal="center" vertical="center"/>
    </xf>
    <xf numFmtId="0" fontId="38" fillId="6" borderId="25" xfId="18" applyFont="1" applyFill="1" applyBorder="1" applyAlignment="1">
      <alignment horizontal="center" vertical="center"/>
    </xf>
    <xf numFmtId="0" fontId="38" fillId="6" borderId="13" xfId="18" applyFont="1" applyFill="1" applyBorder="1" applyAlignment="1">
      <alignment horizontal="center" vertical="center" wrapText="1"/>
    </xf>
    <xf numFmtId="0" fontId="39" fillId="8" borderId="0" xfId="18" applyFont="1" applyFill="1" applyBorder="1" applyAlignment="1" applyProtection="1">
      <alignment horizontal="center" vertical="center"/>
      <protection hidden="1"/>
    </xf>
    <xf numFmtId="0" fontId="21" fillId="6" borderId="25" xfId="18" applyFont="1" applyFill="1" applyBorder="1" applyAlignment="1">
      <alignment horizontal="center" vertical="center"/>
    </xf>
    <xf numFmtId="0" fontId="21" fillId="8" borderId="0" xfId="18" applyFont="1" applyFill="1" applyAlignment="1">
      <alignment vertical="center"/>
    </xf>
    <xf numFmtId="0" fontId="40" fillId="6" borderId="25" xfId="18" applyFont="1" applyFill="1" applyBorder="1" applyAlignment="1">
      <alignment horizontal="center" vertical="center"/>
    </xf>
    <xf numFmtId="0" fontId="21" fillId="6" borderId="25" xfId="18" applyFont="1" applyFill="1" applyBorder="1" applyAlignment="1">
      <alignment vertical="center"/>
    </xf>
    <xf numFmtId="0" fontId="21" fillId="8" borderId="27" xfId="18" applyFont="1" applyFill="1" applyBorder="1" applyAlignment="1">
      <alignment horizontal="center" vertical="center"/>
    </xf>
    <xf numFmtId="0" fontId="23" fillId="8" borderId="28" xfId="18" applyFont="1" applyFill="1" applyBorder="1" applyAlignment="1">
      <alignment horizontal="left" vertical="center"/>
    </xf>
    <xf numFmtId="0" fontId="18" fillId="8" borderId="28" xfId="18" applyFont="1" applyFill="1" applyBorder="1" applyAlignment="1">
      <alignment vertical="center"/>
    </xf>
    <xf numFmtId="1" fontId="35" fillId="8" borderId="29" xfId="18" applyNumberFormat="1" applyFont="1" applyFill="1" applyBorder="1" applyAlignment="1">
      <alignment horizontal="center" vertical="center"/>
    </xf>
    <xf numFmtId="1" fontId="18" fillId="8" borderId="28" xfId="18" applyNumberFormat="1" applyFont="1" applyFill="1" applyBorder="1" applyAlignment="1">
      <alignment horizontal="center" vertical="center"/>
    </xf>
    <xf numFmtId="0" fontId="18" fillId="8" borderId="28" xfId="18" applyFont="1" applyFill="1" applyBorder="1" applyAlignment="1">
      <alignment horizontal="center" vertical="center"/>
    </xf>
    <xf numFmtId="164" fontId="29" fillId="8" borderId="28" xfId="18" applyNumberFormat="1" applyFont="1" applyFill="1" applyBorder="1" applyAlignment="1">
      <alignment horizontal="center" vertical="center" wrapText="1"/>
    </xf>
    <xf numFmtId="1" fontId="29" fillId="8" borderId="29" xfId="18" applyNumberFormat="1" applyFont="1" applyFill="1" applyBorder="1" applyAlignment="1">
      <alignment horizontal="center" vertical="center" wrapText="1"/>
    </xf>
    <xf numFmtId="1" fontId="41" fillId="3" borderId="29" xfId="18" applyNumberFormat="1" applyFont="1" applyFill="1" applyBorder="1" applyAlignment="1">
      <alignment horizontal="center" vertical="center" wrapText="1"/>
    </xf>
    <xf numFmtId="0" fontId="19" fillId="5" borderId="28" xfId="18" applyFont="1" applyFill="1" applyBorder="1" applyAlignment="1">
      <alignment horizontal="center" vertical="center"/>
    </xf>
    <xf numFmtId="1" fontId="2" fillId="8" borderId="28" xfId="18" applyNumberFormat="1" applyFont="1" applyFill="1" applyBorder="1" applyAlignment="1">
      <alignment horizontal="center" vertical="center"/>
    </xf>
    <xf numFmtId="1" fontId="29" fillId="8" borderId="28" xfId="18" applyNumberFormat="1" applyFont="1" applyFill="1" applyBorder="1" applyAlignment="1">
      <alignment horizontal="center" vertical="center"/>
    </xf>
    <xf numFmtId="1" fontId="29" fillId="8" borderId="24" xfId="18" applyNumberFormat="1" applyFont="1" applyFill="1" applyBorder="1" applyAlignment="1">
      <alignment horizontal="center" vertical="center" wrapText="1"/>
    </xf>
    <xf numFmtId="0" fontId="3" fillId="8" borderId="23" xfId="18" applyFont="1" applyFill="1" applyBorder="1" applyAlignment="1" applyProtection="1">
      <alignment horizontal="center" vertical="center"/>
      <protection hidden="1"/>
    </xf>
    <xf numFmtId="0" fontId="21" fillId="8" borderId="30" xfId="18" applyFont="1" applyFill="1" applyBorder="1" applyAlignment="1" applyProtection="1">
      <alignment horizontal="center" vertical="center"/>
      <protection hidden="1"/>
    </xf>
    <xf numFmtId="0" fontId="3" fillId="8" borderId="13" xfId="18" applyFont="1" applyFill="1" applyBorder="1" applyAlignment="1" applyProtection="1">
      <alignment horizontal="center" vertical="center"/>
      <protection hidden="1"/>
    </xf>
    <xf numFmtId="0" fontId="3" fillId="8" borderId="31" xfId="18" applyFont="1" applyFill="1" applyBorder="1" applyAlignment="1" applyProtection="1">
      <alignment horizontal="center" vertical="center"/>
      <protection hidden="1"/>
    </xf>
    <xf numFmtId="0" fontId="21" fillId="8" borderId="32" xfId="18" applyFont="1" applyFill="1" applyBorder="1" applyAlignment="1" applyProtection="1">
      <alignment horizontal="center" vertical="center"/>
      <protection hidden="1"/>
    </xf>
    <xf numFmtId="0" fontId="3" fillId="8" borderId="33" xfId="18" applyFont="1" applyFill="1" applyBorder="1" applyAlignment="1" applyProtection="1">
      <alignment horizontal="center" vertical="center"/>
      <protection hidden="1"/>
    </xf>
    <xf numFmtId="0" fontId="21" fillId="8" borderId="34" xfId="18" applyFont="1" applyFill="1" applyBorder="1" applyAlignment="1" applyProtection="1">
      <alignment horizontal="center" vertical="center"/>
      <protection hidden="1"/>
    </xf>
    <xf numFmtId="0" fontId="3" fillId="8" borderId="27" xfId="18" applyFont="1" applyFill="1" applyBorder="1" applyAlignment="1" applyProtection="1">
      <alignment horizontal="center" vertical="center"/>
      <protection hidden="1"/>
    </xf>
    <xf numFmtId="0" fontId="21" fillId="8" borderId="24" xfId="18" applyFont="1" applyFill="1" applyBorder="1" applyAlignment="1" applyProtection="1">
      <alignment horizontal="center" vertical="center"/>
      <protection hidden="1"/>
    </xf>
    <xf numFmtId="0" fontId="42" fillId="8" borderId="0" xfId="18" applyFont="1" applyFill="1" applyBorder="1" applyAlignment="1" applyProtection="1">
      <alignment horizontal="center" vertical="center"/>
      <protection hidden="1"/>
    </xf>
    <xf numFmtId="0" fontId="43" fillId="8" borderId="0" xfId="18" applyFont="1" applyFill="1" applyBorder="1" applyAlignment="1" applyProtection="1">
      <alignment horizontal="center" vertical="center"/>
      <protection hidden="1"/>
    </xf>
    <xf numFmtId="0" fontId="29" fillId="8" borderId="27" xfId="18" applyFont="1" applyFill="1" applyBorder="1" applyAlignment="1">
      <alignment horizontal="center"/>
    </xf>
    <xf numFmtId="0" fontId="29" fillId="8" borderId="28" xfId="18" applyFont="1" applyFill="1" applyBorder="1" applyAlignment="1">
      <alignment horizontal="center"/>
    </xf>
    <xf numFmtId="0" fontId="29" fillId="8" borderId="29" xfId="18" applyFont="1" applyFill="1" applyBorder="1" applyAlignment="1">
      <alignment horizontal="center"/>
    </xf>
    <xf numFmtId="0" fontId="29" fillId="8" borderId="24" xfId="18" applyFont="1" applyFill="1" applyBorder="1" applyAlignment="1">
      <alignment horizontal="center"/>
    </xf>
    <xf numFmtId="0" fontId="81" fillId="8" borderId="35" xfId="18" applyFill="1" applyBorder="1" applyAlignment="1">
      <alignment horizontal="center"/>
    </xf>
    <xf numFmtId="0" fontId="81" fillId="8" borderId="29" xfId="18" applyFill="1" applyBorder="1" applyAlignment="1">
      <alignment horizontal="center"/>
    </xf>
    <xf numFmtId="0" fontId="81" fillId="8" borderId="28" xfId="18" applyFill="1" applyBorder="1" applyAlignment="1">
      <alignment horizontal="center"/>
    </xf>
    <xf numFmtId="0" fontId="21" fillId="8" borderId="28" xfId="18" applyFont="1" applyFill="1" applyBorder="1" applyAlignment="1">
      <alignment horizontal="center"/>
    </xf>
    <xf numFmtId="0" fontId="21" fillId="8" borderId="30" xfId="18" applyFont="1" applyFill="1" applyBorder="1" applyAlignment="1">
      <alignment horizontal="center"/>
    </xf>
    <xf numFmtId="0" fontId="21" fillId="8" borderId="36" xfId="18" applyFont="1" applyFill="1" applyBorder="1" applyAlignment="1">
      <alignment horizontal="center" vertical="center"/>
    </xf>
    <xf numFmtId="0" fontId="23" fillId="8" borderId="20" xfId="18" applyFont="1" applyFill="1" applyBorder="1" applyAlignment="1">
      <alignment horizontal="left" vertical="center"/>
    </xf>
    <xf numFmtId="0" fontId="18" fillId="8" borderId="21" xfId="18" applyFont="1" applyFill="1" applyBorder="1" applyAlignment="1">
      <alignment vertical="center"/>
    </xf>
    <xf numFmtId="1" fontId="35" fillId="8" borderId="18" xfId="18" applyNumberFormat="1" applyFont="1" applyFill="1" applyBorder="1" applyAlignment="1">
      <alignment horizontal="center" vertical="center"/>
    </xf>
    <xf numFmtId="1" fontId="18" fillId="8" borderId="21" xfId="18" applyNumberFormat="1" applyFont="1" applyFill="1" applyBorder="1" applyAlignment="1">
      <alignment horizontal="center" vertical="center"/>
    </xf>
    <xf numFmtId="0" fontId="18" fillId="8" borderId="21" xfId="18" applyFont="1" applyFill="1" applyBorder="1" applyAlignment="1">
      <alignment horizontal="center" vertical="center"/>
    </xf>
    <xf numFmtId="164" fontId="29" fillId="8" borderId="37" xfId="18" applyNumberFormat="1" applyFont="1" applyFill="1" applyBorder="1" applyAlignment="1">
      <alignment horizontal="center" vertical="center" wrapText="1"/>
    </xf>
    <xf numFmtId="1" fontId="29" fillId="8" borderId="21" xfId="18" applyNumberFormat="1" applyFont="1" applyFill="1" applyBorder="1" applyAlignment="1">
      <alignment horizontal="center" vertical="center" wrapText="1"/>
    </xf>
    <xf numFmtId="1" fontId="41" fillId="8" borderId="21" xfId="18" applyNumberFormat="1" applyFont="1" applyFill="1" applyBorder="1" applyAlignment="1">
      <alignment horizontal="center" vertical="center" wrapText="1"/>
    </xf>
    <xf numFmtId="0" fontId="19" fillId="5" borderId="37" xfId="18" applyFont="1" applyFill="1" applyBorder="1" applyAlignment="1">
      <alignment horizontal="center" vertical="center"/>
    </xf>
    <xf numFmtId="1" fontId="2" fillId="8" borderId="21" xfId="18" applyNumberFormat="1" applyFont="1" applyFill="1" applyBorder="1" applyAlignment="1">
      <alignment horizontal="center" vertical="center"/>
    </xf>
    <xf numFmtId="1" fontId="29" fillId="8" borderId="38" xfId="18" applyNumberFormat="1" applyFont="1" applyFill="1" applyBorder="1" applyAlignment="1">
      <alignment horizontal="center" vertical="center"/>
    </xf>
    <xf numFmtId="1" fontId="29" fillId="8" borderId="39" xfId="18" applyNumberFormat="1" applyFont="1" applyFill="1" applyBorder="1" applyAlignment="1">
      <alignment horizontal="center" vertical="center" wrapText="1"/>
    </xf>
    <xf numFmtId="0" fontId="3" fillId="8" borderId="36" xfId="18" applyFont="1" applyFill="1" applyBorder="1" applyAlignment="1" applyProtection="1">
      <alignment horizontal="center" vertical="center"/>
      <protection hidden="1"/>
    </xf>
    <xf numFmtId="0" fontId="21" fillId="8" borderId="39" xfId="18" applyFont="1" applyFill="1" applyBorder="1" applyAlignment="1" applyProtection="1">
      <alignment horizontal="center" vertical="center"/>
      <protection hidden="1"/>
    </xf>
    <xf numFmtId="0" fontId="3" fillId="8" borderId="40" xfId="18" applyFont="1" applyFill="1" applyBorder="1" applyAlignment="1" applyProtection="1">
      <alignment horizontal="center" vertical="center"/>
      <protection hidden="1"/>
    </xf>
    <xf numFmtId="0" fontId="21" fillId="8" borderId="41" xfId="18" applyFont="1" applyFill="1" applyBorder="1" applyAlignment="1" applyProtection="1">
      <alignment horizontal="center" vertical="center"/>
      <protection hidden="1"/>
    </xf>
    <xf numFmtId="0" fontId="3" fillId="8" borderId="42" xfId="18" applyFont="1" applyFill="1" applyBorder="1" applyAlignment="1" applyProtection="1">
      <alignment horizontal="center" vertical="center"/>
      <protection hidden="1"/>
    </xf>
    <xf numFmtId="0" fontId="21" fillId="8" borderId="43" xfId="18" applyFont="1" applyFill="1" applyBorder="1" applyAlignment="1" applyProtection="1">
      <alignment horizontal="center" vertical="center"/>
      <protection hidden="1"/>
    </xf>
    <xf numFmtId="0" fontId="3" fillId="8" borderId="44" xfId="18" applyFont="1" applyFill="1" applyBorder="1" applyAlignment="1" applyProtection="1">
      <alignment horizontal="center" vertical="center"/>
      <protection hidden="1"/>
    </xf>
    <xf numFmtId="0" fontId="29" fillId="8" borderId="45" xfId="18" applyFont="1" applyFill="1" applyBorder="1" applyAlignment="1">
      <alignment horizontal="center"/>
    </xf>
    <xf numFmtId="0" fontId="29" fillId="8" borderId="37" xfId="18" applyFont="1" applyFill="1" applyBorder="1" applyAlignment="1">
      <alignment horizontal="center"/>
    </xf>
    <xf numFmtId="0" fontId="29" fillId="8" borderId="21" xfId="18" applyFont="1" applyFill="1" applyBorder="1" applyAlignment="1">
      <alignment horizontal="center"/>
    </xf>
    <xf numFmtId="0" fontId="29" fillId="8" borderId="39" xfId="18" applyFont="1" applyFill="1" applyBorder="1" applyAlignment="1">
      <alignment horizontal="center"/>
    </xf>
    <xf numFmtId="0" fontId="81" fillId="8" borderId="36" xfId="18" applyFill="1" applyBorder="1" applyAlignment="1">
      <alignment horizontal="center"/>
    </xf>
    <xf numFmtId="0" fontId="81" fillId="8" borderId="21" xfId="18" applyFill="1" applyBorder="1" applyAlignment="1">
      <alignment horizontal="center"/>
    </xf>
    <xf numFmtId="0" fontId="81" fillId="8" borderId="37" xfId="18" applyFill="1" applyBorder="1" applyAlignment="1">
      <alignment horizontal="center"/>
    </xf>
    <xf numFmtId="0" fontId="21" fillId="8" borderId="37" xfId="18" applyFont="1" applyFill="1" applyBorder="1" applyAlignment="1">
      <alignment horizontal="center"/>
    </xf>
    <xf numFmtId="0" fontId="21" fillId="8" borderId="46" xfId="18" applyFont="1" applyFill="1" applyBorder="1" applyAlignment="1">
      <alignment horizontal="center"/>
    </xf>
    <xf numFmtId="1" fontId="35" fillId="8" borderId="21" xfId="18" applyNumberFormat="1" applyFont="1" applyFill="1" applyBorder="1" applyAlignment="1">
      <alignment horizontal="center" vertical="center"/>
    </xf>
    <xf numFmtId="1" fontId="41" fillId="3" borderId="21" xfId="18" applyNumberFormat="1" applyFont="1" applyFill="1" applyBorder="1" applyAlignment="1">
      <alignment horizontal="center" vertical="center" wrapText="1"/>
    </xf>
    <xf numFmtId="0" fontId="3" fillId="8" borderId="47" xfId="18" applyFont="1" applyFill="1" applyBorder="1" applyAlignment="1" applyProtection="1">
      <alignment horizontal="center" vertical="center"/>
      <protection hidden="1"/>
    </xf>
    <xf numFmtId="0" fontId="3" fillId="8" borderId="48" xfId="18" applyFont="1" applyFill="1" applyBorder="1" applyAlignment="1" applyProtection="1">
      <alignment horizontal="center" vertical="center"/>
      <protection hidden="1"/>
    </xf>
    <xf numFmtId="0" fontId="44" fillId="8" borderId="21" xfId="18" applyFont="1" applyFill="1" applyBorder="1" applyAlignment="1">
      <alignment vertical="center"/>
    </xf>
    <xf numFmtId="0" fontId="40" fillId="9" borderId="61" xfId="18" applyFont="1" applyFill="1" applyBorder="1" applyAlignment="1">
      <alignment horizontal="center" vertical="center"/>
    </xf>
    <xf numFmtId="0" fontId="23" fillId="8" borderId="0" xfId="18" applyFont="1" applyFill="1" applyBorder="1" applyAlignment="1">
      <alignment horizontal="left" vertical="center"/>
    </xf>
    <xf numFmtId="0" fontId="18" fillId="8" borderId="0" xfId="18" applyFont="1" applyFill="1" applyBorder="1" applyAlignment="1">
      <alignment horizontal="left" vertical="center"/>
    </xf>
    <xf numFmtId="0" fontId="45" fillId="8" borderId="0" xfId="18" applyFont="1" applyFill="1" applyBorder="1" applyAlignment="1">
      <alignment vertical="center" wrapText="1"/>
    </xf>
    <xf numFmtId="1" fontId="35" fillId="8" borderId="0" xfId="18" applyNumberFormat="1" applyFont="1" applyFill="1" applyBorder="1" applyAlignment="1">
      <alignment horizontal="center" vertical="center"/>
    </xf>
    <xf numFmtId="1" fontId="18" fillId="8" borderId="0" xfId="18" applyNumberFormat="1" applyFont="1" applyFill="1" applyBorder="1" applyAlignment="1">
      <alignment horizontal="center" vertical="center"/>
    </xf>
    <xf numFmtId="1" fontId="29" fillId="9" borderId="0" xfId="18" applyNumberFormat="1" applyFont="1" applyFill="1" applyBorder="1" applyAlignment="1">
      <alignment horizontal="center" vertical="center" wrapText="1"/>
    </xf>
    <xf numFmtId="164" fontId="29" fillId="8" borderId="0" xfId="18" applyNumberFormat="1" applyFont="1" applyFill="1" applyBorder="1" applyAlignment="1">
      <alignment horizontal="center" vertical="center" wrapText="1"/>
    </xf>
    <xf numFmtId="1" fontId="29" fillId="8" borderId="0" xfId="18" applyNumberFormat="1" applyFont="1" applyFill="1" applyBorder="1" applyAlignment="1">
      <alignment horizontal="center" vertical="center" wrapText="1"/>
    </xf>
    <xf numFmtId="1" fontId="41" fillId="8" borderId="0" xfId="18" applyNumberFormat="1" applyFont="1" applyFill="1" applyBorder="1" applyAlignment="1">
      <alignment horizontal="center" vertical="center" wrapText="1"/>
    </xf>
    <xf numFmtId="0" fontId="2" fillId="8" borderId="0" xfId="18" applyFont="1" applyFill="1" applyBorder="1" applyAlignment="1">
      <alignment horizontal="center" vertical="center"/>
    </xf>
    <xf numFmtId="1" fontId="2" fillId="8" borderId="0" xfId="18" applyNumberFormat="1" applyFont="1" applyFill="1" applyBorder="1" applyAlignment="1">
      <alignment horizontal="center" vertical="center"/>
    </xf>
    <xf numFmtId="1" fontId="29" fillId="8" borderId="0" xfId="18" applyNumberFormat="1" applyFont="1" applyFill="1" applyBorder="1" applyAlignment="1">
      <alignment horizontal="center" vertical="center"/>
    </xf>
    <xf numFmtId="0" fontId="3" fillId="8" borderId="0" xfId="18" applyFont="1" applyFill="1" applyBorder="1" applyAlignment="1" applyProtection="1">
      <alignment horizontal="center" vertical="center"/>
      <protection hidden="1"/>
    </xf>
    <xf numFmtId="0" fontId="21" fillId="8" borderId="0" xfId="18" applyFont="1" applyFill="1" applyBorder="1" applyAlignment="1" applyProtection="1">
      <alignment horizontal="center" vertical="center"/>
      <protection hidden="1"/>
    </xf>
    <xf numFmtId="0" fontId="46" fillId="8" borderId="0" xfId="18" applyFont="1" applyFill="1" applyBorder="1" applyAlignment="1">
      <alignment horizontal="center"/>
    </xf>
    <xf numFmtId="0" fontId="81" fillId="8" borderId="0" xfId="18" applyFill="1" applyBorder="1" applyAlignment="1">
      <alignment horizontal="center"/>
    </xf>
    <xf numFmtId="0" fontId="21" fillId="8" borderId="0" xfId="18" applyFont="1" applyFill="1" applyBorder="1" applyAlignment="1">
      <alignment horizontal="center"/>
    </xf>
    <xf numFmtId="0" fontId="29" fillId="8" borderId="0" xfId="18" applyFont="1" applyFill="1" applyBorder="1" applyAlignment="1">
      <alignment horizontal="center"/>
    </xf>
    <xf numFmtId="0" fontId="40" fillId="9" borderId="3" xfId="18" applyFont="1" applyFill="1" applyBorder="1" applyAlignment="1">
      <alignment horizontal="center" vertical="center"/>
    </xf>
    <xf numFmtId="0" fontId="47" fillId="8" borderId="0" xfId="18" applyFont="1" applyFill="1" applyBorder="1" applyAlignment="1">
      <alignment horizontal="left" vertical="center"/>
    </xf>
    <xf numFmtId="0" fontId="48" fillId="8" borderId="0" xfId="18" applyFont="1" applyFill="1" applyBorder="1" applyAlignment="1">
      <alignment vertical="center" wrapText="1"/>
    </xf>
    <xf numFmtId="1" fontId="49" fillId="8" borderId="0" xfId="18" applyNumberFormat="1" applyFont="1" applyFill="1" applyBorder="1" applyAlignment="1">
      <alignment horizontal="center" vertical="center"/>
    </xf>
    <xf numFmtId="1" fontId="47" fillId="8" borderId="0" xfId="18" applyNumberFormat="1" applyFont="1" applyFill="1" applyBorder="1" applyAlignment="1">
      <alignment horizontal="center" vertical="center" wrapText="1"/>
    </xf>
    <xf numFmtId="0" fontId="50" fillId="8" borderId="0" xfId="18" applyFont="1" applyFill="1" applyBorder="1" applyAlignment="1" applyProtection="1">
      <alignment horizontal="center" vertical="center"/>
      <protection hidden="1"/>
    </xf>
    <xf numFmtId="0" fontId="21" fillId="9" borderId="3" xfId="18" applyFont="1" applyFill="1" applyBorder="1" applyAlignment="1">
      <alignment horizontal="center" vertical="center"/>
    </xf>
    <xf numFmtId="0" fontId="29" fillId="8" borderId="0" xfId="18" applyFont="1" applyFill="1" applyAlignment="1">
      <alignment horizontal="left"/>
    </xf>
    <xf numFmtId="0" fontId="36" fillId="8" borderId="0" xfId="18" applyFont="1" applyFill="1" applyBorder="1" applyAlignment="1">
      <alignment horizontal="center"/>
    </xf>
    <xf numFmtId="1" fontId="51" fillId="8" borderId="0" xfId="18" applyNumberFormat="1" applyFont="1" applyFill="1" applyBorder="1" applyAlignment="1">
      <alignment horizontal="center"/>
    </xf>
    <xf numFmtId="1" fontId="36" fillId="8" borderId="0" xfId="18" applyNumberFormat="1" applyFont="1" applyFill="1" applyBorder="1" applyAlignment="1">
      <alignment horizontal="center"/>
    </xf>
    <xf numFmtId="0" fontId="39" fillId="8" borderId="0" xfId="18" applyFont="1" applyFill="1" applyBorder="1" applyAlignment="1">
      <alignment horizontal="center"/>
    </xf>
    <xf numFmtId="0" fontId="29" fillId="8" borderId="0" xfId="18" applyFont="1" applyFill="1" applyBorder="1"/>
    <xf numFmtId="0" fontId="81" fillId="8" borderId="0" xfId="18" applyFill="1" applyBorder="1"/>
    <xf numFmtId="0" fontId="81" fillId="0" borderId="0" xfId="18" applyFill="1"/>
    <xf numFmtId="0" fontId="30" fillId="0" borderId="0" xfId="18" applyFont="1"/>
    <xf numFmtId="0" fontId="18" fillId="5" borderId="21" xfId="18" applyFont="1" applyFill="1" applyBorder="1" applyAlignment="1">
      <alignment horizontal="center" vertical="center"/>
    </xf>
    <xf numFmtId="0" fontId="18" fillId="8" borderId="20" xfId="18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3" fillId="2" borderId="36" xfId="18" applyFont="1" applyFill="1" applyBorder="1" applyAlignment="1" applyProtection="1">
      <alignment horizontal="center" vertical="center"/>
      <protection hidden="1"/>
    </xf>
    <xf numFmtId="0" fontId="31" fillId="8" borderId="0" xfId="18" applyFont="1" applyFill="1" applyAlignment="1">
      <alignment horizontal="center"/>
    </xf>
    <xf numFmtId="0" fontId="18" fillId="8" borderId="0" xfId="18" applyFont="1" applyFill="1" applyBorder="1" applyAlignment="1">
      <alignment horizontal="center" vertical="center"/>
    </xf>
    <xf numFmtId="0" fontId="47" fillId="8" borderId="0" xfId="18" applyFont="1" applyFill="1" applyBorder="1" applyAlignment="1">
      <alignment horizontal="center" vertical="center"/>
    </xf>
    <xf numFmtId="0" fontId="81" fillId="8" borderId="0" xfId="18" applyFill="1" applyAlignment="1">
      <alignment horizontal="center"/>
    </xf>
    <xf numFmtId="0" fontId="81" fillId="0" borderId="0" xfId="18" applyAlignment="1">
      <alignment horizontal="center"/>
    </xf>
    <xf numFmtId="49" fontId="12" fillId="0" borderId="0" xfId="1" applyNumberFormat="1" applyFont="1" applyBorder="1" applyAlignment="1">
      <alignment horizontal="center" vertical="center"/>
    </xf>
    <xf numFmtId="0" fontId="19" fillId="0" borderId="4" xfId="1" applyFont="1" applyBorder="1" applyAlignment="1">
      <alignment vertical="center"/>
    </xf>
    <xf numFmtId="0" fontId="19" fillId="0" borderId="5" xfId="1" applyFont="1" applyBorder="1" applyAlignment="1">
      <alignment vertical="center"/>
    </xf>
    <xf numFmtId="0" fontId="36" fillId="8" borderId="0" xfId="18" applyFont="1" applyFill="1" applyBorder="1" applyAlignment="1" applyProtection="1">
      <alignment horizontal="center" vertical="center"/>
      <protection hidden="1"/>
    </xf>
    <xf numFmtId="1" fontId="18" fillId="8" borderId="29" xfId="18" applyNumberFormat="1" applyFont="1" applyFill="1" applyBorder="1" applyAlignment="1">
      <alignment horizontal="center" vertical="center"/>
    </xf>
    <xf numFmtId="0" fontId="82" fillId="8" borderId="0" xfId="18" applyFont="1" applyFill="1" applyBorder="1" applyAlignment="1" applyProtection="1">
      <alignment horizontal="center" vertical="center"/>
      <protection hidden="1"/>
    </xf>
    <xf numFmtId="0" fontId="46" fillId="8" borderId="0" xfId="18" applyFont="1" applyFill="1" applyBorder="1" applyAlignment="1" applyProtection="1">
      <alignment horizontal="center" vertical="center"/>
      <protection hidden="1"/>
    </xf>
    <xf numFmtId="1" fontId="18" fillId="8" borderId="65" xfId="18" applyNumberFormat="1" applyFont="1" applyFill="1" applyBorder="1" applyAlignment="1">
      <alignment horizontal="center" vertical="center"/>
    </xf>
    <xf numFmtId="1" fontId="29" fillId="8" borderId="37" xfId="18" applyNumberFormat="1" applyFont="1" applyFill="1" applyBorder="1" applyAlignment="1">
      <alignment horizontal="center" vertical="center"/>
    </xf>
    <xf numFmtId="0" fontId="40" fillId="8" borderId="61" xfId="18" applyFont="1" applyFill="1" applyBorder="1" applyAlignment="1">
      <alignment horizontal="center" vertical="center"/>
    </xf>
    <xf numFmtId="1" fontId="46" fillId="8" borderId="0" xfId="18" applyNumberFormat="1" applyFont="1" applyFill="1" applyBorder="1" applyAlignment="1">
      <alignment horizontal="center" vertical="center" wrapText="1"/>
    </xf>
    <xf numFmtId="0" fontId="40" fillId="8" borderId="3" xfId="18" applyFont="1" applyFill="1" applyBorder="1" applyAlignment="1">
      <alignment horizontal="center" vertical="center"/>
    </xf>
    <xf numFmtId="1" fontId="11" fillId="8" borderId="0" xfId="18" applyNumberFormat="1" applyFont="1" applyFill="1" applyBorder="1" applyAlignment="1">
      <alignment horizontal="center" vertical="center"/>
    </xf>
    <xf numFmtId="0" fontId="56" fillId="16" borderId="6" xfId="17" applyFont="1" applyBorder="1" applyAlignment="1">
      <alignment horizontal="center"/>
    </xf>
    <xf numFmtId="0" fontId="55" fillId="16" borderId="6" xfId="17" applyFont="1" applyBorder="1" applyAlignment="1">
      <alignment horizontal="center"/>
    </xf>
    <xf numFmtId="0" fontId="21" fillId="3" borderId="6" xfId="1" applyFont="1" applyFill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14" fontId="2" fillId="0" borderId="0" xfId="1" applyNumberFormat="1" applyBorder="1" applyAlignment="1">
      <alignment horizontal="center" vertical="center"/>
    </xf>
    <xf numFmtId="0" fontId="1" fillId="0" borderId="14" xfId="5" applyBorder="1"/>
    <xf numFmtId="0" fontId="1" fillId="0" borderId="0" xfId="5" applyBorder="1"/>
    <xf numFmtId="0" fontId="1" fillId="0" borderId="8" xfId="5" applyBorder="1"/>
    <xf numFmtId="0" fontId="21" fillId="0" borderId="0" xfId="9" applyFont="1"/>
    <xf numFmtId="0" fontId="83" fillId="0" borderId="0" xfId="9" applyFont="1" applyAlignment="1">
      <alignment horizontal="center" vertical="center" wrapText="1"/>
    </xf>
    <xf numFmtId="0" fontId="84" fillId="0" borderId="0" xfId="9" applyFont="1" applyAlignment="1">
      <alignment vertical="center" wrapText="1"/>
    </xf>
    <xf numFmtId="0" fontId="2" fillId="0" borderId="0" xfId="3"/>
    <xf numFmtId="0" fontId="85" fillId="16" borderId="6" xfId="17" applyFont="1" applyBorder="1" applyAlignment="1">
      <alignment horizontal="center"/>
    </xf>
    <xf numFmtId="0" fontId="86" fillId="18" borderId="5" xfId="9" applyFont="1" applyFill="1" applyBorder="1" applyAlignment="1">
      <alignment horizontal="center"/>
    </xf>
    <xf numFmtId="0" fontId="21" fillId="19" borderId="3" xfId="9" applyFont="1" applyFill="1" applyBorder="1" applyAlignment="1">
      <alignment horizontal="center"/>
    </xf>
    <xf numFmtId="49" fontId="2" fillId="0" borderId="0" xfId="3" applyNumberFormat="1"/>
    <xf numFmtId="0" fontId="72" fillId="20" borderId="13" xfId="9" applyFont="1" applyFill="1" applyBorder="1" applyAlignment="1"/>
    <xf numFmtId="0" fontId="72" fillId="20" borderId="0" xfId="9" applyFont="1" applyFill="1" applyBorder="1" applyAlignment="1">
      <alignment horizontal="center"/>
    </xf>
    <xf numFmtId="0" fontId="72" fillId="20" borderId="17" xfId="9" applyFont="1" applyFill="1" applyBorder="1" applyAlignment="1">
      <alignment horizontal="left"/>
    </xf>
    <xf numFmtId="0" fontId="89" fillId="2" borderId="0" xfId="9" applyFont="1" applyFill="1" applyBorder="1" applyAlignment="1"/>
    <xf numFmtId="0" fontId="89" fillId="2" borderId="0" xfId="9" applyFont="1" applyFill="1" applyBorder="1" applyAlignment="1">
      <alignment horizontal="center"/>
    </xf>
    <xf numFmtId="0" fontId="89" fillId="2" borderId="0" xfId="9" applyFont="1" applyFill="1" applyBorder="1" applyAlignment="1">
      <alignment horizontal="left"/>
    </xf>
    <xf numFmtId="0" fontId="89" fillId="2" borderId="16" xfId="9" applyFont="1" applyFill="1" applyBorder="1" applyAlignment="1"/>
    <xf numFmtId="0" fontId="89" fillId="2" borderId="17" xfId="9" applyFont="1" applyFill="1" applyBorder="1" applyAlignment="1">
      <alignment horizontal="left"/>
    </xf>
    <xf numFmtId="0" fontId="89" fillId="2" borderId="13" xfId="9" applyFont="1" applyFill="1" applyBorder="1" applyAlignment="1"/>
    <xf numFmtId="0" fontId="89" fillId="2" borderId="14" xfId="9" applyFont="1" applyFill="1" applyBorder="1" applyAlignment="1">
      <alignment horizontal="left"/>
    </xf>
    <xf numFmtId="0" fontId="89" fillId="2" borderId="15" xfId="9" applyFont="1" applyFill="1" applyBorder="1" applyAlignment="1">
      <alignment horizontal="left"/>
    </xf>
    <xf numFmtId="0" fontId="89" fillId="2" borderId="13" xfId="9" applyFont="1" applyFill="1" applyBorder="1" applyAlignment="1">
      <alignment horizontal="left"/>
    </xf>
    <xf numFmtId="0" fontId="89" fillId="2" borderId="16" xfId="9" applyFont="1" applyFill="1" applyBorder="1" applyAlignment="1">
      <alignment horizontal="right"/>
    </xf>
    <xf numFmtId="49" fontId="2" fillId="3" borderId="0" xfId="3" applyNumberFormat="1" applyFill="1"/>
    <xf numFmtId="0" fontId="72" fillId="20" borderId="7" xfId="9" applyFont="1" applyFill="1" applyBorder="1" applyAlignment="1"/>
    <xf numFmtId="0" fontId="72" fillId="20" borderId="8" xfId="9" applyFont="1" applyFill="1" applyBorder="1" applyAlignment="1">
      <alignment horizontal="center"/>
    </xf>
    <xf numFmtId="0" fontId="72" fillId="20" borderId="9" xfId="9" applyFont="1" applyFill="1" applyBorder="1" applyAlignment="1">
      <alignment horizontal="left"/>
    </xf>
    <xf numFmtId="0" fontId="89" fillId="2" borderId="8" xfId="9" applyFont="1" applyFill="1" applyBorder="1" applyAlignment="1"/>
    <xf numFmtId="0" fontId="89" fillId="2" borderId="8" xfId="9" applyFont="1" applyFill="1" applyBorder="1" applyAlignment="1">
      <alignment horizontal="center"/>
    </xf>
    <xf numFmtId="0" fontId="89" fillId="2" borderId="8" xfId="9" applyFont="1" applyFill="1" applyBorder="1" applyAlignment="1">
      <alignment horizontal="left"/>
    </xf>
    <xf numFmtId="0" fontId="89" fillId="2" borderId="7" xfId="9" applyFont="1" applyFill="1" applyBorder="1" applyAlignment="1"/>
    <xf numFmtId="0" fontId="89" fillId="2" borderId="9" xfId="9" applyFont="1" applyFill="1" applyBorder="1" applyAlignment="1">
      <alignment horizontal="left"/>
    </xf>
    <xf numFmtId="0" fontId="89" fillId="2" borderId="7" xfId="9" applyFont="1" applyFill="1" applyBorder="1" applyAlignment="1">
      <alignment horizontal="left"/>
    </xf>
    <xf numFmtId="0" fontId="89" fillId="2" borderId="7" xfId="9" applyFont="1" applyFill="1" applyBorder="1" applyAlignment="1">
      <alignment horizontal="right"/>
    </xf>
    <xf numFmtId="0" fontId="89" fillId="2" borderId="0" xfId="9" applyFont="1" applyFill="1" applyAlignment="1"/>
    <xf numFmtId="0" fontId="89" fillId="2" borderId="0" xfId="9" applyFont="1" applyFill="1" applyAlignment="1">
      <alignment horizontal="center"/>
    </xf>
    <xf numFmtId="0" fontId="89" fillId="2" borderId="0" xfId="9" applyFont="1" applyFill="1" applyAlignment="1">
      <alignment horizontal="left"/>
    </xf>
    <xf numFmtId="0" fontId="89" fillId="2" borderId="16" xfId="9" applyFont="1" applyFill="1" applyBorder="1" applyAlignment="1">
      <alignment horizontal="left"/>
    </xf>
    <xf numFmtId="0" fontId="89" fillId="2" borderId="14" xfId="9" applyFont="1" applyFill="1" applyBorder="1" applyAlignment="1">
      <alignment horizontal="center"/>
    </xf>
    <xf numFmtId="0" fontId="89" fillId="2" borderId="14" xfId="9" applyFont="1" applyFill="1" applyBorder="1" applyAlignment="1"/>
    <xf numFmtId="0" fontId="72" fillId="20" borderId="14" xfId="9" applyFont="1" applyFill="1" applyBorder="1" applyAlignment="1">
      <alignment horizontal="center"/>
    </xf>
    <xf numFmtId="0" fontId="72" fillId="20" borderId="15" xfId="9" applyFont="1" applyFill="1" applyBorder="1" applyAlignment="1">
      <alignment horizontal="left"/>
    </xf>
    <xf numFmtId="0" fontId="89" fillId="2" borderId="13" xfId="9" applyFont="1" applyFill="1" applyBorder="1" applyAlignment="1">
      <alignment horizontal="right"/>
    </xf>
    <xf numFmtId="49" fontId="2" fillId="21" borderId="0" xfId="3" applyNumberFormat="1" applyFill="1"/>
    <xf numFmtId="0" fontId="2" fillId="2" borderId="13" xfId="9" applyFill="1" applyBorder="1" applyAlignment="1">
      <alignment horizontal="right"/>
    </xf>
    <xf numFmtId="0" fontId="72" fillId="2" borderId="16" xfId="9" applyFont="1" applyFill="1" applyBorder="1" applyAlignment="1">
      <alignment horizontal="left"/>
    </xf>
    <xf numFmtId="0" fontId="72" fillId="2" borderId="0" xfId="9" applyFont="1" applyFill="1" applyBorder="1" applyAlignment="1">
      <alignment horizontal="left"/>
    </xf>
    <xf numFmtId="0" fontId="72" fillId="2" borderId="7" xfId="9" applyFont="1" applyFill="1" applyBorder="1" applyAlignment="1">
      <alignment horizontal="left"/>
    </xf>
    <xf numFmtId="0" fontId="72" fillId="2" borderId="8" xfId="9" applyFont="1" applyFill="1" applyBorder="1" applyAlignment="1">
      <alignment horizontal="left"/>
    </xf>
    <xf numFmtId="0" fontId="89" fillId="2" borderId="8" xfId="9" applyFont="1" applyFill="1" applyBorder="1" applyAlignment="1">
      <alignment horizontal="right"/>
    </xf>
    <xf numFmtId="0" fontId="89" fillId="2" borderId="14" xfId="9" applyFont="1" applyFill="1" applyBorder="1" applyAlignment="1">
      <alignment horizontal="right"/>
    </xf>
    <xf numFmtId="0" fontId="72" fillId="2" borderId="13" xfId="9" applyFont="1" applyFill="1" applyBorder="1" applyAlignment="1"/>
    <xf numFmtId="0" fontId="72" fillId="2" borderId="14" xfId="9" applyFont="1" applyFill="1" applyBorder="1" applyAlignment="1">
      <alignment horizontal="center"/>
    </xf>
    <xf numFmtId="0" fontId="72" fillId="2" borderId="15" xfId="9" applyFont="1" applyFill="1" applyBorder="1" applyAlignment="1">
      <alignment horizontal="left"/>
    </xf>
    <xf numFmtId="0" fontId="72" fillId="2" borderId="7" xfId="9" applyFont="1" applyFill="1" applyBorder="1" applyAlignment="1"/>
    <xf numFmtId="0" fontId="72" fillId="2" borderId="8" xfId="9" applyFont="1" applyFill="1" applyBorder="1" applyAlignment="1">
      <alignment horizontal="center"/>
    </xf>
    <xf numFmtId="0" fontId="72" fillId="2" borderId="9" xfId="9" applyFont="1" applyFill="1" applyBorder="1" applyAlignment="1">
      <alignment horizontal="left"/>
    </xf>
    <xf numFmtId="0" fontId="68" fillId="2" borderId="0" xfId="9" applyFont="1" applyFill="1" applyBorder="1" applyAlignment="1"/>
    <xf numFmtId="0" fontId="68" fillId="2" borderId="0" xfId="9" applyFont="1" applyFill="1" applyBorder="1" applyAlignment="1">
      <alignment horizontal="center"/>
    </xf>
    <xf numFmtId="0" fontId="68" fillId="2" borderId="0" xfId="9" applyFont="1" applyFill="1" applyBorder="1" applyAlignment="1">
      <alignment horizontal="left"/>
    </xf>
    <xf numFmtId="0" fontId="68" fillId="2" borderId="16" xfId="9" applyFont="1" applyFill="1" applyBorder="1" applyAlignment="1"/>
    <xf numFmtId="0" fontId="68" fillId="2" borderId="17" xfId="9" applyFont="1" applyFill="1" applyBorder="1" applyAlignment="1">
      <alignment horizontal="left"/>
    </xf>
    <xf numFmtId="0" fontId="68" fillId="2" borderId="8" xfId="9" applyFont="1" applyFill="1" applyBorder="1" applyAlignment="1"/>
    <xf numFmtId="0" fontId="68" fillId="2" borderId="8" xfId="9" applyFont="1" applyFill="1" applyBorder="1" applyAlignment="1">
      <alignment horizontal="center"/>
    </xf>
    <xf numFmtId="0" fontId="68" fillId="2" borderId="8" xfId="9" applyFont="1" applyFill="1" applyBorder="1" applyAlignment="1">
      <alignment horizontal="left"/>
    </xf>
    <xf numFmtId="0" fontId="68" fillId="2" borderId="7" xfId="9" applyFont="1" applyFill="1" applyBorder="1" applyAlignment="1"/>
    <xf numFmtId="0" fontId="68" fillId="2" borderId="9" xfId="9" applyFont="1" applyFill="1" applyBorder="1" applyAlignment="1">
      <alignment horizontal="left"/>
    </xf>
    <xf numFmtId="0" fontId="68" fillId="2" borderId="16" xfId="9" applyFont="1" applyFill="1" applyBorder="1" applyAlignment="1">
      <alignment horizontal="right"/>
    </xf>
    <xf numFmtId="0" fontId="68" fillId="2" borderId="7" xfId="9" applyFont="1" applyFill="1" applyBorder="1" applyAlignment="1">
      <alignment horizontal="right"/>
    </xf>
    <xf numFmtId="0" fontId="68" fillId="2" borderId="0" xfId="9" applyFont="1" applyFill="1" applyAlignment="1"/>
    <xf numFmtId="0" fontId="68" fillId="2" borderId="0" xfId="9" applyFont="1" applyFill="1" applyAlignment="1">
      <alignment horizontal="center"/>
    </xf>
    <xf numFmtId="0" fontId="68" fillId="2" borderId="0" xfId="9" applyFont="1" applyFill="1" applyAlignment="1">
      <alignment horizontal="left"/>
    </xf>
    <xf numFmtId="0" fontId="68" fillId="2" borderId="16" xfId="9" applyFont="1" applyFill="1" applyBorder="1" applyAlignment="1">
      <alignment horizontal="left"/>
    </xf>
    <xf numFmtId="0" fontId="68" fillId="2" borderId="14" xfId="9" applyFont="1" applyFill="1" applyBorder="1" applyAlignment="1"/>
    <xf numFmtId="0" fontId="68" fillId="2" borderId="14" xfId="9" applyFont="1" applyFill="1" applyBorder="1" applyAlignment="1">
      <alignment horizontal="center"/>
    </xf>
    <xf numFmtId="0" fontId="68" fillId="2" borderId="14" xfId="9" applyFont="1" applyFill="1" applyBorder="1" applyAlignment="1">
      <alignment horizontal="left"/>
    </xf>
    <xf numFmtId="0" fontId="68" fillId="2" borderId="13" xfId="9" applyFont="1" applyFill="1" applyBorder="1" applyAlignment="1"/>
    <xf numFmtId="0" fontId="68" fillId="2" borderId="15" xfId="9" applyFont="1" applyFill="1" applyBorder="1" applyAlignment="1">
      <alignment horizontal="left"/>
    </xf>
    <xf numFmtId="0" fontId="68" fillId="2" borderId="13" xfId="9" applyFont="1" applyFill="1" applyBorder="1" applyAlignment="1">
      <alignment horizontal="right"/>
    </xf>
    <xf numFmtId="0" fontId="68" fillId="2" borderId="8" xfId="9" applyFont="1" applyFill="1" applyBorder="1" applyAlignment="1">
      <alignment horizontal="right"/>
    </xf>
    <xf numFmtId="0" fontId="68" fillId="2" borderId="14" xfId="9" applyFont="1" applyFill="1" applyBorder="1" applyAlignment="1">
      <alignment horizontal="right"/>
    </xf>
    <xf numFmtId="0" fontId="68" fillId="2" borderId="7" xfId="9" applyFont="1" applyFill="1" applyBorder="1" applyAlignment="1">
      <alignment horizontal="left"/>
    </xf>
    <xf numFmtId="0" fontId="56" fillId="16" borderId="6" xfId="17" applyFont="1" applyBorder="1" applyAlignment="1">
      <alignment horizontal="center"/>
    </xf>
    <xf numFmtId="0" fontId="69" fillId="0" borderId="0" xfId="9" applyFont="1" applyBorder="1" applyAlignment="1">
      <alignment horizontal="center"/>
    </xf>
    <xf numFmtId="0" fontId="40" fillId="3" borderId="25" xfId="3" applyFont="1" applyFill="1" applyBorder="1" applyAlignment="1" applyProtection="1">
      <alignment horizontal="center" vertical="center"/>
      <protection locked="0"/>
    </xf>
    <xf numFmtId="0" fontId="40" fillId="2" borderId="61" xfId="3" applyFont="1" applyFill="1" applyBorder="1" applyAlignment="1" applyProtection="1">
      <alignment horizontal="center" vertical="center"/>
      <protection locked="0"/>
    </xf>
    <xf numFmtId="0" fontId="40" fillId="3" borderId="0" xfId="3" applyFont="1" applyFill="1" applyBorder="1" applyAlignment="1" applyProtection="1">
      <alignment horizontal="center" vertical="center"/>
      <protection locked="0"/>
    </xf>
    <xf numFmtId="0" fontId="40" fillId="2" borderId="0" xfId="3" applyFont="1" applyFill="1" applyBorder="1" applyAlignment="1" applyProtection="1">
      <alignment horizontal="center" vertical="center"/>
      <protection locked="0"/>
    </xf>
    <xf numFmtId="0" fontId="95" fillId="0" borderId="13" xfId="9" applyFont="1" applyBorder="1" applyAlignment="1"/>
    <xf numFmtId="0" fontId="78" fillId="0" borderId="0" xfId="9" applyFont="1" applyAlignment="1"/>
    <xf numFmtId="0" fontId="78" fillId="0" borderId="0" xfId="9" applyFont="1" applyAlignment="1">
      <alignment horizontal="center"/>
    </xf>
    <xf numFmtId="0" fontId="78" fillId="0" borderId="0" xfId="9" applyFont="1" applyAlignment="1">
      <alignment horizontal="left"/>
    </xf>
    <xf numFmtId="0" fontId="79" fillId="0" borderId="0" xfId="9" applyFont="1"/>
    <xf numFmtId="0" fontId="79" fillId="0" borderId="0" xfId="9" applyFont="1" applyAlignment="1">
      <alignment horizontal="right"/>
    </xf>
    <xf numFmtId="0" fontId="68" fillId="0" borderId="13" xfId="9" applyFont="1" applyFill="1" applyBorder="1" applyAlignment="1"/>
    <xf numFmtId="0" fontId="68" fillId="0" borderId="14" xfId="9" applyFont="1" applyFill="1" applyBorder="1" applyAlignment="1">
      <alignment horizontal="center"/>
    </xf>
    <xf numFmtId="0" fontId="68" fillId="0" borderId="15" xfId="9" applyFont="1" applyFill="1" applyBorder="1" applyAlignment="1">
      <alignment horizontal="left"/>
    </xf>
    <xf numFmtId="0" fontId="68" fillId="0" borderId="7" xfId="9" applyFont="1" applyFill="1" applyBorder="1" applyAlignment="1"/>
    <xf numFmtId="0" fontId="68" fillId="0" borderId="8" xfId="9" applyFont="1" applyFill="1" applyBorder="1" applyAlignment="1">
      <alignment horizontal="center"/>
    </xf>
    <xf numFmtId="0" fontId="68" fillId="0" borderId="9" xfId="9" applyFont="1" applyFill="1" applyBorder="1" applyAlignment="1">
      <alignment horizontal="left"/>
    </xf>
    <xf numFmtId="0" fontId="68" fillId="0" borderId="0" xfId="9" applyFont="1" applyBorder="1" applyAlignment="1">
      <alignment horizontal="left"/>
    </xf>
    <xf numFmtId="1" fontId="41" fillId="8" borderId="29" xfId="18" applyNumberFormat="1" applyFont="1" applyFill="1" applyBorder="1" applyAlignment="1">
      <alignment horizontal="center" vertical="center" wrapText="1"/>
    </xf>
    <xf numFmtId="0" fontId="19" fillId="22" borderId="28" xfId="18" applyFont="1" applyFill="1" applyBorder="1" applyAlignment="1">
      <alignment horizontal="center" vertical="center"/>
    </xf>
    <xf numFmtId="0" fontId="19" fillId="22" borderId="37" xfId="18" applyFont="1" applyFill="1" applyBorder="1" applyAlignment="1">
      <alignment horizontal="center" vertical="center"/>
    </xf>
    <xf numFmtId="0" fontId="18" fillId="8" borderId="21" xfId="18" applyFont="1" applyFill="1" applyBorder="1" applyAlignment="1">
      <alignment horizontal="left" vertical="center"/>
    </xf>
    <xf numFmtId="0" fontId="19" fillId="8" borderId="37" xfId="18" applyFont="1" applyFill="1" applyBorder="1" applyAlignment="1">
      <alignment horizontal="center" vertical="center"/>
    </xf>
    <xf numFmtId="49" fontId="16" fillId="3" borderId="3" xfId="1" applyNumberFormat="1" applyFont="1" applyFill="1" applyBorder="1" applyAlignment="1">
      <alignment horizontal="center" vertical="center"/>
    </xf>
    <xf numFmtId="49" fontId="17" fillId="23" borderId="3" xfId="1" applyNumberFormat="1" applyFont="1" applyFill="1" applyBorder="1" applyAlignment="1">
      <alignment horizontal="center" vertical="center"/>
    </xf>
    <xf numFmtId="14" fontId="90" fillId="3" borderId="0" xfId="9" applyNumberFormat="1" applyFont="1" applyFill="1" applyAlignment="1">
      <alignment horizontal="center" vertical="center" wrapText="1"/>
    </xf>
    <xf numFmtId="0" fontId="90" fillId="3" borderId="0" xfId="9" applyFont="1" applyFill="1" applyAlignment="1">
      <alignment horizontal="center" vertical="center" wrapText="1"/>
    </xf>
    <xf numFmtId="0" fontId="87" fillId="13" borderId="66" xfId="11" applyNumberFormat="1" applyFont="1" applyBorder="1" applyAlignment="1">
      <alignment horizontal="center" vertical="center"/>
    </xf>
    <xf numFmtId="0" fontId="88" fillId="0" borderId="25" xfId="9" applyFont="1" applyFill="1" applyBorder="1" applyAlignment="1">
      <alignment horizontal="center" vertical="center"/>
    </xf>
    <xf numFmtId="0" fontId="88" fillId="0" borderId="61" xfId="9" applyFont="1" applyFill="1" applyBorder="1" applyAlignment="1">
      <alignment horizontal="center" vertical="center"/>
    </xf>
    <xf numFmtId="0" fontId="64" fillId="0" borderId="25" xfId="1" applyFont="1" applyBorder="1" applyAlignment="1">
      <alignment horizontal="center" vertical="center"/>
    </xf>
    <xf numFmtId="0" fontId="64" fillId="0" borderId="64" xfId="1" applyFont="1" applyBorder="1" applyAlignment="1">
      <alignment horizontal="center" vertical="center"/>
    </xf>
    <xf numFmtId="0" fontId="88" fillId="2" borderId="25" xfId="9" applyFont="1" applyFill="1" applyBorder="1" applyAlignment="1">
      <alignment horizontal="center" vertical="center"/>
    </xf>
    <xf numFmtId="0" fontId="88" fillId="2" borderId="61" xfId="9" applyFont="1" applyFill="1" applyBorder="1" applyAlignment="1">
      <alignment horizontal="center" vertical="center"/>
    </xf>
    <xf numFmtId="0" fontId="91" fillId="0" borderId="25" xfId="9" applyFont="1" applyBorder="1" applyAlignment="1">
      <alignment horizontal="center" vertical="center"/>
    </xf>
    <xf numFmtId="0" fontId="91" fillId="0" borderId="61" xfId="9" applyFont="1" applyBorder="1" applyAlignment="1">
      <alignment horizontal="center" vertical="center"/>
    </xf>
    <xf numFmtId="0" fontId="60" fillId="14" borderId="13" xfId="14" applyFont="1" applyBorder="1" applyAlignment="1">
      <alignment horizontal="center" vertical="center"/>
    </xf>
    <xf numFmtId="0" fontId="60" fillId="14" borderId="7" xfId="14" applyFont="1" applyBorder="1" applyAlignment="1">
      <alignment horizontal="center" vertical="center"/>
    </xf>
    <xf numFmtId="0" fontId="2" fillId="0" borderId="67" xfId="9" applyBorder="1" applyAlignment="1">
      <alignment horizontal="center" vertical="center"/>
    </xf>
    <xf numFmtId="0" fontId="2" fillId="0" borderId="69" xfId="9" applyBorder="1" applyAlignment="1">
      <alignment horizontal="center" vertical="center"/>
    </xf>
    <xf numFmtId="0" fontId="60" fillId="14" borderId="68" xfId="14" applyFont="1" applyBorder="1" applyAlignment="1">
      <alignment horizontal="center" vertical="center"/>
    </xf>
    <xf numFmtId="0" fontId="60" fillId="14" borderId="70" xfId="14" applyFont="1" applyBorder="1" applyAlignment="1">
      <alignment horizontal="center" vertical="center"/>
    </xf>
    <xf numFmtId="0" fontId="92" fillId="2" borderId="25" xfId="9" applyFont="1" applyFill="1" applyBorder="1" applyAlignment="1">
      <alignment horizontal="center" vertical="center"/>
    </xf>
    <xf numFmtId="0" fontId="92" fillId="2" borderId="61" xfId="9" applyFont="1" applyFill="1" applyBorder="1" applyAlignment="1">
      <alignment horizontal="center" vertical="center"/>
    </xf>
    <xf numFmtId="0" fontId="88" fillId="5" borderId="25" xfId="9" applyFont="1" applyFill="1" applyBorder="1" applyAlignment="1">
      <alignment horizontal="center" vertical="center"/>
    </xf>
    <xf numFmtId="0" fontId="88" fillId="5" borderId="61" xfId="9" applyFont="1" applyFill="1" applyBorder="1" applyAlignment="1">
      <alignment horizontal="center" vertical="center"/>
    </xf>
    <xf numFmtId="0" fontId="93" fillId="3" borderId="25" xfId="9" applyFont="1" applyFill="1" applyBorder="1" applyAlignment="1">
      <alignment horizontal="center" vertical="center"/>
    </xf>
    <xf numFmtId="0" fontId="93" fillId="3" borderId="61" xfId="9" applyFont="1" applyFill="1" applyBorder="1" applyAlignment="1">
      <alignment horizontal="center" vertical="center"/>
    </xf>
    <xf numFmtId="0" fontId="64" fillId="0" borderId="61" xfId="1" applyFont="1" applyBorder="1" applyAlignment="1">
      <alignment horizontal="center" vertical="center"/>
    </xf>
    <xf numFmtId="0" fontId="64" fillId="0" borderId="13" xfId="9" applyFont="1" applyFill="1" applyBorder="1" applyAlignment="1">
      <alignment horizontal="center" vertical="center"/>
    </xf>
    <xf numFmtId="0" fontId="64" fillId="0" borderId="7" xfId="9" applyFont="1" applyFill="1" applyBorder="1" applyAlignment="1">
      <alignment horizontal="center" vertical="center"/>
    </xf>
    <xf numFmtId="0" fontId="73" fillId="0" borderId="25" xfId="9" applyFont="1" applyBorder="1" applyAlignment="1">
      <alignment horizontal="center" vertical="center"/>
    </xf>
    <xf numFmtId="0" fontId="73" fillId="0" borderId="61" xfId="9" applyFont="1" applyBorder="1" applyAlignment="1">
      <alignment horizontal="center" vertical="center"/>
    </xf>
    <xf numFmtId="0" fontId="74" fillId="0" borderId="25" xfId="9" applyFont="1" applyBorder="1" applyAlignment="1">
      <alignment horizontal="center" vertical="center"/>
    </xf>
    <xf numFmtId="0" fontId="74" fillId="0" borderId="61" xfId="9" applyFont="1" applyBorder="1" applyAlignment="1">
      <alignment horizontal="center" vertical="center"/>
    </xf>
    <xf numFmtId="0" fontId="74" fillId="0" borderId="13" xfId="9" applyFont="1" applyBorder="1" applyAlignment="1">
      <alignment horizontal="center" vertical="center"/>
    </xf>
    <xf numFmtId="0" fontId="74" fillId="0" borderId="7" xfId="9" applyFont="1" applyBorder="1" applyAlignment="1">
      <alignment horizontal="center" vertical="center"/>
    </xf>
    <xf numFmtId="49" fontId="76" fillId="3" borderId="25" xfId="9" applyNumberFormat="1" applyFont="1" applyFill="1" applyBorder="1" applyAlignment="1">
      <alignment horizontal="center" vertical="center"/>
    </xf>
    <xf numFmtId="49" fontId="76" fillId="3" borderId="61" xfId="9" applyNumberFormat="1" applyFont="1" applyFill="1" applyBorder="1" applyAlignment="1">
      <alignment horizontal="center" vertical="center"/>
    </xf>
    <xf numFmtId="49" fontId="76" fillId="2" borderId="25" xfId="9" applyNumberFormat="1" applyFont="1" applyFill="1" applyBorder="1" applyAlignment="1">
      <alignment horizontal="center" vertical="center"/>
    </xf>
    <xf numFmtId="49" fontId="76" fillId="2" borderId="61" xfId="9" applyNumberFormat="1" applyFont="1" applyFill="1" applyBorder="1" applyAlignment="1">
      <alignment horizontal="center" vertical="center"/>
    </xf>
    <xf numFmtId="0" fontId="64" fillId="0" borderId="25" xfId="9" applyFont="1" applyFill="1" applyBorder="1" applyAlignment="1">
      <alignment horizontal="center" vertical="center"/>
    </xf>
    <xf numFmtId="0" fontId="64" fillId="0" borderId="61" xfId="9" applyFont="1" applyFill="1" applyBorder="1" applyAlignment="1">
      <alignment horizontal="center" vertical="center"/>
    </xf>
    <xf numFmtId="49" fontId="77" fillId="3" borderId="25" xfId="9" applyNumberFormat="1" applyFont="1" applyFill="1" applyBorder="1" applyAlignment="1">
      <alignment horizontal="center" vertical="center"/>
    </xf>
    <xf numFmtId="49" fontId="77" fillId="3" borderId="61" xfId="9" applyNumberFormat="1" applyFont="1" applyFill="1" applyBorder="1" applyAlignment="1">
      <alignment horizontal="center" vertical="center"/>
    </xf>
    <xf numFmtId="49" fontId="94" fillId="2" borderId="25" xfId="9" applyNumberFormat="1" applyFont="1" applyFill="1" applyBorder="1" applyAlignment="1">
      <alignment horizontal="center" vertical="center"/>
    </xf>
    <xf numFmtId="49" fontId="94" fillId="2" borderId="61" xfId="9" applyNumberFormat="1" applyFont="1" applyFill="1" applyBorder="1" applyAlignment="1">
      <alignment horizontal="center" vertical="center"/>
    </xf>
    <xf numFmtId="0" fontId="69" fillId="0" borderId="0" xfId="9" applyFont="1" applyBorder="1" applyAlignment="1">
      <alignment horizontal="center"/>
    </xf>
    <xf numFmtId="0" fontId="56" fillId="16" borderId="6" xfId="17" applyFont="1" applyBorder="1" applyAlignment="1">
      <alignment horizontal="center"/>
    </xf>
    <xf numFmtId="0" fontId="55" fillId="16" borderId="4" xfId="17" applyFont="1" applyBorder="1" applyAlignment="1">
      <alignment horizontal="center"/>
    </xf>
    <xf numFmtId="0" fontId="55" fillId="16" borderId="6" xfId="17" applyFont="1" applyBorder="1" applyAlignment="1">
      <alignment horizontal="center"/>
    </xf>
    <xf numFmtId="0" fontId="55" fillId="16" borderId="5" xfId="17" applyFont="1" applyBorder="1" applyAlignment="1">
      <alignment horizontal="center"/>
    </xf>
    <xf numFmtId="49" fontId="75" fillId="17" borderId="25" xfId="9" applyNumberFormat="1" applyFont="1" applyFill="1" applyBorder="1" applyAlignment="1">
      <alignment horizontal="center" vertical="center"/>
    </xf>
    <xf numFmtId="49" fontId="75" fillId="17" borderId="61" xfId="9" applyNumberFormat="1" applyFont="1" applyFill="1" applyBorder="1" applyAlignment="1">
      <alignment horizontal="center" vertical="center"/>
    </xf>
    <xf numFmtId="0" fontId="74" fillId="5" borderId="25" xfId="9" applyFont="1" applyFill="1" applyBorder="1" applyAlignment="1">
      <alignment horizontal="center" vertical="center"/>
    </xf>
    <xf numFmtId="0" fontId="74" fillId="5" borderId="61" xfId="9" applyFont="1" applyFill="1" applyBorder="1" applyAlignment="1">
      <alignment horizontal="center" vertical="center"/>
    </xf>
    <xf numFmtId="0" fontId="74" fillId="5" borderId="13" xfId="9" applyFont="1" applyFill="1" applyBorder="1" applyAlignment="1">
      <alignment horizontal="center" vertical="center"/>
    </xf>
    <xf numFmtId="0" fontId="74" fillId="5" borderId="7" xfId="9" applyFont="1" applyFill="1" applyBorder="1" applyAlignment="1">
      <alignment horizontal="center" vertical="center"/>
    </xf>
    <xf numFmtId="0" fontId="65" fillId="0" borderId="0" xfId="9" applyFont="1" applyBorder="1" applyAlignment="1">
      <alignment horizontal="center"/>
    </xf>
    <xf numFmtId="0" fontId="55" fillId="12" borderId="6" xfId="12" applyFont="1" applyBorder="1" applyAlignment="1">
      <alignment horizontal="center"/>
    </xf>
    <xf numFmtId="0" fontId="61" fillId="0" borderId="25" xfId="10" applyFont="1" applyBorder="1" applyAlignment="1" applyProtection="1">
      <alignment horizontal="center" vertical="center"/>
      <protection hidden="1"/>
    </xf>
    <xf numFmtId="0" fontId="61" fillId="0" borderId="61" xfId="10" applyFont="1" applyBorder="1" applyAlignment="1" applyProtection="1">
      <alignment horizontal="center" vertical="center"/>
      <protection hidden="1"/>
    </xf>
    <xf numFmtId="0" fontId="57" fillId="0" borderId="25" xfId="9" applyFont="1" applyFill="1" applyBorder="1" applyAlignment="1">
      <alignment horizontal="center" vertical="center"/>
    </xf>
    <xf numFmtId="0" fontId="57" fillId="0" borderId="61" xfId="9" applyFont="1" applyFill="1" applyBorder="1" applyAlignment="1">
      <alignment horizontal="center" vertical="center"/>
    </xf>
    <xf numFmtId="0" fontId="59" fillId="0" borderId="13" xfId="9" applyFont="1" applyBorder="1" applyAlignment="1">
      <alignment horizontal="center" vertical="center"/>
    </xf>
    <xf numFmtId="0" fontId="59" fillId="0" borderId="7" xfId="9" applyFont="1" applyBorder="1" applyAlignment="1">
      <alignment horizontal="center" vertical="center"/>
    </xf>
    <xf numFmtId="0" fontId="60" fillId="14" borderId="25" xfId="14" applyFont="1" applyBorder="1" applyAlignment="1">
      <alignment horizontal="center" vertical="center"/>
    </xf>
    <xf numFmtId="0" fontId="60" fillId="14" borderId="61" xfId="14" applyFont="1" applyBorder="1" applyAlignment="1">
      <alignment horizontal="center" vertical="center"/>
    </xf>
    <xf numFmtId="0" fontId="2" fillId="0" borderId="0" xfId="9" applyBorder="1" applyAlignment="1">
      <alignment horizontal="center" vertical="center"/>
    </xf>
    <xf numFmtId="0" fontId="2" fillId="0" borderId="8" xfId="9" applyBorder="1" applyAlignment="1">
      <alignment horizontal="center" vertical="center"/>
    </xf>
    <xf numFmtId="0" fontId="61" fillId="3" borderId="25" xfId="10" applyFont="1" applyFill="1" applyBorder="1" applyAlignment="1" applyProtection="1">
      <alignment horizontal="center" vertical="center"/>
      <protection hidden="1"/>
    </xf>
    <xf numFmtId="0" fontId="61" fillId="3" borderId="61" xfId="10" applyFont="1" applyFill="1" applyBorder="1" applyAlignment="1" applyProtection="1">
      <alignment horizontal="center" vertical="center"/>
      <protection hidden="1"/>
    </xf>
    <xf numFmtId="0" fontId="8" fillId="4" borderId="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36" fillId="6" borderId="13" xfId="18" applyFont="1" applyFill="1" applyBorder="1" applyAlignment="1" applyProtection="1">
      <alignment horizontal="center" vertical="center"/>
      <protection hidden="1"/>
    </xf>
    <xf numFmtId="0" fontId="36" fillId="6" borderId="15" xfId="18" applyFont="1" applyFill="1" applyBorder="1" applyAlignment="1" applyProtection="1">
      <alignment horizontal="center" vertical="center"/>
      <protection hidden="1"/>
    </xf>
    <xf numFmtId="0" fontId="35" fillId="8" borderId="8" xfId="18" applyFont="1" applyFill="1" applyBorder="1" applyAlignment="1">
      <alignment horizontal="center"/>
    </xf>
    <xf numFmtId="0" fontId="36" fillId="6" borderId="26" xfId="18" applyFont="1" applyFill="1" applyBorder="1" applyAlignment="1" applyProtection="1">
      <alignment horizontal="center" vertical="center"/>
      <protection hidden="1"/>
    </xf>
    <xf numFmtId="0" fontId="36" fillId="6" borderId="22" xfId="18" applyFont="1" applyFill="1" applyBorder="1" applyAlignment="1" applyProtection="1">
      <alignment horizontal="center" vertical="center"/>
      <protection hidden="1"/>
    </xf>
    <xf numFmtId="0" fontId="36" fillId="6" borderId="25" xfId="18" applyFont="1" applyFill="1" applyBorder="1" applyAlignment="1" applyProtection="1">
      <alignment horizontal="center" vertical="center"/>
      <protection hidden="1"/>
    </xf>
    <xf numFmtId="0" fontId="27" fillId="8" borderId="0" xfId="7" applyFont="1" applyFill="1" applyAlignment="1">
      <alignment horizontal="center"/>
    </xf>
    <xf numFmtId="0" fontId="21" fillId="6" borderId="18" xfId="18" applyFont="1" applyFill="1" applyBorder="1" applyAlignment="1">
      <alignment horizontal="center"/>
    </xf>
    <xf numFmtId="0" fontId="21" fillId="6" borderId="19" xfId="18" applyFont="1" applyFill="1" applyBorder="1" applyAlignment="1">
      <alignment horizontal="center"/>
    </xf>
    <xf numFmtId="0" fontId="21" fillId="6" borderId="18" xfId="18" applyFont="1" applyFill="1" applyBorder="1" applyAlignment="1">
      <alignment horizontal="right"/>
    </xf>
    <xf numFmtId="0" fontId="21" fillId="6" borderId="20" xfId="18" applyFont="1" applyFill="1" applyBorder="1" applyAlignment="1">
      <alignment horizontal="right"/>
    </xf>
    <xf numFmtId="14" fontId="31" fillId="8" borderId="0" xfId="18" applyNumberFormat="1" applyFont="1" applyFill="1" applyBorder="1" applyAlignment="1">
      <alignment horizontal="center"/>
    </xf>
    <xf numFmtId="0" fontId="31" fillId="8" borderId="0" xfId="18" applyFont="1" applyFill="1" applyBorder="1" applyAlignment="1">
      <alignment horizontal="center"/>
    </xf>
    <xf numFmtId="0" fontId="32" fillId="8" borderId="0" xfId="18" applyFont="1" applyFill="1" applyBorder="1" applyAlignment="1">
      <alignment horizontal="center"/>
    </xf>
    <xf numFmtId="0" fontId="31" fillId="8" borderId="0" xfId="18" applyFont="1" applyFill="1" applyBorder="1" applyAlignment="1">
      <alignment horizontal="left"/>
    </xf>
    <xf numFmtId="0" fontId="36" fillId="6" borderId="13" xfId="7" applyFont="1" applyFill="1" applyBorder="1" applyAlignment="1" applyProtection="1">
      <alignment horizontal="center" vertical="center"/>
      <protection hidden="1"/>
    </xf>
    <xf numFmtId="0" fontId="36" fillId="6" borderId="15" xfId="7" applyFont="1" applyFill="1" applyBorder="1" applyAlignment="1" applyProtection="1">
      <alignment horizontal="center" vertical="center"/>
      <protection hidden="1"/>
    </xf>
    <xf numFmtId="0" fontId="35" fillId="8" borderId="8" xfId="7" applyFont="1" applyFill="1" applyBorder="1" applyAlignment="1">
      <alignment horizontal="center"/>
    </xf>
    <xf numFmtId="0" fontId="36" fillId="6" borderId="26" xfId="7" applyFont="1" applyFill="1" applyBorder="1" applyAlignment="1" applyProtection="1">
      <alignment horizontal="center" vertical="center"/>
      <protection hidden="1"/>
    </xf>
    <xf numFmtId="0" fontId="36" fillId="6" borderId="22" xfId="7" applyFont="1" applyFill="1" applyBorder="1" applyAlignment="1" applyProtection="1">
      <alignment horizontal="center" vertical="center"/>
      <protection hidden="1"/>
    </xf>
    <xf numFmtId="0" fontId="36" fillId="6" borderId="25" xfId="7" applyFont="1" applyFill="1" applyBorder="1" applyAlignment="1" applyProtection="1">
      <alignment horizontal="center" vertical="center"/>
      <protection hidden="1"/>
    </xf>
    <xf numFmtId="0" fontId="21" fillId="6" borderId="18" xfId="7" applyFont="1" applyFill="1" applyBorder="1" applyAlignment="1">
      <alignment horizontal="center"/>
    </xf>
    <xf numFmtId="0" fontId="21" fillId="6" borderId="19" xfId="7" applyFont="1" applyFill="1" applyBorder="1" applyAlignment="1">
      <alignment horizontal="center"/>
    </xf>
    <xf numFmtId="0" fontId="21" fillId="6" borderId="18" xfId="7" applyFont="1" applyFill="1" applyBorder="1" applyAlignment="1">
      <alignment horizontal="right"/>
    </xf>
    <xf numFmtId="0" fontId="21" fillId="6" borderId="20" xfId="7" applyFont="1" applyFill="1" applyBorder="1" applyAlignment="1">
      <alignment horizontal="right"/>
    </xf>
    <xf numFmtId="0" fontId="31" fillId="8" borderId="0" xfId="7" applyFont="1" applyFill="1" applyBorder="1" applyAlignment="1">
      <alignment horizontal="center"/>
    </xf>
    <xf numFmtId="0" fontId="32" fillId="8" borderId="0" xfId="7" applyFont="1" applyFill="1" applyBorder="1" applyAlignment="1">
      <alignment horizontal="center"/>
    </xf>
    <xf numFmtId="0" fontId="31" fillId="8" borderId="0" xfId="7" applyFont="1" applyFill="1" applyBorder="1" applyAlignment="1">
      <alignment horizontal="left"/>
    </xf>
    <xf numFmtId="0" fontId="27" fillId="8" borderId="0" xfId="0" applyFont="1" applyFill="1" applyAlignment="1">
      <alignment horizontal="center"/>
    </xf>
    <xf numFmtId="0" fontId="21" fillId="6" borderId="18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21" fillId="6" borderId="18" xfId="0" applyFont="1" applyFill="1" applyBorder="1" applyAlignment="1">
      <alignment horizontal="right"/>
    </xf>
    <xf numFmtId="0" fontId="21" fillId="6" borderId="20" xfId="0" applyFont="1" applyFill="1" applyBorder="1" applyAlignment="1">
      <alignment horizontal="right"/>
    </xf>
    <xf numFmtId="14" fontId="31" fillId="8" borderId="0" xfId="0" applyNumberFormat="1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2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center"/>
    </xf>
    <xf numFmtId="0" fontId="21" fillId="3" borderId="34" xfId="18" applyFont="1" applyFill="1" applyBorder="1" applyAlignment="1" applyProtection="1">
      <alignment horizontal="center" vertical="center"/>
      <protection hidden="1"/>
    </xf>
    <xf numFmtId="0" fontId="21" fillId="3" borderId="41" xfId="18" applyFont="1" applyFill="1" applyBorder="1" applyAlignment="1" applyProtection="1">
      <alignment horizontal="center" vertical="center"/>
      <protection hidden="1"/>
    </xf>
    <xf numFmtId="0" fontId="23" fillId="8" borderId="71" xfId="18" applyFont="1" applyFill="1" applyBorder="1" applyAlignment="1">
      <alignment horizontal="left" vertical="center"/>
    </xf>
    <xf numFmtId="0" fontId="23" fillId="8" borderId="19" xfId="18" applyFont="1" applyFill="1" applyBorder="1" applyAlignment="1">
      <alignment horizontal="left" vertical="center"/>
    </xf>
    <xf numFmtId="0" fontId="18" fillId="8" borderId="72" xfId="18" applyFont="1" applyFill="1" applyBorder="1" applyAlignment="1">
      <alignment vertical="center"/>
    </xf>
    <xf numFmtId="0" fontId="18" fillId="8" borderId="20" xfId="18" applyFont="1" applyFill="1" applyBorder="1" applyAlignment="1">
      <alignment vertical="center"/>
    </xf>
    <xf numFmtId="0" fontId="44" fillId="8" borderId="20" xfId="18" applyFont="1" applyFill="1" applyBorder="1" applyAlignment="1">
      <alignment vertical="center"/>
    </xf>
    <xf numFmtId="0" fontId="18" fillId="8" borderId="37" xfId="18" applyFont="1" applyFill="1" applyBorder="1" applyAlignment="1">
      <alignment horizontal="center" vertical="center"/>
    </xf>
    <xf numFmtId="0" fontId="18" fillId="5" borderId="0" xfId="5" applyFont="1" applyFill="1" applyBorder="1" applyAlignment="1">
      <alignment horizontal="center" vertical="center"/>
    </xf>
  </cellXfs>
  <cellStyles count="19">
    <cellStyle name="40% - Accent3 2" xfId="12"/>
    <cellStyle name="40% - Accent3 2 2" xfId="17"/>
    <cellStyle name="40% - Accent3 3" xfId="15"/>
    <cellStyle name="Calculation 2" xfId="11"/>
    <cellStyle name="Normal" xfId="0" builtinId="0"/>
    <cellStyle name="Normal 10" xfId="3"/>
    <cellStyle name="Normal 11" xfId="6"/>
    <cellStyle name="Normal 2" xfId="7"/>
    <cellStyle name="Normal 2 2" xfId="1"/>
    <cellStyle name="Normal 2 3" xfId="5"/>
    <cellStyle name="Normal 3" xfId="9"/>
    <cellStyle name="Normal 4" xfId="4"/>
    <cellStyle name="Normal 5" xfId="10"/>
    <cellStyle name="Normal 6" xfId="16"/>
    <cellStyle name="Normal 7" xfId="8"/>
    <cellStyle name="Normal 8" xfId="18"/>
    <cellStyle name="Normal 9" xfId="2"/>
    <cellStyle name="Note 2" xfId="13"/>
    <cellStyle name="Note 3" xfId="14"/>
  </cellStyles>
  <dxfs count="1468"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5.png"/><Relationship Id="rId4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6" Type="http://schemas.openxmlformats.org/officeDocument/2006/relationships/image" Target="../media/image8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6.jpe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6.jpeg"/><Relationship Id="rId6" Type="http://schemas.openxmlformats.org/officeDocument/2006/relationships/image" Target="../media/image8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6.jpeg"/><Relationship Id="rId6" Type="http://schemas.openxmlformats.org/officeDocument/2006/relationships/image" Target="../media/image8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6.jpeg"/><Relationship Id="rId6" Type="http://schemas.openxmlformats.org/officeDocument/2006/relationships/image" Target="../media/image8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6.jpeg"/><Relationship Id="rId6" Type="http://schemas.openxmlformats.org/officeDocument/2006/relationships/image" Target="../media/image8.png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28</xdr:row>
      <xdr:rowOff>85727</xdr:rowOff>
    </xdr:from>
    <xdr:to>
      <xdr:col>1</xdr:col>
      <xdr:colOff>857250</xdr:colOff>
      <xdr:row>32</xdr:row>
      <xdr:rowOff>114301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67252"/>
          <a:ext cx="666750" cy="676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29</xdr:row>
      <xdr:rowOff>57150</xdr:rowOff>
    </xdr:from>
    <xdr:to>
      <xdr:col>26</xdr:col>
      <xdr:colOff>28575</xdr:colOff>
      <xdr:row>32</xdr:row>
      <xdr:rowOff>104775</xdr:rowOff>
    </xdr:to>
    <xdr:pic>
      <xdr:nvPicPr>
        <xdr:cNvPr id="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4810125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1123950</xdr:colOff>
      <xdr:row>28</xdr:row>
      <xdr:rowOff>161925</xdr:rowOff>
    </xdr:from>
    <xdr:to>
      <xdr:col>10</xdr:col>
      <xdr:colOff>152400</xdr:colOff>
      <xdr:row>32</xdr:row>
      <xdr:rowOff>142875</xdr:rowOff>
    </xdr:to>
    <xdr:sp macro="" textlink="">
      <xdr:nvSpPr>
        <xdr:cNvPr id="5" name="Flowchart: Punched Tape 4"/>
        <xdr:cNvSpPr/>
      </xdr:nvSpPr>
      <xdr:spPr>
        <a:xfrm>
          <a:off x="2238375" y="4743450"/>
          <a:ext cx="151447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21.06.2025</a:t>
          </a:r>
        </a:p>
      </xdr:txBody>
    </xdr:sp>
    <xdr:clientData/>
  </xdr:twoCellAnchor>
  <xdr:twoCellAnchor editAs="oneCell">
    <xdr:from>
      <xdr:col>30</xdr:col>
      <xdr:colOff>161925</xdr:colOff>
      <xdr:row>28</xdr:row>
      <xdr:rowOff>114301</xdr:rowOff>
    </xdr:from>
    <xdr:to>
      <xdr:col>37</xdr:col>
      <xdr:colOff>28575</xdr:colOff>
      <xdr:row>33</xdr:row>
      <xdr:rowOff>85726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4695826"/>
          <a:ext cx="9239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25</xdr:row>
      <xdr:rowOff>85726</xdr:rowOff>
    </xdr:from>
    <xdr:to>
      <xdr:col>1</xdr:col>
      <xdr:colOff>781050</xdr:colOff>
      <xdr:row>29</xdr:row>
      <xdr:rowOff>155441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01"/>
          <a:ext cx="590550" cy="755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26</xdr:row>
      <xdr:rowOff>28575</xdr:rowOff>
    </xdr:from>
    <xdr:to>
      <xdr:col>25</xdr:col>
      <xdr:colOff>161925</xdr:colOff>
      <xdr:row>29</xdr:row>
      <xdr:rowOff>95250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57800"/>
          <a:ext cx="15525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25</xdr:row>
      <xdr:rowOff>104775</xdr:rowOff>
    </xdr:from>
    <xdr:to>
      <xdr:col>13</xdr:col>
      <xdr:colOff>304801</xdr:colOff>
      <xdr:row>29</xdr:row>
      <xdr:rowOff>85725</xdr:rowOff>
    </xdr:to>
    <xdr:sp macro="" textlink="">
      <xdr:nvSpPr>
        <xdr:cNvPr id="4" name="Flowchart: Punched Tape 3"/>
        <xdr:cNvSpPr/>
      </xdr:nvSpPr>
      <xdr:spPr>
        <a:xfrm>
          <a:off x="3609975" y="5162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15.02.2025</a:t>
          </a:r>
        </a:p>
      </xdr:txBody>
    </xdr:sp>
    <xdr:clientData/>
  </xdr:twoCellAnchor>
  <xdr:twoCellAnchor editAs="oneCell">
    <xdr:from>
      <xdr:col>29</xdr:col>
      <xdr:colOff>9525</xdr:colOff>
      <xdr:row>25</xdr:row>
      <xdr:rowOff>114301</xdr:rowOff>
    </xdr:from>
    <xdr:to>
      <xdr:col>32</xdr:col>
      <xdr:colOff>190500</xdr:colOff>
      <xdr:row>30</xdr:row>
      <xdr:rowOff>104776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266700</xdr:colOff>
      <xdr:row>2</xdr:row>
      <xdr:rowOff>85725</xdr:rowOff>
    </xdr:to>
    <xdr:pic>
      <xdr:nvPicPr>
        <xdr:cNvPr id="7" name="Attēls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0</xdr:row>
      <xdr:rowOff>76200</xdr:rowOff>
    </xdr:from>
    <xdr:to>
      <xdr:col>2</xdr:col>
      <xdr:colOff>57150</xdr:colOff>
      <xdr:row>2</xdr:row>
      <xdr:rowOff>6350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7620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28</xdr:row>
      <xdr:rowOff>85726</xdr:rowOff>
    </xdr:from>
    <xdr:to>
      <xdr:col>1</xdr:col>
      <xdr:colOff>837576</xdr:colOff>
      <xdr:row>33</xdr:row>
      <xdr:rowOff>9525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143501"/>
          <a:ext cx="647076" cy="800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29</xdr:row>
      <xdr:rowOff>28575</xdr:rowOff>
    </xdr:from>
    <xdr:to>
      <xdr:col>25</xdr:col>
      <xdr:colOff>161925</xdr:colOff>
      <xdr:row>32</xdr:row>
      <xdr:rowOff>104775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495800"/>
          <a:ext cx="1552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28</xdr:row>
      <xdr:rowOff>104775</xdr:rowOff>
    </xdr:from>
    <xdr:to>
      <xdr:col>13</xdr:col>
      <xdr:colOff>304801</xdr:colOff>
      <xdr:row>32</xdr:row>
      <xdr:rowOff>85725</xdr:rowOff>
    </xdr:to>
    <xdr:sp macro="" textlink="">
      <xdr:nvSpPr>
        <xdr:cNvPr id="4" name="Flowchart: Punched Tape 3"/>
        <xdr:cNvSpPr/>
      </xdr:nvSpPr>
      <xdr:spPr>
        <a:xfrm>
          <a:off x="3609975" y="4400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11.01.2025</a:t>
          </a:r>
        </a:p>
      </xdr:txBody>
    </xdr:sp>
    <xdr:clientData/>
  </xdr:twoCellAnchor>
  <xdr:twoCellAnchor editAs="oneCell">
    <xdr:from>
      <xdr:col>1</xdr:col>
      <xdr:colOff>209550</xdr:colOff>
      <xdr:row>0</xdr:row>
      <xdr:rowOff>0</xdr:rowOff>
    </xdr:from>
    <xdr:to>
      <xdr:col>1</xdr:col>
      <xdr:colOff>723900</xdr:colOff>
      <xdr:row>2</xdr:row>
      <xdr:rowOff>57150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1019175</xdr:colOff>
      <xdr:row>0</xdr:row>
      <xdr:rowOff>57150</xdr:rowOff>
    </xdr:from>
    <xdr:to>
      <xdr:col>2</xdr:col>
      <xdr:colOff>95250</xdr:colOff>
      <xdr:row>2</xdr:row>
      <xdr:rowOff>161925</xdr:rowOff>
    </xdr:to>
    <xdr:pic>
      <xdr:nvPicPr>
        <xdr:cNvPr id="6" name="Attēls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40005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0</xdr:row>
      <xdr:rowOff>76200</xdr:rowOff>
    </xdr:from>
    <xdr:to>
      <xdr:col>2</xdr:col>
      <xdr:colOff>733425</xdr:colOff>
      <xdr:row>2</xdr:row>
      <xdr:rowOff>171450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76200"/>
          <a:ext cx="409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47625</xdr:colOff>
      <xdr:row>0</xdr:row>
      <xdr:rowOff>38100</xdr:rowOff>
    </xdr:from>
    <xdr:to>
      <xdr:col>31</xdr:col>
      <xdr:colOff>76200</xdr:colOff>
      <xdr:row>2</xdr:row>
      <xdr:rowOff>152400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925" y="381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</xdr:colOff>
      <xdr:row>28</xdr:row>
      <xdr:rowOff>114301</xdr:rowOff>
    </xdr:from>
    <xdr:to>
      <xdr:col>32</xdr:col>
      <xdr:colOff>190500</xdr:colOff>
      <xdr:row>33</xdr:row>
      <xdr:rowOff>76201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95250</xdr:colOff>
      <xdr:row>0</xdr:row>
      <xdr:rowOff>19050</xdr:rowOff>
    </xdr:from>
    <xdr:to>
      <xdr:col>36</xdr:col>
      <xdr:colOff>257175</xdr:colOff>
      <xdr:row>2</xdr:row>
      <xdr:rowOff>114300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0</xdr:row>
      <xdr:rowOff>95250</xdr:rowOff>
    </xdr:from>
    <xdr:to>
      <xdr:col>2</xdr:col>
      <xdr:colOff>104775</xdr:colOff>
      <xdr:row>2</xdr:row>
      <xdr:rowOff>92075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525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1</xdr:col>
      <xdr:colOff>419100</xdr:colOff>
      <xdr:row>2</xdr:row>
      <xdr:rowOff>95250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1</xdr:col>
      <xdr:colOff>790575</xdr:colOff>
      <xdr:row>27</xdr:row>
      <xdr:rowOff>8574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90952"/>
          <a:ext cx="600075" cy="608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133350</xdr:colOff>
      <xdr:row>23</xdr:row>
      <xdr:rowOff>123825</xdr:rowOff>
    </xdr:from>
    <xdr:to>
      <xdr:col>26</xdr:col>
      <xdr:colOff>9525</xdr:colOff>
      <xdr:row>27</xdr:row>
      <xdr:rowOff>85725</xdr:rowOff>
    </xdr:to>
    <xdr:pic>
      <xdr:nvPicPr>
        <xdr:cNvPr id="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829050"/>
          <a:ext cx="15525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1028700</xdr:colOff>
      <xdr:row>23</xdr:row>
      <xdr:rowOff>114300</xdr:rowOff>
    </xdr:from>
    <xdr:to>
      <xdr:col>10</xdr:col>
      <xdr:colOff>57150</xdr:colOff>
      <xdr:row>27</xdr:row>
      <xdr:rowOff>95250</xdr:rowOff>
    </xdr:to>
    <xdr:sp macro="" textlink="">
      <xdr:nvSpPr>
        <xdr:cNvPr id="7" name="Flowchart: Punched Tape 6"/>
        <xdr:cNvSpPr/>
      </xdr:nvSpPr>
      <xdr:spPr>
        <a:xfrm>
          <a:off x="2143125" y="3819525"/>
          <a:ext cx="151447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16.08.2025</a:t>
          </a:r>
        </a:p>
      </xdr:txBody>
    </xdr:sp>
    <xdr:clientData/>
  </xdr:twoCellAnchor>
  <xdr:twoCellAnchor editAs="oneCell">
    <xdr:from>
      <xdr:col>33</xdr:col>
      <xdr:colOff>200026</xdr:colOff>
      <xdr:row>24</xdr:row>
      <xdr:rowOff>28576</xdr:rowOff>
    </xdr:from>
    <xdr:to>
      <xdr:col>37</xdr:col>
      <xdr:colOff>64119</xdr:colOff>
      <xdr:row>27</xdr:row>
      <xdr:rowOff>123825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6" y="3905251"/>
          <a:ext cx="1092818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95250</xdr:colOff>
      <xdr:row>0</xdr:row>
      <xdr:rowOff>19050</xdr:rowOff>
    </xdr:from>
    <xdr:to>
      <xdr:col>40</xdr:col>
      <xdr:colOff>38100</xdr:colOff>
      <xdr:row>1</xdr:row>
      <xdr:rowOff>47625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"/>
          <a:ext cx="581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0</xdr:row>
      <xdr:rowOff>95250</xdr:rowOff>
    </xdr:from>
    <xdr:to>
      <xdr:col>2</xdr:col>
      <xdr:colOff>104775</xdr:colOff>
      <xdr:row>1</xdr:row>
      <xdr:rowOff>25400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525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1</xdr:col>
      <xdr:colOff>419100</xdr:colOff>
      <xdr:row>1</xdr:row>
      <xdr:rowOff>28575</xdr:rowOff>
    </xdr:to>
    <xdr:pic>
      <xdr:nvPicPr>
        <xdr:cNvPr id="7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26</xdr:row>
      <xdr:rowOff>85727</xdr:rowOff>
    </xdr:from>
    <xdr:to>
      <xdr:col>2</xdr:col>
      <xdr:colOff>0</xdr:colOff>
      <xdr:row>30</xdr:row>
      <xdr:rowOff>76201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95752"/>
          <a:ext cx="66675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27</xdr:row>
      <xdr:rowOff>57150</xdr:rowOff>
    </xdr:from>
    <xdr:to>
      <xdr:col>25</xdr:col>
      <xdr:colOff>76200</xdr:colOff>
      <xdr:row>30</xdr:row>
      <xdr:rowOff>76200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4238625"/>
          <a:ext cx="1552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1123950</xdr:colOff>
      <xdr:row>26</xdr:row>
      <xdr:rowOff>161925</xdr:rowOff>
    </xdr:from>
    <xdr:to>
      <xdr:col>10</xdr:col>
      <xdr:colOff>152400</xdr:colOff>
      <xdr:row>30</xdr:row>
      <xdr:rowOff>142875</xdr:rowOff>
    </xdr:to>
    <xdr:sp macro="" textlink="">
      <xdr:nvSpPr>
        <xdr:cNvPr id="10" name="Flowchart: Punched Tape 9"/>
        <xdr:cNvSpPr/>
      </xdr:nvSpPr>
      <xdr:spPr>
        <a:xfrm>
          <a:off x="2152650" y="4171950"/>
          <a:ext cx="153352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8.03.2025</a:t>
          </a:r>
        </a:p>
      </xdr:txBody>
    </xdr:sp>
    <xdr:clientData/>
  </xdr:twoCellAnchor>
  <xdr:twoCellAnchor editAs="oneCell">
    <xdr:from>
      <xdr:col>30</xdr:col>
      <xdr:colOff>161925</xdr:colOff>
      <xdr:row>26</xdr:row>
      <xdr:rowOff>114301</xdr:rowOff>
    </xdr:from>
    <xdr:to>
      <xdr:col>36</xdr:col>
      <xdr:colOff>161925</xdr:colOff>
      <xdr:row>31</xdr:row>
      <xdr:rowOff>19051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124326"/>
          <a:ext cx="923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66675</xdr:colOff>
      <xdr:row>0</xdr:row>
      <xdr:rowOff>104776</xdr:rowOff>
    </xdr:from>
    <xdr:to>
      <xdr:col>34</xdr:col>
      <xdr:colOff>400050</xdr:colOff>
      <xdr:row>1</xdr:row>
      <xdr:rowOff>256395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04776"/>
          <a:ext cx="333375" cy="58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0</xdr:row>
      <xdr:rowOff>123825</xdr:rowOff>
    </xdr:from>
    <xdr:to>
      <xdr:col>2</xdr:col>
      <xdr:colOff>809625</xdr:colOff>
      <xdr:row>1</xdr:row>
      <xdr:rowOff>247650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23825"/>
          <a:ext cx="428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0</xdr:row>
      <xdr:rowOff>95250</xdr:rowOff>
    </xdr:from>
    <xdr:to>
      <xdr:col>1</xdr:col>
      <xdr:colOff>752475</xdr:colOff>
      <xdr:row>1</xdr:row>
      <xdr:rowOff>247650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0"/>
          <a:ext cx="504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2</xdr:col>
      <xdr:colOff>9525</xdr:colOff>
      <xdr:row>28</xdr:row>
      <xdr:rowOff>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95752"/>
          <a:ext cx="66675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47625</xdr:colOff>
      <xdr:row>24</xdr:row>
      <xdr:rowOff>57150</xdr:rowOff>
    </xdr:from>
    <xdr:to>
      <xdr:col>26</xdr:col>
      <xdr:colOff>76200</xdr:colOff>
      <xdr:row>27</xdr:row>
      <xdr:rowOff>161925</xdr:rowOff>
    </xdr:to>
    <xdr:pic>
      <xdr:nvPicPr>
        <xdr:cNvPr id="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4238625"/>
          <a:ext cx="1552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1123950</xdr:colOff>
      <xdr:row>23</xdr:row>
      <xdr:rowOff>161925</xdr:rowOff>
    </xdr:from>
    <xdr:to>
      <xdr:col>10</xdr:col>
      <xdr:colOff>152400</xdr:colOff>
      <xdr:row>27</xdr:row>
      <xdr:rowOff>142875</xdr:rowOff>
    </xdr:to>
    <xdr:sp macro="" textlink="">
      <xdr:nvSpPr>
        <xdr:cNvPr id="7" name="Flowchart: Punched Tape 6"/>
        <xdr:cNvSpPr/>
      </xdr:nvSpPr>
      <xdr:spPr>
        <a:xfrm>
          <a:off x="2152650" y="4171950"/>
          <a:ext cx="1533525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25.01.2025</a:t>
          </a:r>
        </a:p>
      </xdr:txBody>
    </xdr:sp>
    <xdr:clientData/>
  </xdr:twoCellAnchor>
  <xdr:twoCellAnchor editAs="oneCell">
    <xdr:from>
      <xdr:col>30</xdr:col>
      <xdr:colOff>161925</xdr:colOff>
      <xdr:row>23</xdr:row>
      <xdr:rowOff>114301</xdr:rowOff>
    </xdr:from>
    <xdr:to>
      <xdr:col>34</xdr:col>
      <xdr:colOff>19050</xdr:colOff>
      <xdr:row>28</xdr:row>
      <xdr:rowOff>142876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124326"/>
          <a:ext cx="9239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933450</xdr:colOff>
      <xdr:row>2</xdr:row>
      <xdr:rowOff>247280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0"/>
          <a:ext cx="933450" cy="82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142875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53975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739684</xdr:colOff>
      <xdr:row>30</xdr:row>
      <xdr:rowOff>85725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362451"/>
          <a:ext cx="549184" cy="847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26</xdr:row>
      <xdr:rowOff>28575</xdr:rowOff>
    </xdr:from>
    <xdr:to>
      <xdr:col>25</xdr:col>
      <xdr:colOff>161925</xdr:colOff>
      <xdr:row>29</xdr:row>
      <xdr:rowOff>133350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476750"/>
          <a:ext cx="1552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25</xdr:row>
      <xdr:rowOff>104775</xdr:rowOff>
    </xdr:from>
    <xdr:to>
      <xdr:col>13</xdr:col>
      <xdr:colOff>304801</xdr:colOff>
      <xdr:row>29</xdr:row>
      <xdr:rowOff>85725</xdr:rowOff>
    </xdr:to>
    <xdr:sp macro="" textlink="">
      <xdr:nvSpPr>
        <xdr:cNvPr id="10" name="Flowchart: Punched Tape 9"/>
        <xdr:cNvSpPr/>
      </xdr:nvSpPr>
      <xdr:spPr>
        <a:xfrm>
          <a:off x="3609975" y="43815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18.10.2025</a:t>
          </a:r>
        </a:p>
      </xdr:txBody>
    </xdr:sp>
    <xdr:clientData/>
  </xdr:twoCellAnchor>
  <xdr:twoCellAnchor editAs="oneCell">
    <xdr:from>
      <xdr:col>33</xdr:col>
      <xdr:colOff>211138</xdr:colOff>
      <xdr:row>25</xdr:row>
      <xdr:rowOff>57151</xdr:rowOff>
    </xdr:from>
    <xdr:to>
      <xdr:col>36</xdr:col>
      <xdr:colOff>238125</xdr:colOff>
      <xdr:row>30</xdr:row>
      <xdr:rowOff>114300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2038" y="4333876"/>
          <a:ext cx="769937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1</xdr:col>
      <xdr:colOff>285750</xdr:colOff>
      <xdr:row>2</xdr:row>
      <xdr:rowOff>142875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725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171450</xdr:rowOff>
    </xdr:from>
    <xdr:to>
      <xdr:col>2</xdr:col>
      <xdr:colOff>323850</xdr:colOff>
      <xdr:row>2</xdr:row>
      <xdr:rowOff>101600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7145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85726</xdr:rowOff>
    </xdr:from>
    <xdr:to>
      <xdr:col>1</xdr:col>
      <xdr:colOff>739684</xdr:colOff>
      <xdr:row>28</xdr:row>
      <xdr:rowOff>57150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01"/>
          <a:ext cx="549184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24</xdr:row>
      <xdr:rowOff>28575</xdr:rowOff>
    </xdr:from>
    <xdr:to>
      <xdr:col>25</xdr:col>
      <xdr:colOff>161925</xdr:colOff>
      <xdr:row>27</xdr:row>
      <xdr:rowOff>142875</xdr:rowOff>
    </xdr:to>
    <xdr:pic>
      <xdr:nvPicPr>
        <xdr:cNvPr id="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876800"/>
          <a:ext cx="15525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23</xdr:row>
      <xdr:rowOff>104775</xdr:rowOff>
    </xdr:from>
    <xdr:to>
      <xdr:col>13</xdr:col>
      <xdr:colOff>304801</xdr:colOff>
      <xdr:row>27</xdr:row>
      <xdr:rowOff>85725</xdr:rowOff>
    </xdr:to>
    <xdr:sp macro="" textlink="">
      <xdr:nvSpPr>
        <xdr:cNvPr id="7" name="Flowchart: Punched Tape 6"/>
        <xdr:cNvSpPr/>
      </xdr:nvSpPr>
      <xdr:spPr>
        <a:xfrm>
          <a:off x="3609975" y="4781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17.05.2025</a:t>
          </a:r>
        </a:p>
      </xdr:txBody>
    </xdr:sp>
    <xdr:clientData/>
  </xdr:twoCellAnchor>
  <xdr:twoCellAnchor editAs="oneCell">
    <xdr:from>
      <xdr:col>33</xdr:col>
      <xdr:colOff>211138</xdr:colOff>
      <xdr:row>23</xdr:row>
      <xdr:rowOff>57151</xdr:rowOff>
    </xdr:from>
    <xdr:to>
      <xdr:col>36</xdr:col>
      <xdr:colOff>238125</xdr:colOff>
      <xdr:row>28</xdr:row>
      <xdr:rowOff>85725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2038" y="4333876"/>
          <a:ext cx="769937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190500</xdr:rowOff>
    </xdr:from>
    <xdr:to>
      <xdr:col>1</xdr:col>
      <xdr:colOff>257175</xdr:colOff>
      <xdr:row>3</xdr:row>
      <xdr:rowOff>47625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1</xdr:row>
      <xdr:rowOff>19050</xdr:rowOff>
    </xdr:from>
    <xdr:to>
      <xdr:col>2</xdr:col>
      <xdr:colOff>323850</xdr:colOff>
      <xdr:row>2</xdr:row>
      <xdr:rowOff>187325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25717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739684</xdr:colOff>
      <xdr:row>29</xdr:row>
      <xdr:rowOff>180975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01"/>
          <a:ext cx="549184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26</xdr:row>
      <xdr:rowOff>28575</xdr:rowOff>
    </xdr:from>
    <xdr:to>
      <xdr:col>25</xdr:col>
      <xdr:colOff>161925</xdr:colOff>
      <xdr:row>29</xdr:row>
      <xdr:rowOff>114300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4114800"/>
          <a:ext cx="1552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25</xdr:row>
      <xdr:rowOff>104775</xdr:rowOff>
    </xdr:from>
    <xdr:to>
      <xdr:col>13</xdr:col>
      <xdr:colOff>304801</xdr:colOff>
      <xdr:row>29</xdr:row>
      <xdr:rowOff>85725</xdr:rowOff>
    </xdr:to>
    <xdr:sp macro="" textlink="">
      <xdr:nvSpPr>
        <xdr:cNvPr id="10" name="Flowchart: Punched Tape 9"/>
        <xdr:cNvSpPr/>
      </xdr:nvSpPr>
      <xdr:spPr>
        <a:xfrm>
          <a:off x="3609975" y="4019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19.04.2025</a:t>
          </a:r>
        </a:p>
      </xdr:txBody>
    </xdr:sp>
    <xdr:clientData/>
  </xdr:twoCellAnchor>
  <xdr:twoCellAnchor editAs="oneCell">
    <xdr:from>
      <xdr:col>29</xdr:col>
      <xdr:colOff>9525</xdr:colOff>
      <xdr:row>25</xdr:row>
      <xdr:rowOff>114301</xdr:rowOff>
    </xdr:from>
    <xdr:to>
      <xdr:col>32</xdr:col>
      <xdr:colOff>190500</xdr:colOff>
      <xdr:row>31</xdr:row>
      <xdr:rowOff>38101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4029076"/>
          <a:ext cx="92392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266700</xdr:colOff>
      <xdr:row>2</xdr:row>
      <xdr:rowOff>85725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514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0</xdr:row>
      <xdr:rowOff>76200</xdr:rowOff>
    </xdr:from>
    <xdr:to>
      <xdr:col>2</xdr:col>
      <xdr:colOff>57150</xdr:colOff>
      <xdr:row>2</xdr:row>
      <xdr:rowOff>6350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7620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21</xdr:row>
      <xdr:rowOff>85726</xdr:rowOff>
    </xdr:from>
    <xdr:to>
      <xdr:col>1</xdr:col>
      <xdr:colOff>781050</xdr:colOff>
      <xdr:row>25</xdr:row>
      <xdr:rowOff>180750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000501"/>
          <a:ext cx="590550" cy="780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95250</xdr:colOff>
      <xdr:row>22</xdr:row>
      <xdr:rowOff>28575</xdr:rowOff>
    </xdr:from>
    <xdr:to>
      <xdr:col>25</xdr:col>
      <xdr:colOff>161925</xdr:colOff>
      <xdr:row>25</xdr:row>
      <xdr:rowOff>85725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5257800"/>
          <a:ext cx="1552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21</xdr:row>
      <xdr:rowOff>104775</xdr:rowOff>
    </xdr:from>
    <xdr:to>
      <xdr:col>13</xdr:col>
      <xdr:colOff>304801</xdr:colOff>
      <xdr:row>25</xdr:row>
      <xdr:rowOff>85725</xdr:rowOff>
    </xdr:to>
    <xdr:sp macro="" textlink="">
      <xdr:nvSpPr>
        <xdr:cNvPr id="10" name="Flowchart: Punched Tape 9"/>
        <xdr:cNvSpPr/>
      </xdr:nvSpPr>
      <xdr:spPr>
        <a:xfrm>
          <a:off x="3609975" y="51625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22.03.2025</a:t>
          </a:r>
        </a:p>
      </xdr:txBody>
    </xdr:sp>
    <xdr:clientData/>
  </xdr:twoCellAnchor>
  <xdr:twoCellAnchor editAs="oneCell">
    <xdr:from>
      <xdr:col>29</xdr:col>
      <xdr:colOff>9525</xdr:colOff>
      <xdr:row>21</xdr:row>
      <xdr:rowOff>114301</xdr:rowOff>
    </xdr:from>
    <xdr:to>
      <xdr:col>32</xdr:col>
      <xdr:colOff>190500</xdr:colOff>
      <xdr:row>26</xdr:row>
      <xdr:rowOff>133351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72076"/>
          <a:ext cx="92392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opLeftCell="A7" workbookViewId="0">
      <selection activeCell="I8" sqref="I8:I20"/>
    </sheetView>
  </sheetViews>
  <sheetFormatPr defaultColWidth="0.7109375" defaultRowHeight="12.75"/>
  <cols>
    <col min="1" max="2" width="0.7109375" style="48" customWidth="1"/>
    <col min="3" max="3" width="5.5703125" style="54" customWidth="1"/>
    <col min="4" max="4" width="14.140625" style="54" customWidth="1"/>
    <col min="5" max="5" width="27.5703125" style="54" customWidth="1"/>
    <col min="6" max="6" width="9.140625" style="2" customWidth="1"/>
    <col min="7" max="7" width="21.28515625" style="2" customWidth="1"/>
    <col min="8" max="8" width="6.140625" style="2" customWidth="1"/>
    <col min="9" max="9" width="23" style="54" customWidth="1"/>
    <col min="10" max="255" width="9.140625" style="2" customWidth="1"/>
    <col min="256" max="16384" width="0.7109375" style="2"/>
  </cols>
  <sheetData>
    <row r="1" spans="2:13">
      <c r="B1" s="24"/>
      <c r="C1" s="25" t="s">
        <v>40</v>
      </c>
      <c r="D1" s="26"/>
      <c r="E1" s="26" t="s">
        <v>0</v>
      </c>
      <c r="G1" s="27" t="s">
        <v>41</v>
      </c>
      <c r="H1" s="28"/>
      <c r="I1" s="578"/>
      <c r="J1" s="28"/>
      <c r="K1" s="28"/>
      <c r="L1" s="28"/>
      <c r="M1" s="29"/>
    </row>
    <row r="2" spans="2:13" ht="18">
      <c r="B2" s="30"/>
      <c r="C2" s="10">
        <v>1</v>
      </c>
      <c r="D2" s="31" t="s">
        <v>42</v>
      </c>
      <c r="E2" s="31" t="s">
        <v>43</v>
      </c>
      <c r="G2" s="32" t="s">
        <v>44</v>
      </c>
      <c r="H2" s="582"/>
      <c r="I2" s="579"/>
      <c r="J2" s="33"/>
      <c r="K2" s="33"/>
      <c r="L2" s="33"/>
      <c r="M2" s="34"/>
    </row>
    <row r="3" spans="2:13" ht="18">
      <c r="B3" s="30"/>
      <c r="C3" s="10">
        <v>2</v>
      </c>
      <c r="D3" s="35" t="s">
        <v>11</v>
      </c>
      <c r="E3" s="36" t="s">
        <v>45</v>
      </c>
      <c r="G3" s="37" t="s">
        <v>46</v>
      </c>
      <c r="H3" s="583"/>
      <c r="I3" s="55"/>
      <c r="J3" s="6"/>
      <c r="K3" s="6"/>
      <c r="L3" s="6"/>
      <c r="M3" s="38"/>
    </row>
    <row r="4" spans="2:13" ht="18">
      <c r="B4" s="30"/>
      <c r="C4" s="10">
        <v>3</v>
      </c>
      <c r="D4" s="39" t="s">
        <v>3</v>
      </c>
      <c r="E4" s="35" t="s">
        <v>47</v>
      </c>
      <c r="G4" s="40" t="s">
        <v>48</v>
      </c>
      <c r="H4" s="584"/>
      <c r="I4" s="580"/>
      <c r="J4" s="41"/>
      <c r="K4" s="41"/>
      <c r="L4" s="41"/>
      <c r="M4" s="42"/>
    </row>
    <row r="5" spans="2:13" ht="18">
      <c r="B5" s="30"/>
      <c r="C5" s="10">
        <v>4</v>
      </c>
      <c r="D5" s="35" t="s">
        <v>11</v>
      </c>
      <c r="E5" s="35" t="s">
        <v>49</v>
      </c>
      <c r="G5" s="6"/>
      <c r="H5" s="6"/>
      <c r="I5" s="55"/>
      <c r="J5" s="6"/>
      <c r="K5" s="6"/>
      <c r="L5" s="6"/>
      <c r="M5" s="6"/>
    </row>
    <row r="6" spans="2:13" ht="18">
      <c r="B6" s="30"/>
      <c r="C6" s="10">
        <v>5</v>
      </c>
      <c r="D6" s="39" t="s">
        <v>20</v>
      </c>
      <c r="E6" s="35" t="s">
        <v>19</v>
      </c>
      <c r="G6" s="6"/>
      <c r="H6" s="6"/>
      <c r="I6" s="55"/>
      <c r="J6" s="6"/>
      <c r="K6" s="6"/>
      <c r="L6" s="6"/>
      <c r="M6" s="6"/>
    </row>
    <row r="7" spans="2:13" ht="18">
      <c r="B7" s="30"/>
      <c r="C7" s="10">
        <v>6</v>
      </c>
      <c r="D7" s="35" t="s">
        <v>50</v>
      </c>
      <c r="E7" s="35" t="s">
        <v>51</v>
      </c>
      <c r="G7" s="6"/>
      <c r="H7" s="6"/>
      <c r="I7" s="581">
        <v>45829</v>
      </c>
      <c r="J7" s="6"/>
      <c r="K7" s="6"/>
      <c r="L7" s="6"/>
      <c r="M7" s="6"/>
    </row>
    <row r="8" spans="2:13" ht="18">
      <c r="B8" s="30"/>
      <c r="C8" s="10">
        <v>7</v>
      </c>
      <c r="D8" s="35" t="s">
        <v>11</v>
      </c>
      <c r="E8" s="35" t="s">
        <v>4</v>
      </c>
      <c r="G8" s="55" t="s">
        <v>143</v>
      </c>
      <c r="H8" s="55">
        <v>1</v>
      </c>
      <c r="I8" s="55" t="s">
        <v>242</v>
      </c>
      <c r="J8" s="6"/>
      <c r="K8" s="6"/>
      <c r="L8" s="6"/>
      <c r="M8" s="6"/>
    </row>
    <row r="9" spans="2:13" ht="18">
      <c r="B9" s="30"/>
      <c r="C9" s="10">
        <v>8</v>
      </c>
      <c r="D9" s="35" t="s">
        <v>11</v>
      </c>
      <c r="E9" s="35" t="s">
        <v>52</v>
      </c>
      <c r="G9" s="44" t="s">
        <v>14</v>
      </c>
      <c r="H9" s="44">
        <v>2</v>
      </c>
      <c r="I9" s="54" t="s">
        <v>166</v>
      </c>
    </row>
    <row r="10" spans="2:13" ht="18">
      <c r="B10" s="30"/>
      <c r="C10" s="10">
        <v>9</v>
      </c>
      <c r="D10" s="35" t="s">
        <v>53</v>
      </c>
      <c r="E10" s="35" t="s">
        <v>54</v>
      </c>
      <c r="G10" s="55" t="s">
        <v>165</v>
      </c>
      <c r="H10" s="55">
        <v>3</v>
      </c>
      <c r="I10" s="45" t="s">
        <v>24</v>
      </c>
    </row>
    <row r="11" spans="2:13" ht="18">
      <c r="B11" s="30"/>
      <c r="C11" s="10">
        <v>10</v>
      </c>
      <c r="D11" s="35" t="s">
        <v>55</v>
      </c>
      <c r="E11" s="35" t="s">
        <v>56</v>
      </c>
      <c r="G11" s="44" t="s">
        <v>32</v>
      </c>
      <c r="H11" s="44">
        <v>4</v>
      </c>
      <c r="I11" s="55" t="s">
        <v>38</v>
      </c>
    </row>
    <row r="12" spans="2:13" ht="18">
      <c r="B12" s="30"/>
      <c r="C12" s="10">
        <v>11</v>
      </c>
      <c r="D12" s="43" t="s">
        <v>3</v>
      </c>
      <c r="E12" s="31" t="s">
        <v>57</v>
      </c>
      <c r="G12" s="45" t="s">
        <v>24</v>
      </c>
      <c r="H12" s="55">
        <v>5</v>
      </c>
      <c r="I12" s="44" t="s">
        <v>17</v>
      </c>
    </row>
    <row r="13" spans="2:13" ht="18">
      <c r="B13" s="30"/>
      <c r="C13" s="10">
        <v>12</v>
      </c>
      <c r="D13" s="35" t="s">
        <v>53</v>
      </c>
      <c r="E13" s="35" t="s">
        <v>58</v>
      </c>
      <c r="G13" s="44" t="s">
        <v>166</v>
      </c>
      <c r="H13" s="44">
        <v>6</v>
      </c>
      <c r="I13" s="55" t="s">
        <v>165</v>
      </c>
    </row>
    <row r="14" spans="2:13" ht="18">
      <c r="B14" s="30"/>
      <c r="C14" s="10">
        <v>13</v>
      </c>
      <c r="D14" s="35" t="s">
        <v>16</v>
      </c>
      <c r="E14" s="35" t="s">
        <v>17</v>
      </c>
      <c r="G14" s="44" t="s">
        <v>19</v>
      </c>
      <c r="H14" s="55">
        <v>7</v>
      </c>
      <c r="I14" s="55" t="s">
        <v>143</v>
      </c>
      <c r="J14" s="45"/>
    </row>
    <row r="15" spans="2:13" ht="18">
      <c r="B15" s="30"/>
      <c r="C15" s="10">
        <v>14</v>
      </c>
      <c r="D15" s="35" t="s">
        <v>11</v>
      </c>
      <c r="E15" s="35" t="s">
        <v>59</v>
      </c>
      <c r="G15" s="44" t="s">
        <v>4</v>
      </c>
      <c r="H15" s="44">
        <v>8</v>
      </c>
      <c r="I15" s="54" t="s">
        <v>4</v>
      </c>
    </row>
    <row r="16" spans="2:13" ht="18">
      <c r="B16" s="30"/>
      <c r="C16" s="10">
        <v>15</v>
      </c>
      <c r="D16" s="35" t="s">
        <v>50</v>
      </c>
      <c r="E16" s="35" t="s">
        <v>60</v>
      </c>
      <c r="G16" s="55" t="s">
        <v>33</v>
      </c>
      <c r="H16" s="55">
        <v>9</v>
      </c>
      <c r="I16" s="54" t="s">
        <v>269</v>
      </c>
    </row>
    <row r="17" spans="2:9" ht="18">
      <c r="B17" s="30"/>
      <c r="C17" s="10">
        <v>16</v>
      </c>
      <c r="D17" s="35" t="s">
        <v>11</v>
      </c>
      <c r="E17" s="35" t="s">
        <v>21</v>
      </c>
      <c r="G17" s="55" t="s">
        <v>38</v>
      </c>
      <c r="H17" s="44">
        <v>10</v>
      </c>
      <c r="I17" s="54" t="s">
        <v>101</v>
      </c>
    </row>
    <row r="18" spans="2:9" ht="18">
      <c r="B18" s="30"/>
      <c r="C18" s="10">
        <v>17</v>
      </c>
      <c r="D18" s="35" t="s">
        <v>11</v>
      </c>
      <c r="E18" s="31" t="s">
        <v>61</v>
      </c>
      <c r="G18" s="44" t="s">
        <v>17</v>
      </c>
      <c r="H18" s="55">
        <v>11</v>
      </c>
      <c r="I18" s="54" t="s">
        <v>19</v>
      </c>
    </row>
    <row r="19" spans="2:9" ht="18">
      <c r="B19" s="30"/>
      <c r="C19" s="10">
        <v>18</v>
      </c>
      <c r="D19" s="31" t="s">
        <v>62</v>
      </c>
      <c r="E19" s="31" t="s">
        <v>63</v>
      </c>
      <c r="G19" s="55" t="s">
        <v>108</v>
      </c>
      <c r="H19" s="44">
        <v>12</v>
      </c>
      <c r="I19" s="54" t="s">
        <v>25</v>
      </c>
    </row>
    <row r="20" spans="2:9" ht="18">
      <c r="B20" s="30"/>
      <c r="C20" s="10">
        <v>19</v>
      </c>
      <c r="D20" s="35" t="s">
        <v>11</v>
      </c>
      <c r="E20" s="35" t="s">
        <v>64</v>
      </c>
      <c r="G20" s="56" t="s">
        <v>23</v>
      </c>
      <c r="H20" s="55">
        <v>13</v>
      </c>
      <c r="I20" s="54" t="s">
        <v>28</v>
      </c>
    </row>
    <row r="21" spans="2:9" ht="18">
      <c r="B21" s="30"/>
      <c r="C21" s="10">
        <v>20</v>
      </c>
      <c r="D21" s="39" t="s">
        <v>20</v>
      </c>
      <c r="E21" s="35" t="s">
        <v>168</v>
      </c>
      <c r="G21" s="55" t="s">
        <v>167</v>
      </c>
      <c r="H21" s="55"/>
    </row>
    <row r="22" spans="2:9" ht="18">
      <c r="B22" s="30"/>
      <c r="C22" s="10">
        <v>21</v>
      </c>
      <c r="D22" s="39" t="s">
        <v>20</v>
      </c>
      <c r="E22" s="35" t="s">
        <v>28</v>
      </c>
      <c r="G22" s="55" t="s">
        <v>101</v>
      </c>
      <c r="H22" s="55"/>
    </row>
    <row r="23" spans="2:9" ht="18">
      <c r="B23" s="30"/>
      <c r="C23" s="10">
        <v>22</v>
      </c>
      <c r="D23" s="35" t="s">
        <v>11</v>
      </c>
      <c r="E23" s="35" t="s">
        <v>65</v>
      </c>
      <c r="G23" s="45" t="s">
        <v>29</v>
      </c>
      <c r="H23" s="45"/>
    </row>
    <row r="24" spans="2:9" ht="18">
      <c r="B24" s="30"/>
      <c r="C24" s="10">
        <v>23</v>
      </c>
      <c r="D24" s="35" t="s">
        <v>11</v>
      </c>
      <c r="E24" s="35" t="s">
        <v>66</v>
      </c>
      <c r="G24" s="55" t="s">
        <v>25</v>
      </c>
      <c r="H24" s="55"/>
    </row>
    <row r="25" spans="2:9" ht="18">
      <c r="B25" s="30"/>
      <c r="C25" s="10">
        <v>24</v>
      </c>
      <c r="D25" s="35" t="s">
        <v>67</v>
      </c>
      <c r="E25" s="35" t="s">
        <v>68</v>
      </c>
      <c r="G25" s="44" t="s">
        <v>168</v>
      </c>
      <c r="H25" s="44"/>
    </row>
    <row r="26" spans="2:9" ht="18">
      <c r="B26" s="30"/>
      <c r="C26" s="10">
        <v>25</v>
      </c>
      <c r="D26" s="39" t="s">
        <v>3</v>
      </c>
      <c r="E26" s="46" t="s">
        <v>69</v>
      </c>
      <c r="G26" s="44" t="s">
        <v>28</v>
      </c>
      <c r="H26" s="44"/>
    </row>
    <row r="27" spans="2:9" ht="18">
      <c r="B27" s="30"/>
      <c r="C27" s="10">
        <v>26</v>
      </c>
      <c r="D27" s="39" t="s">
        <v>3</v>
      </c>
      <c r="E27" s="35" t="s">
        <v>12</v>
      </c>
      <c r="G27" s="45" t="s">
        <v>169</v>
      </c>
      <c r="H27" s="45"/>
    </row>
    <row r="28" spans="2:9" ht="18">
      <c r="B28" s="30"/>
      <c r="C28" s="10">
        <v>27</v>
      </c>
      <c r="D28" s="39" t="s">
        <v>3</v>
      </c>
      <c r="E28" s="47" t="s">
        <v>70</v>
      </c>
      <c r="G28" s="55" t="s">
        <v>21</v>
      </c>
      <c r="H28" s="55"/>
    </row>
    <row r="29" spans="2:9">
      <c r="C29" s="10">
        <v>28</v>
      </c>
      <c r="D29" s="35" t="s">
        <v>16</v>
      </c>
      <c r="E29" s="35" t="s">
        <v>71</v>
      </c>
      <c r="G29" s="54" t="s">
        <v>175</v>
      </c>
      <c r="H29" s="54"/>
    </row>
    <row r="30" spans="2:9">
      <c r="C30" s="10">
        <v>29</v>
      </c>
      <c r="D30" s="35" t="s">
        <v>72</v>
      </c>
      <c r="E30" s="35" t="s">
        <v>32</v>
      </c>
    </row>
    <row r="31" spans="2:9">
      <c r="C31" s="10">
        <v>30</v>
      </c>
      <c r="D31" s="35" t="s">
        <v>11</v>
      </c>
      <c r="E31" s="46" t="s">
        <v>73</v>
      </c>
    </row>
    <row r="32" spans="2:9">
      <c r="C32" s="10">
        <v>31</v>
      </c>
      <c r="D32" s="35" t="s">
        <v>11</v>
      </c>
      <c r="E32" s="36" t="s">
        <v>73</v>
      </c>
    </row>
    <row r="33" spans="3:5">
      <c r="C33" s="10">
        <v>32</v>
      </c>
      <c r="D33" s="31" t="s">
        <v>30</v>
      </c>
      <c r="E33" s="49" t="s">
        <v>34</v>
      </c>
    </row>
    <row r="34" spans="3:5">
      <c r="C34" s="10">
        <v>33</v>
      </c>
      <c r="D34" s="39" t="s">
        <v>20</v>
      </c>
      <c r="E34" s="35" t="s">
        <v>35</v>
      </c>
    </row>
    <row r="35" spans="3:5">
      <c r="C35" s="10">
        <v>34</v>
      </c>
      <c r="D35" s="35" t="s">
        <v>11</v>
      </c>
      <c r="E35" s="31" t="s">
        <v>74</v>
      </c>
    </row>
    <row r="36" spans="3:5">
      <c r="C36" s="10">
        <v>35</v>
      </c>
      <c r="D36" s="35" t="s">
        <v>11</v>
      </c>
      <c r="E36" s="31" t="s">
        <v>75</v>
      </c>
    </row>
    <row r="37" spans="3:5">
      <c r="C37" s="10">
        <v>36</v>
      </c>
      <c r="D37" s="35" t="s">
        <v>11</v>
      </c>
      <c r="E37" s="47" t="s">
        <v>76</v>
      </c>
    </row>
    <row r="38" spans="3:5">
      <c r="C38" s="10">
        <v>37</v>
      </c>
      <c r="D38" s="35" t="s">
        <v>30</v>
      </c>
      <c r="E38" s="35" t="s">
        <v>77</v>
      </c>
    </row>
    <row r="39" spans="3:5">
      <c r="C39" s="10">
        <v>38</v>
      </c>
      <c r="D39" s="35" t="s">
        <v>11</v>
      </c>
      <c r="E39" s="35" t="s">
        <v>78</v>
      </c>
    </row>
    <row r="40" spans="3:5">
      <c r="C40" s="10">
        <v>39</v>
      </c>
      <c r="D40" s="39" t="s">
        <v>20</v>
      </c>
      <c r="E40" s="35" t="s">
        <v>79</v>
      </c>
    </row>
    <row r="41" spans="3:5">
      <c r="C41" s="10">
        <v>40</v>
      </c>
      <c r="D41" s="39" t="s">
        <v>20</v>
      </c>
      <c r="E41" s="35" t="s">
        <v>80</v>
      </c>
    </row>
    <row r="42" spans="3:5">
      <c r="C42" s="10">
        <v>41</v>
      </c>
      <c r="D42" s="39" t="s">
        <v>20</v>
      </c>
      <c r="E42" s="35" t="s">
        <v>81</v>
      </c>
    </row>
    <row r="43" spans="3:5">
      <c r="C43" s="10">
        <v>42</v>
      </c>
      <c r="D43" s="35" t="s">
        <v>82</v>
      </c>
      <c r="E43" s="36" t="s">
        <v>83</v>
      </c>
    </row>
    <row r="44" spans="3:5">
      <c r="C44" s="10">
        <v>43</v>
      </c>
      <c r="D44" s="31" t="s">
        <v>30</v>
      </c>
      <c r="E44" s="49" t="s">
        <v>84</v>
      </c>
    </row>
    <row r="45" spans="3:5">
      <c r="C45" s="10">
        <v>44</v>
      </c>
      <c r="D45" s="31" t="s">
        <v>85</v>
      </c>
      <c r="E45" s="31" t="s">
        <v>26</v>
      </c>
    </row>
    <row r="46" spans="3:5">
      <c r="C46" s="10">
        <v>45</v>
      </c>
      <c r="D46" s="35" t="s">
        <v>11</v>
      </c>
      <c r="E46" s="31" t="s">
        <v>86</v>
      </c>
    </row>
    <row r="47" spans="3:5">
      <c r="C47" s="10">
        <v>46</v>
      </c>
      <c r="D47" s="35" t="s">
        <v>11</v>
      </c>
      <c r="E47" s="31" t="s">
        <v>87</v>
      </c>
    </row>
    <row r="48" spans="3:5">
      <c r="C48" s="10">
        <v>47</v>
      </c>
      <c r="D48" s="35" t="s">
        <v>16</v>
      </c>
      <c r="E48" s="35" t="s">
        <v>88</v>
      </c>
    </row>
    <row r="49" spans="3:11">
      <c r="C49" s="10">
        <v>48</v>
      </c>
      <c r="D49" s="35" t="s">
        <v>11</v>
      </c>
      <c r="E49" s="35" t="s">
        <v>89</v>
      </c>
    </row>
    <row r="50" spans="3:11">
      <c r="C50" s="10">
        <v>49</v>
      </c>
      <c r="D50" s="35" t="s">
        <v>11</v>
      </c>
      <c r="E50" s="36" t="s">
        <v>90</v>
      </c>
    </row>
    <row r="51" spans="3:11">
      <c r="C51" s="10">
        <v>50</v>
      </c>
      <c r="D51" s="31" t="s">
        <v>30</v>
      </c>
      <c r="E51" s="31" t="s">
        <v>91</v>
      </c>
    </row>
    <row r="52" spans="3:11">
      <c r="C52" s="10">
        <v>51</v>
      </c>
      <c r="D52" s="31"/>
      <c r="E52" s="31" t="s">
        <v>165</v>
      </c>
    </row>
    <row r="53" spans="3:11">
      <c r="C53" s="10">
        <v>52</v>
      </c>
      <c r="D53" s="35" t="s">
        <v>50</v>
      </c>
      <c r="E53" s="35" t="s">
        <v>92</v>
      </c>
    </row>
    <row r="54" spans="3:11">
      <c r="C54" s="10">
        <v>53</v>
      </c>
      <c r="D54" s="35" t="s">
        <v>11</v>
      </c>
      <c r="E54" s="35" t="s">
        <v>93</v>
      </c>
      <c r="K54" s="46"/>
    </row>
    <row r="55" spans="3:11">
      <c r="C55" s="10">
        <v>54</v>
      </c>
      <c r="D55" s="35" t="s">
        <v>11</v>
      </c>
      <c r="E55" s="36" t="s">
        <v>94</v>
      </c>
    </row>
    <row r="56" spans="3:11">
      <c r="C56" s="10">
        <v>55</v>
      </c>
      <c r="D56" s="35" t="s">
        <v>11</v>
      </c>
      <c r="E56" s="36" t="s">
        <v>95</v>
      </c>
    </row>
    <row r="57" spans="3:11">
      <c r="C57" s="10">
        <v>56</v>
      </c>
      <c r="D57" s="31" t="s">
        <v>96</v>
      </c>
      <c r="E57" s="31" t="s">
        <v>97</v>
      </c>
    </row>
    <row r="58" spans="3:11">
      <c r="C58" s="10">
        <v>57</v>
      </c>
      <c r="D58" s="35" t="s">
        <v>50</v>
      </c>
      <c r="E58" s="35" t="s">
        <v>98</v>
      </c>
    </row>
    <row r="59" spans="3:11">
      <c r="C59" s="10">
        <v>58</v>
      </c>
      <c r="D59" s="35" t="s">
        <v>11</v>
      </c>
      <c r="E59" s="36" t="s">
        <v>99</v>
      </c>
    </row>
    <row r="60" spans="3:11">
      <c r="C60" s="10">
        <v>59</v>
      </c>
      <c r="D60" s="31" t="s">
        <v>30</v>
      </c>
      <c r="E60" s="31" t="s">
        <v>100</v>
      </c>
    </row>
    <row r="61" spans="3:11">
      <c r="C61" s="10">
        <v>60</v>
      </c>
      <c r="D61" s="31" t="s">
        <v>253</v>
      </c>
      <c r="E61" s="31" t="s">
        <v>101</v>
      </c>
    </row>
    <row r="62" spans="3:11">
      <c r="C62" s="10">
        <v>61</v>
      </c>
      <c r="D62" s="31" t="s">
        <v>50</v>
      </c>
      <c r="E62" s="31" t="s">
        <v>38</v>
      </c>
    </row>
    <row r="63" spans="3:11">
      <c r="C63" s="10">
        <v>62</v>
      </c>
      <c r="D63" s="31" t="s">
        <v>30</v>
      </c>
      <c r="E63" s="49" t="s">
        <v>102</v>
      </c>
    </row>
    <row r="64" spans="3:11">
      <c r="C64" s="10">
        <v>63</v>
      </c>
      <c r="D64" s="35" t="s">
        <v>11</v>
      </c>
      <c r="E64" s="31" t="s">
        <v>103</v>
      </c>
    </row>
    <row r="65" spans="3:5">
      <c r="C65" s="10">
        <v>64</v>
      </c>
      <c r="D65" s="35" t="s">
        <v>104</v>
      </c>
      <c r="E65" s="44" t="s">
        <v>105</v>
      </c>
    </row>
    <row r="66" spans="3:5">
      <c r="C66" s="10">
        <v>65</v>
      </c>
      <c r="D66" s="35" t="s">
        <v>11</v>
      </c>
      <c r="E66" s="31" t="s">
        <v>106</v>
      </c>
    </row>
    <row r="67" spans="3:5">
      <c r="C67" s="10">
        <v>66</v>
      </c>
      <c r="D67" s="31" t="s">
        <v>107</v>
      </c>
      <c r="E67" s="31" t="s">
        <v>108</v>
      </c>
    </row>
    <row r="68" spans="3:5">
      <c r="C68" s="10">
        <v>67</v>
      </c>
      <c r="D68" s="39" t="s">
        <v>20</v>
      </c>
      <c r="E68" s="46" t="s">
        <v>109</v>
      </c>
    </row>
    <row r="69" spans="3:5">
      <c r="C69" s="10">
        <v>68</v>
      </c>
      <c r="D69" s="35" t="s">
        <v>11</v>
      </c>
      <c r="E69" s="47" t="s">
        <v>110</v>
      </c>
    </row>
    <row r="70" spans="3:5">
      <c r="C70" s="10">
        <v>69</v>
      </c>
      <c r="D70" s="35" t="s">
        <v>16</v>
      </c>
      <c r="E70" s="35" t="s">
        <v>111</v>
      </c>
    </row>
    <row r="71" spans="3:5">
      <c r="C71" s="10">
        <v>70</v>
      </c>
      <c r="D71" s="35" t="s">
        <v>62</v>
      </c>
      <c r="E71" s="46" t="s">
        <v>112</v>
      </c>
    </row>
    <row r="72" spans="3:5">
      <c r="C72" s="10">
        <v>71</v>
      </c>
      <c r="D72" s="35" t="s">
        <v>11</v>
      </c>
      <c r="E72" s="35" t="s">
        <v>113</v>
      </c>
    </row>
    <row r="73" spans="3:5">
      <c r="C73" s="10">
        <v>72</v>
      </c>
      <c r="D73" s="35" t="s">
        <v>18</v>
      </c>
      <c r="E73" s="36" t="s">
        <v>24</v>
      </c>
    </row>
    <row r="74" spans="3:5">
      <c r="C74" s="10">
        <v>73</v>
      </c>
      <c r="D74" s="35" t="s">
        <v>72</v>
      </c>
      <c r="E74" s="49" t="s">
        <v>114</v>
      </c>
    </row>
    <row r="75" spans="3:5">
      <c r="C75" s="10">
        <v>74</v>
      </c>
      <c r="D75" s="39" t="s">
        <v>20</v>
      </c>
      <c r="E75" s="49" t="s">
        <v>23</v>
      </c>
    </row>
    <row r="76" spans="3:5">
      <c r="C76" s="10">
        <v>75</v>
      </c>
      <c r="D76" s="35" t="s">
        <v>115</v>
      </c>
      <c r="E76" s="36" t="s">
        <v>116</v>
      </c>
    </row>
    <row r="77" spans="3:5">
      <c r="C77" s="10">
        <v>76</v>
      </c>
      <c r="D77" s="39" t="s">
        <v>3</v>
      </c>
      <c r="E77" s="35" t="s">
        <v>117</v>
      </c>
    </row>
    <row r="78" spans="3:5">
      <c r="C78" s="10">
        <v>77</v>
      </c>
      <c r="D78" s="35" t="s">
        <v>11</v>
      </c>
      <c r="E78" s="35" t="s">
        <v>118</v>
      </c>
    </row>
    <row r="79" spans="3:5">
      <c r="C79" s="10">
        <v>78</v>
      </c>
      <c r="D79" s="35" t="s">
        <v>16</v>
      </c>
      <c r="E79" s="36" t="s">
        <v>119</v>
      </c>
    </row>
    <row r="80" spans="3:5">
      <c r="C80" s="10">
        <v>79</v>
      </c>
      <c r="D80" s="39" t="s">
        <v>20</v>
      </c>
      <c r="E80" s="36" t="s">
        <v>169</v>
      </c>
    </row>
    <row r="81" spans="3:15">
      <c r="C81" s="10">
        <v>80</v>
      </c>
      <c r="D81" s="39" t="s">
        <v>20</v>
      </c>
      <c r="E81" s="36" t="s">
        <v>29</v>
      </c>
    </row>
    <row r="82" spans="3:15">
      <c r="C82" s="10">
        <v>81</v>
      </c>
      <c r="D82" s="39" t="s">
        <v>20</v>
      </c>
      <c r="E82" s="31" t="s">
        <v>25</v>
      </c>
    </row>
    <row r="83" spans="3:15">
      <c r="C83" s="10">
        <v>82</v>
      </c>
      <c r="D83" s="35" t="s">
        <v>115</v>
      </c>
      <c r="E83" s="36" t="s">
        <v>120</v>
      </c>
      <c r="O83" s="2" t="s">
        <v>121</v>
      </c>
    </row>
    <row r="84" spans="3:15">
      <c r="C84" s="10">
        <v>83</v>
      </c>
      <c r="D84" s="35" t="s">
        <v>115</v>
      </c>
      <c r="E84" s="36" t="s">
        <v>122</v>
      </c>
    </row>
    <row r="85" spans="3:15">
      <c r="C85" s="10">
        <v>84</v>
      </c>
      <c r="D85" s="35" t="s">
        <v>11</v>
      </c>
      <c r="E85" s="35" t="s">
        <v>123</v>
      </c>
    </row>
    <row r="86" spans="3:15">
      <c r="C86" s="10">
        <v>85</v>
      </c>
      <c r="D86" s="35" t="s">
        <v>124</v>
      </c>
      <c r="E86" s="35" t="s">
        <v>125</v>
      </c>
    </row>
    <row r="87" spans="3:15">
      <c r="C87" s="10">
        <v>86</v>
      </c>
      <c r="D87" s="35" t="s">
        <v>72</v>
      </c>
      <c r="E87" s="49" t="s">
        <v>126</v>
      </c>
    </row>
    <row r="88" spans="3:15">
      <c r="C88" s="10">
        <v>87</v>
      </c>
      <c r="D88" s="35" t="s">
        <v>16</v>
      </c>
      <c r="E88" s="31" t="s">
        <v>127</v>
      </c>
    </row>
    <row r="89" spans="3:15">
      <c r="C89" s="10">
        <v>88</v>
      </c>
      <c r="D89" s="35" t="s">
        <v>11</v>
      </c>
      <c r="E89" s="31" t="s">
        <v>128</v>
      </c>
    </row>
    <row r="90" spans="3:15">
      <c r="C90" s="10">
        <v>89</v>
      </c>
      <c r="D90" s="39" t="s">
        <v>20</v>
      </c>
      <c r="E90" s="50" t="s">
        <v>129</v>
      </c>
    </row>
    <row r="91" spans="3:15">
      <c r="C91" s="10">
        <v>90</v>
      </c>
      <c r="D91" s="35" t="s">
        <v>11</v>
      </c>
      <c r="E91" s="31" t="s">
        <v>27</v>
      </c>
    </row>
    <row r="92" spans="3:15">
      <c r="C92" s="10">
        <v>91</v>
      </c>
      <c r="D92" s="39" t="s">
        <v>20</v>
      </c>
      <c r="E92" s="31" t="s">
        <v>31</v>
      </c>
    </row>
    <row r="93" spans="3:15">
      <c r="C93" s="10">
        <v>92</v>
      </c>
      <c r="D93" s="2"/>
      <c r="E93" s="31" t="s">
        <v>167</v>
      </c>
    </row>
    <row r="94" spans="3:15">
      <c r="C94" s="10">
        <v>93</v>
      </c>
      <c r="D94" s="35" t="s">
        <v>11</v>
      </c>
      <c r="E94" s="51" t="s">
        <v>130</v>
      </c>
    </row>
    <row r="95" spans="3:15">
      <c r="C95" s="10">
        <v>94</v>
      </c>
      <c r="D95" s="31" t="s">
        <v>30</v>
      </c>
      <c r="E95" s="31" t="s">
        <v>131</v>
      </c>
    </row>
    <row r="96" spans="3:15">
      <c r="C96" s="10">
        <v>95</v>
      </c>
      <c r="D96" s="35" t="s">
        <v>11</v>
      </c>
      <c r="E96" s="31" t="s">
        <v>132</v>
      </c>
    </row>
    <row r="97" spans="3:5">
      <c r="C97" s="10">
        <v>96</v>
      </c>
      <c r="D97" s="35" t="s">
        <v>11</v>
      </c>
      <c r="E97" s="51" t="s">
        <v>39</v>
      </c>
    </row>
    <row r="98" spans="3:5">
      <c r="C98" s="10">
        <v>97</v>
      </c>
      <c r="D98" s="35" t="s">
        <v>16</v>
      </c>
      <c r="E98" s="35" t="s">
        <v>133</v>
      </c>
    </row>
    <row r="99" spans="3:5">
      <c r="C99" s="10">
        <v>98</v>
      </c>
      <c r="D99" s="35" t="s">
        <v>11</v>
      </c>
      <c r="E99" s="35" t="s">
        <v>134</v>
      </c>
    </row>
    <row r="100" spans="3:5">
      <c r="C100" s="10">
        <v>99</v>
      </c>
      <c r="D100" s="31" t="s">
        <v>30</v>
      </c>
      <c r="E100" s="31" t="s">
        <v>135</v>
      </c>
    </row>
    <row r="101" spans="3:5">
      <c r="C101" s="10">
        <v>100</v>
      </c>
      <c r="D101" s="35" t="s">
        <v>11</v>
      </c>
      <c r="E101" s="31" t="s">
        <v>136</v>
      </c>
    </row>
    <row r="102" spans="3:5">
      <c r="C102" s="10">
        <v>101</v>
      </c>
      <c r="D102" s="31" t="s">
        <v>11</v>
      </c>
      <c r="E102" s="31" t="s">
        <v>137</v>
      </c>
    </row>
    <row r="103" spans="3:5">
      <c r="C103" s="10">
        <v>102</v>
      </c>
      <c r="D103" s="35" t="s">
        <v>11</v>
      </c>
      <c r="E103" s="35" t="s">
        <v>138</v>
      </c>
    </row>
    <row r="104" spans="3:5">
      <c r="C104" s="10">
        <v>103</v>
      </c>
      <c r="D104" s="31" t="s">
        <v>139</v>
      </c>
      <c r="E104" s="31" t="s">
        <v>140</v>
      </c>
    </row>
    <row r="105" spans="3:5">
      <c r="C105" s="10">
        <v>104</v>
      </c>
      <c r="D105" s="35" t="s">
        <v>11</v>
      </c>
      <c r="E105" s="31" t="s">
        <v>141</v>
      </c>
    </row>
    <row r="106" spans="3:5">
      <c r="C106" s="10">
        <v>105</v>
      </c>
      <c r="D106" s="35" t="s">
        <v>142</v>
      </c>
      <c r="E106" s="31" t="s">
        <v>143</v>
      </c>
    </row>
    <row r="107" spans="3:5">
      <c r="C107" s="10">
        <v>106</v>
      </c>
      <c r="D107" s="39" t="s">
        <v>3</v>
      </c>
      <c r="E107" s="35" t="s">
        <v>144</v>
      </c>
    </row>
    <row r="108" spans="3:5">
      <c r="C108" s="10">
        <v>107</v>
      </c>
      <c r="D108" s="35" t="s">
        <v>11</v>
      </c>
      <c r="E108" s="31" t="s">
        <v>145</v>
      </c>
    </row>
    <row r="109" spans="3:5">
      <c r="C109" s="10">
        <v>108</v>
      </c>
      <c r="D109" s="35" t="s">
        <v>11</v>
      </c>
      <c r="E109" s="35" t="s">
        <v>14</v>
      </c>
    </row>
    <row r="110" spans="3:5">
      <c r="C110" s="10">
        <v>109</v>
      </c>
      <c r="D110" s="35" t="s">
        <v>16</v>
      </c>
      <c r="E110" s="35" t="s">
        <v>146</v>
      </c>
    </row>
    <row r="111" spans="3:5">
      <c r="C111" s="10">
        <v>110</v>
      </c>
      <c r="D111" s="35" t="s">
        <v>11</v>
      </c>
      <c r="E111" s="31" t="s">
        <v>147</v>
      </c>
    </row>
    <row r="112" spans="3:5">
      <c r="C112" s="10">
        <v>111</v>
      </c>
      <c r="D112" s="31" t="s">
        <v>30</v>
      </c>
      <c r="E112" s="31" t="s">
        <v>148</v>
      </c>
    </row>
    <row r="113" spans="3:5">
      <c r="C113" s="10">
        <v>112</v>
      </c>
      <c r="D113" s="35" t="s">
        <v>50</v>
      </c>
      <c r="E113" s="35" t="s">
        <v>149</v>
      </c>
    </row>
    <row r="114" spans="3:5">
      <c r="C114" s="10">
        <v>113</v>
      </c>
      <c r="D114" s="31" t="s">
        <v>139</v>
      </c>
      <c r="E114" s="31" t="s">
        <v>150</v>
      </c>
    </row>
    <row r="115" spans="3:5">
      <c r="C115" s="10">
        <v>114</v>
      </c>
      <c r="D115" s="52" t="s">
        <v>115</v>
      </c>
      <c r="E115" s="31" t="s">
        <v>151</v>
      </c>
    </row>
    <row r="116" spans="3:5">
      <c r="C116" s="10">
        <v>115</v>
      </c>
      <c r="D116" s="35" t="s">
        <v>11</v>
      </c>
      <c r="E116" s="35" t="s">
        <v>152</v>
      </c>
    </row>
    <row r="117" spans="3:5">
      <c r="C117" s="10">
        <v>116</v>
      </c>
      <c r="D117" s="39" t="s">
        <v>20</v>
      </c>
      <c r="E117" s="35" t="s">
        <v>153</v>
      </c>
    </row>
    <row r="118" spans="3:5">
      <c r="C118" s="10">
        <v>117</v>
      </c>
      <c r="D118" s="35" t="s">
        <v>11</v>
      </c>
      <c r="E118" s="35" t="s">
        <v>154</v>
      </c>
    </row>
    <row r="119" spans="3:5">
      <c r="C119" s="10">
        <v>118</v>
      </c>
      <c r="D119" s="35" t="s">
        <v>11</v>
      </c>
      <c r="E119" s="53" t="s">
        <v>155</v>
      </c>
    </row>
    <row r="120" spans="3:5">
      <c r="C120" s="10">
        <v>119</v>
      </c>
      <c r="D120" s="52" t="s">
        <v>156</v>
      </c>
      <c r="E120" s="31" t="s">
        <v>157</v>
      </c>
    </row>
    <row r="121" spans="3:5">
      <c r="C121" s="10">
        <v>120</v>
      </c>
      <c r="D121" s="39" t="s">
        <v>20</v>
      </c>
      <c r="E121" s="35" t="s">
        <v>36</v>
      </c>
    </row>
    <row r="122" spans="3:5">
      <c r="C122" s="10">
        <v>121</v>
      </c>
      <c r="D122" s="31" t="s">
        <v>229</v>
      </c>
      <c r="E122" s="35" t="s">
        <v>166</v>
      </c>
    </row>
    <row r="123" spans="3:5">
      <c r="C123" s="10">
        <v>122</v>
      </c>
      <c r="D123" s="35" t="s">
        <v>16</v>
      </c>
      <c r="E123" s="31" t="s">
        <v>158</v>
      </c>
    </row>
    <row r="124" spans="3:5">
      <c r="C124" s="10">
        <v>123</v>
      </c>
      <c r="D124" s="39" t="s">
        <v>20</v>
      </c>
      <c r="E124" s="35" t="s">
        <v>159</v>
      </c>
    </row>
    <row r="125" spans="3:5">
      <c r="C125" s="10">
        <v>124</v>
      </c>
      <c r="D125" s="43" t="s">
        <v>104</v>
      </c>
      <c r="E125" s="43" t="s">
        <v>160</v>
      </c>
    </row>
    <row r="126" spans="3:5">
      <c r="C126" s="10">
        <v>125</v>
      </c>
      <c r="D126" s="35" t="s">
        <v>11</v>
      </c>
      <c r="E126" s="53" t="s">
        <v>161</v>
      </c>
    </row>
    <row r="127" spans="3:5">
      <c r="C127" s="10">
        <v>126</v>
      </c>
      <c r="D127" s="35" t="s">
        <v>162</v>
      </c>
      <c r="E127" s="35" t="s">
        <v>163</v>
      </c>
    </row>
    <row r="128" spans="3:5">
      <c r="C128" s="10">
        <v>127</v>
      </c>
      <c r="D128" s="35" t="s">
        <v>11</v>
      </c>
      <c r="E128" s="31" t="s">
        <v>33</v>
      </c>
    </row>
    <row r="129" spans="3:5">
      <c r="C129" s="10">
        <v>128</v>
      </c>
      <c r="D129" s="31" t="s">
        <v>30</v>
      </c>
      <c r="E129" s="31" t="s">
        <v>164</v>
      </c>
    </row>
    <row r="130" spans="3:5">
      <c r="C130" s="10"/>
      <c r="D130" s="31"/>
      <c r="E130" s="31"/>
    </row>
    <row r="131" spans="3:5">
      <c r="C131" s="31"/>
      <c r="D131" s="31"/>
      <c r="E131" s="31"/>
    </row>
    <row r="132" spans="3:5">
      <c r="C132" s="31"/>
      <c r="D132" s="31"/>
      <c r="E132" s="31"/>
    </row>
    <row r="133" spans="3:5">
      <c r="C133" s="31"/>
      <c r="D133" s="31"/>
      <c r="E133" s="31"/>
    </row>
    <row r="134" spans="3:5">
      <c r="C134" s="31"/>
      <c r="D134" s="31"/>
      <c r="E134" s="31"/>
    </row>
    <row r="135" spans="3:5">
      <c r="C135" s="31"/>
      <c r="D135" s="31"/>
      <c r="E135" s="31"/>
    </row>
    <row r="136" spans="3:5">
      <c r="C136" s="31"/>
      <c r="D136" s="31"/>
      <c r="E136" s="31"/>
    </row>
    <row r="137" spans="3:5">
      <c r="C137" s="31"/>
      <c r="D137" s="31"/>
      <c r="E137" s="31"/>
    </row>
    <row r="138" spans="3:5">
      <c r="C138" s="31"/>
      <c r="D138" s="31"/>
      <c r="E138" s="31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E91">
    <cfRule type="expression" dxfId="1467" priority="52" stopIfTrue="1">
      <formula>M92=1</formula>
    </cfRule>
    <cfRule type="expression" dxfId="1466" priority="53" stopIfTrue="1">
      <formula>M92=2</formula>
    </cfRule>
    <cfRule type="expression" dxfId="1465" priority="54" stopIfTrue="1">
      <formula>M92=3</formula>
    </cfRule>
  </conditionalFormatting>
  <conditionalFormatting sqref="C3:C130">
    <cfRule type="expression" dxfId="1464" priority="91" stopIfTrue="1">
      <formula>L3=1</formula>
    </cfRule>
    <cfRule type="expression" dxfId="1463" priority="92" stopIfTrue="1">
      <formula>L3=2</formula>
    </cfRule>
    <cfRule type="expression" dxfId="1462" priority="93" stopIfTrue="1">
      <formula>L3=3</formula>
    </cfRule>
  </conditionalFormatting>
  <conditionalFormatting sqref="C2">
    <cfRule type="expression" dxfId="1461" priority="70" stopIfTrue="1">
      <formula>L2=1</formula>
    </cfRule>
    <cfRule type="expression" dxfId="1460" priority="71" stopIfTrue="1">
      <formula>L2=2</formula>
    </cfRule>
    <cfRule type="expression" dxfId="1459" priority="72" stopIfTrue="1">
      <formula>L2=3</formula>
    </cfRule>
  </conditionalFormatting>
  <conditionalFormatting sqref="E87">
    <cfRule type="expression" dxfId="1458" priority="64" stopIfTrue="1">
      <formula>M87=1</formula>
    </cfRule>
    <cfRule type="expression" dxfId="1457" priority="65" stopIfTrue="1">
      <formula>M87=2</formula>
    </cfRule>
    <cfRule type="expression" dxfId="1456" priority="66" stopIfTrue="1">
      <formula>M87=3</formula>
    </cfRule>
  </conditionalFormatting>
  <conditionalFormatting sqref="E88">
    <cfRule type="expression" dxfId="1455" priority="61" stopIfTrue="1">
      <formula>M88=1</formula>
    </cfRule>
    <cfRule type="expression" dxfId="1454" priority="62" stopIfTrue="1">
      <formula>M88=2</formula>
    </cfRule>
    <cfRule type="expression" dxfId="1453" priority="63" stopIfTrue="1">
      <formula>M88=3</formula>
    </cfRule>
  </conditionalFormatting>
  <conditionalFormatting sqref="E89">
    <cfRule type="expression" dxfId="1452" priority="58" stopIfTrue="1">
      <formula>M89=1</formula>
    </cfRule>
    <cfRule type="expression" dxfId="1451" priority="59" stopIfTrue="1">
      <formula>M89=2</formula>
    </cfRule>
    <cfRule type="expression" dxfId="1450" priority="60" stopIfTrue="1">
      <formula>M89=3</formula>
    </cfRule>
  </conditionalFormatting>
  <conditionalFormatting sqref="E90">
    <cfRule type="expression" dxfId="1449" priority="55" stopIfTrue="1">
      <formula>M90=1</formula>
    </cfRule>
    <cfRule type="expression" dxfId="1448" priority="56" stopIfTrue="1">
      <formula>M90=2</formula>
    </cfRule>
    <cfRule type="expression" dxfId="1447" priority="57" stopIfTrue="1">
      <formula>M90=3</formula>
    </cfRule>
  </conditionalFormatting>
  <conditionalFormatting sqref="E94">
    <cfRule type="expression" dxfId="1446" priority="49" stopIfTrue="1">
      <formula>M94=1</formula>
    </cfRule>
    <cfRule type="expression" dxfId="1445" priority="50" stopIfTrue="1">
      <formula>M94=2</formula>
    </cfRule>
    <cfRule type="expression" dxfId="1444" priority="51" stopIfTrue="1">
      <formula>M94=3</formula>
    </cfRule>
  </conditionalFormatting>
  <conditionalFormatting sqref="E96">
    <cfRule type="expression" dxfId="1443" priority="46" stopIfTrue="1">
      <formula>M96=1</formula>
    </cfRule>
    <cfRule type="expression" dxfId="1442" priority="47" stopIfTrue="1">
      <formula>M96=2</formula>
    </cfRule>
    <cfRule type="expression" dxfId="1441" priority="48" stopIfTrue="1">
      <formula>M96=3</formula>
    </cfRule>
  </conditionalFormatting>
  <conditionalFormatting sqref="E97">
    <cfRule type="expression" dxfId="1440" priority="43" stopIfTrue="1">
      <formula>M97=1</formula>
    </cfRule>
    <cfRule type="expression" dxfId="1439" priority="44" stopIfTrue="1">
      <formula>M97=2</formula>
    </cfRule>
    <cfRule type="expression" dxfId="1438" priority="45" stopIfTrue="1">
      <formula>M97=3</formula>
    </cfRule>
  </conditionalFormatting>
  <conditionalFormatting sqref="E99">
    <cfRule type="expression" dxfId="1437" priority="37" stopIfTrue="1">
      <formula>M99=1</formula>
    </cfRule>
    <cfRule type="expression" dxfId="1436" priority="38" stopIfTrue="1">
      <formula>M99=2</formula>
    </cfRule>
    <cfRule type="expression" dxfId="1435" priority="39" stopIfTrue="1">
      <formula>M99=3</formula>
    </cfRule>
  </conditionalFormatting>
  <conditionalFormatting sqref="E98">
    <cfRule type="expression" dxfId="1434" priority="40" stopIfTrue="1">
      <formula>M98=1</formula>
    </cfRule>
    <cfRule type="expression" dxfId="1433" priority="41" stopIfTrue="1">
      <formula>M98=2</formula>
    </cfRule>
    <cfRule type="expression" dxfId="1432" priority="42" stopIfTrue="1">
      <formula>M98=3</formula>
    </cfRule>
  </conditionalFormatting>
  <conditionalFormatting sqref="E121:E122">
    <cfRule type="expression" dxfId="1431" priority="34" stopIfTrue="1">
      <formula>M121=1</formula>
    </cfRule>
    <cfRule type="expression" dxfId="1430" priority="35" stopIfTrue="1">
      <formula>M121=2</formula>
    </cfRule>
    <cfRule type="expression" dxfId="1429" priority="36" stopIfTrue="1">
      <formula>M121=3</formula>
    </cfRule>
  </conditionalFormatting>
  <conditionalFormatting sqref="E123">
    <cfRule type="expression" dxfId="1428" priority="31" stopIfTrue="1">
      <formula>M123=1</formula>
    </cfRule>
    <cfRule type="expression" dxfId="1427" priority="32" stopIfTrue="1">
      <formula>M123=2</formula>
    </cfRule>
    <cfRule type="expression" dxfId="1426" priority="33" stopIfTrue="1">
      <formula>M123=3</formula>
    </cfRule>
  </conditionalFormatting>
  <conditionalFormatting sqref="E124">
    <cfRule type="expression" dxfId="1425" priority="28" stopIfTrue="1">
      <formula>M124=1</formula>
    </cfRule>
    <cfRule type="expression" dxfId="1424" priority="29" stopIfTrue="1">
      <formula>M124=2</formula>
    </cfRule>
    <cfRule type="expression" dxfId="1423" priority="30" stopIfTrue="1">
      <formula>M124=3</formula>
    </cfRule>
  </conditionalFormatting>
  <conditionalFormatting sqref="E125">
    <cfRule type="expression" dxfId="1422" priority="25" stopIfTrue="1">
      <formula>M125=1</formula>
    </cfRule>
    <cfRule type="expression" dxfId="1421" priority="26" stopIfTrue="1">
      <formula>M125=2</formula>
    </cfRule>
    <cfRule type="expression" dxfId="1420" priority="27" stopIfTrue="1">
      <formula>M125=3</formula>
    </cfRule>
  </conditionalFormatting>
  <conditionalFormatting sqref="E126">
    <cfRule type="expression" dxfId="1419" priority="22" stopIfTrue="1">
      <formula>M126=1</formula>
    </cfRule>
    <cfRule type="expression" dxfId="1418" priority="23" stopIfTrue="1">
      <formula>M126=2</formula>
    </cfRule>
    <cfRule type="expression" dxfId="1417" priority="24" stopIfTrue="1">
      <formula>M126=3</formula>
    </cfRule>
  </conditionalFormatting>
  <conditionalFormatting sqref="G12">
    <cfRule type="expression" dxfId="1416" priority="19" stopIfTrue="1">
      <formula>N109=1</formula>
    </cfRule>
    <cfRule type="expression" dxfId="1415" priority="20" stopIfTrue="1">
      <formula>N109=2</formula>
    </cfRule>
    <cfRule type="expression" dxfId="1414" priority="21" stopIfTrue="1">
      <formula>N109=3</formula>
    </cfRule>
  </conditionalFormatting>
  <conditionalFormatting sqref="G20">
    <cfRule type="expression" dxfId="1413" priority="13" stopIfTrue="1">
      <formula>N117=1</formula>
    </cfRule>
    <cfRule type="expression" dxfId="1412" priority="14" stopIfTrue="1">
      <formula>N117=2</formula>
    </cfRule>
    <cfRule type="expression" dxfId="1411" priority="15" stopIfTrue="1">
      <formula>N117=3</formula>
    </cfRule>
  </conditionalFormatting>
  <conditionalFormatting sqref="G13">
    <cfRule type="expression" dxfId="1410" priority="16" stopIfTrue="1">
      <formula>O110=1</formula>
    </cfRule>
    <cfRule type="expression" dxfId="1409" priority="17" stopIfTrue="1">
      <formula>O110=2</formula>
    </cfRule>
    <cfRule type="expression" dxfId="1408" priority="18" stopIfTrue="1">
      <formula>O110=3</formula>
    </cfRule>
  </conditionalFormatting>
  <conditionalFormatting sqref="G23:H23">
    <cfRule type="expression" dxfId="1407" priority="10" stopIfTrue="1">
      <formula>N122=1</formula>
    </cfRule>
    <cfRule type="expression" dxfId="1406" priority="11" stopIfTrue="1">
      <formula>N122=2</formula>
    </cfRule>
    <cfRule type="expression" dxfId="1405" priority="12" stopIfTrue="1">
      <formula>N122=3</formula>
    </cfRule>
  </conditionalFormatting>
  <conditionalFormatting sqref="G24:H24">
    <cfRule type="expression" dxfId="1404" priority="7" stopIfTrue="1">
      <formula>N122=1</formula>
    </cfRule>
    <cfRule type="expression" dxfId="1403" priority="8" stopIfTrue="1">
      <formula>N122=2</formula>
    </cfRule>
    <cfRule type="expression" dxfId="1402" priority="9" stopIfTrue="1">
      <formula>N122=3</formula>
    </cfRule>
  </conditionalFormatting>
  <conditionalFormatting sqref="G27:H27">
    <cfRule type="expression" dxfId="1401" priority="4" stopIfTrue="1">
      <formula>N127=1</formula>
    </cfRule>
    <cfRule type="expression" dxfId="1400" priority="5" stopIfTrue="1">
      <formula>N127=2</formula>
    </cfRule>
    <cfRule type="expression" dxfId="1399" priority="6" stopIfTrue="1">
      <formula>N127=3</formula>
    </cfRule>
  </conditionalFormatting>
  <conditionalFormatting sqref="I10">
    <cfRule type="expression" dxfId="1398" priority="1" stopIfTrue="1">
      <formula>O107=1</formula>
    </cfRule>
    <cfRule type="expression" dxfId="1397" priority="2" stopIfTrue="1">
      <formula>O107=2</formula>
    </cfRule>
    <cfRule type="expression" dxfId="1396" priority="3" stopIfTrue="1">
      <formula>O107=3</formula>
    </cfRule>
  </conditionalFormatting>
  <conditionalFormatting sqref="E70:E75 E84:E86">
    <cfRule type="expression" dxfId="1395" priority="186" stopIfTrue="1">
      <formula>#REF!=1</formula>
    </cfRule>
    <cfRule type="expression" dxfId="1394" priority="187" stopIfTrue="1">
      <formula>#REF!=2</formula>
    </cfRule>
    <cfRule type="expression" dxfId="1393" priority="188" stopIfTrue="1">
      <formula>#REF!=3</formula>
    </cfRule>
  </conditionalFormatting>
  <conditionalFormatting sqref="E76:E78 E82:E83">
    <cfRule type="expression" dxfId="1392" priority="198" stopIfTrue="1">
      <formula>#REF!=1</formula>
    </cfRule>
    <cfRule type="expression" dxfId="1391" priority="199" stopIfTrue="1">
      <formula>#REF!=2</formula>
    </cfRule>
    <cfRule type="expression" dxfId="1390" priority="200" stopIfTrue="1">
      <formula>#REF!=3</formula>
    </cfRule>
  </conditionalFormatting>
  <conditionalFormatting sqref="E81">
    <cfRule type="expression" dxfId="1389" priority="207" stopIfTrue="1">
      <formula>#REF!=1</formula>
    </cfRule>
    <cfRule type="expression" dxfId="1388" priority="208" stopIfTrue="1">
      <formula>#REF!=2</formula>
    </cfRule>
    <cfRule type="expression" dxfId="1387" priority="209" stopIfTrue="1">
      <formula>#REF!=3</formula>
    </cfRule>
  </conditionalFormatting>
  <conditionalFormatting sqref="E79:E80">
    <cfRule type="expression" dxfId="1386" priority="210" stopIfTrue="1">
      <formula>#REF!=1</formula>
    </cfRule>
    <cfRule type="expression" dxfId="1385" priority="211" stopIfTrue="1">
      <formula>#REF!=2</formula>
    </cfRule>
    <cfRule type="expression" dxfId="1384" priority="212" stopIfTrue="1">
      <formula>#REF!=3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1"/>
  <sheetViews>
    <sheetView workbookViewId="0">
      <selection activeCell="A22" sqref="A22:XFD27"/>
    </sheetView>
  </sheetViews>
  <sheetFormatPr defaultRowHeight="12.75"/>
  <cols>
    <col min="1" max="1" width="3.85546875" style="427" customWidth="1"/>
    <col min="2" max="2" width="19.85546875" style="427" customWidth="1"/>
    <col min="3" max="3" width="12.85546875" style="427" customWidth="1"/>
    <col min="4" max="4" width="5.7109375" style="427" customWidth="1"/>
    <col min="5" max="7" width="5.28515625" style="427" customWidth="1"/>
    <col min="8" max="8" width="6.5703125" style="427" customWidth="1"/>
    <col min="9" max="9" width="5.28515625" style="427" customWidth="1"/>
    <col min="10" max="12" width="3.7109375" style="427" customWidth="1"/>
    <col min="13" max="15" width="5.7109375" style="427" customWidth="1"/>
    <col min="16" max="37" width="3.7109375" style="427" customWidth="1"/>
    <col min="38" max="38" width="2.7109375" style="553" customWidth="1"/>
    <col min="39" max="39" width="5.85546875" style="553" hidden="1" customWidth="1"/>
    <col min="40" max="40" width="2.7109375" style="553" customWidth="1"/>
    <col min="41" max="51" width="4.7109375" style="427" customWidth="1"/>
    <col min="52" max="52" width="2.7109375" style="427" customWidth="1"/>
    <col min="53" max="63" width="4.7109375" style="427" customWidth="1"/>
    <col min="64" max="64" width="6.7109375" style="427" customWidth="1"/>
    <col min="65" max="67" width="7.7109375" style="427" customWidth="1"/>
    <col min="68" max="256" width="9.140625" style="427"/>
    <col min="257" max="257" width="3.85546875" style="427" customWidth="1"/>
    <col min="258" max="258" width="19.85546875" style="427" customWidth="1"/>
    <col min="259" max="259" width="12.85546875" style="427" customWidth="1"/>
    <col min="260" max="260" width="5.7109375" style="427" customWidth="1"/>
    <col min="261" max="263" width="5.28515625" style="427" customWidth="1"/>
    <col min="264" max="264" width="6.5703125" style="427" customWidth="1"/>
    <col min="265" max="265" width="5.28515625" style="427" customWidth="1"/>
    <col min="266" max="268" width="3.7109375" style="427" customWidth="1"/>
    <col min="269" max="271" width="5.7109375" style="427" customWidth="1"/>
    <col min="272" max="293" width="3.7109375" style="427" customWidth="1"/>
    <col min="294" max="294" width="2.7109375" style="427" customWidth="1"/>
    <col min="295" max="295" width="0" style="427" hidden="1" customWidth="1"/>
    <col min="296" max="296" width="2.7109375" style="427" customWidth="1"/>
    <col min="297" max="307" width="4.7109375" style="427" customWidth="1"/>
    <col min="308" max="308" width="2.7109375" style="427" customWidth="1"/>
    <col min="309" max="319" width="4.7109375" style="427" customWidth="1"/>
    <col min="320" max="320" width="6.7109375" style="427" customWidth="1"/>
    <col min="321" max="323" width="7.7109375" style="427" customWidth="1"/>
    <col min="324" max="512" width="9.140625" style="427"/>
    <col min="513" max="513" width="3.85546875" style="427" customWidth="1"/>
    <col min="514" max="514" width="19.85546875" style="427" customWidth="1"/>
    <col min="515" max="515" width="12.85546875" style="427" customWidth="1"/>
    <col min="516" max="516" width="5.7109375" style="427" customWidth="1"/>
    <col min="517" max="519" width="5.28515625" style="427" customWidth="1"/>
    <col min="520" max="520" width="6.5703125" style="427" customWidth="1"/>
    <col min="521" max="521" width="5.28515625" style="427" customWidth="1"/>
    <col min="522" max="524" width="3.7109375" style="427" customWidth="1"/>
    <col min="525" max="527" width="5.7109375" style="427" customWidth="1"/>
    <col min="528" max="549" width="3.7109375" style="427" customWidth="1"/>
    <col min="550" max="550" width="2.7109375" style="427" customWidth="1"/>
    <col min="551" max="551" width="0" style="427" hidden="1" customWidth="1"/>
    <col min="552" max="552" width="2.7109375" style="427" customWidth="1"/>
    <col min="553" max="563" width="4.7109375" style="427" customWidth="1"/>
    <col min="564" max="564" width="2.7109375" style="427" customWidth="1"/>
    <col min="565" max="575" width="4.7109375" style="427" customWidth="1"/>
    <col min="576" max="576" width="6.7109375" style="427" customWidth="1"/>
    <col min="577" max="579" width="7.7109375" style="427" customWidth="1"/>
    <col min="580" max="768" width="9.140625" style="427"/>
    <col min="769" max="769" width="3.85546875" style="427" customWidth="1"/>
    <col min="770" max="770" width="19.85546875" style="427" customWidth="1"/>
    <col min="771" max="771" width="12.85546875" style="427" customWidth="1"/>
    <col min="772" max="772" width="5.7109375" style="427" customWidth="1"/>
    <col min="773" max="775" width="5.28515625" style="427" customWidth="1"/>
    <col min="776" max="776" width="6.5703125" style="427" customWidth="1"/>
    <col min="777" max="777" width="5.28515625" style="427" customWidth="1"/>
    <col min="778" max="780" width="3.7109375" style="427" customWidth="1"/>
    <col min="781" max="783" width="5.7109375" style="427" customWidth="1"/>
    <col min="784" max="805" width="3.7109375" style="427" customWidth="1"/>
    <col min="806" max="806" width="2.7109375" style="427" customWidth="1"/>
    <col min="807" max="807" width="0" style="427" hidden="1" customWidth="1"/>
    <col min="808" max="808" width="2.7109375" style="427" customWidth="1"/>
    <col min="809" max="819" width="4.7109375" style="427" customWidth="1"/>
    <col min="820" max="820" width="2.7109375" style="427" customWidth="1"/>
    <col min="821" max="831" width="4.7109375" style="427" customWidth="1"/>
    <col min="832" max="832" width="6.7109375" style="427" customWidth="1"/>
    <col min="833" max="835" width="7.7109375" style="427" customWidth="1"/>
    <col min="836" max="1024" width="9.140625" style="427"/>
    <col min="1025" max="1025" width="3.85546875" style="427" customWidth="1"/>
    <col min="1026" max="1026" width="19.85546875" style="427" customWidth="1"/>
    <col min="1027" max="1027" width="12.85546875" style="427" customWidth="1"/>
    <col min="1028" max="1028" width="5.7109375" style="427" customWidth="1"/>
    <col min="1029" max="1031" width="5.28515625" style="427" customWidth="1"/>
    <col min="1032" max="1032" width="6.5703125" style="427" customWidth="1"/>
    <col min="1033" max="1033" width="5.28515625" style="427" customWidth="1"/>
    <col min="1034" max="1036" width="3.7109375" style="427" customWidth="1"/>
    <col min="1037" max="1039" width="5.7109375" style="427" customWidth="1"/>
    <col min="1040" max="1061" width="3.7109375" style="427" customWidth="1"/>
    <col min="1062" max="1062" width="2.7109375" style="427" customWidth="1"/>
    <col min="1063" max="1063" width="0" style="427" hidden="1" customWidth="1"/>
    <col min="1064" max="1064" width="2.7109375" style="427" customWidth="1"/>
    <col min="1065" max="1075" width="4.7109375" style="427" customWidth="1"/>
    <col min="1076" max="1076" width="2.7109375" style="427" customWidth="1"/>
    <col min="1077" max="1087" width="4.7109375" style="427" customWidth="1"/>
    <col min="1088" max="1088" width="6.7109375" style="427" customWidth="1"/>
    <col min="1089" max="1091" width="7.7109375" style="427" customWidth="1"/>
    <col min="1092" max="1280" width="9.140625" style="427"/>
    <col min="1281" max="1281" width="3.85546875" style="427" customWidth="1"/>
    <col min="1282" max="1282" width="19.85546875" style="427" customWidth="1"/>
    <col min="1283" max="1283" width="12.85546875" style="427" customWidth="1"/>
    <col min="1284" max="1284" width="5.7109375" style="427" customWidth="1"/>
    <col min="1285" max="1287" width="5.28515625" style="427" customWidth="1"/>
    <col min="1288" max="1288" width="6.5703125" style="427" customWidth="1"/>
    <col min="1289" max="1289" width="5.28515625" style="427" customWidth="1"/>
    <col min="1290" max="1292" width="3.7109375" style="427" customWidth="1"/>
    <col min="1293" max="1295" width="5.7109375" style="427" customWidth="1"/>
    <col min="1296" max="1317" width="3.7109375" style="427" customWidth="1"/>
    <col min="1318" max="1318" width="2.7109375" style="427" customWidth="1"/>
    <col min="1319" max="1319" width="0" style="427" hidden="1" customWidth="1"/>
    <col min="1320" max="1320" width="2.7109375" style="427" customWidth="1"/>
    <col min="1321" max="1331" width="4.7109375" style="427" customWidth="1"/>
    <col min="1332" max="1332" width="2.7109375" style="427" customWidth="1"/>
    <col min="1333" max="1343" width="4.7109375" style="427" customWidth="1"/>
    <col min="1344" max="1344" width="6.7109375" style="427" customWidth="1"/>
    <col min="1345" max="1347" width="7.7109375" style="427" customWidth="1"/>
    <col min="1348" max="1536" width="9.140625" style="427"/>
    <col min="1537" max="1537" width="3.85546875" style="427" customWidth="1"/>
    <col min="1538" max="1538" width="19.85546875" style="427" customWidth="1"/>
    <col min="1539" max="1539" width="12.85546875" style="427" customWidth="1"/>
    <col min="1540" max="1540" width="5.7109375" style="427" customWidth="1"/>
    <col min="1541" max="1543" width="5.28515625" style="427" customWidth="1"/>
    <col min="1544" max="1544" width="6.5703125" style="427" customWidth="1"/>
    <col min="1545" max="1545" width="5.28515625" style="427" customWidth="1"/>
    <col min="1546" max="1548" width="3.7109375" style="427" customWidth="1"/>
    <col min="1549" max="1551" width="5.7109375" style="427" customWidth="1"/>
    <col min="1552" max="1573" width="3.7109375" style="427" customWidth="1"/>
    <col min="1574" max="1574" width="2.7109375" style="427" customWidth="1"/>
    <col min="1575" max="1575" width="0" style="427" hidden="1" customWidth="1"/>
    <col min="1576" max="1576" width="2.7109375" style="427" customWidth="1"/>
    <col min="1577" max="1587" width="4.7109375" style="427" customWidth="1"/>
    <col min="1588" max="1588" width="2.7109375" style="427" customWidth="1"/>
    <col min="1589" max="1599" width="4.7109375" style="427" customWidth="1"/>
    <col min="1600" max="1600" width="6.7109375" style="427" customWidth="1"/>
    <col min="1601" max="1603" width="7.7109375" style="427" customWidth="1"/>
    <col min="1604" max="1792" width="9.140625" style="427"/>
    <col min="1793" max="1793" width="3.85546875" style="427" customWidth="1"/>
    <col min="1794" max="1794" width="19.85546875" style="427" customWidth="1"/>
    <col min="1795" max="1795" width="12.85546875" style="427" customWidth="1"/>
    <col min="1796" max="1796" width="5.7109375" style="427" customWidth="1"/>
    <col min="1797" max="1799" width="5.28515625" style="427" customWidth="1"/>
    <col min="1800" max="1800" width="6.5703125" style="427" customWidth="1"/>
    <col min="1801" max="1801" width="5.28515625" style="427" customWidth="1"/>
    <col min="1802" max="1804" width="3.7109375" style="427" customWidth="1"/>
    <col min="1805" max="1807" width="5.7109375" style="427" customWidth="1"/>
    <col min="1808" max="1829" width="3.7109375" style="427" customWidth="1"/>
    <col min="1830" max="1830" width="2.7109375" style="427" customWidth="1"/>
    <col min="1831" max="1831" width="0" style="427" hidden="1" customWidth="1"/>
    <col min="1832" max="1832" width="2.7109375" style="427" customWidth="1"/>
    <col min="1833" max="1843" width="4.7109375" style="427" customWidth="1"/>
    <col min="1844" max="1844" width="2.7109375" style="427" customWidth="1"/>
    <col min="1845" max="1855" width="4.7109375" style="427" customWidth="1"/>
    <col min="1856" max="1856" width="6.7109375" style="427" customWidth="1"/>
    <col min="1857" max="1859" width="7.7109375" style="427" customWidth="1"/>
    <col min="1860" max="2048" width="9.140625" style="427"/>
    <col min="2049" max="2049" width="3.85546875" style="427" customWidth="1"/>
    <col min="2050" max="2050" width="19.85546875" style="427" customWidth="1"/>
    <col min="2051" max="2051" width="12.85546875" style="427" customWidth="1"/>
    <col min="2052" max="2052" width="5.7109375" style="427" customWidth="1"/>
    <col min="2053" max="2055" width="5.28515625" style="427" customWidth="1"/>
    <col min="2056" max="2056" width="6.5703125" style="427" customWidth="1"/>
    <col min="2057" max="2057" width="5.28515625" style="427" customWidth="1"/>
    <col min="2058" max="2060" width="3.7109375" style="427" customWidth="1"/>
    <col min="2061" max="2063" width="5.7109375" style="427" customWidth="1"/>
    <col min="2064" max="2085" width="3.7109375" style="427" customWidth="1"/>
    <col min="2086" max="2086" width="2.7109375" style="427" customWidth="1"/>
    <col min="2087" max="2087" width="0" style="427" hidden="1" customWidth="1"/>
    <col min="2088" max="2088" width="2.7109375" style="427" customWidth="1"/>
    <col min="2089" max="2099" width="4.7109375" style="427" customWidth="1"/>
    <col min="2100" max="2100" width="2.7109375" style="427" customWidth="1"/>
    <col min="2101" max="2111" width="4.7109375" style="427" customWidth="1"/>
    <col min="2112" max="2112" width="6.7109375" style="427" customWidth="1"/>
    <col min="2113" max="2115" width="7.7109375" style="427" customWidth="1"/>
    <col min="2116" max="2304" width="9.140625" style="427"/>
    <col min="2305" max="2305" width="3.85546875" style="427" customWidth="1"/>
    <col min="2306" max="2306" width="19.85546875" style="427" customWidth="1"/>
    <col min="2307" max="2307" width="12.85546875" style="427" customWidth="1"/>
    <col min="2308" max="2308" width="5.7109375" style="427" customWidth="1"/>
    <col min="2309" max="2311" width="5.28515625" style="427" customWidth="1"/>
    <col min="2312" max="2312" width="6.5703125" style="427" customWidth="1"/>
    <col min="2313" max="2313" width="5.28515625" style="427" customWidth="1"/>
    <col min="2314" max="2316" width="3.7109375" style="427" customWidth="1"/>
    <col min="2317" max="2319" width="5.7109375" style="427" customWidth="1"/>
    <col min="2320" max="2341" width="3.7109375" style="427" customWidth="1"/>
    <col min="2342" max="2342" width="2.7109375" style="427" customWidth="1"/>
    <col min="2343" max="2343" width="0" style="427" hidden="1" customWidth="1"/>
    <col min="2344" max="2344" width="2.7109375" style="427" customWidth="1"/>
    <col min="2345" max="2355" width="4.7109375" style="427" customWidth="1"/>
    <col min="2356" max="2356" width="2.7109375" style="427" customWidth="1"/>
    <col min="2357" max="2367" width="4.7109375" style="427" customWidth="1"/>
    <col min="2368" max="2368" width="6.7109375" style="427" customWidth="1"/>
    <col min="2369" max="2371" width="7.7109375" style="427" customWidth="1"/>
    <col min="2372" max="2560" width="9.140625" style="427"/>
    <col min="2561" max="2561" width="3.85546875" style="427" customWidth="1"/>
    <col min="2562" max="2562" width="19.85546875" style="427" customWidth="1"/>
    <col min="2563" max="2563" width="12.85546875" style="427" customWidth="1"/>
    <col min="2564" max="2564" width="5.7109375" style="427" customWidth="1"/>
    <col min="2565" max="2567" width="5.28515625" style="427" customWidth="1"/>
    <col min="2568" max="2568" width="6.5703125" style="427" customWidth="1"/>
    <col min="2569" max="2569" width="5.28515625" style="427" customWidth="1"/>
    <col min="2570" max="2572" width="3.7109375" style="427" customWidth="1"/>
    <col min="2573" max="2575" width="5.7109375" style="427" customWidth="1"/>
    <col min="2576" max="2597" width="3.7109375" style="427" customWidth="1"/>
    <col min="2598" max="2598" width="2.7109375" style="427" customWidth="1"/>
    <col min="2599" max="2599" width="0" style="427" hidden="1" customWidth="1"/>
    <col min="2600" max="2600" width="2.7109375" style="427" customWidth="1"/>
    <col min="2601" max="2611" width="4.7109375" style="427" customWidth="1"/>
    <col min="2612" max="2612" width="2.7109375" style="427" customWidth="1"/>
    <col min="2613" max="2623" width="4.7109375" style="427" customWidth="1"/>
    <col min="2624" max="2624" width="6.7109375" style="427" customWidth="1"/>
    <col min="2625" max="2627" width="7.7109375" style="427" customWidth="1"/>
    <col min="2628" max="2816" width="9.140625" style="427"/>
    <col min="2817" max="2817" width="3.85546875" style="427" customWidth="1"/>
    <col min="2818" max="2818" width="19.85546875" style="427" customWidth="1"/>
    <col min="2819" max="2819" width="12.85546875" style="427" customWidth="1"/>
    <col min="2820" max="2820" width="5.7109375" style="427" customWidth="1"/>
    <col min="2821" max="2823" width="5.28515625" style="427" customWidth="1"/>
    <col min="2824" max="2824" width="6.5703125" style="427" customWidth="1"/>
    <col min="2825" max="2825" width="5.28515625" style="427" customWidth="1"/>
    <col min="2826" max="2828" width="3.7109375" style="427" customWidth="1"/>
    <col min="2829" max="2831" width="5.7109375" style="427" customWidth="1"/>
    <col min="2832" max="2853" width="3.7109375" style="427" customWidth="1"/>
    <col min="2854" max="2854" width="2.7109375" style="427" customWidth="1"/>
    <col min="2855" max="2855" width="0" style="427" hidden="1" customWidth="1"/>
    <col min="2856" max="2856" width="2.7109375" style="427" customWidth="1"/>
    <col min="2857" max="2867" width="4.7109375" style="427" customWidth="1"/>
    <col min="2868" max="2868" width="2.7109375" style="427" customWidth="1"/>
    <col min="2869" max="2879" width="4.7109375" style="427" customWidth="1"/>
    <col min="2880" max="2880" width="6.7109375" style="427" customWidth="1"/>
    <col min="2881" max="2883" width="7.7109375" style="427" customWidth="1"/>
    <col min="2884" max="3072" width="9.140625" style="427"/>
    <col min="3073" max="3073" width="3.85546875" style="427" customWidth="1"/>
    <col min="3074" max="3074" width="19.85546875" style="427" customWidth="1"/>
    <col min="3075" max="3075" width="12.85546875" style="427" customWidth="1"/>
    <col min="3076" max="3076" width="5.7109375" style="427" customWidth="1"/>
    <col min="3077" max="3079" width="5.28515625" style="427" customWidth="1"/>
    <col min="3080" max="3080" width="6.5703125" style="427" customWidth="1"/>
    <col min="3081" max="3081" width="5.28515625" style="427" customWidth="1"/>
    <col min="3082" max="3084" width="3.7109375" style="427" customWidth="1"/>
    <col min="3085" max="3087" width="5.7109375" style="427" customWidth="1"/>
    <col min="3088" max="3109" width="3.7109375" style="427" customWidth="1"/>
    <col min="3110" max="3110" width="2.7109375" style="427" customWidth="1"/>
    <col min="3111" max="3111" width="0" style="427" hidden="1" customWidth="1"/>
    <col min="3112" max="3112" width="2.7109375" style="427" customWidth="1"/>
    <col min="3113" max="3123" width="4.7109375" style="427" customWidth="1"/>
    <col min="3124" max="3124" width="2.7109375" style="427" customWidth="1"/>
    <col min="3125" max="3135" width="4.7109375" style="427" customWidth="1"/>
    <col min="3136" max="3136" width="6.7109375" style="427" customWidth="1"/>
    <col min="3137" max="3139" width="7.7109375" style="427" customWidth="1"/>
    <col min="3140" max="3328" width="9.140625" style="427"/>
    <col min="3329" max="3329" width="3.85546875" style="427" customWidth="1"/>
    <col min="3330" max="3330" width="19.85546875" style="427" customWidth="1"/>
    <col min="3331" max="3331" width="12.85546875" style="427" customWidth="1"/>
    <col min="3332" max="3332" width="5.7109375" style="427" customWidth="1"/>
    <col min="3333" max="3335" width="5.28515625" style="427" customWidth="1"/>
    <col min="3336" max="3336" width="6.5703125" style="427" customWidth="1"/>
    <col min="3337" max="3337" width="5.28515625" style="427" customWidth="1"/>
    <col min="3338" max="3340" width="3.7109375" style="427" customWidth="1"/>
    <col min="3341" max="3343" width="5.7109375" style="427" customWidth="1"/>
    <col min="3344" max="3365" width="3.7109375" style="427" customWidth="1"/>
    <col min="3366" max="3366" width="2.7109375" style="427" customWidth="1"/>
    <col min="3367" max="3367" width="0" style="427" hidden="1" customWidth="1"/>
    <col min="3368" max="3368" width="2.7109375" style="427" customWidth="1"/>
    <col min="3369" max="3379" width="4.7109375" style="427" customWidth="1"/>
    <col min="3380" max="3380" width="2.7109375" style="427" customWidth="1"/>
    <col min="3381" max="3391" width="4.7109375" style="427" customWidth="1"/>
    <col min="3392" max="3392" width="6.7109375" style="427" customWidth="1"/>
    <col min="3393" max="3395" width="7.7109375" style="427" customWidth="1"/>
    <col min="3396" max="3584" width="9.140625" style="427"/>
    <col min="3585" max="3585" width="3.85546875" style="427" customWidth="1"/>
    <col min="3586" max="3586" width="19.85546875" style="427" customWidth="1"/>
    <col min="3587" max="3587" width="12.85546875" style="427" customWidth="1"/>
    <col min="3588" max="3588" width="5.7109375" style="427" customWidth="1"/>
    <col min="3589" max="3591" width="5.28515625" style="427" customWidth="1"/>
    <col min="3592" max="3592" width="6.5703125" style="427" customWidth="1"/>
    <col min="3593" max="3593" width="5.28515625" style="427" customWidth="1"/>
    <col min="3594" max="3596" width="3.7109375" style="427" customWidth="1"/>
    <col min="3597" max="3599" width="5.7109375" style="427" customWidth="1"/>
    <col min="3600" max="3621" width="3.7109375" style="427" customWidth="1"/>
    <col min="3622" max="3622" width="2.7109375" style="427" customWidth="1"/>
    <col min="3623" max="3623" width="0" style="427" hidden="1" customWidth="1"/>
    <col min="3624" max="3624" width="2.7109375" style="427" customWidth="1"/>
    <col min="3625" max="3635" width="4.7109375" style="427" customWidth="1"/>
    <col min="3636" max="3636" width="2.7109375" style="427" customWidth="1"/>
    <col min="3637" max="3647" width="4.7109375" style="427" customWidth="1"/>
    <col min="3648" max="3648" width="6.7109375" style="427" customWidth="1"/>
    <col min="3649" max="3651" width="7.7109375" style="427" customWidth="1"/>
    <col min="3652" max="3840" width="9.140625" style="427"/>
    <col min="3841" max="3841" width="3.85546875" style="427" customWidth="1"/>
    <col min="3842" max="3842" width="19.85546875" style="427" customWidth="1"/>
    <col min="3843" max="3843" width="12.85546875" style="427" customWidth="1"/>
    <col min="3844" max="3844" width="5.7109375" style="427" customWidth="1"/>
    <col min="3845" max="3847" width="5.28515625" style="427" customWidth="1"/>
    <col min="3848" max="3848" width="6.5703125" style="427" customWidth="1"/>
    <col min="3849" max="3849" width="5.28515625" style="427" customWidth="1"/>
    <col min="3850" max="3852" width="3.7109375" style="427" customWidth="1"/>
    <col min="3853" max="3855" width="5.7109375" style="427" customWidth="1"/>
    <col min="3856" max="3877" width="3.7109375" style="427" customWidth="1"/>
    <col min="3878" max="3878" width="2.7109375" style="427" customWidth="1"/>
    <col min="3879" max="3879" width="0" style="427" hidden="1" customWidth="1"/>
    <col min="3880" max="3880" width="2.7109375" style="427" customWidth="1"/>
    <col min="3881" max="3891" width="4.7109375" style="427" customWidth="1"/>
    <col min="3892" max="3892" width="2.7109375" style="427" customWidth="1"/>
    <col min="3893" max="3903" width="4.7109375" style="427" customWidth="1"/>
    <col min="3904" max="3904" width="6.7109375" style="427" customWidth="1"/>
    <col min="3905" max="3907" width="7.7109375" style="427" customWidth="1"/>
    <col min="3908" max="4096" width="9.140625" style="427"/>
    <col min="4097" max="4097" width="3.85546875" style="427" customWidth="1"/>
    <col min="4098" max="4098" width="19.85546875" style="427" customWidth="1"/>
    <col min="4099" max="4099" width="12.85546875" style="427" customWidth="1"/>
    <col min="4100" max="4100" width="5.7109375" style="427" customWidth="1"/>
    <col min="4101" max="4103" width="5.28515625" style="427" customWidth="1"/>
    <col min="4104" max="4104" width="6.5703125" style="427" customWidth="1"/>
    <col min="4105" max="4105" width="5.28515625" style="427" customWidth="1"/>
    <col min="4106" max="4108" width="3.7109375" style="427" customWidth="1"/>
    <col min="4109" max="4111" width="5.7109375" style="427" customWidth="1"/>
    <col min="4112" max="4133" width="3.7109375" style="427" customWidth="1"/>
    <col min="4134" max="4134" width="2.7109375" style="427" customWidth="1"/>
    <col min="4135" max="4135" width="0" style="427" hidden="1" customWidth="1"/>
    <col min="4136" max="4136" width="2.7109375" style="427" customWidth="1"/>
    <col min="4137" max="4147" width="4.7109375" style="427" customWidth="1"/>
    <col min="4148" max="4148" width="2.7109375" style="427" customWidth="1"/>
    <col min="4149" max="4159" width="4.7109375" style="427" customWidth="1"/>
    <col min="4160" max="4160" width="6.7109375" style="427" customWidth="1"/>
    <col min="4161" max="4163" width="7.7109375" style="427" customWidth="1"/>
    <col min="4164" max="4352" width="9.140625" style="427"/>
    <col min="4353" max="4353" width="3.85546875" style="427" customWidth="1"/>
    <col min="4354" max="4354" width="19.85546875" style="427" customWidth="1"/>
    <col min="4355" max="4355" width="12.85546875" style="427" customWidth="1"/>
    <col min="4356" max="4356" width="5.7109375" style="427" customWidth="1"/>
    <col min="4357" max="4359" width="5.28515625" style="427" customWidth="1"/>
    <col min="4360" max="4360" width="6.5703125" style="427" customWidth="1"/>
    <col min="4361" max="4361" width="5.28515625" style="427" customWidth="1"/>
    <col min="4362" max="4364" width="3.7109375" style="427" customWidth="1"/>
    <col min="4365" max="4367" width="5.7109375" style="427" customWidth="1"/>
    <col min="4368" max="4389" width="3.7109375" style="427" customWidth="1"/>
    <col min="4390" max="4390" width="2.7109375" style="427" customWidth="1"/>
    <col min="4391" max="4391" width="0" style="427" hidden="1" customWidth="1"/>
    <col min="4392" max="4392" width="2.7109375" style="427" customWidth="1"/>
    <col min="4393" max="4403" width="4.7109375" style="427" customWidth="1"/>
    <col min="4404" max="4404" width="2.7109375" style="427" customWidth="1"/>
    <col min="4405" max="4415" width="4.7109375" style="427" customWidth="1"/>
    <col min="4416" max="4416" width="6.7109375" style="427" customWidth="1"/>
    <col min="4417" max="4419" width="7.7109375" style="427" customWidth="1"/>
    <col min="4420" max="4608" width="9.140625" style="427"/>
    <col min="4609" max="4609" width="3.85546875" style="427" customWidth="1"/>
    <col min="4610" max="4610" width="19.85546875" style="427" customWidth="1"/>
    <col min="4611" max="4611" width="12.85546875" style="427" customWidth="1"/>
    <col min="4612" max="4612" width="5.7109375" style="427" customWidth="1"/>
    <col min="4613" max="4615" width="5.28515625" style="427" customWidth="1"/>
    <col min="4616" max="4616" width="6.5703125" style="427" customWidth="1"/>
    <col min="4617" max="4617" width="5.28515625" style="427" customWidth="1"/>
    <col min="4618" max="4620" width="3.7109375" style="427" customWidth="1"/>
    <col min="4621" max="4623" width="5.7109375" style="427" customWidth="1"/>
    <col min="4624" max="4645" width="3.7109375" style="427" customWidth="1"/>
    <col min="4646" max="4646" width="2.7109375" style="427" customWidth="1"/>
    <col min="4647" max="4647" width="0" style="427" hidden="1" customWidth="1"/>
    <col min="4648" max="4648" width="2.7109375" style="427" customWidth="1"/>
    <col min="4649" max="4659" width="4.7109375" style="427" customWidth="1"/>
    <col min="4660" max="4660" width="2.7109375" style="427" customWidth="1"/>
    <col min="4661" max="4671" width="4.7109375" style="427" customWidth="1"/>
    <col min="4672" max="4672" width="6.7109375" style="427" customWidth="1"/>
    <col min="4673" max="4675" width="7.7109375" style="427" customWidth="1"/>
    <col min="4676" max="4864" width="9.140625" style="427"/>
    <col min="4865" max="4865" width="3.85546875" style="427" customWidth="1"/>
    <col min="4866" max="4866" width="19.85546875" style="427" customWidth="1"/>
    <col min="4867" max="4867" width="12.85546875" style="427" customWidth="1"/>
    <col min="4868" max="4868" width="5.7109375" style="427" customWidth="1"/>
    <col min="4869" max="4871" width="5.28515625" style="427" customWidth="1"/>
    <col min="4872" max="4872" width="6.5703125" style="427" customWidth="1"/>
    <col min="4873" max="4873" width="5.28515625" style="427" customWidth="1"/>
    <col min="4874" max="4876" width="3.7109375" style="427" customWidth="1"/>
    <col min="4877" max="4879" width="5.7109375" style="427" customWidth="1"/>
    <col min="4880" max="4901" width="3.7109375" style="427" customWidth="1"/>
    <col min="4902" max="4902" width="2.7109375" style="427" customWidth="1"/>
    <col min="4903" max="4903" width="0" style="427" hidden="1" customWidth="1"/>
    <col min="4904" max="4904" width="2.7109375" style="427" customWidth="1"/>
    <col min="4905" max="4915" width="4.7109375" style="427" customWidth="1"/>
    <col min="4916" max="4916" width="2.7109375" style="427" customWidth="1"/>
    <col min="4917" max="4927" width="4.7109375" style="427" customWidth="1"/>
    <col min="4928" max="4928" width="6.7109375" style="427" customWidth="1"/>
    <col min="4929" max="4931" width="7.7109375" style="427" customWidth="1"/>
    <col min="4932" max="5120" width="9.140625" style="427"/>
    <col min="5121" max="5121" width="3.85546875" style="427" customWidth="1"/>
    <col min="5122" max="5122" width="19.85546875" style="427" customWidth="1"/>
    <col min="5123" max="5123" width="12.85546875" style="427" customWidth="1"/>
    <col min="5124" max="5124" width="5.7109375" style="427" customWidth="1"/>
    <col min="5125" max="5127" width="5.28515625" style="427" customWidth="1"/>
    <col min="5128" max="5128" width="6.5703125" style="427" customWidth="1"/>
    <col min="5129" max="5129" width="5.28515625" style="427" customWidth="1"/>
    <col min="5130" max="5132" width="3.7109375" style="427" customWidth="1"/>
    <col min="5133" max="5135" width="5.7109375" style="427" customWidth="1"/>
    <col min="5136" max="5157" width="3.7109375" style="427" customWidth="1"/>
    <col min="5158" max="5158" width="2.7109375" style="427" customWidth="1"/>
    <col min="5159" max="5159" width="0" style="427" hidden="1" customWidth="1"/>
    <col min="5160" max="5160" width="2.7109375" style="427" customWidth="1"/>
    <col min="5161" max="5171" width="4.7109375" style="427" customWidth="1"/>
    <col min="5172" max="5172" width="2.7109375" style="427" customWidth="1"/>
    <col min="5173" max="5183" width="4.7109375" style="427" customWidth="1"/>
    <col min="5184" max="5184" width="6.7109375" style="427" customWidth="1"/>
    <col min="5185" max="5187" width="7.7109375" style="427" customWidth="1"/>
    <col min="5188" max="5376" width="9.140625" style="427"/>
    <col min="5377" max="5377" width="3.85546875" style="427" customWidth="1"/>
    <col min="5378" max="5378" width="19.85546875" style="427" customWidth="1"/>
    <col min="5379" max="5379" width="12.85546875" style="427" customWidth="1"/>
    <col min="5380" max="5380" width="5.7109375" style="427" customWidth="1"/>
    <col min="5381" max="5383" width="5.28515625" style="427" customWidth="1"/>
    <col min="5384" max="5384" width="6.5703125" style="427" customWidth="1"/>
    <col min="5385" max="5385" width="5.28515625" style="427" customWidth="1"/>
    <col min="5386" max="5388" width="3.7109375" style="427" customWidth="1"/>
    <col min="5389" max="5391" width="5.7109375" style="427" customWidth="1"/>
    <col min="5392" max="5413" width="3.7109375" style="427" customWidth="1"/>
    <col min="5414" max="5414" width="2.7109375" style="427" customWidth="1"/>
    <col min="5415" max="5415" width="0" style="427" hidden="1" customWidth="1"/>
    <col min="5416" max="5416" width="2.7109375" style="427" customWidth="1"/>
    <col min="5417" max="5427" width="4.7109375" style="427" customWidth="1"/>
    <col min="5428" max="5428" width="2.7109375" style="427" customWidth="1"/>
    <col min="5429" max="5439" width="4.7109375" style="427" customWidth="1"/>
    <col min="5440" max="5440" width="6.7109375" style="427" customWidth="1"/>
    <col min="5441" max="5443" width="7.7109375" style="427" customWidth="1"/>
    <col min="5444" max="5632" width="9.140625" style="427"/>
    <col min="5633" max="5633" width="3.85546875" style="427" customWidth="1"/>
    <col min="5634" max="5634" width="19.85546875" style="427" customWidth="1"/>
    <col min="5635" max="5635" width="12.85546875" style="427" customWidth="1"/>
    <col min="5636" max="5636" width="5.7109375" style="427" customWidth="1"/>
    <col min="5637" max="5639" width="5.28515625" style="427" customWidth="1"/>
    <col min="5640" max="5640" width="6.5703125" style="427" customWidth="1"/>
    <col min="5641" max="5641" width="5.28515625" style="427" customWidth="1"/>
    <col min="5642" max="5644" width="3.7109375" style="427" customWidth="1"/>
    <col min="5645" max="5647" width="5.7109375" style="427" customWidth="1"/>
    <col min="5648" max="5669" width="3.7109375" style="427" customWidth="1"/>
    <col min="5670" max="5670" width="2.7109375" style="427" customWidth="1"/>
    <col min="5671" max="5671" width="0" style="427" hidden="1" customWidth="1"/>
    <col min="5672" max="5672" width="2.7109375" style="427" customWidth="1"/>
    <col min="5673" max="5683" width="4.7109375" style="427" customWidth="1"/>
    <col min="5684" max="5684" width="2.7109375" style="427" customWidth="1"/>
    <col min="5685" max="5695" width="4.7109375" style="427" customWidth="1"/>
    <col min="5696" max="5696" width="6.7109375" style="427" customWidth="1"/>
    <col min="5697" max="5699" width="7.7109375" style="427" customWidth="1"/>
    <col min="5700" max="5888" width="9.140625" style="427"/>
    <col min="5889" max="5889" width="3.85546875" style="427" customWidth="1"/>
    <col min="5890" max="5890" width="19.85546875" style="427" customWidth="1"/>
    <col min="5891" max="5891" width="12.85546875" style="427" customWidth="1"/>
    <col min="5892" max="5892" width="5.7109375" style="427" customWidth="1"/>
    <col min="5893" max="5895" width="5.28515625" style="427" customWidth="1"/>
    <col min="5896" max="5896" width="6.5703125" style="427" customWidth="1"/>
    <col min="5897" max="5897" width="5.28515625" style="427" customWidth="1"/>
    <col min="5898" max="5900" width="3.7109375" style="427" customWidth="1"/>
    <col min="5901" max="5903" width="5.7109375" style="427" customWidth="1"/>
    <col min="5904" max="5925" width="3.7109375" style="427" customWidth="1"/>
    <col min="5926" max="5926" width="2.7109375" style="427" customWidth="1"/>
    <col min="5927" max="5927" width="0" style="427" hidden="1" customWidth="1"/>
    <col min="5928" max="5928" width="2.7109375" style="427" customWidth="1"/>
    <col min="5929" max="5939" width="4.7109375" style="427" customWidth="1"/>
    <col min="5940" max="5940" width="2.7109375" style="427" customWidth="1"/>
    <col min="5941" max="5951" width="4.7109375" style="427" customWidth="1"/>
    <col min="5952" max="5952" width="6.7109375" style="427" customWidth="1"/>
    <col min="5953" max="5955" width="7.7109375" style="427" customWidth="1"/>
    <col min="5956" max="6144" width="9.140625" style="427"/>
    <col min="6145" max="6145" width="3.85546875" style="427" customWidth="1"/>
    <col min="6146" max="6146" width="19.85546875" style="427" customWidth="1"/>
    <col min="6147" max="6147" width="12.85546875" style="427" customWidth="1"/>
    <col min="6148" max="6148" width="5.7109375" style="427" customWidth="1"/>
    <col min="6149" max="6151" width="5.28515625" style="427" customWidth="1"/>
    <col min="6152" max="6152" width="6.5703125" style="427" customWidth="1"/>
    <col min="6153" max="6153" width="5.28515625" style="427" customWidth="1"/>
    <col min="6154" max="6156" width="3.7109375" style="427" customWidth="1"/>
    <col min="6157" max="6159" width="5.7109375" style="427" customWidth="1"/>
    <col min="6160" max="6181" width="3.7109375" style="427" customWidth="1"/>
    <col min="6182" max="6182" width="2.7109375" style="427" customWidth="1"/>
    <col min="6183" max="6183" width="0" style="427" hidden="1" customWidth="1"/>
    <col min="6184" max="6184" width="2.7109375" style="427" customWidth="1"/>
    <col min="6185" max="6195" width="4.7109375" style="427" customWidth="1"/>
    <col min="6196" max="6196" width="2.7109375" style="427" customWidth="1"/>
    <col min="6197" max="6207" width="4.7109375" style="427" customWidth="1"/>
    <col min="6208" max="6208" width="6.7109375" style="427" customWidth="1"/>
    <col min="6209" max="6211" width="7.7109375" style="427" customWidth="1"/>
    <col min="6212" max="6400" width="9.140625" style="427"/>
    <col min="6401" max="6401" width="3.85546875" style="427" customWidth="1"/>
    <col min="6402" max="6402" width="19.85546875" style="427" customWidth="1"/>
    <col min="6403" max="6403" width="12.85546875" style="427" customWidth="1"/>
    <col min="6404" max="6404" width="5.7109375" style="427" customWidth="1"/>
    <col min="6405" max="6407" width="5.28515625" style="427" customWidth="1"/>
    <col min="6408" max="6408" width="6.5703125" style="427" customWidth="1"/>
    <col min="6409" max="6409" width="5.28515625" style="427" customWidth="1"/>
    <col min="6410" max="6412" width="3.7109375" style="427" customWidth="1"/>
    <col min="6413" max="6415" width="5.7109375" style="427" customWidth="1"/>
    <col min="6416" max="6437" width="3.7109375" style="427" customWidth="1"/>
    <col min="6438" max="6438" width="2.7109375" style="427" customWidth="1"/>
    <col min="6439" max="6439" width="0" style="427" hidden="1" customWidth="1"/>
    <col min="6440" max="6440" width="2.7109375" style="427" customWidth="1"/>
    <col min="6441" max="6451" width="4.7109375" style="427" customWidth="1"/>
    <col min="6452" max="6452" width="2.7109375" style="427" customWidth="1"/>
    <col min="6453" max="6463" width="4.7109375" style="427" customWidth="1"/>
    <col min="6464" max="6464" width="6.7109375" style="427" customWidth="1"/>
    <col min="6465" max="6467" width="7.7109375" style="427" customWidth="1"/>
    <col min="6468" max="6656" width="9.140625" style="427"/>
    <col min="6657" max="6657" width="3.85546875" style="427" customWidth="1"/>
    <col min="6658" max="6658" width="19.85546875" style="427" customWidth="1"/>
    <col min="6659" max="6659" width="12.85546875" style="427" customWidth="1"/>
    <col min="6660" max="6660" width="5.7109375" style="427" customWidth="1"/>
    <col min="6661" max="6663" width="5.28515625" style="427" customWidth="1"/>
    <col min="6664" max="6664" width="6.5703125" style="427" customWidth="1"/>
    <col min="6665" max="6665" width="5.28515625" style="427" customWidth="1"/>
    <col min="6666" max="6668" width="3.7109375" style="427" customWidth="1"/>
    <col min="6669" max="6671" width="5.7109375" style="427" customWidth="1"/>
    <col min="6672" max="6693" width="3.7109375" style="427" customWidth="1"/>
    <col min="6694" max="6694" width="2.7109375" style="427" customWidth="1"/>
    <col min="6695" max="6695" width="0" style="427" hidden="1" customWidth="1"/>
    <col min="6696" max="6696" width="2.7109375" style="427" customWidth="1"/>
    <col min="6697" max="6707" width="4.7109375" style="427" customWidth="1"/>
    <col min="6708" max="6708" width="2.7109375" style="427" customWidth="1"/>
    <col min="6709" max="6719" width="4.7109375" style="427" customWidth="1"/>
    <col min="6720" max="6720" width="6.7109375" style="427" customWidth="1"/>
    <col min="6721" max="6723" width="7.7109375" style="427" customWidth="1"/>
    <col min="6724" max="6912" width="9.140625" style="427"/>
    <col min="6913" max="6913" width="3.85546875" style="427" customWidth="1"/>
    <col min="6914" max="6914" width="19.85546875" style="427" customWidth="1"/>
    <col min="6915" max="6915" width="12.85546875" style="427" customWidth="1"/>
    <col min="6916" max="6916" width="5.7109375" style="427" customWidth="1"/>
    <col min="6917" max="6919" width="5.28515625" style="427" customWidth="1"/>
    <col min="6920" max="6920" width="6.5703125" style="427" customWidth="1"/>
    <col min="6921" max="6921" width="5.28515625" style="427" customWidth="1"/>
    <col min="6922" max="6924" width="3.7109375" style="427" customWidth="1"/>
    <col min="6925" max="6927" width="5.7109375" style="427" customWidth="1"/>
    <col min="6928" max="6949" width="3.7109375" style="427" customWidth="1"/>
    <col min="6950" max="6950" width="2.7109375" style="427" customWidth="1"/>
    <col min="6951" max="6951" width="0" style="427" hidden="1" customWidth="1"/>
    <col min="6952" max="6952" width="2.7109375" style="427" customWidth="1"/>
    <col min="6953" max="6963" width="4.7109375" style="427" customWidth="1"/>
    <col min="6964" max="6964" width="2.7109375" style="427" customWidth="1"/>
    <col min="6965" max="6975" width="4.7109375" style="427" customWidth="1"/>
    <col min="6976" max="6976" width="6.7109375" style="427" customWidth="1"/>
    <col min="6977" max="6979" width="7.7109375" style="427" customWidth="1"/>
    <col min="6980" max="7168" width="9.140625" style="427"/>
    <col min="7169" max="7169" width="3.85546875" style="427" customWidth="1"/>
    <col min="7170" max="7170" width="19.85546875" style="427" customWidth="1"/>
    <col min="7171" max="7171" width="12.85546875" style="427" customWidth="1"/>
    <col min="7172" max="7172" width="5.7109375" style="427" customWidth="1"/>
    <col min="7173" max="7175" width="5.28515625" style="427" customWidth="1"/>
    <col min="7176" max="7176" width="6.5703125" style="427" customWidth="1"/>
    <col min="7177" max="7177" width="5.28515625" style="427" customWidth="1"/>
    <col min="7178" max="7180" width="3.7109375" style="427" customWidth="1"/>
    <col min="7181" max="7183" width="5.7109375" style="427" customWidth="1"/>
    <col min="7184" max="7205" width="3.7109375" style="427" customWidth="1"/>
    <col min="7206" max="7206" width="2.7109375" style="427" customWidth="1"/>
    <col min="7207" max="7207" width="0" style="427" hidden="1" customWidth="1"/>
    <col min="7208" max="7208" width="2.7109375" style="427" customWidth="1"/>
    <col min="7209" max="7219" width="4.7109375" style="427" customWidth="1"/>
    <col min="7220" max="7220" width="2.7109375" style="427" customWidth="1"/>
    <col min="7221" max="7231" width="4.7109375" style="427" customWidth="1"/>
    <col min="7232" max="7232" width="6.7109375" style="427" customWidth="1"/>
    <col min="7233" max="7235" width="7.7109375" style="427" customWidth="1"/>
    <col min="7236" max="7424" width="9.140625" style="427"/>
    <col min="7425" max="7425" width="3.85546875" style="427" customWidth="1"/>
    <col min="7426" max="7426" width="19.85546875" style="427" customWidth="1"/>
    <col min="7427" max="7427" width="12.85546875" style="427" customWidth="1"/>
    <col min="7428" max="7428" width="5.7109375" style="427" customWidth="1"/>
    <col min="7429" max="7431" width="5.28515625" style="427" customWidth="1"/>
    <col min="7432" max="7432" width="6.5703125" style="427" customWidth="1"/>
    <col min="7433" max="7433" width="5.28515625" style="427" customWidth="1"/>
    <col min="7434" max="7436" width="3.7109375" style="427" customWidth="1"/>
    <col min="7437" max="7439" width="5.7109375" style="427" customWidth="1"/>
    <col min="7440" max="7461" width="3.7109375" style="427" customWidth="1"/>
    <col min="7462" max="7462" width="2.7109375" style="427" customWidth="1"/>
    <col min="7463" max="7463" width="0" style="427" hidden="1" customWidth="1"/>
    <col min="7464" max="7464" width="2.7109375" style="427" customWidth="1"/>
    <col min="7465" max="7475" width="4.7109375" style="427" customWidth="1"/>
    <col min="7476" max="7476" width="2.7109375" style="427" customWidth="1"/>
    <col min="7477" max="7487" width="4.7109375" style="427" customWidth="1"/>
    <col min="7488" max="7488" width="6.7109375" style="427" customWidth="1"/>
    <col min="7489" max="7491" width="7.7109375" style="427" customWidth="1"/>
    <col min="7492" max="7680" width="9.140625" style="427"/>
    <col min="7681" max="7681" width="3.85546875" style="427" customWidth="1"/>
    <col min="7682" max="7682" width="19.85546875" style="427" customWidth="1"/>
    <col min="7683" max="7683" width="12.85546875" style="427" customWidth="1"/>
    <col min="7684" max="7684" width="5.7109375" style="427" customWidth="1"/>
    <col min="7685" max="7687" width="5.28515625" style="427" customWidth="1"/>
    <col min="7688" max="7688" width="6.5703125" style="427" customWidth="1"/>
    <col min="7689" max="7689" width="5.28515625" style="427" customWidth="1"/>
    <col min="7690" max="7692" width="3.7109375" style="427" customWidth="1"/>
    <col min="7693" max="7695" width="5.7109375" style="427" customWidth="1"/>
    <col min="7696" max="7717" width="3.7109375" style="427" customWidth="1"/>
    <col min="7718" max="7718" width="2.7109375" style="427" customWidth="1"/>
    <col min="7719" max="7719" width="0" style="427" hidden="1" customWidth="1"/>
    <col min="7720" max="7720" width="2.7109375" style="427" customWidth="1"/>
    <col min="7721" max="7731" width="4.7109375" style="427" customWidth="1"/>
    <col min="7732" max="7732" width="2.7109375" style="427" customWidth="1"/>
    <col min="7733" max="7743" width="4.7109375" style="427" customWidth="1"/>
    <col min="7744" max="7744" width="6.7109375" style="427" customWidth="1"/>
    <col min="7745" max="7747" width="7.7109375" style="427" customWidth="1"/>
    <col min="7748" max="7936" width="9.140625" style="427"/>
    <col min="7937" max="7937" width="3.85546875" style="427" customWidth="1"/>
    <col min="7938" max="7938" width="19.85546875" style="427" customWidth="1"/>
    <col min="7939" max="7939" width="12.85546875" style="427" customWidth="1"/>
    <col min="7940" max="7940" width="5.7109375" style="427" customWidth="1"/>
    <col min="7941" max="7943" width="5.28515625" style="427" customWidth="1"/>
    <col min="7944" max="7944" width="6.5703125" style="427" customWidth="1"/>
    <col min="7945" max="7945" width="5.28515625" style="427" customWidth="1"/>
    <col min="7946" max="7948" width="3.7109375" style="427" customWidth="1"/>
    <col min="7949" max="7951" width="5.7109375" style="427" customWidth="1"/>
    <col min="7952" max="7973" width="3.7109375" style="427" customWidth="1"/>
    <col min="7974" max="7974" width="2.7109375" style="427" customWidth="1"/>
    <col min="7975" max="7975" width="0" style="427" hidden="1" customWidth="1"/>
    <col min="7976" max="7976" width="2.7109375" style="427" customWidth="1"/>
    <col min="7977" max="7987" width="4.7109375" style="427" customWidth="1"/>
    <col min="7988" max="7988" width="2.7109375" style="427" customWidth="1"/>
    <col min="7989" max="7999" width="4.7109375" style="427" customWidth="1"/>
    <col min="8000" max="8000" width="6.7109375" style="427" customWidth="1"/>
    <col min="8001" max="8003" width="7.7109375" style="427" customWidth="1"/>
    <col min="8004" max="8192" width="9.140625" style="427"/>
    <col min="8193" max="8193" width="3.85546875" style="427" customWidth="1"/>
    <col min="8194" max="8194" width="19.85546875" style="427" customWidth="1"/>
    <col min="8195" max="8195" width="12.85546875" style="427" customWidth="1"/>
    <col min="8196" max="8196" width="5.7109375" style="427" customWidth="1"/>
    <col min="8197" max="8199" width="5.28515625" style="427" customWidth="1"/>
    <col min="8200" max="8200" width="6.5703125" style="427" customWidth="1"/>
    <col min="8201" max="8201" width="5.28515625" style="427" customWidth="1"/>
    <col min="8202" max="8204" width="3.7109375" style="427" customWidth="1"/>
    <col min="8205" max="8207" width="5.7109375" style="427" customWidth="1"/>
    <col min="8208" max="8229" width="3.7109375" style="427" customWidth="1"/>
    <col min="8230" max="8230" width="2.7109375" style="427" customWidth="1"/>
    <col min="8231" max="8231" width="0" style="427" hidden="1" customWidth="1"/>
    <col min="8232" max="8232" width="2.7109375" style="427" customWidth="1"/>
    <col min="8233" max="8243" width="4.7109375" style="427" customWidth="1"/>
    <col min="8244" max="8244" width="2.7109375" style="427" customWidth="1"/>
    <col min="8245" max="8255" width="4.7109375" style="427" customWidth="1"/>
    <col min="8256" max="8256" width="6.7109375" style="427" customWidth="1"/>
    <col min="8257" max="8259" width="7.7109375" style="427" customWidth="1"/>
    <col min="8260" max="8448" width="9.140625" style="427"/>
    <col min="8449" max="8449" width="3.85546875" style="427" customWidth="1"/>
    <col min="8450" max="8450" width="19.85546875" style="427" customWidth="1"/>
    <col min="8451" max="8451" width="12.85546875" style="427" customWidth="1"/>
    <col min="8452" max="8452" width="5.7109375" style="427" customWidth="1"/>
    <col min="8453" max="8455" width="5.28515625" style="427" customWidth="1"/>
    <col min="8456" max="8456" width="6.5703125" style="427" customWidth="1"/>
    <col min="8457" max="8457" width="5.28515625" style="427" customWidth="1"/>
    <col min="8458" max="8460" width="3.7109375" style="427" customWidth="1"/>
    <col min="8461" max="8463" width="5.7109375" style="427" customWidth="1"/>
    <col min="8464" max="8485" width="3.7109375" style="427" customWidth="1"/>
    <col min="8486" max="8486" width="2.7109375" style="427" customWidth="1"/>
    <col min="8487" max="8487" width="0" style="427" hidden="1" customWidth="1"/>
    <col min="8488" max="8488" width="2.7109375" style="427" customWidth="1"/>
    <col min="8489" max="8499" width="4.7109375" style="427" customWidth="1"/>
    <col min="8500" max="8500" width="2.7109375" style="427" customWidth="1"/>
    <col min="8501" max="8511" width="4.7109375" style="427" customWidth="1"/>
    <col min="8512" max="8512" width="6.7109375" style="427" customWidth="1"/>
    <col min="8513" max="8515" width="7.7109375" style="427" customWidth="1"/>
    <col min="8516" max="8704" width="9.140625" style="427"/>
    <col min="8705" max="8705" width="3.85546875" style="427" customWidth="1"/>
    <col min="8706" max="8706" width="19.85546875" style="427" customWidth="1"/>
    <col min="8707" max="8707" width="12.85546875" style="427" customWidth="1"/>
    <col min="8708" max="8708" width="5.7109375" style="427" customWidth="1"/>
    <col min="8709" max="8711" width="5.28515625" style="427" customWidth="1"/>
    <col min="8712" max="8712" width="6.5703125" style="427" customWidth="1"/>
    <col min="8713" max="8713" width="5.28515625" style="427" customWidth="1"/>
    <col min="8714" max="8716" width="3.7109375" style="427" customWidth="1"/>
    <col min="8717" max="8719" width="5.7109375" style="427" customWidth="1"/>
    <col min="8720" max="8741" width="3.7109375" style="427" customWidth="1"/>
    <col min="8742" max="8742" width="2.7109375" style="427" customWidth="1"/>
    <col min="8743" max="8743" width="0" style="427" hidden="1" customWidth="1"/>
    <col min="8744" max="8744" width="2.7109375" style="427" customWidth="1"/>
    <col min="8745" max="8755" width="4.7109375" style="427" customWidth="1"/>
    <col min="8756" max="8756" width="2.7109375" style="427" customWidth="1"/>
    <col min="8757" max="8767" width="4.7109375" style="427" customWidth="1"/>
    <col min="8768" max="8768" width="6.7109375" style="427" customWidth="1"/>
    <col min="8769" max="8771" width="7.7109375" style="427" customWidth="1"/>
    <col min="8772" max="8960" width="9.140625" style="427"/>
    <col min="8961" max="8961" width="3.85546875" style="427" customWidth="1"/>
    <col min="8962" max="8962" width="19.85546875" style="427" customWidth="1"/>
    <col min="8963" max="8963" width="12.85546875" style="427" customWidth="1"/>
    <col min="8964" max="8964" width="5.7109375" style="427" customWidth="1"/>
    <col min="8965" max="8967" width="5.28515625" style="427" customWidth="1"/>
    <col min="8968" max="8968" width="6.5703125" style="427" customWidth="1"/>
    <col min="8969" max="8969" width="5.28515625" style="427" customWidth="1"/>
    <col min="8970" max="8972" width="3.7109375" style="427" customWidth="1"/>
    <col min="8973" max="8975" width="5.7109375" style="427" customWidth="1"/>
    <col min="8976" max="8997" width="3.7109375" style="427" customWidth="1"/>
    <col min="8998" max="8998" width="2.7109375" style="427" customWidth="1"/>
    <col min="8999" max="8999" width="0" style="427" hidden="1" customWidth="1"/>
    <col min="9000" max="9000" width="2.7109375" style="427" customWidth="1"/>
    <col min="9001" max="9011" width="4.7109375" style="427" customWidth="1"/>
    <col min="9012" max="9012" width="2.7109375" style="427" customWidth="1"/>
    <col min="9013" max="9023" width="4.7109375" style="427" customWidth="1"/>
    <col min="9024" max="9024" width="6.7109375" style="427" customWidth="1"/>
    <col min="9025" max="9027" width="7.7109375" style="427" customWidth="1"/>
    <col min="9028" max="9216" width="9.140625" style="427"/>
    <col min="9217" max="9217" width="3.85546875" style="427" customWidth="1"/>
    <col min="9218" max="9218" width="19.85546875" style="427" customWidth="1"/>
    <col min="9219" max="9219" width="12.85546875" style="427" customWidth="1"/>
    <col min="9220" max="9220" width="5.7109375" style="427" customWidth="1"/>
    <col min="9221" max="9223" width="5.28515625" style="427" customWidth="1"/>
    <col min="9224" max="9224" width="6.5703125" style="427" customWidth="1"/>
    <col min="9225" max="9225" width="5.28515625" style="427" customWidth="1"/>
    <col min="9226" max="9228" width="3.7109375" style="427" customWidth="1"/>
    <col min="9229" max="9231" width="5.7109375" style="427" customWidth="1"/>
    <col min="9232" max="9253" width="3.7109375" style="427" customWidth="1"/>
    <col min="9254" max="9254" width="2.7109375" style="427" customWidth="1"/>
    <col min="9255" max="9255" width="0" style="427" hidden="1" customWidth="1"/>
    <col min="9256" max="9256" width="2.7109375" style="427" customWidth="1"/>
    <col min="9257" max="9267" width="4.7109375" style="427" customWidth="1"/>
    <col min="9268" max="9268" width="2.7109375" style="427" customWidth="1"/>
    <col min="9269" max="9279" width="4.7109375" style="427" customWidth="1"/>
    <col min="9280" max="9280" width="6.7109375" style="427" customWidth="1"/>
    <col min="9281" max="9283" width="7.7109375" style="427" customWidth="1"/>
    <col min="9284" max="9472" width="9.140625" style="427"/>
    <col min="9473" max="9473" width="3.85546875" style="427" customWidth="1"/>
    <col min="9474" max="9474" width="19.85546875" style="427" customWidth="1"/>
    <col min="9475" max="9475" width="12.85546875" style="427" customWidth="1"/>
    <col min="9476" max="9476" width="5.7109375" style="427" customWidth="1"/>
    <col min="9477" max="9479" width="5.28515625" style="427" customWidth="1"/>
    <col min="9480" max="9480" width="6.5703125" style="427" customWidth="1"/>
    <col min="9481" max="9481" width="5.28515625" style="427" customWidth="1"/>
    <col min="9482" max="9484" width="3.7109375" style="427" customWidth="1"/>
    <col min="9485" max="9487" width="5.7109375" style="427" customWidth="1"/>
    <col min="9488" max="9509" width="3.7109375" style="427" customWidth="1"/>
    <col min="9510" max="9510" width="2.7109375" style="427" customWidth="1"/>
    <col min="9511" max="9511" width="0" style="427" hidden="1" customWidth="1"/>
    <col min="9512" max="9512" width="2.7109375" style="427" customWidth="1"/>
    <col min="9513" max="9523" width="4.7109375" style="427" customWidth="1"/>
    <col min="9524" max="9524" width="2.7109375" style="427" customWidth="1"/>
    <col min="9525" max="9535" width="4.7109375" style="427" customWidth="1"/>
    <col min="9536" max="9536" width="6.7109375" style="427" customWidth="1"/>
    <col min="9537" max="9539" width="7.7109375" style="427" customWidth="1"/>
    <col min="9540" max="9728" width="9.140625" style="427"/>
    <col min="9729" max="9729" width="3.85546875" style="427" customWidth="1"/>
    <col min="9730" max="9730" width="19.85546875" style="427" customWidth="1"/>
    <col min="9731" max="9731" width="12.85546875" style="427" customWidth="1"/>
    <col min="9732" max="9732" width="5.7109375" style="427" customWidth="1"/>
    <col min="9733" max="9735" width="5.28515625" style="427" customWidth="1"/>
    <col min="9736" max="9736" width="6.5703125" style="427" customWidth="1"/>
    <col min="9737" max="9737" width="5.28515625" style="427" customWidth="1"/>
    <col min="9738" max="9740" width="3.7109375" style="427" customWidth="1"/>
    <col min="9741" max="9743" width="5.7109375" style="427" customWidth="1"/>
    <col min="9744" max="9765" width="3.7109375" style="427" customWidth="1"/>
    <col min="9766" max="9766" width="2.7109375" style="427" customWidth="1"/>
    <col min="9767" max="9767" width="0" style="427" hidden="1" customWidth="1"/>
    <col min="9768" max="9768" width="2.7109375" style="427" customWidth="1"/>
    <col min="9769" max="9779" width="4.7109375" style="427" customWidth="1"/>
    <col min="9780" max="9780" width="2.7109375" style="427" customWidth="1"/>
    <col min="9781" max="9791" width="4.7109375" style="427" customWidth="1"/>
    <col min="9792" max="9792" width="6.7109375" style="427" customWidth="1"/>
    <col min="9793" max="9795" width="7.7109375" style="427" customWidth="1"/>
    <col min="9796" max="9984" width="9.140625" style="427"/>
    <col min="9985" max="9985" width="3.85546875" style="427" customWidth="1"/>
    <col min="9986" max="9986" width="19.85546875" style="427" customWidth="1"/>
    <col min="9987" max="9987" width="12.85546875" style="427" customWidth="1"/>
    <col min="9988" max="9988" width="5.7109375" style="427" customWidth="1"/>
    <col min="9989" max="9991" width="5.28515625" style="427" customWidth="1"/>
    <col min="9992" max="9992" width="6.5703125" style="427" customWidth="1"/>
    <col min="9993" max="9993" width="5.28515625" style="427" customWidth="1"/>
    <col min="9994" max="9996" width="3.7109375" style="427" customWidth="1"/>
    <col min="9997" max="9999" width="5.7109375" style="427" customWidth="1"/>
    <col min="10000" max="10021" width="3.7109375" style="427" customWidth="1"/>
    <col min="10022" max="10022" width="2.7109375" style="427" customWidth="1"/>
    <col min="10023" max="10023" width="0" style="427" hidden="1" customWidth="1"/>
    <col min="10024" max="10024" width="2.7109375" style="427" customWidth="1"/>
    <col min="10025" max="10035" width="4.7109375" style="427" customWidth="1"/>
    <col min="10036" max="10036" width="2.7109375" style="427" customWidth="1"/>
    <col min="10037" max="10047" width="4.7109375" style="427" customWidth="1"/>
    <col min="10048" max="10048" width="6.7109375" style="427" customWidth="1"/>
    <col min="10049" max="10051" width="7.7109375" style="427" customWidth="1"/>
    <col min="10052" max="10240" width="9.140625" style="427"/>
    <col min="10241" max="10241" width="3.85546875" style="427" customWidth="1"/>
    <col min="10242" max="10242" width="19.85546875" style="427" customWidth="1"/>
    <col min="10243" max="10243" width="12.85546875" style="427" customWidth="1"/>
    <col min="10244" max="10244" width="5.7109375" style="427" customWidth="1"/>
    <col min="10245" max="10247" width="5.28515625" style="427" customWidth="1"/>
    <col min="10248" max="10248" width="6.5703125" style="427" customWidth="1"/>
    <col min="10249" max="10249" width="5.28515625" style="427" customWidth="1"/>
    <col min="10250" max="10252" width="3.7109375" style="427" customWidth="1"/>
    <col min="10253" max="10255" width="5.7109375" style="427" customWidth="1"/>
    <col min="10256" max="10277" width="3.7109375" style="427" customWidth="1"/>
    <col min="10278" max="10278" width="2.7109375" style="427" customWidth="1"/>
    <col min="10279" max="10279" width="0" style="427" hidden="1" customWidth="1"/>
    <col min="10280" max="10280" width="2.7109375" style="427" customWidth="1"/>
    <col min="10281" max="10291" width="4.7109375" style="427" customWidth="1"/>
    <col min="10292" max="10292" width="2.7109375" style="427" customWidth="1"/>
    <col min="10293" max="10303" width="4.7109375" style="427" customWidth="1"/>
    <col min="10304" max="10304" width="6.7109375" style="427" customWidth="1"/>
    <col min="10305" max="10307" width="7.7109375" style="427" customWidth="1"/>
    <col min="10308" max="10496" width="9.140625" style="427"/>
    <col min="10497" max="10497" width="3.85546875" style="427" customWidth="1"/>
    <col min="10498" max="10498" width="19.85546875" style="427" customWidth="1"/>
    <col min="10499" max="10499" width="12.85546875" style="427" customWidth="1"/>
    <col min="10500" max="10500" width="5.7109375" style="427" customWidth="1"/>
    <col min="10501" max="10503" width="5.28515625" style="427" customWidth="1"/>
    <col min="10504" max="10504" width="6.5703125" style="427" customWidth="1"/>
    <col min="10505" max="10505" width="5.28515625" style="427" customWidth="1"/>
    <col min="10506" max="10508" width="3.7109375" style="427" customWidth="1"/>
    <col min="10509" max="10511" width="5.7109375" style="427" customWidth="1"/>
    <col min="10512" max="10533" width="3.7109375" style="427" customWidth="1"/>
    <col min="10534" max="10534" width="2.7109375" style="427" customWidth="1"/>
    <col min="10535" max="10535" width="0" style="427" hidden="1" customWidth="1"/>
    <col min="10536" max="10536" width="2.7109375" style="427" customWidth="1"/>
    <col min="10537" max="10547" width="4.7109375" style="427" customWidth="1"/>
    <col min="10548" max="10548" width="2.7109375" style="427" customWidth="1"/>
    <col min="10549" max="10559" width="4.7109375" style="427" customWidth="1"/>
    <col min="10560" max="10560" width="6.7109375" style="427" customWidth="1"/>
    <col min="10561" max="10563" width="7.7109375" style="427" customWidth="1"/>
    <col min="10564" max="10752" width="9.140625" style="427"/>
    <col min="10753" max="10753" width="3.85546875" style="427" customWidth="1"/>
    <col min="10754" max="10754" width="19.85546875" style="427" customWidth="1"/>
    <col min="10755" max="10755" width="12.85546875" style="427" customWidth="1"/>
    <col min="10756" max="10756" width="5.7109375" style="427" customWidth="1"/>
    <col min="10757" max="10759" width="5.28515625" style="427" customWidth="1"/>
    <col min="10760" max="10760" width="6.5703125" style="427" customWidth="1"/>
    <col min="10761" max="10761" width="5.28515625" style="427" customWidth="1"/>
    <col min="10762" max="10764" width="3.7109375" style="427" customWidth="1"/>
    <col min="10765" max="10767" width="5.7109375" style="427" customWidth="1"/>
    <col min="10768" max="10789" width="3.7109375" style="427" customWidth="1"/>
    <col min="10790" max="10790" width="2.7109375" style="427" customWidth="1"/>
    <col min="10791" max="10791" width="0" style="427" hidden="1" customWidth="1"/>
    <col min="10792" max="10792" width="2.7109375" style="427" customWidth="1"/>
    <col min="10793" max="10803" width="4.7109375" style="427" customWidth="1"/>
    <col min="10804" max="10804" width="2.7109375" style="427" customWidth="1"/>
    <col min="10805" max="10815" width="4.7109375" style="427" customWidth="1"/>
    <col min="10816" max="10816" width="6.7109375" style="427" customWidth="1"/>
    <col min="10817" max="10819" width="7.7109375" style="427" customWidth="1"/>
    <col min="10820" max="11008" width="9.140625" style="427"/>
    <col min="11009" max="11009" width="3.85546875" style="427" customWidth="1"/>
    <col min="11010" max="11010" width="19.85546875" style="427" customWidth="1"/>
    <col min="11011" max="11011" width="12.85546875" style="427" customWidth="1"/>
    <col min="11012" max="11012" width="5.7109375" style="427" customWidth="1"/>
    <col min="11013" max="11015" width="5.28515625" style="427" customWidth="1"/>
    <col min="11016" max="11016" width="6.5703125" style="427" customWidth="1"/>
    <col min="11017" max="11017" width="5.28515625" style="427" customWidth="1"/>
    <col min="11018" max="11020" width="3.7109375" style="427" customWidth="1"/>
    <col min="11021" max="11023" width="5.7109375" style="427" customWidth="1"/>
    <col min="11024" max="11045" width="3.7109375" style="427" customWidth="1"/>
    <col min="11046" max="11046" width="2.7109375" style="427" customWidth="1"/>
    <col min="11047" max="11047" width="0" style="427" hidden="1" customWidth="1"/>
    <col min="11048" max="11048" width="2.7109375" style="427" customWidth="1"/>
    <col min="11049" max="11059" width="4.7109375" style="427" customWidth="1"/>
    <col min="11060" max="11060" width="2.7109375" style="427" customWidth="1"/>
    <col min="11061" max="11071" width="4.7109375" style="427" customWidth="1"/>
    <col min="11072" max="11072" width="6.7109375" style="427" customWidth="1"/>
    <col min="11073" max="11075" width="7.7109375" style="427" customWidth="1"/>
    <col min="11076" max="11264" width="9.140625" style="427"/>
    <col min="11265" max="11265" width="3.85546875" style="427" customWidth="1"/>
    <col min="11266" max="11266" width="19.85546875" style="427" customWidth="1"/>
    <col min="11267" max="11267" width="12.85546875" style="427" customWidth="1"/>
    <col min="11268" max="11268" width="5.7109375" style="427" customWidth="1"/>
    <col min="11269" max="11271" width="5.28515625" style="427" customWidth="1"/>
    <col min="11272" max="11272" width="6.5703125" style="427" customWidth="1"/>
    <col min="11273" max="11273" width="5.28515625" style="427" customWidth="1"/>
    <col min="11274" max="11276" width="3.7109375" style="427" customWidth="1"/>
    <col min="11277" max="11279" width="5.7109375" style="427" customWidth="1"/>
    <col min="11280" max="11301" width="3.7109375" style="427" customWidth="1"/>
    <col min="11302" max="11302" width="2.7109375" style="427" customWidth="1"/>
    <col min="11303" max="11303" width="0" style="427" hidden="1" customWidth="1"/>
    <col min="11304" max="11304" width="2.7109375" style="427" customWidth="1"/>
    <col min="11305" max="11315" width="4.7109375" style="427" customWidth="1"/>
    <col min="11316" max="11316" width="2.7109375" style="427" customWidth="1"/>
    <col min="11317" max="11327" width="4.7109375" style="427" customWidth="1"/>
    <col min="11328" max="11328" width="6.7109375" style="427" customWidth="1"/>
    <col min="11329" max="11331" width="7.7109375" style="427" customWidth="1"/>
    <col min="11332" max="11520" width="9.140625" style="427"/>
    <col min="11521" max="11521" width="3.85546875" style="427" customWidth="1"/>
    <col min="11522" max="11522" width="19.85546875" style="427" customWidth="1"/>
    <col min="11523" max="11523" width="12.85546875" style="427" customWidth="1"/>
    <col min="11524" max="11524" width="5.7109375" style="427" customWidth="1"/>
    <col min="11525" max="11527" width="5.28515625" style="427" customWidth="1"/>
    <col min="11528" max="11528" width="6.5703125" style="427" customWidth="1"/>
    <col min="11529" max="11529" width="5.28515625" style="427" customWidth="1"/>
    <col min="11530" max="11532" width="3.7109375" style="427" customWidth="1"/>
    <col min="11533" max="11535" width="5.7109375" style="427" customWidth="1"/>
    <col min="11536" max="11557" width="3.7109375" style="427" customWidth="1"/>
    <col min="11558" max="11558" width="2.7109375" style="427" customWidth="1"/>
    <col min="11559" max="11559" width="0" style="427" hidden="1" customWidth="1"/>
    <col min="11560" max="11560" width="2.7109375" style="427" customWidth="1"/>
    <col min="11561" max="11571" width="4.7109375" style="427" customWidth="1"/>
    <col min="11572" max="11572" width="2.7109375" style="427" customWidth="1"/>
    <col min="11573" max="11583" width="4.7109375" style="427" customWidth="1"/>
    <col min="11584" max="11584" width="6.7109375" style="427" customWidth="1"/>
    <col min="11585" max="11587" width="7.7109375" style="427" customWidth="1"/>
    <col min="11588" max="11776" width="9.140625" style="427"/>
    <col min="11777" max="11777" width="3.85546875" style="427" customWidth="1"/>
    <col min="11778" max="11778" width="19.85546875" style="427" customWidth="1"/>
    <col min="11779" max="11779" width="12.85546875" style="427" customWidth="1"/>
    <col min="11780" max="11780" width="5.7109375" style="427" customWidth="1"/>
    <col min="11781" max="11783" width="5.28515625" style="427" customWidth="1"/>
    <col min="11784" max="11784" width="6.5703125" style="427" customWidth="1"/>
    <col min="11785" max="11785" width="5.28515625" style="427" customWidth="1"/>
    <col min="11786" max="11788" width="3.7109375" style="427" customWidth="1"/>
    <col min="11789" max="11791" width="5.7109375" style="427" customWidth="1"/>
    <col min="11792" max="11813" width="3.7109375" style="427" customWidth="1"/>
    <col min="11814" max="11814" width="2.7109375" style="427" customWidth="1"/>
    <col min="11815" max="11815" width="0" style="427" hidden="1" customWidth="1"/>
    <col min="11816" max="11816" width="2.7109375" style="427" customWidth="1"/>
    <col min="11817" max="11827" width="4.7109375" style="427" customWidth="1"/>
    <col min="11828" max="11828" width="2.7109375" style="427" customWidth="1"/>
    <col min="11829" max="11839" width="4.7109375" style="427" customWidth="1"/>
    <col min="11840" max="11840" width="6.7109375" style="427" customWidth="1"/>
    <col min="11841" max="11843" width="7.7109375" style="427" customWidth="1"/>
    <col min="11844" max="12032" width="9.140625" style="427"/>
    <col min="12033" max="12033" width="3.85546875" style="427" customWidth="1"/>
    <col min="12034" max="12034" width="19.85546875" style="427" customWidth="1"/>
    <col min="12035" max="12035" width="12.85546875" style="427" customWidth="1"/>
    <col min="12036" max="12036" width="5.7109375" style="427" customWidth="1"/>
    <col min="12037" max="12039" width="5.28515625" style="427" customWidth="1"/>
    <col min="12040" max="12040" width="6.5703125" style="427" customWidth="1"/>
    <col min="12041" max="12041" width="5.28515625" style="427" customWidth="1"/>
    <col min="12042" max="12044" width="3.7109375" style="427" customWidth="1"/>
    <col min="12045" max="12047" width="5.7109375" style="427" customWidth="1"/>
    <col min="12048" max="12069" width="3.7109375" style="427" customWidth="1"/>
    <col min="12070" max="12070" width="2.7109375" style="427" customWidth="1"/>
    <col min="12071" max="12071" width="0" style="427" hidden="1" customWidth="1"/>
    <col min="12072" max="12072" width="2.7109375" style="427" customWidth="1"/>
    <col min="12073" max="12083" width="4.7109375" style="427" customWidth="1"/>
    <col min="12084" max="12084" width="2.7109375" style="427" customWidth="1"/>
    <col min="12085" max="12095" width="4.7109375" style="427" customWidth="1"/>
    <col min="12096" max="12096" width="6.7109375" style="427" customWidth="1"/>
    <col min="12097" max="12099" width="7.7109375" style="427" customWidth="1"/>
    <col min="12100" max="12288" width="9.140625" style="427"/>
    <col min="12289" max="12289" width="3.85546875" style="427" customWidth="1"/>
    <col min="12290" max="12290" width="19.85546875" style="427" customWidth="1"/>
    <col min="12291" max="12291" width="12.85546875" style="427" customWidth="1"/>
    <col min="12292" max="12292" width="5.7109375" style="427" customWidth="1"/>
    <col min="12293" max="12295" width="5.28515625" style="427" customWidth="1"/>
    <col min="12296" max="12296" width="6.5703125" style="427" customWidth="1"/>
    <col min="12297" max="12297" width="5.28515625" style="427" customWidth="1"/>
    <col min="12298" max="12300" width="3.7109375" style="427" customWidth="1"/>
    <col min="12301" max="12303" width="5.7109375" style="427" customWidth="1"/>
    <col min="12304" max="12325" width="3.7109375" style="427" customWidth="1"/>
    <col min="12326" max="12326" width="2.7109375" style="427" customWidth="1"/>
    <col min="12327" max="12327" width="0" style="427" hidden="1" customWidth="1"/>
    <col min="12328" max="12328" width="2.7109375" style="427" customWidth="1"/>
    <col min="12329" max="12339" width="4.7109375" style="427" customWidth="1"/>
    <col min="12340" max="12340" width="2.7109375" style="427" customWidth="1"/>
    <col min="12341" max="12351" width="4.7109375" style="427" customWidth="1"/>
    <col min="12352" max="12352" width="6.7109375" style="427" customWidth="1"/>
    <col min="12353" max="12355" width="7.7109375" style="427" customWidth="1"/>
    <col min="12356" max="12544" width="9.140625" style="427"/>
    <col min="12545" max="12545" width="3.85546875" style="427" customWidth="1"/>
    <col min="12546" max="12546" width="19.85546875" style="427" customWidth="1"/>
    <col min="12547" max="12547" width="12.85546875" style="427" customWidth="1"/>
    <col min="12548" max="12548" width="5.7109375" style="427" customWidth="1"/>
    <col min="12549" max="12551" width="5.28515625" style="427" customWidth="1"/>
    <col min="12552" max="12552" width="6.5703125" style="427" customWidth="1"/>
    <col min="12553" max="12553" width="5.28515625" style="427" customWidth="1"/>
    <col min="12554" max="12556" width="3.7109375" style="427" customWidth="1"/>
    <col min="12557" max="12559" width="5.7109375" style="427" customWidth="1"/>
    <col min="12560" max="12581" width="3.7109375" style="427" customWidth="1"/>
    <col min="12582" max="12582" width="2.7109375" style="427" customWidth="1"/>
    <col min="12583" max="12583" width="0" style="427" hidden="1" customWidth="1"/>
    <col min="12584" max="12584" width="2.7109375" style="427" customWidth="1"/>
    <col min="12585" max="12595" width="4.7109375" style="427" customWidth="1"/>
    <col min="12596" max="12596" width="2.7109375" style="427" customWidth="1"/>
    <col min="12597" max="12607" width="4.7109375" style="427" customWidth="1"/>
    <col min="12608" max="12608" width="6.7109375" style="427" customWidth="1"/>
    <col min="12609" max="12611" width="7.7109375" style="427" customWidth="1"/>
    <col min="12612" max="12800" width="9.140625" style="427"/>
    <col min="12801" max="12801" width="3.85546875" style="427" customWidth="1"/>
    <col min="12802" max="12802" width="19.85546875" style="427" customWidth="1"/>
    <col min="12803" max="12803" width="12.85546875" style="427" customWidth="1"/>
    <col min="12804" max="12804" width="5.7109375" style="427" customWidth="1"/>
    <col min="12805" max="12807" width="5.28515625" style="427" customWidth="1"/>
    <col min="12808" max="12808" width="6.5703125" style="427" customWidth="1"/>
    <col min="12809" max="12809" width="5.28515625" style="427" customWidth="1"/>
    <col min="12810" max="12812" width="3.7109375" style="427" customWidth="1"/>
    <col min="12813" max="12815" width="5.7109375" style="427" customWidth="1"/>
    <col min="12816" max="12837" width="3.7109375" style="427" customWidth="1"/>
    <col min="12838" max="12838" width="2.7109375" style="427" customWidth="1"/>
    <col min="12839" max="12839" width="0" style="427" hidden="1" customWidth="1"/>
    <col min="12840" max="12840" width="2.7109375" style="427" customWidth="1"/>
    <col min="12841" max="12851" width="4.7109375" style="427" customWidth="1"/>
    <col min="12852" max="12852" width="2.7109375" style="427" customWidth="1"/>
    <col min="12853" max="12863" width="4.7109375" style="427" customWidth="1"/>
    <col min="12864" max="12864" width="6.7109375" style="427" customWidth="1"/>
    <col min="12865" max="12867" width="7.7109375" style="427" customWidth="1"/>
    <col min="12868" max="13056" width="9.140625" style="427"/>
    <col min="13057" max="13057" width="3.85546875" style="427" customWidth="1"/>
    <col min="13058" max="13058" width="19.85546875" style="427" customWidth="1"/>
    <col min="13059" max="13059" width="12.85546875" style="427" customWidth="1"/>
    <col min="13060" max="13060" width="5.7109375" style="427" customWidth="1"/>
    <col min="13061" max="13063" width="5.28515625" style="427" customWidth="1"/>
    <col min="13064" max="13064" width="6.5703125" style="427" customWidth="1"/>
    <col min="13065" max="13065" width="5.28515625" style="427" customWidth="1"/>
    <col min="13066" max="13068" width="3.7109375" style="427" customWidth="1"/>
    <col min="13069" max="13071" width="5.7109375" style="427" customWidth="1"/>
    <col min="13072" max="13093" width="3.7109375" style="427" customWidth="1"/>
    <col min="13094" max="13094" width="2.7109375" style="427" customWidth="1"/>
    <col min="13095" max="13095" width="0" style="427" hidden="1" customWidth="1"/>
    <col min="13096" max="13096" width="2.7109375" style="427" customWidth="1"/>
    <col min="13097" max="13107" width="4.7109375" style="427" customWidth="1"/>
    <col min="13108" max="13108" width="2.7109375" style="427" customWidth="1"/>
    <col min="13109" max="13119" width="4.7109375" style="427" customWidth="1"/>
    <col min="13120" max="13120" width="6.7109375" style="427" customWidth="1"/>
    <col min="13121" max="13123" width="7.7109375" style="427" customWidth="1"/>
    <col min="13124" max="13312" width="9.140625" style="427"/>
    <col min="13313" max="13313" width="3.85546875" style="427" customWidth="1"/>
    <col min="13314" max="13314" width="19.85546875" style="427" customWidth="1"/>
    <col min="13315" max="13315" width="12.85546875" style="427" customWidth="1"/>
    <col min="13316" max="13316" width="5.7109375" style="427" customWidth="1"/>
    <col min="13317" max="13319" width="5.28515625" style="427" customWidth="1"/>
    <col min="13320" max="13320" width="6.5703125" style="427" customWidth="1"/>
    <col min="13321" max="13321" width="5.28515625" style="427" customWidth="1"/>
    <col min="13322" max="13324" width="3.7109375" style="427" customWidth="1"/>
    <col min="13325" max="13327" width="5.7109375" style="427" customWidth="1"/>
    <col min="13328" max="13349" width="3.7109375" style="427" customWidth="1"/>
    <col min="13350" max="13350" width="2.7109375" style="427" customWidth="1"/>
    <col min="13351" max="13351" width="0" style="427" hidden="1" customWidth="1"/>
    <col min="13352" max="13352" width="2.7109375" style="427" customWidth="1"/>
    <col min="13353" max="13363" width="4.7109375" style="427" customWidth="1"/>
    <col min="13364" max="13364" width="2.7109375" style="427" customWidth="1"/>
    <col min="13365" max="13375" width="4.7109375" style="427" customWidth="1"/>
    <col min="13376" max="13376" width="6.7109375" style="427" customWidth="1"/>
    <col min="13377" max="13379" width="7.7109375" style="427" customWidth="1"/>
    <col min="13380" max="13568" width="9.140625" style="427"/>
    <col min="13569" max="13569" width="3.85546875" style="427" customWidth="1"/>
    <col min="13570" max="13570" width="19.85546875" style="427" customWidth="1"/>
    <col min="13571" max="13571" width="12.85546875" style="427" customWidth="1"/>
    <col min="13572" max="13572" width="5.7109375" style="427" customWidth="1"/>
    <col min="13573" max="13575" width="5.28515625" style="427" customWidth="1"/>
    <col min="13576" max="13576" width="6.5703125" style="427" customWidth="1"/>
    <col min="13577" max="13577" width="5.28515625" style="427" customWidth="1"/>
    <col min="13578" max="13580" width="3.7109375" style="427" customWidth="1"/>
    <col min="13581" max="13583" width="5.7109375" style="427" customWidth="1"/>
    <col min="13584" max="13605" width="3.7109375" style="427" customWidth="1"/>
    <col min="13606" max="13606" width="2.7109375" style="427" customWidth="1"/>
    <col min="13607" max="13607" width="0" style="427" hidden="1" customWidth="1"/>
    <col min="13608" max="13608" width="2.7109375" style="427" customWidth="1"/>
    <col min="13609" max="13619" width="4.7109375" style="427" customWidth="1"/>
    <col min="13620" max="13620" width="2.7109375" style="427" customWidth="1"/>
    <col min="13621" max="13631" width="4.7109375" style="427" customWidth="1"/>
    <col min="13632" max="13632" width="6.7109375" style="427" customWidth="1"/>
    <col min="13633" max="13635" width="7.7109375" style="427" customWidth="1"/>
    <col min="13636" max="13824" width="9.140625" style="427"/>
    <col min="13825" max="13825" width="3.85546875" style="427" customWidth="1"/>
    <col min="13826" max="13826" width="19.85546875" style="427" customWidth="1"/>
    <col min="13827" max="13827" width="12.85546875" style="427" customWidth="1"/>
    <col min="13828" max="13828" width="5.7109375" style="427" customWidth="1"/>
    <col min="13829" max="13831" width="5.28515625" style="427" customWidth="1"/>
    <col min="13832" max="13832" width="6.5703125" style="427" customWidth="1"/>
    <col min="13833" max="13833" width="5.28515625" style="427" customWidth="1"/>
    <col min="13834" max="13836" width="3.7109375" style="427" customWidth="1"/>
    <col min="13837" max="13839" width="5.7109375" style="427" customWidth="1"/>
    <col min="13840" max="13861" width="3.7109375" style="427" customWidth="1"/>
    <col min="13862" max="13862" width="2.7109375" style="427" customWidth="1"/>
    <col min="13863" max="13863" width="0" style="427" hidden="1" customWidth="1"/>
    <col min="13864" max="13864" width="2.7109375" style="427" customWidth="1"/>
    <col min="13865" max="13875" width="4.7109375" style="427" customWidth="1"/>
    <col min="13876" max="13876" width="2.7109375" style="427" customWidth="1"/>
    <col min="13877" max="13887" width="4.7109375" style="427" customWidth="1"/>
    <col min="13888" max="13888" width="6.7109375" style="427" customWidth="1"/>
    <col min="13889" max="13891" width="7.7109375" style="427" customWidth="1"/>
    <col min="13892" max="14080" width="9.140625" style="427"/>
    <col min="14081" max="14081" width="3.85546875" style="427" customWidth="1"/>
    <col min="14082" max="14082" width="19.85546875" style="427" customWidth="1"/>
    <col min="14083" max="14083" width="12.85546875" style="427" customWidth="1"/>
    <col min="14084" max="14084" width="5.7109375" style="427" customWidth="1"/>
    <col min="14085" max="14087" width="5.28515625" style="427" customWidth="1"/>
    <col min="14088" max="14088" width="6.5703125" style="427" customWidth="1"/>
    <col min="14089" max="14089" width="5.28515625" style="427" customWidth="1"/>
    <col min="14090" max="14092" width="3.7109375" style="427" customWidth="1"/>
    <col min="14093" max="14095" width="5.7109375" style="427" customWidth="1"/>
    <col min="14096" max="14117" width="3.7109375" style="427" customWidth="1"/>
    <col min="14118" max="14118" width="2.7109375" style="427" customWidth="1"/>
    <col min="14119" max="14119" width="0" style="427" hidden="1" customWidth="1"/>
    <col min="14120" max="14120" width="2.7109375" style="427" customWidth="1"/>
    <col min="14121" max="14131" width="4.7109375" style="427" customWidth="1"/>
    <col min="14132" max="14132" width="2.7109375" style="427" customWidth="1"/>
    <col min="14133" max="14143" width="4.7109375" style="427" customWidth="1"/>
    <col min="14144" max="14144" width="6.7109375" style="427" customWidth="1"/>
    <col min="14145" max="14147" width="7.7109375" style="427" customWidth="1"/>
    <col min="14148" max="14336" width="9.140625" style="427"/>
    <col min="14337" max="14337" width="3.85546875" style="427" customWidth="1"/>
    <col min="14338" max="14338" width="19.85546875" style="427" customWidth="1"/>
    <col min="14339" max="14339" width="12.85546875" style="427" customWidth="1"/>
    <col min="14340" max="14340" width="5.7109375" style="427" customWidth="1"/>
    <col min="14341" max="14343" width="5.28515625" style="427" customWidth="1"/>
    <col min="14344" max="14344" width="6.5703125" style="427" customWidth="1"/>
    <col min="14345" max="14345" width="5.28515625" style="427" customWidth="1"/>
    <col min="14346" max="14348" width="3.7109375" style="427" customWidth="1"/>
    <col min="14349" max="14351" width="5.7109375" style="427" customWidth="1"/>
    <col min="14352" max="14373" width="3.7109375" style="427" customWidth="1"/>
    <col min="14374" max="14374" width="2.7109375" style="427" customWidth="1"/>
    <col min="14375" max="14375" width="0" style="427" hidden="1" customWidth="1"/>
    <col min="14376" max="14376" width="2.7109375" style="427" customWidth="1"/>
    <col min="14377" max="14387" width="4.7109375" style="427" customWidth="1"/>
    <col min="14388" max="14388" width="2.7109375" style="427" customWidth="1"/>
    <col min="14389" max="14399" width="4.7109375" style="427" customWidth="1"/>
    <col min="14400" max="14400" width="6.7109375" style="427" customWidth="1"/>
    <col min="14401" max="14403" width="7.7109375" style="427" customWidth="1"/>
    <col min="14404" max="14592" width="9.140625" style="427"/>
    <col min="14593" max="14593" width="3.85546875" style="427" customWidth="1"/>
    <col min="14594" max="14594" width="19.85546875" style="427" customWidth="1"/>
    <col min="14595" max="14595" width="12.85546875" style="427" customWidth="1"/>
    <col min="14596" max="14596" width="5.7109375" style="427" customWidth="1"/>
    <col min="14597" max="14599" width="5.28515625" style="427" customWidth="1"/>
    <col min="14600" max="14600" width="6.5703125" style="427" customWidth="1"/>
    <col min="14601" max="14601" width="5.28515625" style="427" customWidth="1"/>
    <col min="14602" max="14604" width="3.7109375" style="427" customWidth="1"/>
    <col min="14605" max="14607" width="5.7109375" style="427" customWidth="1"/>
    <col min="14608" max="14629" width="3.7109375" style="427" customWidth="1"/>
    <col min="14630" max="14630" width="2.7109375" style="427" customWidth="1"/>
    <col min="14631" max="14631" width="0" style="427" hidden="1" customWidth="1"/>
    <col min="14632" max="14632" width="2.7109375" style="427" customWidth="1"/>
    <col min="14633" max="14643" width="4.7109375" style="427" customWidth="1"/>
    <col min="14644" max="14644" width="2.7109375" style="427" customWidth="1"/>
    <col min="14645" max="14655" width="4.7109375" style="427" customWidth="1"/>
    <col min="14656" max="14656" width="6.7109375" style="427" customWidth="1"/>
    <col min="14657" max="14659" width="7.7109375" style="427" customWidth="1"/>
    <col min="14660" max="14848" width="9.140625" style="427"/>
    <col min="14849" max="14849" width="3.85546875" style="427" customWidth="1"/>
    <col min="14850" max="14850" width="19.85546875" style="427" customWidth="1"/>
    <col min="14851" max="14851" width="12.85546875" style="427" customWidth="1"/>
    <col min="14852" max="14852" width="5.7109375" style="427" customWidth="1"/>
    <col min="14853" max="14855" width="5.28515625" style="427" customWidth="1"/>
    <col min="14856" max="14856" width="6.5703125" style="427" customWidth="1"/>
    <col min="14857" max="14857" width="5.28515625" style="427" customWidth="1"/>
    <col min="14858" max="14860" width="3.7109375" style="427" customWidth="1"/>
    <col min="14861" max="14863" width="5.7109375" style="427" customWidth="1"/>
    <col min="14864" max="14885" width="3.7109375" style="427" customWidth="1"/>
    <col min="14886" max="14886" width="2.7109375" style="427" customWidth="1"/>
    <col min="14887" max="14887" width="0" style="427" hidden="1" customWidth="1"/>
    <col min="14888" max="14888" width="2.7109375" style="427" customWidth="1"/>
    <col min="14889" max="14899" width="4.7109375" style="427" customWidth="1"/>
    <col min="14900" max="14900" width="2.7109375" style="427" customWidth="1"/>
    <col min="14901" max="14911" width="4.7109375" style="427" customWidth="1"/>
    <col min="14912" max="14912" width="6.7109375" style="427" customWidth="1"/>
    <col min="14913" max="14915" width="7.7109375" style="427" customWidth="1"/>
    <col min="14916" max="15104" width="9.140625" style="427"/>
    <col min="15105" max="15105" width="3.85546875" style="427" customWidth="1"/>
    <col min="15106" max="15106" width="19.85546875" style="427" customWidth="1"/>
    <col min="15107" max="15107" width="12.85546875" style="427" customWidth="1"/>
    <col min="15108" max="15108" width="5.7109375" style="427" customWidth="1"/>
    <col min="15109" max="15111" width="5.28515625" style="427" customWidth="1"/>
    <col min="15112" max="15112" width="6.5703125" style="427" customWidth="1"/>
    <col min="15113" max="15113" width="5.28515625" style="427" customWidth="1"/>
    <col min="15114" max="15116" width="3.7109375" style="427" customWidth="1"/>
    <col min="15117" max="15119" width="5.7109375" style="427" customWidth="1"/>
    <col min="15120" max="15141" width="3.7109375" style="427" customWidth="1"/>
    <col min="15142" max="15142" width="2.7109375" style="427" customWidth="1"/>
    <col min="15143" max="15143" width="0" style="427" hidden="1" customWidth="1"/>
    <col min="15144" max="15144" width="2.7109375" style="427" customWidth="1"/>
    <col min="15145" max="15155" width="4.7109375" style="427" customWidth="1"/>
    <col min="15156" max="15156" width="2.7109375" style="427" customWidth="1"/>
    <col min="15157" max="15167" width="4.7109375" style="427" customWidth="1"/>
    <col min="15168" max="15168" width="6.7109375" style="427" customWidth="1"/>
    <col min="15169" max="15171" width="7.7109375" style="427" customWidth="1"/>
    <col min="15172" max="15360" width="9.140625" style="427"/>
    <col min="15361" max="15361" width="3.85546875" style="427" customWidth="1"/>
    <col min="15362" max="15362" width="19.85546875" style="427" customWidth="1"/>
    <col min="15363" max="15363" width="12.85546875" style="427" customWidth="1"/>
    <col min="15364" max="15364" width="5.7109375" style="427" customWidth="1"/>
    <col min="15365" max="15367" width="5.28515625" style="427" customWidth="1"/>
    <col min="15368" max="15368" width="6.5703125" style="427" customWidth="1"/>
    <col min="15369" max="15369" width="5.28515625" style="427" customWidth="1"/>
    <col min="15370" max="15372" width="3.7109375" style="427" customWidth="1"/>
    <col min="15373" max="15375" width="5.7109375" style="427" customWidth="1"/>
    <col min="15376" max="15397" width="3.7109375" style="427" customWidth="1"/>
    <col min="15398" max="15398" width="2.7109375" style="427" customWidth="1"/>
    <col min="15399" max="15399" width="0" style="427" hidden="1" customWidth="1"/>
    <col min="15400" max="15400" width="2.7109375" style="427" customWidth="1"/>
    <col min="15401" max="15411" width="4.7109375" style="427" customWidth="1"/>
    <col min="15412" max="15412" width="2.7109375" style="427" customWidth="1"/>
    <col min="15413" max="15423" width="4.7109375" style="427" customWidth="1"/>
    <col min="15424" max="15424" width="6.7109375" style="427" customWidth="1"/>
    <col min="15425" max="15427" width="7.7109375" style="427" customWidth="1"/>
    <col min="15428" max="15616" width="9.140625" style="427"/>
    <col min="15617" max="15617" width="3.85546875" style="427" customWidth="1"/>
    <col min="15618" max="15618" width="19.85546875" style="427" customWidth="1"/>
    <col min="15619" max="15619" width="12.85546875" style="427" customWidth="1"/>
    <col min="15620" max="15620" width="5.7109375" style="427" customWidth="1"/>
    <col min="15621" max="15623" width="5.28515625" style="427" customWidth="1"/>
    <col min="15624" max="15624" width="6.5703125" style="427" customWidth="1"/>
    <col min="15625" max="15625" width="5.28515625" style="427" customWidth="1"/>
    <col min="15626" max="15628" width="3.7109375" style="427" customWidth="1"/>
    <col min="15629" max="15631" width="5.7109375" style="427" customWidth="1"/>
    <col min="15632" max="15653" width="3.7109375" style="427" customWidth="1"/>
    <col min="15654" max="15654" width="2.7109375" style="427" customWidth="1"/>
    <col min="15655" max="15655" width="0" style="427" hidden="1" customWidth="1"/>
    <col min="15656" max="15656" width="2.7109375" style="427" customWidth="1"/>
    <col min="15657" max="15667" width="4.7109375" style="427" customWidth="1"/>
    <col min="15668" max="15668" width="2.7109375" style="427" customWidth="1"/>
    <col min="15669" max="15679" width="4.7109375" style="427" customWidth="1"/>
    <col min="15680" max="15680" width="6.7109375" style="427" customWidth="1"/>
    <col min="15681" max="15683" width="7.7109375" style="427" customWidth="1"/>
    <col min="15684" max="15872" width="9.140625" style="427"/>
    <col min="15873" max="15873" width="3.85546875" style="427" customWidth="1"/>
    <col min="15874" max="15874" width="19.85546875" style="427" customWidth="1"/>
    <col min="15875" max="15875" width="12.85546875" style="427" customWidth="1"/>
    <col min="15876" max="15876" width="5.7109375" style="427" customWidth="1"/>
    <col min="15877" max="15879" width="5.28515625" style="427" customWidth="1"/>
    <col min="15880" max="15880" width="6.5703125" style="427" customWidth="1"/>
    <col min="15881" max="15881" width="5.28515625" style="427" customWidth="1"/>
    <col min="15882" max="15884" width="3.7109375" style="427" customWidth="1"/>
    <col min="15885" max="15887" width="5.7109375" style="427" customWidth="1"/>
    <col min="15888" max="15909" width="3.7109375" style="427" customWidth="1"/>
    <col min="15910" max="15910" width="2.7109375" style="427" customWidth="1"/>
    <col min="15911" max="15911" width="0" style="427" hidden="1" customWidth="1"/>
    <col min="15912" max="15912" width="2.7109375" style="427" customWidth="1"/>
    <col min="15913" max="15923" width="4.7109375" style="427" customWidth="1"/>
    <col min="15924" max="15924" width="2.7109375" style="427" customWidth="1"/>
    <col min="15925" max="15935" width="4.7109375" style="427" customWidth="1"/>
    <col min="15936" max="15936" width="6.7109375" style="427" customWidth="1"/>
    <col min="15937" max="15939" width="7.7109375" style="427" customWidth="1"/>
    <col min="15940" max="16128" width="9.140625" style="427"/>
    <col min="16129" max="16129" width="3.85546875" style="427" customWidth="1"/>
    <col min="16130" max="16130" width="19.85546875" style="427" customWidth="1"/>
    <col min="16131" max="16131" width="12.85546875" style="427" customWidth="1"/>
    <col min="16132" max="16132" width="5.7109375" style="427" customWidth="1"/>
    <col min="16133" max="16135" width="5.28515625" style="427" customWidth="1"/>
    <col min="16136" max="16136" width="6.5703125" style="427" customWidth="1"/>
    <col min="16137" max="16137" width="5.28515625" style="427" customWidth="1"/>
    <col min="16138" max="16140" width="3.7109375" style="427" customWidth="1"/>
    <col min="16141" max="16143" width="5.7109375" style="427" customWidth="1"/>
    <col min="16144" max="16165" width="3.7109375" style="427" customWidth="1"/>
    <col min="16166" max="16166" width="2.7109375" style="427" customWidth="1"/>
    <col min="16167" max="16167" width="0" style="427" hidden="1" customWidth="1"/>
    <col min="16168" max="16168" width="2.7109375" style="427" customWidth="1"/>
    <col min="16169" max="16179" width="4.7109375" style="427" customWidth="1"/>
    <col min="16180" max="16180" width="2.7109375" style="427" customWidth="1"/>
    <col min="16181" max="16191" width="4.7109375" style="427" customWidth="1"/>
    <col min="16192" max="16192" width="6.7109375" style="427" customWidth="1"/>
    <col min="16193" max="16195" width="7.7109375" style="427" customWidth="1"/>
    <col min="16196" max="16384" width="9.140625" style="427"/>
  </cols>
  <sheetData>
    <row r="1" spans="1:68" ht="18.75" customHeight="1">
      <c r="A1" s="768" t="s">
        <v>250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8"/>
      <c r="AI1" s="428"/>
      <c r="AJ1" s="428"/>
      <c r="AK1" s="428"/>
      <c r="AL1" s="429"/>
      <c r="AM1" s="429"/>
      <c r="AN1" s="429"/>
      <c r="AO1" s="769" t="s">
        <v>176</v>
      </c>
      <c r="AP1" s="770"/>
      <c r="AQ1" s="430">
        <f>SUM(MAX(L5:L18)*2)</f>
        <v>18</v>
      </c>
      <c r="AR1" s="769" t="s">
        <v>177</v>
      </c>
      <c r="AS1" s="770"/>
      <c r="AT1" s="770"/>
      <c r="AU1" s="431">
        <f>SUM(AQ1/100*65)</f>
        <v>11.7</v>
      </c>
      <c r="AV1" s="771" t="s">
        <v>178</v>
      </c>
      <c r="AW1" s="772"/>
      <c r="AX1" s="432">
        <f>MAX(L5:L18)</f>
        <v>9</v>
      </c>
      <c r="AY1" s="433"/>
      <c r="AZ1" s="428"/>
      <c r="BA1" s="428"/>
      <c r="BB1" s="428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4"/>
    </row>
    <row r="2" spans="1:68" ht="25.5">
      <c r="A2" s="768"/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X2" s="768"/>
      <c r="Y2" s="768"/>
      <c r="Z2" s="768"/>
      <c r="AA2" s="768"/>
      <c r="AB2" s="768"/>
      <c r="AC2" s="768"/>
      <c r="AD2" s="768"/>
      <c r="AE2" s="768"/>
      <c r="AF2" s="768"/>
      <c r="AG2" s="768"/>
      <c r="AH2" s="435"/>
      <c r="AI2" s="435"/>
      <c r="AJ2" s="435"/>
      <c r="AK2" s="435"/>
      <c r="AL2" s="436"/>
      <c r="AM2" s="436"/>
      <c r="AN2" s="436"/>
      <c r="AO2" s="433"/>
      <c r="AP2" s="433"/>
      <c r="AQ2" s="433"/>
      <c r="AR2" s="433"/>
      <c r="AS2" s="433"/>
      <c r="AT2" s="433"/>
      <c r="AU2" s="433"/>
      <c r="AV2" s="433"/>
      <c r="AW2" s="433"/>
      <c r="AX2" s="433"/>
      <c r="AY2" s="433"/>
      <c r="AZ2" s="428"/>
      <c r="BA2" s="428"/>
      <c r="BB2" s="428"/>
      <c r="BC2" s="433"/>
      <c r="BD2" s="433"/>
      <c r="BE2" s="433"/>
      <c r="BF2" s="433"/>
      <c r="BG2" s="433"/>
      <c r="BH2" s="433"/>
      <c r="BI2" s="433"/>
      <c r="BJ2" s="433"/>
      <c r="BK2" s="433"/>
      <c r="BL2" s="433"/>
      <c r="BM2" s="433"/>
      <c r="BN2" s="433"/>
      <c r="BO2" s="433"/>
      <c r="BP2" s="434"/>
    </row>
    <row r="3" spans="1:68" ht="15.75">
      <c r="A3" s="774" t="s">
        <v>248</v>
      </c>
      <c r="B3" s="774"/>
      <c r="C3" s="437"/>
      <c r="D3" s="775" t="s">
        <v>179</v>
      </c>
      <c r="E3" s="775"/>
      <c r="F3" s="775"/>
      <c r="G3" s="775"/>
      <c r="H3" s="438">
        <f>IF(A21&lt;12,0)+IF(A21=12,0.82)+IF(A21=13,0.83)+IF(A21=14,0.84)+IF(A21=15,0.85)+IF(A21=16,0.86)+IF(A21=17,0.87)+IF(A21=18,0.88)+IF(A21=19,0.89)+IF(A21=20,0.9)+IF(A21=21,0.91)+IF(A21=22,0.92)+IF(A21=23,0.93)+IF(A21=24,0.94)+IF(A21=25,0.95)+IF(A21=26,0.96)+IF(A21=27,0.97)+IF(A21=28,0.98)+IF(A21=29,0.99)+IF(A21=30,1)</f>
        <v>0.84</v>
      </c>
      <c r="I3" s="437"/>
      <c r="J3" s="437"/>
      <c r="K3" s="437"/>
      <c r="L3" s="437"/>
      <c r="M3" s="775" t="s">
        <v>180</v>
      </c>
      <c r="N3" s="775"/>
      <c r="O3" s="775"/>
      <c r="P3" s="775"/>
      <c r="Q3" s="776"/>
      <c r="R3" s="776"/>
      <c r="S3" s="776"/>
      <c r="T3" s="776"/>
      <c r="U3" s="776"/>
      <c r="V3" s="776"/>
      <c r="W3" s="776"/>
      <c r="X3" s="776"/>
      <c r="Y3" s="776"/>
      <c r="Z3" s="776"/>
      <c r="AA3" s="776"/>
      <c r="AB3" s="776"/>
      <c r="AC3" s="776"/>
      <c r="AD3" s="776"/>
      <c r="AE3" s="776"/>
      <c r="AF3" s="776"/>
      <c r="AG3" s="776"/>
      <c r="AH3" s="776"/>
      <c r="AI3" s="776"/>
      <c r="AJ3" s="776"/>
      <c r="AK3" s="776"/>
      <c r="AL3" s="439"/>
      <c r="AM3" s="439"/>
      <c r="AN3" s="439"/>
      <c r="AO3" s="764" t="s">
        <v>181</v>
      </c>
      <c r="AP3" s="764"/>
      <c r="AQ3" s="764"/>
      <c r="AR3" s="764"/>
      <c r="AS3" s="764"/>
      <c r="AT3" s="764"/>
      <c r="AU3" s="764"/>
      <c r="AV3" s="764"/>
      <c r="AW3" s="764"/>
      <c r="AX3" s="764"/>
      <c r="AY3" s="764"/>
      <c r="AZ3" s="428"/>
      <c r="BA3" s="764" t="s">
        <v>182</v>
      </c>
      <c r="BB3" s="764"/>
      <c r="BC3" s="764"/>
      <c r="BD3" s="764"/>
      <c r="BE3" s="764"/>
      <c r="BF3" s="764"/>
      <c r="BG3" s="764"/>
      <c r="BH3" s="764"/>
      <c r="BI3" s="764"/>
      <c r="BJ3" s="764"/>
      <c r="BK3" s="764"/>
      <c r="BL3" s="764"/>
      <c r="BM3" s="764"/>
      <c r="BN3" s="764"/>
      <c r="BO3" s="764"/>
      <c r="BP3" s="434"/>
    </row>
    <row r="4" spans="1:68" ht="24">
      <c r="A4" s="440" t="s">
        <v>183</v>
      </c>
      <c r="B4" s="441" t="s">
        <v>184</v>
      </c>
      <c r="C4" s="442" t="s">
        <v>185</v>
      </c>
      <c r="D4" s="443" t="s">
        <v>186</v>
      </c>
      <c r="E4" s="444" t="s">
        <v>187</v>
      </c>
      <c r="F4" s="445" t="s">
        <v>188</v>
      </c>
      <c r="G4" s="445" t="s">
        <v>189</v>
      </c>
      <c r="H4" s="445" t="s">
        <v>190</v>
      </c>
      <c r="I4" s="445" t="s">
        <v>191</v>
      </c>
      <c r="J4" s="445" t="s">
        <v>192</v>
      </c>
      <c r="K4" s="445" t="s">
        <v>193</v>
      </c>
      <c r="L4" s="445" t="s">
        <v>194</v>
      </c>
      <c r="M4" s="445" t="s">
        <v>195</v>
      </c>
      <c r="N4" s="445" t="s">
        <v>196</v>
      </c>
      <c r="O4" s="446" t="s">
        <v>197</v>
      </c>
      <c r="P4" s="765">
        <v>1</v>
      </c>
      <c r="Q4" s="766"/>
      <c r="R4" s="763">
        <v>2</v>
      </c>
      <c r="S4" s="767"/>
      <c r="T4" s="767">
        <v>3</v>
      </c>
      <c r="U4" s="767"/>
      <c r="V4" s="767">
        <v>4</v>
      </c>
      <c r="W4" s="767"/>
      <c r="X4" s="767">
        <v>5</v>
      </c>
      <c r="Y4" s="767"/>
      <c r="Z4" s="767">
        <v>6</v>
      </c>
      <c r="AA4" s="767"/>
      <c r="AB4" s="767">
        <v>7</v>
      </c>
      <c r="AC4" s="767"/>
      <c r="AD4" s="767">
        <v>8</v>
      </c>
      <c r="AE4" s="767"/>
      <c r="AF4" s="767">
        <v>9</v>
      </c>
      <c r="AG4" s="767"/>
      <c r="AH4" s="762">
        <v>10</v>
      </c>
      <c r="AI4" s="763"/>
      <c r="AJ4" s="762">
        <v>11</v>
      </c>
      <c r="AK4" s="763"/>
      <c r="AL4" s="447"/>
      <c r="AM4" s="447"/>
      <c r="AN4" s="447"/>
      <c r="AO4" s="448">
        <v>1</v>
      </c>
      <c r="AP4" s="448">
        <v>2</v>
      </c>
      <c r="AQ4" s="448">
        <v>3</v>
      </c>
      <c r="AR4" s="448">
        <v>4</v>
      </c>
      <c r="AS4" s="448">
        <v>5</v>
      </c>
      <c r="AT4" s="448">
        <v>6</v>
      </c>
      <c r="AU4" s="448">
        <v>7</v>
      </c>
      <c r="AV4" s="448">
        <v>8</v>
      </c>
      <c r="AW4" s="448">
        <v>9</v>
      </c>
      <c r="AX4" s="448">
        <v>10</v>
      </c>
      <c r="AY4" s="448">
        <v>11</v>
      </c>
      <c r="AZ4" s="449"/>
      <c r="BA4" s="448">
        <v>1</v>
      </c>
      <c r="BB4" s="448">
        <v>2</v>
      </c>
      <c r="BC4" s="448">
        <v>3</v>
      </c>
      <c r="BD4" s="448">
        <v>4</v>
      </c>
      <c r="BE4" s="448">
        <v>5</v>
      </c>
      <c r="BF4" s="448">
        <v>6</v>
      </c>
      <c r="BG4" s="448">
        <v>7</v>
      </c>
      <c r="BH4" s="448">
        <v>8</v>
      </c>
      <c r="BI4" s="448">
        <v>9</v>
      </c>
      <c r="BJ4" s="448">
        <v>10</v>
      </c>
      <c r="BK4" s="448">
        <v>11</v>
      </c>
      <c r="BL4" s="448" t="s">
        <v>198</v>
      </c>
      <c r="BM4" s="450" t="s">
        <v>199</v>
      </c>
      <c r="BN4" s="450" t="s">
        <v>200</v>
      </c>
      <c r="BO4" s="451" t="s">
        <v>201</v>
      </c>
      <c r="BP4" s="434"/>
    </row>
    <row r="5" spans="1:68" ht="15">
      <c r="A5" s="452">
        <v>1</v>
      </c>
      <c r="B5" s="453" t="s">
        <v>17</v>
      </c>
      <c r="C5" s="457" t="s">
        <v>16</v>
      </c>
      <c r="D5" s="454"/>
      <c r="E5" s="455">
        <f>IF(G5=0,0,IF(G5+F5&lt;1000,1000,G5+F5))</f>
        <v>1040</v>
      </c>
      <c r="F5" s="456">
        <f t="shared" ref="F5:F18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40</v>
      </c>
      <c r="G5" s="457">
        <v>1000</v>
      </c>
      <c r="H5" s="458">
        <f t="shared" ref="H5:H18" si="1">IF(J5=0,0,(IF(IF($A$21&gt;=30,(SUM(31-J5)*$H$3),(SUM(30-J5)*$H$3))&lt;0,0,IF($A$21&gt;=30,(SUM(31-J5)*$H$3),(SUM(30-J5)*$H$3)))))</f>
        <v>24.36</v>
      </c>
      <c r="I5" s="459">
        <f>IF(M5=0,0,G5-M5)</f>
        <v>0</v>
      </c>
      <c r="J5" s="460">
        <v>1</v>
      </c>
      <c r="K5" s="461">
        <v>15</v>
      </c>
      <c r="L5" s="462">
        <v>9</v>
      </c>
      <c r="M5" s="463">
        <f t="shared" ref="M5:M18" si="2">IF(L5=0,0,SUM(AO5:AY5)/L5)</f>
        <v>1000</v>
      </c>
      <c r="N5" s="459">
        <f t="shared" ref="N5:N18" si="3">BL5</f>
        <v>93</v>
      </c>
      <c r="O5" s="464">
        <f t="shared" ref="O5:O18" si="4">BO5</f>
        <v>85</v>
      </c>
      <c r="P5" s="465">
        <v>8</v>
      </c>
      <c r="Q5" s="466">
        <v>2</v>
      </c>
      <c r="R5" s="467">
        <v>14</v>
      </c>
      <c r="S5" s="466">
        <v>1</v>
      </c>
      <c r="T5" s="468">
        <v>6</v>
      </c>
      <c r="U5" s="469">
        <v>2</v>
      </c>
      <c r="V5" s="470">
        <v>2</v>
      </c>
      <c r="W5" s="469">
        <v>1</v>
      </c>
      <c r="X5" s="468">
        <v>3</v>
      </c>
      <c r="Y5" s="469">
        <v>2</v>
      </c>
      <c r="Z5" s="468">
        <v>4</v>
      </c>
      <c r="AA5" s="469">
        <v>2</v>
      </c>
      <c r="AB5" s="468">
        <v>13</v>
      </c>
      <c r="AC5" s="471">
        <v>1</v>
      </c>
      <c r="AD5" s="472">
        <v>5</v>
      </c>
      <c r="AE5" s="473">
        <v>2</v>
      </c>
      <c r="AF5" s="470">
        <v>11</v>
      </c>
      <c r="AG5" s="471">
        <v>2</v>
      </c>
      <c r="AH5" s="470">
        <v>99</v>
      </c>
      <c r="AI5" s="469">
        <v>0</v>
      </c>
      <c r="AJ5" s="468">
        <v>99</v>
      </c>
      <c r="AK5" s="469">
        <v>0</v>
      </c>
      <c r="AL5" s="474"/>
      <c r="AM5" s="475">
        <f>SUM(Q5+S5+U5+W5+Y5+AA5+AC5+AE5+AG5+AI5+AK5)</f>
        <v>15</v>
      </c>
      <c r="AN5" s="474"/>
      <c r="AO5" s="476">
        <f t="shared" ref="AO5:AO18" si="5">IF(B5=0,0,IF(B5="BRIVS",0,(LOOKUP(P5,$A$5:$A$19,$G$5:$G$19))))</f>
        <v>1000</v>
      </c>
      <c r="AP5" s="477">
        <f t="shared" ref="AP5:AP18" si="6">IF(B5=0,0,IF(B5="BRIVS",0,(LOOKUP(R5,$A$5:$A$19,$G$5:$G$19))))</f>
        <v>1000</v>
      </c>
      <c r="AQ5" s="478">
        <f t="shared" ref="AQ5:AQ18" si="7">IF(B5=0,0,IF(B5="BRIVS",0,(LOOKUP(T5,$A$5:$A$19,$G$5:$G$19))))</f>
        <v>1000</v>
      </c>
      <c r="AR5" s="477">
        <f t="shared" ref="AR5:AR18" si="8">IF(B5=0,0,IF(B5="BRIVS",0,(LOOKUP(V5,$A$5:$A$19,$G$5:$G$19))))</f>
        <v>1000</v>
      </c>
      <c r="AS5" s="478">
        <f t="shared" ref="AS5:AS18" si="9">IF(B5=0,0,IF(B5="BRIVS",0,(LOOKUP(X5,$A$5:$A$19,$G$5:$G$19))))</f>
        <v>1000</v>
      </c>
      <c r="AT5" s="478">
        <f t="shared" ref="AT5:AT18" si="10">IF(B5=0,0,IF(B5="BRIVS",0,(LOOKUP(Z5,$A$5:$A$19,$G$5:$G$19))))</f>
        <v>1000</v>
      </c>
      <c r="AU5" s="478">
        <f t="shared" ref="AU5:AU18" si="11">IF(B5=0,0,IF(B5="BRIVS",0,(LOOKUP(AB5,$A$5:$A$19,$G$5:$G$19))))</f>
        <v>1000</v>
      </c>
      <c r="AV5" s="478">
        <f t="shared" ref="AV5:AV18" si="12">IF(B5=0,0,IF(B5="BRIVS",0,(LOOKUP(AD5,$A$5:$A$19,$G$5:$G$19))))</f>
        <v>1000</v>
      </c>
      <c r="AW5" s="477">
        <f t="shared" ref="AW5:AW18" si="13">IF(B5=0,0,IF(B5="BRIVS",0,(LOOKUP(AF5,$A$5:$A$19,$G$5:$G$19))))</f>
        <v>1000</v>
      </c>
      <c r="AX5" s="478">
        <f t="shared" ref="AX5:AX18" si="14">IF(B5=0,0,IF(B5="BRIVS",0,(LOOKUP(AH5,$A$5:$A$19,$G$5:$G$19))))</f>
        <v>0</v>
      </c>
      <c r="AY5" s="479">
        <f t="shared" ref="AY5:AY18" si="15">IF(B5=0,0,IF(B5="BRIVS",0,(LOOKUP(AJ5,$A$5:$A$19,$G$5:$G$19))))</f>
        <v>0</v>
      </c>
      <c r="AZ5" s="428"/>
      <c r="BA5" s="480">
        <f t="shared" ref="BA5:BA18" si="16">IF(P5=99,0,(LOOKUP($P5,$A$5:$A$20,$K$5:$K$20)))</f>
        <v>9</v>
      </c>
      <c r="BB5" s="481">
        <f t="shared" ref="BB5:BB18" si="17">IF(R5=99,0,(LOOKUP($R5,$A$5:$A$20,$K$5:$K$20)))</f>
        <v>12</v>
      </c>
      <c r="BC5" s="481">
        <f t="shared" ref="BC5:BC18" si="18">IF(T5=99,0,(LOOKUP($T5,$A$5:$A$20,$K$5:$K$20)))</f>
        <v>9</v>
      </c>
      <c r="BD5" s="482">
        <f t="shared" ref="BD5:BD18" si="19">IF(V5=99,0,(LOOKUP($V5,$A$5:$A$20,$K$5:$K$20)))</f>
        <v>9</v>
      </c>
      <c r="BE5" s="481">
        <f t="shared" ref="BE5:BE18" si="20">IF(X5=99,0,(LOOKUP($X5,$A$5:$A$20,$K$5:$K$20)))</f>
        <v>12</v>
      </c>
      <c r="BF5" s="481">
        <f t="shared" ref="BF5:BF18" si="21">IF(Z5=99,0,(LOOKUP($Z5,$A$5:$A$20,$K$5:$K$20)))</f>
        <v>14</v>
      </c>
      <c r="BG5" s="481">
        <f t="shared" ref="BG5:BG18" si="22">IF(AB5=99,0,(LOOKUP($AB5,$A$5:$A$20,$K$5:$K$20)))</f>
        <v>11</v>
      </c>
      <c r="BH5" s="481">
        <f t="shared" ref="BH5:BH18" si="23">IF(AD5=99,0,(LOOKUP($AD5,$A$5:$A$20,$K$5:$K$20)))</f>
        <v>9</v>
      </c>
      <c r="BI5" s="481">
        <f t="shared" ref="BI5:BI18" si="24">IF(AF5=99,0,(LOOKUP($AF5,$A$5:$A$20,$K$5:$K$20)))</f>
        <v>8</v>
      </c>
      <c r="BJ5" s="481">
        <f t="shared" ref="BJ5:BJ18" si="25">IF(AH5=99,0,(LOOKUP($AH5,$A$5:$A$20,$K$5:$K$20)))</f>
        <v>0</v>
      </c>
      <c r="BK5" s="481">
        <f t="shared" ref="BK5:BK18" si="26">IF(AJ5=99,0,(LOOKUP($AJ5,$A$5:$A$20,$K$5:$K$20)))</f>
        <v>0</v>
      </c>
      <c r="BL5" s="483">
        <f>SUM(BA5,BB5,BC5,BD5,BE5,BG5,BF5,BH5,BI5,BJ5,BK5)</f>
        <v>93</v>
      </c>
      <c r="BM5" s="477">
        <f>IF($AX$1&gt;7,(IF($AX$1=8,MIN(BA5:BH5),IF($AX$1=9,MIN(BA5:BI5),IF($AX$1=10,MIN(BA5:BJ5),IF($AX$1=11,MIN(BA5:BK5)))))),(IF($AX$1=4,MIN(BA5:BD5),IF($AX$1=5,MIN(BA5:BE5),IF($AX$1=6,MIN(BA5:BF5),IF($AX$1=7,MIN(BA5:BG5)))))))</f>
        <v>8</v>
      </c>
      <c r="BN5" s="477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484">
        <f>SUM($BL5-$BM5)</f>
        <v>85</v>
      </c>
      <c r="BP5" s="434"/>
    </row>
    <row r="6" spans="1:68" ht="15">
      <c r="A6" s="485">
        <v>2</v>
      </c>
      <c r="B6" s="486" t="s">
        <v>38</v>
      </c>
      <c r="C6" s="555" t="s">
        <v>50</v>
      </c>
      <c r="D6" s="487"/>
      <c r="E6" s="488">
        <f>IF(G6=0,0,IF(G6+F6&lt;1000,1000,G6+F6))</f>
        <v>1000</v>
      </c>
      <c r="F6" s="489">
        <f t="shared" si="0"/>
        <v>0</v>
      </c>
      <c r="G6" s="490">
        <v>1000</v>
      </c>
      <c r="H6" s="491">
        <f t="shared" si="1"/>
        <v>19.32</v>
      </c>
      <c r="I6" s="492">
        <f>IF(M6=0,0,G6-M6)</f>
        <v>0</v>
      </c>
      <c r="J6" s="493">
        <v>7</v>
      </c>
      <c r="K6" s="494">
        <v>9</v>
      </c>
      <c r="L6" s="495">
        <v>9</v>
      </c>
      <c r="M6" s="496">
        <f t="shared" si="2"/>
        <v>1000</v>
      </c>
      <c r="N6" s="492">
        <f t="shared" si="3"/>
        <v>79</v>
      </c>
      <c r="O6" s="497">
        <f t="shared" si="4"/>
        <v>78</v>
      </c>
      <c r="P6" s="498">
        <v>9</v>
      </c>
      <c r="Q6" s="499">
        <v>2</v>
      </c>
      <c r="R6" s="500">
        <v>5</v>
      </c>
      <c r="S6" s="501">
        <v>2</v>
      </c>
      <c r="T6" s="502">
        <v>3</v>
      </c>
      <c r="U6" s="503">
        <v>1</v>
      </c>
      <c r="V6" s="500">
        <v>1</v>
      </c>
      <c r="W6" s="503">
        <v>1</v>
      </c>
      <c r="X6" s="502">
        <v>4</v>
      </c>
      <c r="Y6" s="503">
        <v>0</v>
      </c>
      <c r="Z6" s="502">
        <v>13</v>
      </c>
      <c r="AA6" s="503">
        <v>0</v>
      </c>
      <c r="AB6" s="502">
        <v>10</v>
      </c>
      <c r="AC6" s="501">
        <v>1</v>
      </c>
      <c r="AD6" s="498">
        <v>12</v>
      </c>
      <c r="AE6" s="499">
        <v>0</v>
      </c>
      <c r="AF6" s="504">
        <v>7</v>
      </c>
      <c r="AG6" s="501">
        <v>2</v>
      </c>
      <c r="AH6" s="500">
        <v>99</v>
      </c>
      <c r="AI6" s="503">
        <v>0</v>
      </c>
      <c r="AJ6" s="500">
        <v>99</v>
      </c>
      <c r="AK6" s="503">
        <v>0</v>
      </c>
      <c r="AL6" s="474"/>
      <c r="AM6" s="475">
        <f t="shared" ref="AM6:AM18" si="27">SUM(Q6+S6+U6+W6+Y6+AA6+AC6+AE6+AG6+AI6+AK6)</f>
        <v>9</v>
      </c>
      <c r="AN6" s="474"/>
      <c r="AO6" s="505">
        <f t="shared" si="5"/>
        <v>1000</v>
      </c>
      <c r="AP6" s="506">
        <f t="shared" si="6"/>
        <v>1000</v>
      </c>
      <c r="AQ6" s="507">
        <f t="shared" si="7"/>
        <v>1000</v>
      </c>
      <c r="AR6" s="506">
        <f t="shared" si="8"/>
        <v>1000</v>
      </c>
      <c r="AS6" s="507">
        <f t="shared" si="9"/>
        <v>1000</v>
      </c>
      <c r="AT6" s="507">
        <f t="shared" si="10"/>
        <v>1000</v>
      </c>
      <c r="AU6" s="507">
        <f t="shared" si="11"/>
        <v>1000</v>
      </c>
      <c r="AV6" s="507">
        <f t="shared" si="12"/>
        <v>1000</v>
      </c>
      <c r="AW6" s="506">
        <f t="shared" si="13"/>
        <v>1000</v>
      </c>
      <c r="AX6" s="507">
        <f t="shared" si="14"/>
        <v>0</v>
      </c>
      <c r="AY6" s="508">
        <f t="shared" si="15"/>
        <v>0</v>
      </c>
      <c r="AZ6" s="428"/>
      <c r="BA6" s="509">
        <f t="shared" si="16"/>
        <v>1</v>
      </c>
      <c r="BB6" s="510">
        <f t="shared" si="17"/>
        <v>9</v>
      </c>
      <c r="BC6" s="510">
        <f t="shared" si="18"/>
        <v>12</v>
      </c>
      <c r="BD6" s="511">
        <f t="shared" si="19"/>
        <v>15</v>
      </c>
      <c r="BE6" s="510">
        <f t="shared" si="20"/>
        <v>14</v>
      </c>
      <c r="BF6" s="510">
        <f t="shared" si="21"/>
        <v>11</v>
      </c>
      <c r="BG6" s="510">
        <f t="shared" si="22"/>
        <v>7</v>
      </c>
      <c r="BH6" s="510">
        <f t="shared" si="23"/>
        <v>5</v>
      </c>
      <c r="BI6" s="510">
        <f t="shared" si="24"/>
        <v>5</v>
      </c>
      <c r="BJ6" s="510">
        <f t="shared" si="25"/>
        <v>0</v>
      </c>
      <c r="BK6" s="510">
        <f t="shared" si="26"/>
        <v>0</v>
      </c>
      <c r="BL6" s="512">
        <f>SUM(BA6,BB6,BC6,BD6,BE6,BG6,BF6,BH6,BI6,BJ6,BK6)</f>
        <v>79</v>
      </c>
      <c r="BM6" s="506">
        <f>IF($AX$1&gt;7,(IF($AX$1=8,MIN(BA6:BH6),IF($AX$1=9,MIN(BA6:BI6),IF($AX$1=10,MIN(BA6:BJ6),IF($AX$1=11,MIN(BA6:BK6)))))),(IF($AX$1=4,MIN(BA6:BD6),IF($AX$1=5,MIN(BA6:BE6),IF($AX$1=6,MIN(BA6:BF6),IF($AX$1=7,MIN(BA6:BG6)))))))</f>
        <v>1</v>
      </c>
      <c r="BN6" s="506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513">
        <f t="shared" ref="BO6:BO18" si="28">SUM($BL6-$BM6)</f>
        <v>78</v>
      </c>
      <c r="BP6" s="434"/>
    </row>
    <row r="7" spans="1:68" ht="15">
      <c r="A7" s="485">
        <v>3</v>
      </c>
      <c r="B7" s="486" t="s">
        <v>14</v>
      </c>
      <c r="C7" s="222" t="s">
        <v>11</v>
      </c>
      <c r="D7" s="487"/>
      <c r="E7" s="514">
        <f t="shared" ref="E7:E18" si="29">IF(G7=0,0,IF(G7+F7&lt;1000,1000,G7+F7))</f>
        <v>1010</v>
      </c>
      <c r="F7" s="489">
        <f t="shared" si="0"/>
        <v>10</v>
      </c>
      <c r="G7" s="490">
        <v>1000</v>
      </c>
      <c r="H7" s="491">
        <f t="shared" si="1"/>
        <v>22.68</v>
      </c>
      <c r="I7" s="492">
        <f t="shared" ref="I7:I18" si="30">IF(M7=0,0,G7-M7)</f>
        <v>0</v>
      </c>
      <c r="J7" s="515">
        <v>3</v>
      </c>
      <c r="K7" s="494">
        <v>12</v>
      </c>
      <c r="L7" s="495">
        <v>9</v>
      </c>
      <c r="M7" s="496">
        <f t="shared" si="2"/>
        <v>1000</v>
      </c>
      <c r="N7" s="492">
        <f t="shared" si="3"/>
        <v>87</v>
      </c>
      <c r="O7" s="497">
        <f t="shared" si="4"/>
        <v>86</v>
      </c>
      <c r="P7" s="498">
        <v>10</v>
      </c>
      <c r="Q7" s="499">
        <v>2</v>
      </c>
      <c r="R7" s="500">
        <v>4</v>
      </c>
      <c r="S7" s="501">
        <v>2</v>
      </c>
      <c r="T7" s="502">
        <v>2</v>
      </c>
      <c r="U7" s="503">
        <v>1</v>
      </c>
      <c r="V7" s="500">
        <v>13</v>
      </c>
      <c r="W7" s="503">
        <v>2</v>
      </c>
      <c r="X7" s="502">
        <v>1</v>
      </c>
      <c r="Y7" s="503">
        <v>0</v>
      </c>
      <c r="Z7" s="502">
        <v>14</v>
      </c>
      <c r="AA7" s="503">
        <v>1</v>
      </c>
      <c r="AB7" s="502">
        <v>8</v>
      </c>
      <c r="AC7" s="501">
        <v>2</v>
      </c>
      <c r="AD7" s="498">
        <v>6</v>
      </c>
      <c r="AE7" s="499">
        <v>0</v>
      </c>
      <c r="AF7" s="504">
        <v>9</v>
      </c>
      <c r="AG7" s="501">
        <v>2</v>
      </c>
      <c r="AH7" s="500">
        <v>99</v>
      </c>
      <c r="AI7" s="503">
        <v>0</v>
      </c>
      <c r="AJ7" s="500">
        <v>99</v>
      </c>
      <c r="AK7" s="503">
        <v>0</v>
      </c>
      <c r="AL7" s="474"/>
      <c r="AM7" s="475">
        <f t="shared" si="27"/>
        <v>12</v>
      </c>
      <c r="AN7" s="474"/>
      <c r="AO7" s="505">
        <f t="shared" si="5"/>
        <v>1000</v>
      </c>
      <c r="AP7" s="506">
        <f t="shared" si="6"/>
        <v>1000</v>
      </c>
      <c r="AQ7" s="507">
        <f t="shared" si="7"/>
        <v>1000</v>
      </c>
      <c r="AR7" s="506">
        <f t="shared" si="8"/>
        <v>1000</v>
      </c>
      <c r="AS7" s="507">
        <f t="shared" si="9"/>
        <v>1000</v>
      </c>
      <c r="AT7" s="507">
        <f t="shared" si="10"/>
        <v>1000</v>
      </c>
      <c r="AU7" s="507">
        <f t="shared" si="11"/>
        <v>1000</v>
      </c>
      <c r="AV7" s="507">
        <f t="shared" si="12"/>
        <v>1000</v>
      </c>
      <c r="AW7" s="506">
        <f t="shared" si="13"/>
        <v>1000</v>
      </c>
      <c r="AX7" s="507">
        <f t="shared" si="14"/>
        <v>0</v>
      </c>
      <c r="AY7" s="508">
        <f t="shared" si="15"/>
        <v>0</v>
      </c>
      <c r="AZ7" s="428"/>
      <c r="BA7" s="509">
        <f t="shared" si="16"/>
        <v>7</v>
      </c>
      <c r="BB7" s="510">
        <f t="shared" si="17"/>
        <v>14</v>
      </c>
      <c r="BC7" s="510">
        <f t="shared" si="18"/>
        <v>9</v>
      </c>
      <c r="BD7" s="511">
        <f t="shared" si="19"/>
        <v>11</v>
      </c>
      <c r="BE7" s="510">
        <f t="shared" si="20"/>
        <v>15</v>
      </c>
      <c r="BF7" s="510">
        <f t="shared" si="21"/>
        <v>12</v>
      </c>
      <c r="BG7" s="510">
        <f t="shared" si="22"/>
        <v>9</v>
      </c>
      <c r="BH7" s="510">
        <f t="shared" si="23"/>
        <v>9</v>
      </c>
      <c r="BI7" s="510">
        <f t="shared" si="24"/>
        <v>1</v>
      </c>
      <c r="BJ7" s="510">
        <f t="shared" si="25"/>
        <v>0</v>
      </c>
      <c r="BK7" s="510">
        <f t="shared" si="26"/>
        <v>0</v>
      </c>
      <c r="BL7" s="512">
        <f t="shared" ref="BL7:BL18" si="31">SUM(BA7,BB7,BC7,BD7,BE7,BG7,BF7,BH7,BI7,BJ7,BK7)</f>
        <v>87</v>
      </c>
      <c r="BM7" s="506">
        <f t="shared" ref="BM7:BM18" si="32">IF($AX$1&gt;7,(IF($AX$1=8,MIN(BA7:BH7),IF($AX$1=9,MIN(BA7:BI7),IF($AX$1=10,MIN(BA7:BJ7),IF($AX$1=11,MIN(BA7:BK7)))))),(IF($AX$1=4,MIN(BA7:BD7),IF($AX$1=5,MIN(BA7:BE7),IF($AX$1=6,MIN(BA7:BF7),IF($AX$1=7,MIN(BA7:BG7)))))))</f>
        <v>1</v>
      </c>
      <c r="BN7" s="506">
        <f t="shared" ref="BN7:BN18" si="33">IF($AX$1&gt;7,(IF($AX$1=8,MAX(BA7:BH7),IF($AX$1=9,MAX(BA7:BI7),IF($AX$1=10,MAX(BA7:BJ7),IF($AX$1=11,MAX(BA7:BK7)))))),(IF($AX$1=4,MAX(BA7:BD7),IF($AX$1=5,MAX(BA7:BE7),IF($AX$1=6,MAX(BA7:BF7),IF($AX$1=7,MAX(BA7:BG7)))))))</f>
        <v>15</v>
      </c>
      <c r="BO7" s="513">
        <f t="shared" si="28"/>
        <v>86</v>
      </c>
      <c r="BP7" s="434"/>
    </row>
    <row r="8" spans="1:68" ht="15">
      <c r="A8" s="485">
        <v>4</v>
      </c>
      <c r="B8" s="486" t="s">
        <v>166</v>
      </c>
      <c r="C8" s="222" t="s">
        <v>11</v>
      </c>
      <c r="D8" s="487"/>
      <c r="E8" s="514">
        <f t="shared" si="29"/>
        <v>1030</v>
      </c>
      <c r="F8" s="489">
        <f t="shared" si="0"/>
        <v>30</v>
      </c>
      <c r="G8" s="490">
        <v>1000</v>
      </c>
      <c r="H8" s="491">
        <f t="shared" si="1"/>
        <v>23.52</v>
      </c>
      <c r="I8" s="492">
        <f t="shared" si="30"/>
        <v>0</v>
      </c>
      <c r="J8" s="515">
        <v>2</v>
      </c>
      <c r="K8" s="494">
        <v>14</v>
      </c>
      <c r="L8" s="495">
        <v>9</v>
      </c>
      <c r="M8" s="496">
        <f t="shared" si="2"/>
        <v>1000</v>
      </c>
      <c r="N8" s="492">
        <f t="shared" si="3"/>
        <v>90</v>
      </c>
      <c r="O8" s="497">
        <f t="shared" si="4"/>
        <v>85</v>
      </c>
      <c r="P8" s="498">
        <v>11</v>
      </c>
      <c r="Q8" s="499">
        <v>2</v>
      </c>
      <c r="R8" s="500">
        <v>3</v>
      </c>
      <c r="S8" s="501">
        <v>0</v>
      </c>
      <c r="T8" s="502">
        <v>7</v>
      </c>
      <c r="U8" s="503">
        <v>2</v>
      </c>
      <c r="V8" s="500">
        <v>5</v>
      </c>
      <c r="W8" s="503">
        <v>2</v>
      </c>
      <c r="X8" s="502">
        <v>2</v>
      </c>
      <c r="Y8" s="503">
        <v>2</v>
      </c>
      <c r="Z8" s="502">
        <v>1</v>
      </c>
      <c r="AA8" s="503">
        <v>0</v>
      </c>
      <c r="AB8" s="502">
        <v>14</v>
      </c>
      <c r="AC8" s="501">
        <v>2</v>
      </c>
      <c r="AD8" s="516">
        <v>13</v>
      </c>
      <c r="AE8" s="499">
        <v>2</v>
      </c>
      <c r="AF8" s="504">
        <v>6</v>
      </c>
      <c r="AG8" s="501">
        <v>2</v>
      </c>
      <c r="AH8" s="500">
        <v>99</v>
      </c>
      <c r="AI8" s="503">
        <v>0</v>
      </c>
      <c r="AJ8" s="500">
        <v>99</v>
      </c>
      <c r="AK8" s="503">
        <v>0</v>
      </c>
      <c r="AL8" s="474"/>
      <c r="AM8" s="475">
        <f t="shared" si="27"/>
        <v>14</v>
      </c>
      <c r="AN8" s="474"/>
      <c r="AO8" s="505">
        <f t="shared" si="5"/>
        <v>1000</v>
      </c>
      <c r="AP8" s="506">
        <f t="shared" si="6"/>
        <v>1000</v>
      </c>
      <c r="AQ8" s="507">
        <f t="shared" si="7"/>
        <v>1000</v>
      </c>
      <c r="AR8" s="506">
        <f t="shared" si="8"/>
        <v>1000</v>
      </c>
      <c r="AS8" s="507">
        <f t="shared" si="9"/>
        <v>1000</v>
      </c>
      <c r="AT8" s="507">
        <f t="shared" si="10"/>
        <v>1000</v>
      </c>
      <c r="AU8" s="507">
        <f t="shared" si="11"/>
        <v>1000</v>
      </c>
      <c r="AV8" s="507">
        <f t="shared" si="12"/>
        <v>1000</v>
      </c>
      <c r="AW8" s="506">
        <f t="shared" si="13"/>
        <v>1000</v>
      </c>
      <c r="AX8" s="507">
        <f t="shared" si="14"/>
        <v>0</v>
      </c>
      <c r="AY8" s="508">
        <f t="shared" si="15"/>
        <v>0</v>
      </c>
      <c r="AZ8" s="428"/>
      <c r="BA8" s="509">
        <f t="shared" si="16"/>
        <v>8</v>
      </c>
      <c r="BB8" s="510">
        <f t="shared" si="17"/>
        <v>12</v>
      </c>
      <c r="BC8" s="510">
        <f t="shared" si="18"/>
        <v>5</v>
      </c>
      <c r="BD8" s="511">
        <f t="shared" si="19"/>
        <v>9</v>
      </c>
      <c r="BE8" s="510">
        <f t="shared" si="20"/>
        <v>9</v>
      </c>
      <c r="BF8" s="510">
        <f t="shared" si="21"/>
        <v>15</v>
      </c>
      <c r="BG8" s="510">
        <f t="shared" si="22"/>
        <v>12</v>
      </c>
      <c r="BH8" s="510">
        <f t="shared" si="23"/>
        <v>11</v>
      </c>
      <c r="BI8" s="510">
        <f t="shared" si="24"/>
        <v>9</v>
      </c>
      <c r="BJ8" s="510">
        <f t="shared" si="25"/>
        <v>0</v>
      </c>
      <c r="BK8" s="510">
        <f t="shared" si="26"/>
        <v>0</v>
      </c>
      <c r="BL8" s="512">
        <f t="shared" si="31"/>
        <v>90</v>
      </c>
      <c r="BM8" s="506">
        <f t="shared" si="32"/>
        <v>5</v>
      </c>
      <c r="BN8" s="506">
        <f t="shared" si="33"/>
        <v>15</v>
      </c>
      <c r="BO8" s="513">
        <f t="shared" si="28"/>
        <v>85</v>
      </c>
      <c r="BP8" s="434"/>
    </row>
    <row r="9" spans="1:68" ht="15">
      <c r="A9" s="485">
        <v>5</v>
      </c>
      <c r="B9" s="486" t="s">
        <v>35</v>
      </c>
      <c r="C9" s="223" t="s">
        <v>20</v>
      </c>
      <c r="D9" s="487"/>
      <c r="E9" s="514">
        <f t="shared" si="29"/>
        <v>1000</v>
      </c>
      <c r="F9" s="489">
        <f t="shared" si="0"/>
        <v>0</v>
      </c>
      <c r="G9" s="490">
        <v>1000</v>
      </c>
      <c r="H9" s="491">
        <f t="shared" si="1"/>
        <v>18.48</v>
      </c>
      <c r="I9" s="492">
        <f t="shared" si="30"/>
        <v>0</v>
      </c>
      <c r="J9" s="493">
        <v>8</v>
      </c>
      <c r="K9" s="494">
        <v>9</v>
      </c>
      <c r="L9" s="495">
        <v>9</v>
      </c>
      <c r="M9" s="496">
        <f t="shared" si="2"/>
        <v>1000</v>
      </c>
      <c r="N9" s="492">
        <f t="shared" si="3"/>
        <v>78</v>
      </c>
      <c r="O9" s="497">
        <f t="shared" si="4"/>
        <v>77</v>
      </c>
      <c r="P9" s="498">
        <v>12</v>
      </c>
      <c r="Q9" s="499">
        <v>2</v>
      </c>
      <c r="R9" s="500">
        <v>2</v>
      </c>
      <c r="S9" s="501">
        <v>0</v>
      </c>
      <c r="T9" s="502">
        <v>8</v>
      </c>
      <c r="U9" s="503">
        <v>2</v>
      </c>
      <c r="V9" s="500">
        <v>4</v>
      </c>
      <c r="W9" s="503">
        <v>0</v>
      </c>
      <c r="X9" s="502">
        <v>6</v>
      </c>
      <c r="Y9" s="503">
        <v>0</v>
      </c>
      <c r="Z9" s="502">
        <v>9</v>
      </c>
      <c r="AA9" s="503">
        <v>2</v>
      </c>
      <c r="AB9" s="502">
        <v>7</v>
      </c>
      <c r="AC9" s="501">
        <v>2</v>
      </c>
      <c r="AD9" s="498">
        <v>1</v>
      </c>
      <c r="AE9" s="499">
        <v>0</v>
      </c>
      <c r="AF9" s="504">
        <v>13</v>
      </c>
      <c r="AG9" s="501">
        <v>1</v>
      </c>
      <c r="AH9" s="500">
        <v>99</v>
      </c>
      <c r="AI9" s="503">
        <v>0</v>
      </c>
      <c r="AJ9" s="500">
        <v>99</v>
      </c>
      <c r="AK9" s="503">
        <v>0</v>
      </c>
      <c r="AL9" s="474"/>
      <c r="AM9" s="475">
        <f t="shared" si="27"/>
        <v>9</v>
      </c>
      <c r="AN9" s="474"/>
      <c r="AO9" s="505">
        <f t="shared" si="5"/>
        <v>1000</v>
      </c>
      <c r="AP9" s="506">
        <f t="shared" si="6"/>
        <v>1000</v>
      </c>
      <c r="AQ9" s="507">
        <f t="shared" si="7"/>
        <v>1000</v>
      </c>
      <c r="AR9" s="506">
        <f t="shared" si="8"/>
        <v>1000</v>
      </c>
      <c r="AS9" s="507">
        <f t="shared" si="9"/>
        <v>1000</v>
      </c>
      <c r="AT9" s="507">
        <f t="shared" si="10"/>
        <v>1000</v>
      </c>
      <c r="AU9" s="507">
        <f t="shared" si="11"/>
        <v>1000</v>
      </c>
      <c r="AV9" s="507">
        <f t="shared" si="12"/>
        <v>1000</v>
      </c>
      <c r="AW9" s="506">
        <f t="shared" si="13"/>
        <v>1000</v>
      </c>
      <c r="AX9" s="507">
        <f t="shared" si="14"/>
        <v>0</v>
      </c>
      <c r="AY9" s="508">
        <f t="shared" si="15"/>
        <v>0</v>
      </c>
      <c r="AZ9" s="428"/>
      <c r="BA9" s="509">
        <f t="shared" si="16"/>
        <v>5</v>
      </c>
      <c r="BB9" s="510">
        <f t="shared" si="17"/>
        <v>9</v>
      </c>
      <c r="BC9" s="510">
        <f t="shared" si="18"/>
        <v>9</v>
      </c>
      <c r="BD9" s="511">
        <f t="shared" si="19"/>
        <v>14</v>
      </c>
      <c r="BE9" s="510">
        <f t="shared" si="20"/>
        <v>9</v>
      </c>
      <c r="BF9" s="510">
        <f t="shared" si="21"/>
        <v>1</v>
      </c>
      <c r="BG9" s="510">
        <f t="shared" si="22"/>
        <v>5</v>
      </c>
      <c r="BH9" s="510">
        <f t="shared" si="23"/>
        <v>15</v>
      </c>
      <c r="BI9" s="510">
        <f t="shared" si="24"/>
        <v>11</v>
      </c>
      <c r="BJ9" s="510">
        <f t="shared" si="25"/>
        <v>0</v>
      </c>
      <c r="BK9" s="510">
        <f t="shared" si="26"/>
        <v>0</v>
      </c>
      <c r="BL9" s="512">
        <f t="shared" si="31"/>
        <v>78</v>
      </c>
      <c r="BM9" s="506">
        <f t="shared" si="32"/>
        <v>1</v>
      </c>
      <c r="BN9" s="506">
        <f t="shared" si="33"/>
        <v>15</v>
      </c>
      <c r="BO9" s="513">
        <f t="shared" si="28"/>
        <v>77</v>
      </c>
      <c r="BP9" s="434"/>
    </row>
    <row r="10" spans="1:68" ht="15">
      <c r="A10" s="485">
        <v>6</v>
      </c>
      <c r="B10" s="486" t="s">
        <v>24</v>
      </c>
      <c r="C10" s="554" t="s">
        <v>18</v>
      </c>
      <c r="D10" s="487"/>
      <c r="E10" s="514">
        <f t="shared" si="29"/>
        <v>1000</v>
      </c>
      <c r="F10" s="489">
        <f t="shared" si="0"/>
        <v>0</v>
      </c>
      <c r="G10" s="490">
        <v>1000</v>
      </c>
      <c r="H10" s="491">
        <f t="shared" si="1"/>
        <v>20.16</v>
      </c>
      <c r="I10" s="492">
        <f t="shared" si="30"/>
        <v>0</v>
      </c>
      <c r="J10" s="493">
        <v>6</v>
      </c>
      <c r="K10" s="494">
        <v>9</v>
      </c>
      <c r="L10" s="495">
        <v>9</v>
      </c>
      <c r="M10" s="496">
        <f t="shared" si="2"/>
        <v>1000</v>
      </c>
      <c r="N10" s="492">
        <f t="shared" si="3"/>
        <v>93</v>
      </c>
      <c r="O10" s="497">
        <f t="shared" si="4"/>
        <v>88</v>
      </c>
      <c r="P10" s="498">
        <v>13</v>
      </c>
      <c r="Q10" s="499">
        <v>1</v>
      </c>
      <c r="R10" s="500">
        <v>11</v>
      </c>
      <c r="S10" s="501">
        <v>2</v>
      </c>
      <c r="T10" s="502">
        <v>1</v>
      </c>
      <c r="U10" s="503">
        <v>0</v>
      </c>
      <c r="V10" s="500">
        <v>14</v>
      </c>
      <c r="W10" s="503">
        <v>0</v>
      </c>
      <c r="X10" s="502">
        <v>5</v>
      </c>
      <c r="Y10" s="503">
        <v>2</v>
      </c>
      <c r="Z10" s="502">
        <v>10</v>
      </c>
      <c r="AA10" s="503">
        <v>1</v>
      </c>
      <c r="AB10" s="502">
        <v>12</v>
      </c>
      <c r="AC10" s="501">
        <v>1</v>
      </c>
      <c r="AD10" s="516">
        <v>3</v>
      </c>
      <c r="AE10" s="499">
        <v>2</v>
      </c>
      <c r="AF10" s="504">
        <v>4</v>
      </c>
      <c r="AG10" s="501">
        <v>0</v>
      </c>
      <c r="AH10" s="500">
        <v>99</v>
      </c>
      <c r="AI10" s="503">
        <v>0</v>
      </c>
      <c r="AJ10" s="500">
        <v>99</v>
      </c>
      <c r="AK10" s="503">
        <v>0</v>
      </c>
      <c r="AL10" s="474"/>
      <c r="AM10" s="475">
        <f t="shared" si="27"/>
        <v>9</v>
      </c>
      <c r="AN10" s="474"/>
      <c r="AO10" s="505">
        <f t="shared" si="5"/>
        <v>1000</v>
      </c>
      <c r="AP10" s="506">
        <f t="shared" si="6"/>
        <v>1000</v>
      </c>
      <c r="AQ10" s="507">
        <f t="shared" si="7"/>
        <v>1000</v>
      </c>
      <c r="AR10" s="506">
        <f t="shared" si="8"/>
        <v>1000</v>
      </c>
      <c r="AS10" s="507">
        <f t="shared" si="9"/>
        <v>1000</v>
      </c>
      <c r="AT10" s="507">
        <f t="shared" si="10"/>
        <v>1000</v>
      </c>
      <c r="AU10" s="507">
        <f t="shared" si="11"/>
        <v>1000</v>
      </c>
      <c r="AV10" s="507">
        <f t="shared" si="12"/>
        <v>1000</v>
      </c>
      <c r="AW10" s="506">
        <f t="shared" si="13"/>
        <v>1000</v>
      </c>
      <c r="AX10" s="507">
        <f t="shared" si="14"/>
        <v>0</v>
      </c>
      <c r="AY10" s="508">
        <f t="shared" si="15"/>
        <v>0</v>
      </c>
      <c r="AZ10" s="428"/>
      <c r="BA10" s="509">
        <f t="shared" si="16"/>
        <v>11</v>
      </c>
      <c r="BB10" s="510">
        <f t="shared" si="17"/>
        <v>8</v>
      </c>
      <c r="BC10" s="510">
        <f t="shared" si="18"/>
        <v>15</v>
      </c>
      <c r="BD10" s="511">
        <f t="shared" si="19"/>
        <v>12</v>
      </c>
      <c r="BE10" s="510">
        <f t="shared" si="20"/>
        <v>9</v>
      </c>
      <c r="BF10" s="510">
        <f t="shared" si="21"/>
        <v>7</v>
      </c>
      <c r="BG10" s="510">
        <f t="shared" si="22"/>
        <v>5</v>
      </c>
      <c r="BH10" s="510">
        <f t="shared" si="23"/>
        <v>12</v>
      </c>
      <c r="BI10" s="510">
        <f t="shared" si="24"/>
        <v>14</v>
      </c>
      <c r="BJ10" s="510">
        <f t="shared" si="25"/>
        <v>0</v>
      </c>
      <c r="BK10" s="510">
        <f t="shared" si="26"/>
        <v>0</v>
      </c>
      <c r="BL10" s="512">
        <f t="shared" si="31"/>
        <v>93</v>
      </c>
      <c r="BM10" s="506">
        <f t="shared" si="32"/>
        <v>5</v>
      </c>
      <c r="BN10" s="506">
        <f t="shared" si="33"/>
        <v>15</v>
      </c>
      <c r="BO10" s="513">
        <f t="shared" si="28"/>
        <v>88</v>
      </c>
      <c r="BP10" s="434"/>
    </row>
    <row r="11" spans="1:68" ht="15">
      <c r="A11" s="485">
        <v>7</v>
      </c>
      <c r="B11" s="486" t="s">
        <v>235</v>
      </c>
      <c r="C11" s="331" t="s">
        <v>236</v>
      </c>
      <c r="D11" s="487"/>
      <c r="E11" s="514">
        <f t="shared" si="29"/>
        <v>1000</v>
      </c>
      <c r="F11" s="489">
        <f t="shared" si="0"/>
        <v>0</v>
      </c>
      <c r="G11" s="490">
        <v>1000</v>
      </c>
      <c r="H11" s="491">
        <f t="shared" si="1"/>
        <v>15.12</v>
      </c>
      <c r="I11" s="492">
        <f t="shared" si="30"/>
        <v>0</v>
      </c>
      <c r="J11" s="493">
        <v>12</v>
      </c>
      <c r="K11" s="494">
        <v>5</v>
      </c>
      <c r="L11" s="495">
        <v>9</v>
      </c>
      <c r="M11" s="496">
        <f t="shared" si="2"/>
        <v>1000</v>
      </c>
      <c r="N11" s="492">
        <f t="shared" si="3"/>
        <v>74</v>
      </c>
      <c r="O11" s="497">
        <f t="shared" si="4"/>
        <v>73</v>
      </c>
      <c r="P11" s="498">
        <v>14</v>
      </c>
      <c r="Q11" s="499">
        <v>0</v>
      </c>
      <c r="R11" s="500">
        <v>10</v>
      </c>
      <c r="S11" s="501">
        <v>1</v>
      </c>
      <c r="T11" s="502">
        <v>4</v>
      </c>
      <c r="U11" s="503">
        <v>0</v>
      </c>
      <c r="V11" s="500">
        <v>8</v>
      </c>
      <c r="W11" s="503">
        <v>0</v>
      </c>
      <c r="X11" s="502">
        <v>9</v>
      </c>
      <c r="Y11" s="503">
        <v>2</v>
      </c>
      <c r="Z11" s="502">
        <v>12</v>
      </c>
      <c r="AA11" s="503">
        <v>2</v>
      </c>
      <c r="AB11" s="502">
        <v>5</v>
      </c>
      <c r="AC11" s="501">
        <v>0</v>
      </c>
      <c r="AD11" s="517">
        <v>11</v>
      </c>
      <c r="AE11" s="499">
        <v>0</v>
      </c>
      <c r="AF11" s="504">
        <v>2</v>
      </c>
      <c r="AG11" s="501">
        <v>0</v>
      </c>
      <c r="AH11" s="500">
        <v>99</v>
      </c>
      <c r="AI11" s="503">
        <v>0</v>
      </c>
      <c r="AJ11" s="500">
        <v>99</v>
      </c>
      <c r="AK11" s="503">
        <v>0</v>
      </c>
      <c r="AL11" s="474"/>
      <c r="AM11" s="475">
        <f t="shared" si="27"/>
        <v>5</v>
      </c>
      <c r="AN11" s="474"/>
      <c r="AO11" s="505">
        <f t="shared" si="5"/>
        <v>1000</v>
      </c>
      <c r="AP11" s="506">
        <f t="shared" si="6"/>
        <v>1000</v>
      </c>
      <c r="AQ11" s="507">
        <f t="shared" si="7"/>
        <v>1000</v>
      </c>
      <c r="AR11" s="506">
        <f t="shared" si="8"/>
        <v>1000</v>
      </c>
      <c r="AS11" s="507">
        <f t="shared" si="9"/>
        <v>1000</v>
      </c>
      <c r="AT11" s="507">
        <f t="shared" si="10"/>
        <v>1000</v>
      </c>
      <c r="AU11" s="507">
        <f t="shared" si="11"/>
        <v>1000</v>
      </c>
      <c r="AV11" s="507">
        <f t="shared" si="12"/>
        <v>1000</v>
      </c>
      <c r="AW11" s="506">
        <f t="shared" si="13"/>
        <v>1000</v>
      </c>
      <c r="AX11" s="507">
        <f t="shared" si="14"/>
        <v>0</v>
      </c>
      <c r="AY11" s="508">
        <f t="shared" si="15"/>
        <v>0</v>
      </c>
      <c r="AZ11" s="428"/>
      <c r="BA11" s="509">
        <f t="shared" si="16"/>
        <v>12</v>
      </c>
      <c r="BB11" s="510">
        <f t="shared" si="17"/>
        <v>7</v>
      </c>
      <c r="BC11" s="510">
        <f t="shared" si="18"/>
        <v>14</v>
      </c>
      <c r="BD11" s="511">
        <f t="shared" si="19"/>
        <v>9</v>
      </c>
      <c r="BE11" s="510">
        <f t="shared" si="20"/>
        <v>1</v>
      </c>
      <c r="BF11" s="510">
        <f t="shared" si="21"/>
        <v>5</v>
      </c>
      <c r="BG11" s="510">
        <f t="shared" si="22"/>
        <v>9</v>
      </c>
      <c r="BH11" s="510">
        <f t="shared" si="23"/>
        <v>8</v>
      </c>
      <c r="BI11" s="510">
        <f t="shared" si="24"/>
        <v>9</v>
      </c>
      <c r="BJ11" s="510">
        <f t="shared" si="25"/>
        <v>0</v>
      </c>
      <c r="BK11" s="510">
        <f t="shared" si="26"/>
        <v>0</v>
      </c>
      <c r="BL11" s="512">
        <f t="shared" si="31"/>
        <v>74</v>
      </c>
      <c r="BM11" s="506">
        <f t="shared" si="32"/>
        <v>1</v>
      </c>
      <c r="BN11" s="506">
        <f t="shared" si="33"/>
        <v>14</v>
      </c>
      <c r="BO11" s="513">
        <f t="shared" si="28"/>
        <v>73</v>
      </c>
      <c r="BP11" s="434"/>
    </row>
    <row r="12" spans="1:68" ht="15">
      <c r="A12" s="485">
        <v>8</v>
      </c>
      <c r="B12" s="486" t="s">
        <v>207</v>
      </c>
      <c r="C12" s="222" t="s">
        <v>72</v>
      </c>
      <c r="D12" s="518"/>
      <c r="E12" s="514">
        <f t="shared" si="29"/>
        <v>1000</v>
      </c>
      <c r="F12" s="489">
        <f t="shared" si="0"/>
        <v>0</v>
      </c>
      <c r="G12" s="490">
        <v>1000</v>
      </c>
      <c r="H12" s="491">
        <f t="shared" si="1"/>
        <v>17.64</v>
      </c>
      <c r="I12" s="492">
        <f t="shared" si="30"/>
        <v>0</v>
      </c>
      <c r="J12" s="493">
        <v>9</v>
      </c>
      <c r="K12" s="494">
        <v>9</v>
      </c>
      <c r="L12" s="495">
        <v>9</v>
      </c>
      <c r="M12" s="496">
        <f t="shared" si="2"/>
        <v>1000</v>
      </c>
      <c r="N12" s="492">
        <f t="shared" si="3"/>
        <v>74</v>
      </c>
      <c r="O12" s="497">
        <f t="shared" si="4"/>
        <v>73</v>
      </c>
      <c r="P12" s="498">
        <v>1</v>
      </c>
      <c r="Q12" s="499">
        <v>0</v>
      </c>
      <c r="R12" s="500">
        <v>9</v>
      </c>
      <c r="S12" s="501">
        <v>2</v>
      </c>
      <c r="T12" s="502">
        <v>5</v>
      </c>
      <c r="U12" s="503">
        <v>0</v>
      </c>
      <c r="V12" s="500">
        <v>7</v>
      </c>
      <c r="W12" s="503">
        <v>2</v>
      </c>
      <c r="X12" s="502">
        <v>14</v>
      </c>
      <c r="Y12" s="503">
        <v>0</v>
      </c>
      <c r="Z12" s="502">
        <v>11</v>
      </c>
      <c r="AA12" s="503">
        <v>2</v>
      </c>
      <c r="AB12" s="502">
        <v>3</v>
      </c>
      <c r="AC12" s="501">
        <v>0</v>
      </c>
      <c r="AD12" s="517">
        <v>10</v>
      </c>
      <c r="AE12" s="499">
        <v>1</v>
      </c>
      <c r="AF12" s="504">
        <v>12</v>
      </c>
      <c r="AG12" s="501">
        <v>2</v>
      </c>
      <c r="AH12" s="500">
        <v>99</v>
      </c>
      <c r="AI12" s="503">
        <v>0</v>
      </c>
      <c r="AJ12" s="500">
        <v>99</v>
      </c>
      <c r="AK12" s="503">
        <v>0</v>
      </c>
      <c r="AL12" s="474"/>
      <c r="AM12" s="475">
        <f t="shared" si="27"/>
        <v>9</v>
      </c>
      <c r="AN12" s="474"/>
      <c r="AO12" s="505">
        <f t="shared" si="5"/>
        <v>1000</v>
      </c>
      <c r="AP12" s="506">
        <f t="shared" si="6"/>
        <v>1000</v>
      </c>
      <c r="AQ12" s="507">
        <f t="shared" si="7"/>
        <v>1000</v>
      </c>
      <c r="AR12" s="506">
        <f t="shared" si="8"/>
        <v>1000</v>
      </c>
      <c r="AS12" s="507">
        <f t="shared" si="9"/>
        <v>1000</v>
      </c>
      <c r="AT12" s="507">
        <f t="shared" si="10"/>
        <v>1000</v>
      </c>
      <c r="AU12" s="507">
        <f t="shared" si="11"/>
        <v>1000</v>
      </c>
      <c r="AV12" s="507">
        <f t="shared" si="12"/>
        <v>1000</v>
      </c>
      <c r="AW12" s="506">
        <f t="shared" si="13"/>
        <v>1000</v>
      </c>
      <c r="AX12" s="507">
        <f t="shared" si="14"/>
        <v>0</v>
      </c>
      <c r="AY12" s="508">
        <f t="shared" si="15"/>
        <v>0</v>
      </c>
      <c r="AZ12" s="428"/>
      <c r="BA12" s="509">
        <f t="shared" si="16"/>
        <v>15</v>
      </c>
      <c r="BB12" s="510">
        <f t="shared" si="17"/>
        <v>1</v>
      </c>
      <c r="BC12" s="510">
        <f t="shared" si="18"/>
        <v>9</v>
      </c>
      <c r="BD12" s="511">
        <f t="shared" si="19"/>
        <v>5</v>
      </c>
      <c r="BE12" s="510">
        <f t="shared" si="20"/>
        <v>12</v>
      </c>
      <c r="BF12" s="510">
        <f t="shared" si="21"/>
        <v>8</v>
      </c>
      <c r="BG12" s="510">
        <f t="shared" si="22"/>
        <v>12</v>
      </c>
      <c r="BH12" s="510">
        <f t="shared" si="23"/>
        <v>7</v>
      </c>
      <c r="BI12" s="510">
        <f t="shared" si="24"/>
        <v>5</v>
      </c>
      <c r="BJ12" s="510">
        <f t="shared" si="25"/>
        <v>0</v>
      </c>
      <c r="BK12" s="510">
        <f t="shared" si="26"/>
        <v>0</v>
      </c>
      <c r="BL12" s="512">
        <f t="shared" si="31"/>
        <v>74</v>
      </c>
      <c r="BM12" s="506">
        <f t="shared" si="32"/>
        <v>1</v>
      </c>
      <c r="BN12" s="506">
        <f t="shared" si="33"/>
        <v>15</v>
      </c>
      <c r="BO12" s="513">
        <f t="shared" si="28"/>
        <v>73</v>
      </c>
      <c r="BP12" s="434"/>
    </row>
    <row r="13" spans="1:68" ht="15">
      <c r="A13" s="485">
        <v>9</v>
      </c>
      <c r="B13" s="486" t="s">
        <v>249</v>
      </c>
      <c r="C13" s="331" t="s">
        <v>236</v>
      </c>
      <c r="D13" s="518"/>
      <c r="E13" s="514">
        <f t="shared" si="29"/>
        <v>1000</v>
      </c>
      <c r="F13" s="489">
        <f t="shared" si="0"/>
        <v>0</v>
      </c>
      <c r="G13" s="490">
        <v>1000</v>
      </c>
      <c r="H13" s="491">
        <f t="shared" si="1"/>
        <v>13.44</v>
      </c>
      <c r="I13" s="492">
        <f t="shared" si="30"/>
        <v>0</v>
      </c>
      <c r="J13" s="493">
        <v>14</v>
      </c>
      <c r="K13" s="494">
        <v>1</v>
      </c>
      <c r="L13" s="495">
        <v>9</v>
      </c>
      <c r="M13" s="496">
        <f t="shared" si="2"/>
        <v>1000</v>
      </c>
      <c r="N13" s="492">
        <f t="shared" si="3"/>
        <v>76</v>
      </c>
      <c r="O13" s="497">
        <f t="shared" si="4"/>
        <v>71</v>
      </c>
      <c r="P13" s="498">
        <v>2</v>
      </c>
      <c r="Q13" s="499">
        <v>0</v>
      </c>
      <c r="R13" s="500">
        <v>8</v>
      </c>
      <c r="S13" s="501">
        <v>0</v>
      </c>
      <c r="T13" s="502">
        <v>12</v>
      </c>
      <c r="U13" s="503">
        <v>0</v>
      </c>
      <c r="V13" s="500">
        <v>10</v>
      </c>
      <c r="W13" s="503">
        <v>1</v>
      </c>
      <c r="X13" s="502">
        <v>7</v>
      </c>
      <c r="Y13" s="503">
        <v>0</v>
      </c>
      <c r="Z13" s="502">
        <v>5</v>
      </c>
      <c r="AA13" s="503">
        <v>0</v>
      </c>
      <c r="AB13" s="502">
        <v>11</v>
      </c>
      <c r="AC13" s="501">
        <v>0</v>
      </c>
      <c r="AD13" s="517">
        <v>14</v>
      </c>
      <c r="AE13" s="499">
        <v>0</v>
      </c>
      <c r="AF13" s="504">
        <v>3</v>
      </c>
      <c r="AG13" s="501">
        <v>0</v>
      </c>
      <c r="AH13" s="500">
        <v>99</v>
      </c>
      <c r="AI13" s="503">
        <v>0</v>
      </c>
      <c r="AJ13" s="500">
        <v>99</v>
      </c>
      <c r="AK13" s="503">
        <v>0</v>
      </c>
      <c r="AL13" s="474"/>
      <c r="AM13" s="475">
        <f t="shared" si="27"/>
        <v>1</v>
      </c>
      <c r="AN13" s="474"/>
      <c r="AO13" s="505">
        <f t="shared" si="5"/>
        <v>1000</v>
      </c>
      <c r="AP13" s="506">
        <f t="shared" si="6"/>
        <v>1000</v>
      </c>
      <c r="AQ13" s="507">
        <f t="shared" si="7"/>
        <v>1000</v>
      </c>
      <c r="AR13" s="506">
        <f t="shared" si="8"/>
        <v>1000</v>
      </c>
      <c r="AS13" s="507">
        <f t="shared" si="9"/>
        <v>1000</v>
      </c>
      <c r="AT13" s="507">
        <f t="shared" si="10"/>
        <v>1000</v>
      </c>
      <c r="AU13" s="507">
        <f t="shared" si="11"/>
        <v>1000</v>
      </c>
      <c r="AV13" s="507">
        <f t="shared" si="12"/>
        <v>1000</v>
      </c>
      <c r="AW13" s="506">
        <f t="shared" si="13"/>
        <v>1000</v>
      </c>
      <c r="AX13" s="507">
        <f t="shared" si="14"/>
        <v>0</v>
      </c>
      <c r="AY13" s="508">
        <f t="shared" si="15"/>
        <v>0</v>
      </c>
      <c r="AZ13" s="428"/>
      <c r="BA13" s="509">
        <f t="shared" si="16"/>
        <v>9</v>
      </c>
      <c r="BB13" s="510">
        <f t="shared" si="17"/>
        <v>9</v>
      </c>
      <c r="BC13" s="510">
        <f t="shared" si="18"/>
        <v>5</v>
      </c>
      <c r="BD13" s="511">
        <f t="shared" si="19"/>
        <v>7</v>
      </c>
      <c r="BE13" s="510">
        <f t="shared" si="20"/>
        <v>5</v>
      </c>
      <c r="BF13" s="510">
        <f t="shared" si="21"/>
        <v>9</v>
      </c>
      <c r="BG13" s="510">
        <f t="shared" si="22"/>
        <v>8</v>
      </c>
      <c r="BH13" s="510">
        <f t="shared" si="23"/>
        <v>12</v>
      </c>
      <c r="BI13" s="510">
        <f t="shared" si="24"/>
        <v>12</v>
      </c>
      <c r="BJ13" s="510">
        <f t="shared" si="25"/>
        <v>0</v>
      </c>
      <c r="BK13" s="510">
        <f t="shared" si="26"/>
        <v>0</v>
      </c>
      <c r="BL13" s="512">
        <f t="shared" si="31"/>
        <v>76</v>
      </c>
      <c r="BM13" s="506">
        <f t="shared" si="32"/>
        <v>5</v>
      </c>
      <c r="BN13" s="506">
        <f t="shared" si="33"/>
        <v>12</v>
      </c>
      <c r="BO13" s="513">
        <f t="shared" si="28"/>
        <v>71</v>
      </c>
      <c r="BP13" s="434"/>
    </row>
    <row r="14" spans="1:68" ht="15">
      <c r="A14" s="485">
        <v>10</v>
      </c>
      <c r="B14" s="486" t="s">
        <v>25</v>
      </c>
      <c r="C14" s="223" t="s">
        <v>20</v>
      </c>
      <c r="D14" s="518"/>
      <c r="E14" s="514">
        <f t="shared" si="29"/>
        <v>1000</v>
      </c>
      <c r="F14" s="489">
        <f t="shared" si="0"/>
        <v>0</v>
      </c>
      <c r="G14" s="490">
        <v>1000</v>
      </c>
      <c r="H14" s="491">
        <f t="shared" si="1"/>
        <v>15.959999999999999</v>
      </c>
      <c r="I14" s="492">
        <f t="shared" si="30"/>
        <v>0</v>
      </c>
      <c r="J14" s="493">
        <v>11</v>
      </c>
      <c r="K14" s="494">
        <v>7</v>
      </c>
      <c r="L14" s="495">
        <v>9</v>
      </c>
      <c r="M14" s="496">
        <f t="shared" si="2"/>
        <v>1000</v>
      </c>
      <c r="N14" s="492">
        <f t="shared" si="3"/>
        <v>70</v>
      </c>
      <c r="O14" s="497">
        <f t="shared" si="4"/>
        <v>69</v>
      </c>
      <c r="P14" s="498">
        <v>3</v>
      </c>
      <c r="Q14" s="499">
        <v>0</v>
      </c>
      <c r="R14" s="500">
        <v>7</v>
      </c>
      <c r="S14" s="501">
        <v>1</v>
      </c>
      <c r="T14" s="502">
        <v>11</v>
      </c>
      <c r="U14" s="503">
        <v>0</v>
      </c>
      <c r="V14" s="500">
        <v>9</v>
      </c>
      <c r="W14" s="503">
        <v>1</v>
      </c>
      <c r="X14" s="502">
        <v>12</v>
      </c>
      <c r="Y14" s="503">
        <v>2</v>
      </c>
      <c r="Z14" s="502">
        <v>6</v>
      </c>
      <c r="AA14" s="503">
        <v>1</v>
      </c>
      <c r="AB14" s="502">
        <v>2</v>
      </c>
      <c r="AC14" s="501">
        <v>1</v>
      </c>
      <c r="AD14" s="498">
        <v>8</v>
      </c>
      <c r="AE14" s="499">
        <v>1</v>
      </c>
      <c r="AF14" s="504">
        <v>14</v>
      </c>
      <c r="AG14" s="501">
        <v>0</v>
      </c>
      <c r="AH14" s="500">
        <v>99</v>
      </c>
      <c r="AI14" s="503">
        <v>0</v>
      </c>
      <c r="AJ14" s="500">
        <v>99</v>
      </c>
      <c r="AK14" s="503">
        <v>0</v>
      </c>
      <c r="AL14" s="474"/>
      <c r="AM14" s="475">
        <f t="shared" si="27"/>
        <v>7</v>
      </c>
      <c r="AN14" s="474"/>
      <c r="AO14" s="505">
        <f t="shared" si="5"/>
        <v>1000</v>
      </c>
      <c r="AP14" s="506">
        <f t="shared" si="6"/>
        <v>1000</v>
      </c>
      <c r="AQ14" s="507">
        <f t="shared" si="7"/>
        <v>1000</v>
      </c>
      <c r="AR14" s="506">
        <f t="shared" si="8"/>
        <v>1000</v>
      </c>
      <c r="AS14" s="507">
        <f t="shared" si="9"/>
        <v>1000</v>
      </c>
      <c r="AT14" s="507">
        <f t="shared" si="10"/>
        <v>1000</v>
      </c>
      <c r="AU14" s="507">
        <f t="shared" si="11"/>
        <v>1000</v>
      </c>
      <c r="AV14" s="507">
        <f t="shared" si="12"/>
        <v>1000</v>
      </c>
      <c r="AW14" s="506">
        <f t="shared" si="13"/>
        <v>1000</v>
      </c>
      <c r="AX14" s="507">
        <f t="shared" si="14"/>
        <v>0</v>
      </c>
      <c r="AY14" s="508">
        <f t="shared" si="15"/>
        <v>0</v>
      </c>
      <c r="AZ14" s="428"/>
      <c r="BA14" s="509">
        <f t="shared" si="16"/>
        <v>12</v>
      </c>
      <c r="BB14" s="510">
        <f t="shared" si="17"/>
        <v>5</v>
      </c>
      <c r="BC14" s="510">
        <f t="shared" si="18"/>
        <v>8</v>
      </c>
      <c r="BD14" s="511">
        <f t="shared" si="19"/>
        <v>1</v>
      </c>
      <c r="BE14" s="510">
        <f t="shared" si="20"/>
        <v>5</v>
      </c>
      <c r="BF14" s="510">
        <f t="shared" si="21"/>
        <v>9</v>
      </c>
      <c r="BG14" s="510">
        <f t="shared" si="22"/>
        <v>9</v>
      </c>
      <c r="BH14" s="510">
        <f t="shared" si="23"/>
        <v>9</v>
      </c>
      <c r="BI14" s="510">
        <f t="shared" si="24"/>
        <v>12</v>
      </c>
      <c r="BJ14" s="510">
        <f t="shared" si="25"/>
        <v>0</v>
      </c>
      <c r="BK14" s="510">
        <f t="shared" si="26"/>
        <v>0</v>
      </c>
      <c r="BL14" s="512">
        <f t="shared" si="31"/>
        <v>70</v>
      </c>
      <c r="BM14" s="506">
        <f t="shared" si="32"/>
        <v>1</v>
      </c>
      <c r="BN14" s="506">
        <f t="shared" si="33"/>
        <v>12</v>
      </c>
      <c r="BO14" s="513">
        <f t="shared" si="28"/>
        <v>69</v>
      </c>
      <c r="BP14" s="434"/>
    </row>
    <row r="15" spans="1:68" ht="15">
      <c r="A15" s="485">
        <v>11</v>
      </c>
      <c r="B15" s="486" t="s">
        <v>28</v>
      </c>
      <c r="C15" s="223" t="s">
        <v>20</v>
      </c>
      <c r="D15" s="518"/>
      <c r="E15" s="514">
        <f t="shared" si="29"/>
        <v>1000</v>
      </c>
      <c r="F15" s="489">
        <f t="shared" si="0"/>
        <v>0</v>
      </c>
      <c r="G15" s="490">
        <v>1000</v>
      </c>
      <c r="H15" s="491">
        <f t="shared" si="1"/>
        <v>16.8</v>
      </c>
      <c r="I15" s="492">
        <f t="shared" si="30"/>
        <v>0</v>
      </c>
      <c r="J15" s="493">
        <v>10</v>
      </c>
      <c r="K15" s="494">
        <v>8</v>
      </c>
      <c r="L15" s="495">
        <v>9</v>
      </c>
      <c r="M15" s="496">
        <f t="shared" si="2"/>
        <v>1000</v>
      </c>
      <c r="N15" s="492">
        <f t="shared" si="3"/>
        <v>76</v>
      </c>
      <c r="O15" s="497">
        <f t="shared" si="4"/>
        <v>75</v>
      </c>
      <c r="P15" s="498">
        <v>4</v>
      </c>
      <c r="Q15" s="499">
        <v>0</v>
      </c>
      <c r="R15" s="500">
        <v>6</v>
      </c>
      <c r="S15" s="501">
        <v>0</v>
      </c>
      <c r="T15" s="502">
        <v>10</v>
      </c>
      <c r="U15" s="503">
        <v>2</v>
      </c>
      <c r="V15" s="500">
        <v>12</v>
      </c>
      <c r="W15" s="503">
        <v>2</v>
      </c>
      <c r="X15" s="502">
        <v>13</v>
      </c>
      <c r="Y15" s="503">
        <v>0</v>
      </c>
      <c r="Z15" s="502">
        <v>8</v>
      </c>
      <c r="AA15" s="503">
        <v>0</v>
      </c>
      <c r="AB15" s="502">
        <v>9</v>
      </c>
      <c r="AC15" s="501">
        <v>2</v>
      </c>
      <c r="AD15" s="516">
        <v>7</v>
      </c>
      <c r="AE15" s="499">
        <v>2</v>
      </c>
      <c r="AF15" s="504">
        <v>1</v>
      </c>
      <c r="AG15" s="501">
        <v>0</v>
      </c>
      <c r="AH15" s="500">
        <v>99</v>
      </c>
      <c r="AI15" s="503">
        <v>0</v>
      </c>
      <c r="AJ15" s="500">
        <v>99</v>
      </c>
      <c r="AK15" s="503">
        <v>0</v>
      </c>
      <c r="AL15" s="474"/>
      <c r="AM15" s="475">
        <f t="shared" si="27"/>
        <v>8</v>
      </c>
      <c r="AN15" s="474"/>
      <c r="AO15" s="505">
        <f t="shared" si="5"/>
        <v>1000</v>
      </c>
      <c r="AP15" s="506">
        <f t="shared" si="6"/>
        <v>1000</v>
      </c>
      <c r="AQ15" s="507">
        <f t="shared" si="7"/>
        <v>1000</v>
      </c>
      <c r="AR15" s="506">
        <f t="shared" si="8"/>
        <v>1000</v>
      </c>
      <c r="AS15" s="507">
        <f t="shared" si="9"/>
        <v>1000</v>
      </c>
      <c r="AT15" s="507">
        <f t="shared" si="10"/>
        <v>1000</v>
      </c>
      <c r="AU15" s="507">
        <f t="shared" si="11"/>
        <v>1000</v>
      </c>
      <c r="AV15" s="507">
        <f t="shared" si="12"/>
        <v>1000</v>
      </c>
      <c r="AW15" s="506">
        <f t="shared" si="13"/>
        <v>1000</v>
      </c>
      <c r="AX15" s="507">
        <f t="shared" si="14"/>
        <v>0</v>
      </c>
      <c r="AY15" s="508">
        <f t="shared" si="15"/>
        <v>0</v>
      </c>
      <c r="AZ15" s="428"/>
      <c r="BA15" s="509">
        <f t="shared" si="16"/>
        <v>14</v>
      </c>
      <c r="BB15" s="510">
        <f t="shared" si="17"/>
        <v>9</v>
      </c>
      <c r="BC15" s="510">
        <f t="shared" si="18"/>
        <v>7</v>
      </c>
      <c r="BD15" s="511">
        <f t="shared" si="19"/>
        <v>5</v>
      </c>
      <c r="BE15" s="510">
        <f t="shared" si="20"/>
        <v>11</v>
      </c>
      <c r="BF15" s="510">
        <f t="shared" si="21"/>
        <v>9</v>
      </c>
      <c r="BG15" s="510">
        <f t="shared" si="22"/>
        <v>1</v>
      </c>
      <c r="BH15" s="510">
        <f t="shared" si="23"/>
        <v>5</v>
      </c>
      <c r="BI15" s="510">
        <f t="shared" si="24"/>
        <v>15</v>
      </c>
      <c r="BJ15" s="510">
        <f t="shared" si="25"/>
        <v>0</v>
      </c>
      <c r="BK15" s="510">
        <f t="shared" si="26"/>
        <v>0</v>
      </c>
      <c r="BL15" s="512">
        <f t="shared" si="31"/>
        <v>76</v>
      </c>
      <c r="BM15" s="506">
        <f t="shared" si="32"/>
        <v>1</v>
      </c>
      <c r="BN15" s="506">
        <f t="shared" si="33"/>
        <v>15</v>
      </c>
      <c r="BO15" s="513">
        <f t="shared" si="28"/>
        <v>75</v>
      </c>
      <c r="BP15" s="434"/>
    </row>
    <row r="16" spans="1:68" ht="15">
      <c r="A16" s="485">
        <v>12</v>
      </c>
      <c r="B16" s="486" t="s">
        <v>168</v>
      </c>
      <c r="C16" s="223" t="s">
        <v>20</v>
      </c>
      <c r="D16" s="518"/>
      <c r="E16" s="514">
        <f t="shared" si="29"/>
        <v>1000</v>
      </c>
      <c r="F16" s="489">
        <f t="shared" si="0"/>
        <v>0</v>
      </c>
      <c r="G16" s="490">
        <v>1000</v>
      </c>
      <c r="H16" s="491">
        <f t="shared" si="1"/>
        <v>14.28</v>
      </c>
      <c r="I16" s="492">
        <f t="shared" si="30"/>
        <v>0</v>
      </c>
      <c r="J16" s="493">
        <v>13</v>
      </c>
      <c r="K16" s="494">
        <v>5</v>
      </c>
      <c r="L16" s="495">
        <v>9</v>
      </c>
      <c r="M16" s="496">
        <f t="shared" si="2"/>
        <v>1000</v>
      </c>
      <c r="N16" s="492">
        <f t="shared" si="3"/>
        <v>68</v>
      </c>
      <c r="O16" s="497">
        <f t="shared" si="4"/>
        <v>67</v>
      </c>
      <c r="P16" s="498">
        <v>5</v>
      </c>
      <c r="Q16" s="499">
        <v>0</v>
      </c>
      <c r="R16" s="500">
        <v>13</v>
      </c>
      <c r="S16" s="501">
        <v>0</v>
      </c>
      <c r="T16" s="502">
        <v>9</v>
      </c>
      <c r="U16" s="503">
        <v>2</v>
      </c>
      <c r="V16" s="500">
        <v>11</v>
      </c>
      <c r="W16" s="503">
        <v>0</v>
      </c>
      <c r="X16" s="502">
        <v>10</v>
      </c>
      <c r="Y16" s="503">
        <v>0</v>
      </c>
      <c r="Z16" s="502">
        <v>7</v>
      </c>
      <c r="AA16" s="503">
        <v>0</v>
      </c>
      <c r="AB16" s="502">
        <v>6</v>
      </c>
      <c r="AC16" s="501">
        <v>1</v>
      </c>
      <c r="AD16" s="498">
        <v>2</v>
      </c>
      <c r="AE16" s="499">
        <v>2</v>
      </c>
      <c r="AF16" s="504">
        <v>8</v>
      </c>
      <c r="AG16" s="501">
        <v>0</v>
      </c>
      <c r="AH16" s="500">
        <v>99</v>
      </c>
      <c r="AI16" s="503">
        <v>0</v>
      </c>
      <c r="AJ16" s="500">
        <v>99</v>
      </c>
      <c r="AK16" s="503">
        <v>0</v>
      </c>
      <c r="AL16" s="474"/>
      <c r="AM16" s="475">
        <f t="shared" si="27"/>
        <v>5</v>
      </c>
      <c r="AN16" s="474"/>
      <c r="AO16" s="505">
        <f t="shared" si="5"/>
        <v>1000</v>
      </c>
      <c r="AP16" s="506">
        <f t="shared" si="6"/>
        <v>1000</v>
      </c>
      <c r="AQ16" s="507">
        <f t="shared" si="7"/>
        <v>1000</v>
      </c>
      <c r="AR16" s="506">
        <f t="shared" si="8"/>
        <v>1000</v>
      </c>
      <c r="AS16" s="507">
        <f t="shared" si="9"/>
        <v>1000</v>
      </c>
      <c r="AT16" s="507">
        <f t="shared" si="10"/>
        <v>1000</v>
      </c>
      <c r="AU16" s="507">
        <f t="shared" si="11"/>
        <v>1000</v>
      </c>
      <c r="AV16" s="507">
        <f t="shared" si="12"/>
        <v>1000</v>
      </c>
      <c r="AW16" s="506">
        <f t="shared" si="13"/>
        <v>1000</v>
      </c>
      <c r="AX16" s="507">
        <f t="shared" si="14"/>
        <v>0</v>
      </c>
      <c r="AY16" s="508">
        <f t="shared" si="15"/>
        <v>0</v>
      </c>
      <c r="AZ16" s="428"/>
      <c r="BA16" s="509">
        <f t="shared" si="16"/>
        <v>9</v>
      </c>
      <c r="BB16" s="510">
        <f t="shared" si="17"/>
        <v>11</v>
      </c>
      <c r="BC16" s="510">
        <f t="shared" si="18"/>
        <v>1</v>
      </c>
      <c r="BD16" s="511">
        <f t="shared" si="19"/>
        <v>8</v>
      </c>
      <c r="BE16" s="510">
        <f t="shared" si="20"/>
        <v>7</v>
      </c>
      <c r="BF16" s="510">
        <f t="shared" si="21"/>
        <v>5</v>
      </c>
      <c r="BG16" s="510">
        <f t="shared" si="22"/>
        <v>9</v>
      </c>
      <c r="BH16" s="510">
        <f t="shared" si="23"/>
        <v>9</v>
      </c>
      <c r="BI16" s="510">
        <f t="shared" si="24"/>
        <v>9</v>
      </c>
      <c r="BJ16" s="510">
        <f t="shared" si="25"/>
        <v>0</v>
      </c>
      <c r="BK16" s="510">
        <f t="shared" si="26"/>
        <v>0</v>
      </c>
      <c r="BL16" s="512">
        <f t="shared" si="31"/>
        <v>68</v>
      </c>
      <c r="BM16" s="506">
        <f t="shared" si="32"/>
        <v>1</v>
      </c>
      <c r="BN16" s="506">
        <f t="shared" si="33"/>
        <v>11</v>
      </c>
      <c r="BO16" s="513">
        <f t="shared" si="28"/>
        <v>67</v>
      </c>
      <c r="BP16" s="434"/>
    </row>
    <row r="17" spans="1:256" ht="15">
      <c r="A17" s="485">
        <v>13</v>
      </c>
      <c r="B17" s="486" t="s">
        <v>19</v>
      </c>
      <c r="C17" s="223" t="s">
        <v>20</v>
      </c>
      <c r="D17" s="487"/>
      <c r="E17" s="514">
        <f t="shared" si="29"/>
        <v>1000</v>
      </c>
      <c r="F17" s="489">
        <f t="shared" si="0"/>
        <v>0</v>
      </c>
      <c r="G17" s="490">
        <v>1000</v>
      </c>
      <c r="H17" s="491">
        <f t="shared" si="1"/>
        <v>21</v>
      </c>
      <c r="I17" s="492">
        <f t="shared" si="30"/>
        <v>0</v>
      </c>
      <c r="J17" s="493">
        <v>5</v>
      </c>
      <c r="K17" s="494">
        <v>11</v>
      </c>
      <c r="L17" s="495">
        <v>9</v>
      </c>
      <c r="M17" s="496">
        <f t="shared" si="2"/>
        <v>1000</v>
      </c>
      <c r="N17" s="492">
        <f t="shared" si="3"/>
        <v>93</v>
      </c>
      <c r="O17" s="497">
        <f t="shared" si="4"/>
        <v>88</v>
      </c>
      <c r="P17" s="498">
        <v>6</v>
      </c>
      <c r="Q17" s="499">
        <v>1</v>
      </c>
      <c r="R17" s="500">
        <v>12</v>
      </c>
      <c r="S17" s="501">
        <v>2</v>
      </c>
      <c r="T17" s="502">
        <v>14</v>
      </c>
      <c r="U17" s="503">
        <v>2</v>
      </c>
      <c r="V17" s="500">
        <v>3</v>
      </c>
      <c r="W17" s="503">
        <v>0</v>
      </c>
      <c r="X17" s="502">
        <v>11</v>
      </c>
      <c r="Y17" s="503">
        <v>2</v>
      </c>
      <c r="Z17" s="502">
        <v>2</v>
      </c>
      <c r="AA17" s="503">
        <v>2</v>
      </c>
      <c r="AB17" s="502">
        <v>1</v>
      </c>
      <c r="AC17" s="501">
        <v>1</v>
      </c>
      <c r="AD17" s="498">
        <v>4</v>
      </c>
      <c r="AE17" s="499">
        <v>0</v>
      </c>
      <c r="AF17" s="504">
        <v>5</v>
      </c>
      <c r="AG17" s="501">
        <v>1</v>
      </c>
      <c r="AH17" s="500">
        <v>99</v>
      </c>
      <c r="AI17" s="503">
        <v>0</v>
      </c>
      <c r="AJ17" s="500">
        <v>99</v>
      </c>
      <c r="AK17" s="503">
        <v>0</v>
      </c>
      <c r="AL17" s="474"/>
      <c r="AM17" s="475">
        <f t="shared" si="27"/>
        <v>11</v>
      </c>
      <c r="AN17" s="474"/>
      <c r="AO17" s="505">
        <f t="shared" si="5"/>
        <v>1000</v>
      </c>
      <c r="AP17" s="506">
        <f t="shared" si="6"/>
        <v>1000</v>
      </c>
      <c r="AQ17" s="507">
        <f t="shared" si="7"/>
        <v>1000</v>
      </c>
      <c r="AR17" s="506">
        <f t="shared" si="8"/>
        <v>1000</v>
      </c>
      <c r="AS17" s="507">
        <f t="shared" si="9"/>
        <v>1000</v>
      </c>
      <c r="AT17" s="507">
        <f t="shared" si="10"/>
        <v>1000</v>
      </c>
      <c r="AU17" s="507">
        <f t="shared" si="11"/>
        <v>1000</v>
      </c>
      <c r="AV17" s="507">
        <f t="shared" si="12"/>
        <v>1000</v>
      </c>
      <c r="AW17" s="506">
        <f t="shared" si="13"/>
        <v>1000</v>
      </c>
      <c r="AX17" s="507">
        <f t="shared" si="14"/>
        <v>0</v>
      </c>
      <c r="AY17" s="508">
        <f t="shared" si="15"/>
        <v>0</v>
      </c>
      <c r="AZ17" s="428"/>
      <c r="BA17" s="509">
        <f t="shared" si="16"/>
        <v>9</v>
      </c>
      <c r="BB17" s="510">
        <f t="shared" si="17"/>
        <v>5</v>
      </c>
      <c r="BC17" s="510">
        <f t="shared" si="18"/>
        <v>12</v>
      </c>
      <c r="BD17" s="511">
        <f t="shared" si="19"/>
        <v>12</v>
      </c>
      <c r="BE17" s="510">
        <f t="shared" si="20"/>
        <v>8</v>
      </c>
      <c r="BF17" s="510">
        <f t="shared" si="21"/>
        <v>9</v>
      </c>
      <c r="BG17" s="510">
        <f t="shared" si="22"/>
        <v>15</v>
      </c>
      <c r="BH17" s="510">
        <f t="shared" si="23"/>
        <v>14</v>
      </c>
      <c r="BI17" s="510">
        <f t="shared" si="24"/>
        <v>9</v>
      </c>
      <c r="BJ17" s="510">
        <f t="shared" si="25"/>
        <v>0</v>
      </c>
      <c r="BK17" s="510">
        <f t="shared" si="26"/>
        <v>0</v>
      </c>
      <c r="BL17" s="512">
        <f t="shared" si="31"/>
        <v>93</v>
      </c>
      <c r="BM17" s="506">
        <f t="shared" si="32"/>
        <v>5</v>
      </c>
      <c r="BN17" s="506">
        <f t="shared" si="33"/>
        <v>15</v>
      </c>
      <c r="BO17" s="513">
        <f t="shared" si="28"/>
        <v>88</v>
      </c>
      <c r="BP17" s="434"/>
    </row>
    <row r="18" spans="1:256" ht="15">
      <c r="A18" s="485">
        <v>14</v>
      </c>
      <c r="B18" s="486" t="s">
        <v>32</v>
      </c>
      <c r="C18" s="222" t="s">
        <v>72</v>
      </c>
      <c r="D18" s="487"/>
      <c r="E18" s="514">
        <f t="shared" si="29"/>
        <v>1010</v>
      </c>
      <c r="F18" s="489">
        <f t="shared" si="0"/>
        <v>10</v>
      </c>
      <c r="G18" s="490">
        <v>1000</v>
      </c>
      <c r="H18" s="491">
        <f t="shared" si="1"/>
        <v>21.84</v>
      </c>
      <c r="I18" s="492">
        <f t="shared" si="30"/>
        <v>0</v>
      </c>
      <c r="J18" s="493">
        <v>4</v>
      </c>
      <c r="K18" s="494">
        <v>12</v>
      </c>
      <c r="L18" s="495">
        <v>9</v>
      </c>
      <c r="M18" s="496">
        <f t="shared" si="2"/>
        <v>1000</v>
      </c>
      <c r="N18" s="492">
        <f t="shared" si="3"/>
        <v>83</v>
      </c>
      <c r="O18" s="497">
        <f t="shared" si="4"/>
        <v>82</v>
      </c>
      <c r="P18" s="498">
        <v>7</v>
      </c>
      <c r="Q18" s="499">
        <v>2</v>
      </c>
      <c r="R18" s="500">
        <v>1</v>
      </c>
      <c r="S18" s="501">
        <v>1</v>
      </c>
      <c r="T18" s="502">
        <v>13</v>
      </c>
      <c r="U18" s="503">
        <v>0</v>
      </c>
      <c r="V18" s="500">
        <v>6</v>
      </c>
      <c r="W18" s="503">
        <v>2</v>
      </c>
      <c r="X18" s="502">
        <v>8</v>
      </c>
      <c r="Y18" s="503">
        <v>2</v>
      </c>
      <c r="Z18" s="502">
        <v>3</v>
      </c>
      <c r="AA18" s="503">
        <v>1</v>
      </c>
      <c r="AB18" s="502">
        <v>4</v>
      </c>
      <c r="AC18" s="501">
        <v>0</v>
      </c>
      <c r="AD18" s="498">
        <v>9</v>
      </c>
      <c r="AE18" s="499">
        <v>2</v>
      </c>
      <c r="AF18" s="504">
        <v>10</v>
      </c>
      <c r="AG18" s="501">
        <v>2</v>
      </c>
      <c r="AH18" s="500">
        <v>99</v>
      </c>
      <c r="AI18" s="503">
        <v>0</v>
      </c>
      <c r="AJ18" s="500">
        <v>99</v>
      </c>
      <c r="AK18" s="503">
        <v>0</v>
      </c>
      <c r="AL18" s="474"/>
      <c r="AM18" s="475">
        <f t="shared" si="27"/>
        <v>12</v>
      </c>
      <c r="AN18" s="474"/>
      <c r="AO18" s="505">
        <f t="shared" si="5"/>
        <v>1000</v>
      </c>
      <c r="AP18" s="506">
        <f t="shared" si="6"/>
        <v>1000</v>
      </c>
      <c r="AQ18" s="507">
        <f t="shared" si="7"/>
        <v>1000</v>
      </c>
      <c r="AR18" s="506">
        <f t="shared" si="8"/>
        <v>1000</v>
      </c>
      <c r="AS18" s="507">
        <f t="shared" si="9"/>
        <v>1000</v>
      </c>
      <c r="AT18" s="507">
        <f t="shared" si="10"/>
        <v>1000</v>
      </c>
      <c r="AU18" s="507">
        <f t="shared" si="11"/>
        <v>1000</v>
      </c>
      <c r="AV18" s="507">
        <f t="shared" si="12"/>
        <v>1000</v>
      </c>
      <c r="AW18" s="506">
        <f t="shared" si="13"/>
        <v>1000</v>
      </c>
      <c r="AX18" s="507">
        <f t="shared" si="14"/>
        <v>0</v>
      </c>
      <c r="AY18" s="508">
        <f t="shared" si="15"/>
        <v>0</v>
      </c>
      <c r="AZ18" s="428"/>
      <c r="BA18" s="509">
        <f t="shared" si="16"/>
        <v>5</v>
      </c>
      <c r="BB18" s="510">
        <f t="shared" si="17"/>
        <v>15</v>
      </c>
      <c r="BC18" s="510">
        <f t="shared" si="18"/>
        <v>11</v>
      </c>
      <c r="BD18" s="511">
        <f t="shared" si="19"/>
        <v>9</v>
      </c>
      <c r="BE18" s="510">
        <f t="shared" si="20"/>
        <v>9</v>
      </c>
      <c r="BF18" s="510">
        <f t="shared" si="21"/>
        <v>12</v>
      </c>
      <c r="BG18" s="510">
        <f t="shared" si="22"/>
        <v>14</v>
      </c>
      <c r="BH18" s="510">
        <f t="shared" si="23"/>
        <v>1</v>
      </c>
      <c r="BI18" s="510">
        <f t="shared" si="24"/>
        <v>7</v>
      </c>
      <c r="BJ18" s="510">
        <f t="shared" si="25"/>
        <v>0</v>
      </c>
      <c r="BK18" s="510">
        <f t="shared" si="26"/>
        <v>0</v>
      </c>
      <c r="BL18" s="512">
        <f t="shared" si="31"/>
        <v>83</v>
      </c>
      <c r="BM18" s="506">
        <f t="shared" si="32"/>
        <v>1</v>
      </c>
      <c r="BN18" s="506">
        <f t="shared" si="33"/>
        <v>15</v>
      </c>
      <c r="BO18" s="513">
        <f t="shared" si="28"/>
        <v>82</v>
      </c>
      <c r="BP18" s="434"/>
    </row>
    <row r="19" spans="1:256" ht="14.25" hidden="1" customHeight="1">
      <c r="A19" s="519">
        <v>99</v>
      </c>
      <c r="B19" s="520"/>
      <c r="C19" s="521"/>
      <c r="D19" s="522"/>
      <c r="E19" s="523"/>
      <c r="F19" s="524"/>
      <c r="G19" s="525">
        <v>0</v>
      </c>
      <c r="H19" s="526"/>
      <c r="I19" s="527"/>
      <c r="J19" s="528"/>
      <c r="K19" s="529"/>
      <c r="L19" s="530"/>
      <c r="M19" s="531"/>
      <c r="N19" s="527"/>
      <c r="O19" s="527"/>
      <c r="P19" s="532"/>
      <c r="Q19" s="533"/>
      <c r="R19" s="532"/>
      <c r="S19" s="533"/>
      <c r="T19" s="532"/>
      <c r="U19" s="533"/>
      <c r="V19" s="532"/>
      <c r="W19" s="533"/>
      <c r="X19" s="532"/>
      <c r="Y19" s="533"/>
      <c r="Z19" s="532"/>
      <c r="AA19" s="533"/>
      <c r="AB19" s="532"/>
      <c r="AC19" s="533"/>
      <c r="AD19" s="532"/>
      <c r="AE19" s="533"/>
      <c r="AF19" s="532"/>
      <c r="AG19" s="533"/>
      <c r="AH19" s="532"/>
      <c r="AI19" s="533"/>
      <c r="AJ19" s="532"/>
      <c r="AK19" s="533"/>
      <c r="AL19" s="474"/>
      <c r="AM19" s="475"/>
      <c r="AN19" s="474"/>
      <c r="AO19" s="534"/>
      <c r="AP19" s="534"/>
      <c r="AQ19" s="534"/>
      <c r="AR19" s="534"/>
      <c r="AS19" s="534"/>
      <c r="AT19" s="534"/>
      <c r="AU19" s="534"/>
      <c r="AV19" s="534"/>
      <c r="AW19" s="534"/>
      <c r="AX19" s="534"/>
      <c r="AY19" s="534"/>
      <c r="AZ19" s="428"/>
      <c r="BA19" s="535"/>
      <c r="BB19" s="535"/>
      <c r="BC19" s="535"/>
      <c r="BD19" s="535"/>
      <c r="BE19" s="535"/>
      <c r="BF19" s="535"/>
      <c r="BG19" s="535"/>
      <c r="BH19" s="535"/>
      <c r="BI19" s="535"/>
      <c r="BJ19" s="535"/>
      <c r="BK19" s="535"/>
      <c r="BL19" s="536"/>
      <c r="BM19" s="537"/>
      <c r="BN19" s="537"/>
      <c r="BO19" s="536"/>
      <c r="BP19" s="434"/>
    </row>
    <row r="20" spans="1:256" ht="14.25" hidden="1" customHeight="1">
      <c r="A20" s="538">
        <f>IF(B5=0,0,COUNTA(A5:A18)+1)</f>
        <v>15</v>
      </c>
      <c r="B20" s="433"/>
      <c r="C20" s="539"/>
      <c r="D20" s="540"/>
      <c r="E20" s="541"/>
      <c r="F20" s="524"/>
      <c r="G20" s="542"/>
      <c r="H20" s="526"/>
      <c r="I20" s="542"/>
      <c r="J20" s="528"/>
      <c r="K20" s="529"/>
      <c r="L20" s="530"/>
      <c r="M20" s="531"/>
      <c r="N20" s="527"/>
      <c r="O20" s="527"/>
      <c r="P20" s="532"/>
      <c r="Q20" s="533"/>
      <c r="R20" s="532"/>
      <c r="S20" s="533"/>
      <c r="T20" s="543"/>
      <c r="U20" s="533"/>
      <c r="V20" s="543"/>
      <c r="W20" s="533"/>
      <c r="X20" s="543"/>
      <c r="Y20" s="533"/>
      <c r="Z20" s="543"/>
      <c r="AA20" s="533"/>
      <c r="AB20" s="543"/>
      <c r="AC20" s="533"/>
      <c r="AD20" s="532"/>
      <c r="AE20" s="533"/>
      <c r="AF20" s="543"/>
      <c r="AG20" s="533"/>
      <c r="AH20" s="543"/>
      <c r="AI20" s="533"/>
      <c r="AJ20" s="532"/>
      <c r="AK20" s="533"/>
      <c r="AL20" s="474"/>
      <c r="AM20" s="475"/>
      <c r="AN20" s="474"/>
      <c r="AO20" s="537"/>
      <c r="AP20" s="537"/>
      <c r="AQ20" s="537"/>
      <c r="AR20" s="537"/>
      <c r="AS20" s="537"/>
      <c r="AT20" s="537"/>
      <c r="AU20" s="537"/>
      <c r="AV20" s="537"/>
      <c r="AW20" s="537"/>
      <c r="AX20" s="537"/>
      <c r="AY20" s="537"/>
      <c r="AZ20" s="428"/>
      <c r="BA20" s="535"/>
      <c r="BB20" s="535"/>
      <c r="BC20" s="535"/>
      <c r="BD20" s="535"/>
      <c r="BE20" s="535"/>
      <c r="BF20" s="535"/>
      <c r="BG20" s="535"/>
      <c r="BH20" s="535"/>
      <c r="BI20" s="535"/>
      <c r="BJ20" s="535"/>
      <c r="BK20" s="535"/>
      <c r="BL20" s="536"/>
      <c r="BM20" s="537"/>
      <c r="BN20" s="537"/>
      <c r="BO20" s="536"/>
      <c r="BP20" s="434"/>
    </row>
    <row r="21" spans="1:256" ht="14.25" customHeight="1">
      <c r="A21" s="544">
        <f>IF(B5=0,0,COUNTA(A5:A18))</f>
        <v>14</v>
      </c>
      <c r="B21" s="545"/>
      <c r="C21" s="546"/>
      <c r="D21" s="546"/>
      <c r="E21" s="546"/>
      <c r="F21" s="524"/>
      <c r="G21" s="547"/>
      <c r="H21" s="548"/>
      <c r="I21" s="548"/>
      <c r="J21" s="548"/>
      <c r="K21" s="529"/>
      <c r="L21" s="548"/>
      <c r="M21" s="548"/>
      <c r="N21" s="546"/>
      <c r="O21" s="546"/>
      <c r="P21" s="546"/>
      <c r="Q21" s="546"/>
      <c r="R21" s="546"/>
      <c r="S21" s="546"/>
      <c r="T21" s="546"/>
      <c r="U21" s="546"/>
      <c r="V21" s="546"/>
      <c r="W21" s="546"/>
      <c r="X21" s="546"/>
      <c r="Y21" s="546"/>
      <c r="Z21" s="546"/>
      <c r="AA21" s="546"/>
      <c r="AB21" s="546"/>
      <c r="AC21" s="546"/>
      <c r="AD21" s="546"/>
      <c r="AE21" s="546"/>
      <c r="AF21" s="546"/>
      <c r="AG21" s="546"/>
      <c r="AH21" s="546"/>
      <c r="AI21" s="546"/>
      <c r="AJ21" s="546"/>
      <c r="AK21" s="546"/>
      <c r="AL21" s="549"/>
      <c r="AM21" s="549"/>
      <c r="AN21" s="549"/>
      <c r="AO21" s="537"/>
      <c r="AP21" s="550"/>
      <c r="AQ21" s="550"/>
      <c r="AR21" s="537"/>
      <c r="AS21" s="537"/>
      <c r="AT21" s="537"/>
      <c r="AU21" s="537"/>
      <c r="AV21" s="537"/>
      <c r="AW21" s="537"/>
      <c r="AX21" s="537"/>
      <c r="AY21" s="550"/>
      <c r="AZ21" s="428"/>
      <c r="BA21" s="428"/>
      <c r="BB21" s="428"/>
      <c r="BC21" s="433"/>
      <c r="BD21" s="433"/>
      <c r="BE21" s="550"/>
      <c r="BF21" s="535"/>
      <c r="BG21" s="550"/>
      <c r="BH21" s="550"/>
      <c r="BI21" s="550"/>
      <c r="BJ21" s="550"/>
      <c r="BK21" s="550"/>
      <c r="BL21" s="550"/>
      <c r="BM21" s="537"/>
      <c r="BN21" s="550"/>
      <c r="BO21" s="433"/>
      <c r="BP21" s="434"/>
    </row>
    <row r="22" spans="1:256" customFormat="1" ht="14.1" customHeight="1">
      <c r="A22" s="212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  <c r="CD22" s="213"/>
      <c r="CE22" s="213"/>
      <c r="CF22" s="213"/>
      <c r="CG22" s="213"/>
      <c r="CH22" s="213"/>
      <c r="CI22" s="213"/>
      <c r="CJ22" s="213"/>
      <c r="CK22" s="213"/>
      <c r="CL22" s="213"/>
      <c r="CM22" s="213"/>
      <c r="CN22" s="213"/>
      <c r="CO22" s="213"/>
      <c r="CP22" s="213"/>
      <c r="CQ22" s="213"/>
      <c r="CR22" s="213"/>
      <c r="CS22" s="213"/>
      <c r="CT22" s="213"/>
      <c r="CU22" s="213"/>
      <c r="CV22" s="213"/>
      <c r="CW22" s="213"/>
      <c r="CX22" s="213"/>
      <c r="CY22" s="213"/>
      <c r="CZ22" s="213"/>
      <c r="DA22" s="213"/>
      <c r="DB22" s="213"/>
      <c r="DC22" s="213"/>
      <c r="DD22" s="213"/>
      <c r="DE22" s="213"/>
      <c r="DF22" s="213"/>
      <c r="DG22" s="213"/>
      <c r="DH22" s="213"/>
      <c r="DI22" s="213"/>
      <c r="DJ22" s="213"/>
      <c r="DK22" s="213"/>
      <c r="DL22" s="213"/>
      <c r="DM22" s="213"/>
      <c r="DN22" s="213"/>
      <c r="DO22" s="213"/>
      <c r="DP22" s="213"/>
      <c r="DQ22" s="213"/>
      <c r="DR22" s="213"/>
      <c r="DS22" s="213"/>
      <c r="DT22" s="213"/>
      <c r="DU22" s="213"/>
      <c r="DV22" s="213"/>
      <c r="DW22" s="213"/>
      <c r="DX22" s="213"/>
      <c r="DY22" s="213"/>
      <c r="DZ22" s="213"/>
      <c r="EA22" s="213"/>
      <c r="EB22" s="213"/>
      <c r="EC22" s="213"/>
      <c r="ED22" s="213"/>
      <c r="EE22" s="213"/>
      <c r="EF22" s="213"/>
      <c r="EG22" s="213"/>
      <c r="EH22" s="213"/>
      <c r="EI22" s="213"/>
      <c r="EJ22" s="213"/>
      <c r="EK22" s="213"/>
      <c r="EL22" s="213"/>
      <c r="EM22" s="213"/>
      <c r="EN22" s="213"/>
      <c r="EO22" s="213"/>
      <c r="EP22" s="213"/>
      <c r="EQ22" s="213"/>
      <c r="ER22" s="213"/>
      <c r="ES22" s="213"/>
      <c r="ET22" s="213"/>
      <c r="EU22" s="213"/>
      <c r="EV22" s="213"/>
      <c r="EW22" s="213"/>
      <c r="EX22" s="213"/>
      <c r="EY22" s="213"/>
      <c r="EZ22" s="213"/>
      <c r="FA22" s="213"/>
      <c r="FB22" s="213"/>
      <c r="FC22" s="213"/>
      <c r="FD22" s="213"/>
      <c r="FE22" s="213"/>
      <c r="FF22" s="213"/>
      <c r="FG22" s="213"/>
      <c r="FH22" s="213"/>
      <c r="FI22" s="213"/>
      <c r="FJ22" s="213"/>
      <c r="FK22" s="213"/>
      <c r="FL22" s="213"/>
      <c r="FM22" s="213"/>
      <c r="FN22" s="213"/>
      <c r="FO22" s="213"/>
      <c r="FP22" s="213"/>
      <c r="FQ22" s="213"/>
      <c r="FR22" s="213"/>
      <c r="FS22" s="213"/>
      <c r="FT22" s="213"/>
      <c r="FU22" s="213"/>
      <c r="FV22" s="213"/>
      <c r="FW22" s="213"/>
      <c r="FX22" s="213"/>
      <c r="FY22" s="213"/>
      <c r="FZ22" s="213"/>
      <c r="GA22" s="213"/>
      <c r="GB22" s="213"/>
      <c r="GC22" s="213"/>
      <c r="GD22" s="213"/>
      <c r="GE22" s="213"/>
      <c r="GF22" s="213"/>
      <c r="GG22" s="213"/>
      <c r="GH22" s="214"/>
      <c r="GI22" s="214"/>
      <c r="GJ22" s="214"/>
      <c r="GK22" s="214"/>
      <c r="GL22" s="214"/>
      <c r="GM22" s="214"/>
      <c r="GN22" s="214"/>
      <c r="GO22" s="214"/>
      <c r="GP22" s="214"/>
      <c r="GQ22" s="214"/>
      <c r="GR22" s="214"/>
      <c r="GS22" s="214"/>
      <c r="GT22" s="214"/>
      <c r="GU22" s="214"/>
      <c r="GV22" s="214"/>
      <c r="GW22" s="214"/>
      <c r="GX22" s="214"/>
      <c r="GY22" s="214"/>
      <c r="GZ22" s="214"/>
      <c r="HA22" s="214"/>
      <c r="HB22" s="214"/>
      <c r="HC22" s="214"/>
      <c r="HD22" s="214"/>
      <c r="HE22" s="214"/>
      <c r="HF22" s="214"/>
      <c r="HG22" s="214"/>
      <c r="HH22" s="214"/>
      <c r="HI22" s="214"/>
      <c r="HJ22" s="214"/>
      <c r="HK22" s="214"/>
      <c r="HL22" s="214"/>
      <c r="HM22" s="214"/>
      <c r="HN22" s="214"/>
      <c r="HO22" s="214"/>
      <c r="HP22" s="214"/>
      <c r="HQ22" s="214"/>
      <c r="HR22" s="214"/>
      <c r="HS22" s="214"/>
      <c r="HT22" s="214"/>
      <c r="HU22" s="214"/>
      <c r="HV22" s="214"/>
      <c r="HW22" s="214"/>
      <c r="HX22" s="214"/>
      <c r="HY22" s="214"/>
      <c r="HZ22" s="214"/>
      <c r="IA22" s="214"/>
      <c r="IB22" s="214"/>
      <c r="IC22" s="214"/>
      <c r="ID22" s="214"/>
      <c r="IE22" s="214"/>
      <c r="IF22" s="214"/>
      <c r="IG22" s="214"/>
      <c r="IH22" s="214"/>
      <c r="II22" s="214"/>
      <c r="IJ22" s="214"/>
      <c r="IK22" s="214"/>
      <c r="IL22" s="214"/>
      <c r="IM22" s="214"/>
      <c r="IN22" s="214"/>
      <c r="IO22" s="214"/>
      <c r="IP22" s="214"/>
      <c r="IQ22" s="214"/>
      <c r="IR22" s="214"/>
      <c r="IS22" s="214"/>
      <c r="IT22" s="214"/>
      <c r="IU22" s="214"/>
      <c r="IV22" s="214"/>
    </row>
    <row r="23" spans="1:256" customFormat="1" ht="14.1" customHeight="1">
      <c r="A23" s="215"/>
      <c r="B23" s="212"/>
      <c r="C23" s="212"/>
      <c r="D23" s="212"/>
      <c r="E23" s="212"/>
      <c r="F23" s="212"/>
      <c r="G23" s="212"/>
      <c r="H23" s="216"/>
      <c r="I23" s="217"/>
      <c r="J23" s="218"/>
      <c r="K23" s="216"/>
      <c r="L23" s="217"/>
      <c r="M23" s="218"/>
      <c r="N23" s="216"/>
      <c r="O23" s="217"/>
      <c r="P23" s="218"/>
      <c r="Q23" s="216"/>
      <c r="R23" s="217"/>
      <c r="S23" s="218"/>
      <c r="T23" s="216"/>
      <c r="U23" s="217"/>
      <c r="V23" s="216"/>
      <c r="W23" s="216"/>
      <c r="X23" s="217"/>
      <c r="Y23" s="218"/>
      <c r="Z23" s="216"/>
      <c r="AA23" s="217"/>
      <c r="AB23" s="217"/>
      <c r="AC23" s="217"/>
      <c r="AD23" s="217"/>
      <c r="AE23" s="217"/>
      <c r="AF23" s="217"/>
      <c r="AG23" s="212"/>
      <c r="AH23" s="212"/>
      <c r="AI23" s="212"/>
      <c r="AJ23" s="212"/>
      <c r="AK23" s="212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3"/>
      <c r="BN23" s="213"/>
      <c r="BO23" s="213"/>
      <c r="BP23" s="213"/>
      <c r="BQ23" s="213"/>
      <c r="BR23" s="213"/>
      <c r="BS23" s="213"/>
      <c r="BT23" s="213"/>
      <c r="BU23" s="213"/>
      <c r="BV23" s="213"/>
      <c r="BW23" s="213"/>
      <c r="BX23" s="213"/>
      <c r="BY23" s="213"/>
      <c r="BZ23" s="213"/>
      <c r="CA23" s="213"/>
      <c r="CB23" s="213"/>
      <c r="CC23" s="213"/>
      <c r="CD23" s="213"/>
      <c r="CE23" s="213"/>
      <c r="CF23" s="213"/>
      <c r="CG23" s="213"/>
      <c r="CH23" s="213"/>
      <c r="CI23" s="213"/>
      <c r="CJ23" s="213"/>
      <c r="CK23" s="213"/>
      <c r="CL23" s="213"/>
      <c r="CM23" s="213"/>
      <c r="CN23" s="213"/>
      <c r="CO23" s="213"/>
      <c r="CP23" s="213"/>
      <c r="CQ23" s="213"/>
      <c r="CR23" s="213"/>
      <c r="CS23" s="213"/>
      <c r="CT23" s="213"/>
      <c r="CU23" s="213"/>
      <c r="CV23" s="213"/>
      <c r="CW23" s="213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4"/>
      <c r="GI23" s="214"/>
      <c r="GJ23" s="214"/>
      <c r="GK23" s="214"/>
      <c r="GL23" s="214"/>
      <c r="GM23" s="214"/>
      <c r="GN23" s="214"/>
      <c r="GO23" s="214"/>
      <c r="GP23" s="214"/>
      <c r="GQ23" s="214"/>
      <c r="GR23" s="214"/>
      <c r="GS23" s="214"/>
      <c r="GT23" s="214"/>
      <c r="GU23" s="214"/>
      <c r="GV23" s="214"/>
      <c r="GW23" s="214"/>
      <c r="GX23" s="214"/>
      <c r="GY23" s="214"/>
      <c r="GZ23" s="214"/>
      <c r="HA23" s="214"/>
      <c r="HB23" s="214"/>
      <c r="HC23" s="214"/>
      <c r="HD23" s="214"/>
      <c r="HE23" s="214"/>
      <c r="HF23" s="214"/>
      <c r="HG23" s="214"/>
      <c r="HH23" s="214"/>
      <c r="HI23" s="214"/>
      <c r="HJ23" s="214"/>
      <c r="HK23" s="214"/>
      <c r="HL23" s="214"/>
      <c r="HM23" s="214"/>
      <c r="HN23" s="214"/>
      <c r="HO23" s="214"/>
      <c r="HP23" s="214"/>
      <c r="HQ23" s="214"/>
      <c r="HR23" s="214"/>
      <c r="HS23" s="214"/>
      <c r="HT23" s="214"/>
      <c r="HU23" s="214"/>
      <c r="HV23" s="214"/>
      <c r="HW23" s="214"/>
      <c r="HX23" s="214"/>
      <c r="HY23" s="214"/>
      <c r="HZ23" s="214"/>
      <c r="IA23" s="214"/>
      <c r="IB23" s="214"/>
      <c r="IC23" s="214"/>
      <c r="ID23" s="214"/>
      <c r="IE23" s="214"/>
      <c r="IF23" s="214"/>
      <c r="IG23" s="214"/>
      <c r="IH23" s="214"/>
      <c r="II23" s="214"/>
      <c r="IJ23" s="214"/>
      <c r="IK23" s="214"/>
      <c r="IL23" s="214"/>
      <c r="IM23" s="214"/>
      <c r="IN23" s="214"/>
      <c r="IO23" s="214"/>
      <c r="IP23" s="214"/>
      <c r="IQ23" s="214"/>
      <c r="IR23" s="214"/>
      <c r="IS23" s="214"/>
      <c r="IT23" s="214"/>
      <c r="IU23" s="214"/>
      <c r="IV23" s="214"/>
    </row>
    <row r="24" spans="1:256" customFormat="1" ht="14.1" customHeight="1">
      <c r="A24" s="215"/>
      <c r="B24" s="212"/>
      <c r="C24" s="212"/>
      <c r="D24" s="212"/>
      <c r="E24" s="212"/>
      <c r="F24" s="212"/>
      <c r="G24" s="212"/>
      <c r="H24" s="216"/>
      <c r="I24" s="212"/>
      <c r="J24" s="218"/>
      <c r="K24" s="216"/>
      <c r="L24" s="217"/>
      <c r="M24" s="218"/>
      <c r="N24" s="216"/>
      <c r="O24" s="217"/>
      <c r="P24" s="218"/>
      <c r="Q24" s="216"/>
      <c r="R24" s="217"/>
      <c r="S24" s="218"/>
      <c r="T24" s="216"/>
      <c r="U24" s="217"/>
      <c r="V24" s="218"/>
      <c r="W24" s="216"/>
      <c r="X24" s="217"/>
      <c r="Y24" s="218"/>
      <c r="Z24" s="218"/>
      <c r="AA24" s="217"/>
      <c r="AB24" s="217"/>
      <c r="AC24" s="217"/>
      <c r="AD24" s="217"/>
      <c r="AE24" s="217"/>
      <c r="AF24" s="217"/>
      <c r="AG24" s="212"/>
      <c r="AH24" s="212"/>
      <c r="AI24" s="212"/>
      <c r="AJ24" s="212"/>
      <c r="AK24" s="212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spans="1:256" customFormat="1" ht="14.1" customHeight="1">
      <c r="A25" s="215"/>
      <c r="B25" s="212"/>
      <c r="C25" s="212"/>
      <c r="D25" s="212"/>
      <c r="E25" s="212"/>
      <c r="F25" s="212"/>
      <c r="G25" s="212"/>
      <c r="H25" s="216"/>
      <c r="I25" s="217"/>
      <c r="J25" s="218"/>
      <c r="K25" s="216"/>
      <c r="L25" s="217"/>
      <c r="M25" s="218"/>
      <c r="N25" s="216"/>
      <c r="O25" s="217"/>
      <c r="P25" s="218"/>
      <c r="Q25" s="216"/>
      <c r="R25" s="217"/>
      <c r="S25" s="218"/>
      <c r="T25" s="216"/>
      <c r="U25" s="217"/>
      <c r="V25" s="218"/>
      <c r="W25" s="216"/>
      <c r="X25" s="217"/>
      <c r="Y25" s="218"/>
      <c r="Z25" s="218"/>
      <c r="AA25" s="217"/>
      <c r="AB25" s="217"/>
      <c r="AC25" s="217"/>
      <c r="AD25" s="217"/>
      <c r="AE25" s="217"/>
      <c r="AF25" s="217"/>
      <c r="AG25" s="212"/>
      <c r="AH25" s="212"/>
      <c r="AI25" s="212"/>
      <c r="AJ25" s="212"/>
      <c r="AK25" s="212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spans="1:256" customFormat="1" ht="15">
      <c r="A26" s="215"/>
      <c r="B26" s="212"/>
      <c r="C26" s="212"/>
      <c r="D26" s="212"/>
      <c r="E26" s="212"/>
      <c r="F26" s="212"/>
      <c r="G26" s="212"/>
      <c r="H26" s="216"/>
      <c r="I26" s="217"/>
      <c r="J26" s="218"/>
      <c r="K26" s="216"/>
      <c r="L26" s="217"/>
      <c r="M26" s="218"/>
      <c r="N26" s="216"/>
      <c r="O26" s="217"/>
      <c r="P26" s="218"/>
      <c r="Q26" s="216"/>
      <c r="R26" s="217"/>
      <c r="S26" s="218"/>
      <c r="T26" s="216"/>
      <c r="U26" s="217"/>
      <c r="V26" s="218"/>
      <c r="W26" s="216"/>
      <c r="X26" s="217"/>
      <c r="Y26" s="218"/>
      <c r="Z26" s="218"/>
      <c r="AA26" s="217"/>
      <c r="AB26" s="217"/>
      <c r="AC26" s="217"/>
      <c r="AD26" s="217"/>
      <c r="AE26" s="217"/>
      <c r="AF26" s="217"/>
      <c r="AG26" s="212"/>
      <c r="AH26" s="212"/>
      <c r="AI26" s="212"/>
      <c r="AJ26" s="212"/>
      <c r="AK26" s="212"/>
      <c r="AL26" s="219"/>
      <c r="AM26" s="219"/>
      <c r="AN26" s="219"/>
    </row>
    <row r="27" spans="1:256" customFormat="1" ht="15">
      <c r="A27" s="220" t="s">
        <v>205</v>
      </c>
      <c r="B27" s="220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18"/>
      <c r="N27" s="216"/>
      <c r="O27" s="217"/>
      <c r="P27" s="218"/>
      <c r="Q27" s="216"/>
      <c r="R27" s="217"/>
      <c r="S27" s="218"/>
      <c r="T27" s="216"/>
      <c r="U27" s="217"/>
      <c r="V27" s="218"/>
      <c r="W27" s="216"/>
      <c r="X27" s="217"/>
      <c r="Y27" s="218"/>
      <c r="Z27" s="216"/>
      <c r="AA27" s="217"/>
      <c r="AB27" s="217"/>
      <c r="AC27" s="217"/>
      <c r="AD27" s="217"/>
      <c r="AE27" s="217"/>
      <c r="AF27" s="217"/>
      <c r="AG27" s="212"/>
      <c r="AH27" s="212"/>
      <c r="AI27" s="212"/>
      <c r="AJ27" s="212"/>
      <c r="AK27" s="212"/>
      <c r="AL27" s="219"/>
      <c r="AM27" s="219"/>
      <c r="AN27" s="219"/>
    </row>
    <row r="28" spans="1:256">
      <c r="A28" s="428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8"/>
      <c r="M28" s="428"/>
      <c r="N28" s="428"/>
      <c r="O28" s="428"/>
      <c r="P28" s="428"/>
      <c r="Q28" s="428"/>
      <c r="R28" s="428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  <c r="AC28" s="428"/>
      <c r="AD28" s="428"/>
      <c r="AE28" s="428"/>
      <c r="AF28" s="428"/>
      <c r="AG28" s="428"/>
      <c r="AH28" s="428"/>
      <c r="AI28" s="428"/>
      <c r="AJ28" s="428"/>
      <c r="AK28" s="428"/>
      <c r="AL28" s="436"/>
      <c r="AM28" s="436"/>
      <c r="AN28" s="436"/>
      <c r="AO28" s="428"/>
      <c r="AP28" s="428"/>
      <c r="AQ28" s="428"/>
      <c r="AR28" s="428"/>
      <c r="AS28" s="428"/>
      <c r="AT28" s="428"/>
      <c r="AU28" s="428"/>
      <c r="AV28" s="428"/>
      <c r="AW28" s="428"/>
      <c r="AX28" s="428"/>
      <c r="AY28" s="428"/>
      <c r="AZ28" s="428"/>
      <c r="BA28" s="428"/>
      <c r="BB28" s="428"/>
      <c r="BC28" s="428"/>
      <c r="BD28" s="428"/>
      <c r="BE28" s="428"/>
      <c r="BF28" s="428"/>
      <c r="BG28" s="428"/>
      <c r="BH28" s="428"/>
      <c r="BI28" s="428"/>
      <c r="BJ28" s="428"/>
      <c r="BK28" s="428"/>
      <c r="BL28" s="428"/>
      <c r="BM28" s="428"/>
      <c r="BN28" s="428"/>
      <c r="BO28" s="428"/>
      <c r="BP28" s="552"/>
    </row>
    <row r="29" spans="1:256">
      <c r="A29" s="428"/>
      <c r="B29" s="428"/>
      <c r="C29" s="551"/>
      <c r="D29" s="428"/>
      <c r="E29" s="428"/>
      <c r="F29" s="428"/>
      <c r="G29" s="428"/>
      <c r="H29" s="428"/>
      <c r="I29" s="428"/>
      <c r="J29" s="428"/>
      <c r="K29" s="428"/>
      <c r="L29" s="428"/>
      <c r="M29" s="551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28"/>
      <c r="AH29" s="428"/>
      <c r="AI29" s="428"/>
      <c r="AJ29" s="428"/>
      <c r="AK29" s="428"/>
      <c r="AL29" s="436"/>
      <c r="AM29" s="436"/>
      <c r="AN29" s="436"/>
      <c r="AO29" s="428"/>
      <c r="AP29" s="428"/>
      <c r="AQ29" s="428"/>
      <c r="AR29" s="428"/>
      <c r="AS29" s="428"/>
      <c r="AT29" s="428"/>
      <c r="AU29" s="428"/>
      <c r="AV29" s="428"/>
      <c r="AW29" s="428"/>
      <c r="AX29" s="428"/>
      <c r="AY29" s="428"/>
      <c r="AZ29" s="428"/>
      <c r="BA29" s="428"/>
      <c r="BB29" s="428"/>
      <c r="BC29" s="428"/>
      <c r="BD29" s="428"/>
      <c r="BE29" s="428"/>
      <c r="BF29" s="428"/>
      <c r="BG29" s="428"/>
      <c r="BH29" s="428"/>
      <c r="BI29" s="428"/>
      <c r="BJ29" s="428"/>
      <c r="BK29" s="428"/>
      <c r="BL29" s="428"/>
      <c r="BM29" s="428"/>
      <c r="BN29" s="428"/>
      <c r="BO29" s="428"/>
      <c r="BP29" s="552"/>
    </row>
    <row r="30" spans="1:256">
      <c r="A30" s="428"/>
      <c r="B30" s="428"/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8"/>
      <c r="W30" s="428"/>
      <c r="X30" s="428"/>
      <c r="Y30" s="428"/>
      <c r="Z30" s="428"/>
      <c r="AA30" s="428"/>
      <c r="AB30" s="428"/>
      <c r="AC30" s="428"/>
      <c r="AD30" s="428"/>
      <c r="AE30" s="428"/>
      <c r="AF30" s="428"/>
      <c r="AG30" s="428"/>
      <c r="AH30" s="428"/>
      <c r="AI30" s="428"/>
      <c r="AJ30" s="428"/>
      <c r="AK30" s="428"/>
      <c r="AL30" s="436"/>
      <c r="AM30" s="436"/>
      <c r="AN30" s="436"/>
      <c r="AO30" s="428"/>
      <c r="AP30" s="428"/>
      <c r="AQ30" s="428"/>
      <c r="AR30" s="428"/>
      <c r="AS30" s="428"/>
      <c r="AT30" s="428"/>
      <c r="AU30" s="428"/>
      <c r="AV30" s="428"/>
      <c r="AW30" s="428"/>
      <c r="AX30" s="428"/>
      <c r="AY30" s="428"/>
      <c r="AZ30" s="428"/>
      <c r="BA30" s="428"/>
      <c r="BB30" s="428"/>
      <c r="BC30" s="428"/>
      <c r="BD30" s="428"/>
      <c r="BE30" s="428"/>
      <c r="BF30" s="428"/>
      <c r="BG30" s="428"/>
      <c r="BH30" s="428"/>
      <c r="BI30" s="428"/>
      <c r="BJ30" s="428"/>
      <c r="BK30" s="428"/>
      <c r="BL30" s="428"/>
      <c r="BM30" s="428"/>
      <c r="BN30" s="428"/>
      <c r="BO30" s="428"/>
      <c r="BP30" s="552"/>
    </row>
    <row r="31" spans="1:256">
      <c r="A31" s="428"/>
      <c r="B31" s="428"/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8"/>
      <c r="X31" s="428"/>
      <c r="Y31" s="428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8"/>
      <c r="AL31" s="436"/>
      <c r="AM31" s="436"/>
      <c r="AN31" s="436"/>
    </row>
    <row r="32" spans="1:256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8"/>
      <c r="X32" s="428"/>
      <c r="Y32" s="428"/>
      <c r="Z32" s="428"/>
      <c r="AA32" s="428"/>
      <c r="AB32" s="428"/>
      <c r="AC32" s="428"/>
      <c r="AD32" s="428"/>
      <c r="AE32" s="428"/>
      <c r="AF32" s="428"/>
      <c r="AG32" s="428"/>
      <c r="AH32" s="428"/>
      <c r="AI32" s="428"/>
      <c r="AJ32" s="428"/>
      <c r="AK32" s="428"/>
      <c r="AL32" s="436"/>
      <c r="AM32" s="436"/>
      <c r="AN32" s="436"/>
    </row>
    <row r="33" spans="1:40">
      <c r="A33" s="428"/>
      <c r="B33" s="428"/>
      <c r="C33" s="428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428"/>
      <c r="AI33" s="428"/>
      <c r="AJ33" s="428"/>
      <c r="AK33" s="428"/>
      <c r="AL33" s="436"/>
      <c r="AM33" s="436"/>
      <c r="AN33" s="436"/>
    </row>
    <row r="34" spans="1:40">
      <c r="A34" s="428"/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36"/>
      <c r="AM34" s="436"/>
      <c r="AN34" s="436"/>
    </row>
    <row r="35" spans="1:40">
      <c r="A35" s="428"/>
      <c r="B35" s="428"/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8"/>
      <c r="U35" s="428"/>
      <c r="V35" s="428"/>
      <c r="W35" s="428"/>
      <c r="X35" s="428"/>
      <c r="Y35" s="428"/>
      <c r="Z35" s="428"/>
      <c r="AA35" s="428"/>
      <c r="AB35" s="428"/>
      <c r="AC35" s="428"/>
      <c r="AD35" s="428"/>
      <c r="AE35" s="428"/>
      <c r="AF35" s="428"/>
      <c r="AG35" s="428"/>
      <c r="AH35" s="428"/>
      <c r="AI35" s="428"/>
      <c r="AJ35" s="428"/>
      <c r="AK35" s="428"/>
      <c r="AL35" s="436"/>
      <c r="AM35" s="436"/>
      <c r="AN35" s="436"/>
    </row>
    <row r="36" spans="1:40">
      <c r="A36" s="428"/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8"/>
      <c r="W36" s="428"/>
      <c r="X36" s="428"/>
      <c r="Y36" s="428"/>
      <c r="Z36" s="428"/>
      <c r="AA36" s="428"/>
      <c r="AB36" s="428"/>
      <c r="AC36" s="428"/>
      <c r="AD36" s="428"/>
      <c r="AE36" s="428"/>
      <c r="AF36" s="428"/>
      <c r="AG36" s="428"/>
      <c r="AH36" s="428"/>
      <c r="AI36" s="428"/>
      <c r="AJ36" s="428"/>
      <c r="AK36" s="428"/>
      <c r="AL36" s="436"/>
      <c r="AM36" s="436"/>
      <c r="AN36" s="436"/>
    </row>
    <row r="37" spans="1:40">
      <c r="A37" s="428"/>
      <c r="B37" s="428"/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36"/>
      <c r="AM37" s="436"/>
      <c r="AN37" s="436"/>
    </row>
    <row r="38" spans="1:40">
      <c r="A38" s="428"/>
      <c r="B38" s="428"/>
      <c r="C38" s="428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  <c r="AI38" s="428"/>
      <c r="AJ38" s="428"/>
      <c r="AK38" s="428"/>
      <c r="AL38" s="436"/>
      <c r="AM38" s="436"/>
      <c r="AN38" s="436"/>
    </row>
    <row r="39" spans="1:40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  <c r="AI39" s="428"/>
      <c r="AJ39" s="428"/>
      <c r="AK39" s="428"/>
      <c r="AL39" s="436"/>
      <c r="AM39" s="436"/>
      <c r="AN39" s="436"/>
    </row>
    <row r="40" spans="1:40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  <c r="AI40" s="428"/>
      <c r="AJ40" s="428"/>
      <c r="AK40" s="428"/>
      <c r="AL40" s="436"/>
      <c r="AM40" s="436"/>
      <c r="AN40" s="436"/>
    </row>
    <row r="41" spans="1:40">
      <c r="A41" s="428"/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8"/>
      <c r="Z41" s="428"/>
      <c r="AA41" s="428"/>
      <c r="AB41" s="428"/>
      <c r="AC41" s="428"/>
      <c r="AD41" s="428"/>
      <c r="AE41" s="428"/>
      <c r="AF41" s="428"/>
      <c r="AG41" s="428"/>
      <c r="AH41" s="428"/>
      <c r="AI41" s="428"/>
      <c r="AJ41" s="428"/>
      <c r="AK41" s="428"/>
      <c r="AL41" s="436"/>
      <c r="AM41" s="436"/>
      <c r="AN41" s="436"/>
    </row>
  </sheetData>
  <protectedRanges>
    <protectedRange sqref="L5:L20" name="Diapazons4"/>
    <protectedRange sqref="P5:AK19" name="Diapazons2"/>
    <protectedRange sqref="A3 B19:D19 A21 K19:K21 L19:L20 A5:D6 A10:D10 A7:B9 D7:D9 A11:B18 D11:D18 K5:L18 G5:G19" name="Diapazons1"/>
    <protectedRange sqref="Q3 J5:J20" name="Diapazons3"/>
    <protectedRange sqref="C9" name="Diapazons1_6_2_1_1_1"/>
    <protectedRange sqref="C14:C17" name="Diapazons1_6_2_1_1_3"/>
    <protectedRange sqref="C12" name="Diapazons1_5_1_1_1_1"/>
    <protectedRange sqref="C18" name="Diapazons1_5_1_1_1_3"/>
    <protectedRange sqref="C11" name="Diapazons1_2"/>
    <protectedRange sqref="C13" name="Diapazons1_4"/>
    <protectedRange sqref="C7:C8" name="Diapazons1_9_2_3_3_2_7_1_1"/>
    <protectedRange sqref="A1" name="Diapazons1_6"/>
    <protectedRange sqref="N23:N27" name="Diapazons4_1_1"/>
    <protectedRange sqref="R23:Z27" name="Diapazons2_1_1"/>
    <protectedRange sqref="I23:I27 M23:N27 A23:F27" name="Diapazons1_9_2_1_1_1_1"/>
    <protectedRange sqref="L23:L27" name="Diapazons3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18">
    <cfRule type="expression" dxfId="512" priority="95" stopIfTrue="1">
      <formula>A5=0</formula>
    </cfRule>
  </conditionalFormatting>
  <conditionalFormatting sqref="F5:F20">
    <cfRule type="expression" dxfId="511" priority="99" stopIfTrue="1">
      <formula>A5=0</formula>
    </cfRule>
  </conditionalFormatting>
  <conditionalFormatting sqref="H5:H18">
    <cfRule type="expression" dxfId="510" priority="100" stopIfTrue="1">
      <formula>A5=0</formula>
    </cfRule>
  </conditionalFormatting>
  <conditionalFormatting sqref="P5:P18">
    <cfRule type="expression" dxfId="509" priority="101" stopIfTrue="1">
      <formula>A5=0</formula>
    </cfRule>
    <cfRule type="expression" dxfId="508" priority="102" stopIfTrue="1">
      <formula>P5=99</formula>
    </cfRule>
  </conditionalFormatting>
  <conditionalFormatting sqref="M5:M18">
    <cfRule type="expression" dxfId="507" priority="103" stopIfTrue="1">
      <formula>A5=0</formula>
    </cfRule>
  </conditionalFormatting>
  <conditionalFormatting sqref="N5:N18">
    <cfRule type="expression" dxfId="506" priority="104" stopIfTrue="1">
      <formula>A5=0</formula>
    </cfRule>
  </conditionalFormatting>
  <conditionalFormatting sqref="O5:O18">
    <cfRule type="expression" dxfId="505" priority="105" stopIfTrue="1">
      <formula>A5=0</formula>
    </cfRule>
  </conditionalFormatting>
  <conditionalFormatting sqref="Q5:Q18">
    <cfRule type="expression" dxfId="504" priority="106" stopIfTrue="1">
      <formula>A5=0</formula>
    </cfRule>
  </conditionalFormatting>
  <conditionalFormatting sqref="S5:S18">
    <cfRule type="expression" dxfId="503" priority="107" stopIfTrue="1">
      <formula>A5=0</formula>
    </cfRule>
  </conditionalFormatting>
  <conditionalFormatting sqref="U5:U18">
    <cfRule type="expression" dxfId="502" priority="108" stopIfTrue="1">
      <formula>A5=0</formula>
    </cfRule>
  </conditionalFormatting>
  <conditionalFormatting sqref="W5:W18">
    <cfRule type="expression" dxfId="501" priority="109" stopIfTrue="1">
      <formula>A5=0</formula>
    </cfRule>
  </conditionalFormatting>
  <conditionalFormatting sqref="Y5:Y18">
    <cfRule type="expression" dxfId="500" priority="110" stopIfTrue="1">
      <formula>A5=0</formula>
    </cfRule>
  </conditionalFormatting>
  <conditionalFormatting sqref="AA5:AA18">
    <cfRule type="expression" dxfId="499" priority="111" stopIfTrue="1">
      <formula>A5=0</formula>
    </cfRule>
  </conditionalFormatting>
  <conditionalFormatting sqref="B5:B18">
    <cfRule type="expression" dxfId="498" priority="112" stopIfTrue="1">
      <formula>J5=1</formula>
    </cfRule>
    <cfRule type="expression" dxfId="497" priority="113" stopIfTrue="1">
      <formula>J5=2</formula>
    </cfRule>
    <cfRule type="expression" dxfId="496" priority="114" stopIfTrue="1">
      <formula>J5=3</formula>
    </cfRule>
  </conditionalFormatting>
  <conditionalFormatting sqref="AC5:AC18">
    <cfRule type="expression" dxfId="495" priority="119" stopIfTrue="1">
      <formula>A5=0</formula>
    </cfRule>
  </conditionalFormatting>
  <conditionalFormatting sqref="AE5:AE18">
    <cfRule type="expression" dxfId="494" priority="120" stopIfTrue="1">
      <formula>A5=0</formula>
    </cfRule>
  </conditionalFormatting>
  <conditionalFormatting sqref="AG5:AG18">
    <cfRule type="expression" dxfId="493" priority="121" stopIfTrue="1">
      <formula>A5=0</formula>
    </cfRule>
  </conditionalFormatting>
  <conditionalFormatting sqref="AI5:AI18">
    <cfRule type="expression" dxfId="492" priority="122" stopIfTrue="1">
      <formula>A5=0</formula>
    </cfRule>
  </conditionalFormatting>
  <conditionalFormatting sqref="AK5:AK18">
    <cfRule type="expression" dxfId="491" priority="123" stopIfTrue="1">
      <formula>A5=0</formula>
    </cfRule>
  </conditionalFormatting>
  <conditionalFormatting sqref="I5:I18">
    <cfRule type="expression" dxfId="490" priority="124" stopIfTrue="1">
      <formula>A5=0</formula>
    </cfRule>
    <cfRule type="expression" dxfId="489" priority="125" stopIfTrue="1">
      <formula>I5&gt;150</formula>
    </cfRule>
    <cfRule type="expression" dxfId="488" priority="126" stopIfTrue="1">
      <formula>I5&lt;-150</formula>
    </cfRule>
  </conditionalFormatting>
  <conditionalFormatting sqref="R5:R18">
    <cfRule type="expression" dxfId="487" priority="127" stopIfTrue="1">
      <formula>A5=0</formula>
    </cfRule>
    <cfRule type="expression" dxfId="486" priority="128" stopIfTrue="1">
      <formula>R5=99</formula>
    </cfRule>
  </conditionalFormatting>
  <conditionalFormatting sqref="T5:T18">
    <cfRule type="expression" dxfId="485" priority="129" stopIfTrue="1">
      <formula>A5=0</formula>
    </cfRule>
    <cfRule type="expression" dxfId="484" priority="130" stopIfTrue="1">
      <formula>T5=99</formula>
    </cfRule>
  </conditionalFormatting>
  <conditionalFormatting sqref="V5:V18">
    <cfRule type="expression" dxfId="483" priority="131" stopIfTrue="1">
      <formula>A5=0</formula>
    </cfRule>
    <cfRule type="expression" dxfId="482" priority="132" stopIfTrue="1">
      <formula>V5=99</formula>
    </cfRule>
  </conditionalFormatting>
  <conditionalFormatting sqref="X5:X18">
    <cfRule type="expression" dxfId="481" priority="133" stopIfTrue="1">
      <formula>A5=0</formula>
    </cfRule>
    <cfRule type="expression" dxfId="480" priority="134" stopIfTrue="1">
      <formula>X5=99</formula>
    </cfRule>
  </conditionalFormatting>
  <conditionalFormatting sqref="Z5:Z18">
    <cfRule type="expression" dxfId="479" priority="135" stopIfTrue="1">
      <formula>A5=0</formula>
    </cfRule>
    <cfRule type="expression" dxfId="478" priority="136" stopIfTrue="1">
      <formula>Z5=99</formula>
    </cfRule>
  </conditionalFormatting>
  <conditionalFormatting sqref="AB5:AB18">
    <cfRule type="expression" dxfId="477" priority="137" stopIfTrue="1">
      <formula>A5=0</formula>
    </cfRule>
    <cfRule type="expression" dxfId="476" priority="138" stopIfTrue="1">
      <formula>AB5=99</formula>
    </cfRule>
  </conditionalFormatting>
  <conditionalFormatting sqref="AD5:AD18">
    <cfRule type="expression" dxfId="475" priority="139" stopIfTrue="1">
      <formula>A5=0</formula>
    </cfRule>
    <cfRule type="expression" dxfId="474" priority="140" stopIfTrue="1">
      <formula>AD5=99</formula>
    </cfRule>
  </conditionalFormatting>
  <conditionalFormatting sqref="AF5:AF18">
    <cfRule type="expression" dxfId="473" priority="141" stopIfTrue="1">
      <formula>A5=0</formula>
    </cfRule>
    <cfRule type="expression" dxfId="472" priority="142" stopIfTrue="1">
      <formula>AF5=99</formula>
    </cfRule>
  </conditionalFormatting>
  <conditionalFormatting sqref="AH5:AH18">
    <cfRule type="expression" dxfId="471" priority="143" stopIfTrue="1">
      <formula>A5=0</formula>
    </cfRule>
    <cfRule type="expression" dxfId="470" priority="144" stopIfTrue="1">
      <formula>AH5=99</formula>
    </cfRule>
  </conditionalFormatting>
  <conditionalFormatting sqref="AJ5:AJ18">
    <cfRule type="expression" dxfId="469" priority="145" stopIfTrue="1">
      <formula>A5=0</formula>
    </cfRule>
    <cfRule type="expression" dxfId="468" priority="146" stopIfTrue="1">
      <formula>AJ5=99</formula>
    </cfRule>
  </conditionalFormatting>
  <conditionalFormatting sqref="AO5:AO18">
    <cfRule type="expression" dxfId="467" priority="147" stopIfTrue="1">
      <formula>A5=0</formula>
    </cfRule>
  </conditionalFormatting>
  <conditionalFormatting sqref="AP5:AP18">
    <cfRule type="expression" dxfId="466" priority="148" stopIfTrue="1">
      <formula>A5=0</formula>
    </cfRule>
  </conditionalFormatting>
  <conditionalFormatting sqref="AQ5:AQ18">
    <cfRule type="expression" dxfId="465" priority="149" stopIfTrue="1">
      <formula>A5=0</formula>
    </cfRule>
  </conditionalFormatting>
  <conditionalFormatting sqref="AR5:AR18">
    <cfRule type="expression" dxfId="464" priority="150" stopIfTrue="1">
      <formula>A5=0</formula>
    </cfRule>
  </conditionalFormatting>
  <conditionalFormatting sqref="AS5:AS18">
    <cfRule type="expression" dxfId="463" priority="151" stopIfTrue="1">
      <formula>A5=0</formula>
    </cfRule>
  </conditionalFormatting>
  <conditionalFormatting sqref="AT5:AT18">
    <cfRule type="expression" dxfId="462" priority="152" stopIfTrue="1">
      <formula>A5=0</formula>
    </cfRule>
  </conditionalFormatting>
  <conditionalFormatting sqref="AU5:AU18">
    <cfRule type="expression" dxfId="461" priority="153" stopIfTrue="1">
      <formula>A5=0</formula>
    </cfRule>
  </conditionalFormatting>
  <conditionalFormatting sqref="AV5:AV18">
    <cfRule type="expression" dxfId="460" priority="154" stopIfTrue="1">
      <formula>A5=0</formula>
    </cfRule>
  </conditionalFormatting>
  <conditionalFormatting sqref="AW5:AW18">
    <cfRule type="expression" dxfId="459" priority="155" stopIfTrue="1">
      <formula>A5=0</formula>
    </cfRule>
  </conditionalFormatting>
  <conditionalFormatting sqref="AX5:AX18">
    <cfRule type="expression" dxfId="458" priority="156" stopIfTrue="1">
      <formula>A5=0</formula>
    </cfRule>
  </conditionalFormatting>
  <conditionalFormatting sqref="AY5:AY18">
    <cfRule type="expression" dxfId="457" priority="157" stopIfTrue="1">
      <formula>A5=0</formula>
    </cfRule>
  </conditionalFormatting>
  <conditionalFormatting sqref="BA5:BA18">
    <cfRule type="expression" dxfId="456" priority="158" stopIfTrue="1">
      <formula>A5=0</formula>
    </cfRule>
  </conditionalFormatting>
  <conditionalFormatting sqref="BB5:BB18">
    <cfRule type="expression" dxfId="455" priority="159" stopIfTrue="1">
      <formula>A5=0</formula>
    </cfRule>
  </conditionalFormatting>
  <conditionalFormatting sqref="BC5:BC18">
    <cfRule type="expression" dxfId="454" priority="160" stopIfTrue="1">
      <formula>A5=0</formula>
    </cfRule>
  </conditionalFormatting>
  <conditionalFormatting sqref="BD5:BD18">
    <cfRule type="expression" dxfId="453" priority="161" stopIfTrue="1">
      <formula>A5=0</formula>
    </cfRule>
  </conditionalFormatting>
  <conditionalFormatting sqref="BE5:BE18">
    <cfRule type="expression" dxfId="452" priority="162" stopIfTrue="1">
      <formula>A5=0</formula>
    </cfRule>
  </conditionalFormatting>
  <conditionalFormatting sqref="BF5:BF18">
    <cfRule type="expression" dxfId="451" priority="163" stopIfTrue="1">
      <formula>A5=0</formula>
    </cfRule>
  </conditionalFormatting>
  <conditionalFormatting sqref="BG5:BG18">
    <cfRule type="expression" dxfId="450" priority="164" stopIfTrue="1">
      <formula>A5=0</formula>
    </cfRule>
  </conditionalFormatting>
  <conditionalFormatting sqref="BH5:BH18">
    <cfRule type="expression" dxfId="449" priority="165" stopIfTrue="1">
      <formula>A5=0</formula>
    </cfRule>
  </conditionalFormatting>
  <conditionalFormatting sqref="BI5:BI18">
    <cfRule type="expression" dxfId="448" priority="166" stopIfTrue="1">
      <formula>A5=0</formula>
    </cfRule>
  </conditionalFormatting>
  <conditionalFormatting sqref="BJ5:BJ18">
    <cfRule type="expression" dxfId="447" priority="167" stopIfTrue="1">
      <formula>A5=0</formula>
    </cfRule>
  </conditionalFormatting>
  <conditionalFormatting sqref="BK5:BK18">
    <cfRule type="expression" dxfId="446" priority="168" stopIfTrue="1">
      <formula>A5=0</formula>
    </cfRule>
  </conditionalFormatting>
  <conditionalFormatting sqref="BL5:BL18">
    <cfRule type="expression" dxfId="445" priority="169" stopIfTrue="1">
      <formula>A5=0</formula>
    </cfRule>
  </conditionalFormatting>
  <conditionalFormatting sqref="BM5:BM18">
    <cfRule type="expression" dxfId="444" priority="170" stopIfTrue="1">
      <formula>A5=0</formula>
    </cfRule>
  </conditionalFormatting>
  <conditionalFormatting sqref="BN5:BN18">
    <cfRule type="expression" dxfId="443" priority="171" stopIfTrue="1">
      <formula>A5=0</formula>
    </cfRule>
  </conditionalFormatting>
  <conditionalFormatting sqref="BO5:BO18">
    <cfRule type="expression" dxfId="442" priority="172" stopIfTrue="1">
      <formula>A5=0</formula>
    </cfRule>
  </conditionalFormatting>
  <conditionalFormatting sqref="K5:K18">
    <cfRule type="expression" dxfId="441" priority="173" stopIfTrue="1">
      <formula>A5=0</formula>
    </cfRule>
  </conditionalFormatting>
  <conditionalFormatting sqref="Q3:AK3">
    <cfRule type="expression" dxfId="440" priority="98" stopIfTrue="1">
      <formula>$Q$3=0</formula>
    </cfRule>
  </conditionalFormatting>
  <conditionalFormatting sqref="J5:J18">
    <cfRule type="cellIs" dxfId="439" priority="115" stopIfTrue="1" operator="equal">
      <formula>1</formula>
    </cfRule>
    <cfRule type="cellIs" dxfId="438" priority="116" stopIfTrue="1" operator="equal">
      <formula>2</formula>
    </cfRule>
    <cfRule type="cellIs" dxfId="437" priority="117" stopIfTrue="1" operator="equal">
      <formula>3</formula>
    </cfRule>
  </conditionalFormatting>
  <conditionalFormatting sqref="H3">
    <cfRule type="cellIs" dxfId="436" priority="118" stopIfTrue="1" operator="equal">
      <formula>0</formula>
    </cfRule>
  </conditionalFormatting>
  <conditionalFormatting sqref="G23:G26">
    <cfRule type="expression" dxfId="435" priority="89" stopIfTrue="1">
      <formula>A23=0</formula>
    </cfRule>
  </conditionalFormatting>
  <conditionalFormatting sqref="H23:H26">
    <cfRule type="expression" dxfId="434" priority="88" stopIfTrue="1">
      <formula>A23=0</formula>
    </cfRule>
  </conditionalFormatting>
  <conditionalFormatting sqref="J23:J26">
    <cfRule type="expression" dxfId="433" priority="87" stopIfTrue="1">
      <formula>A23=0</formula>
    </cfRule>
  </conditionalFormatting>
  <conditionalFormatting sqref="R23:R27">
    <cfRule type="expression" dxfId="432" priority="85" stopIfTrue="1">
      <formula>A23=0</formula>
    </cfRule>
    <cfRule type="expression" dxfId="431" priority="86" stopIfTrue="1">
      <formula>R23=99</formula>
    </cfRule>
  </conditionalFormatting>
  <conditionalFormatting sqref="O23:O27 AA23:AA27">
    <cfRule type="expression" dxfId="430" priority="84" stopIfTrue="1">
      <formula>A23=0</formula>
    </cfRule>
  </conditionalFormatting>
  <conditionalFormatting sqref="P23:P27">
    <cfRule type="expression" dxfId="429" priority="83" stopIfTrue="1">
      <formula>A23=0</formula>
    </cfRule>
  </conditionalFormatting>
  <conditionalFormatting sqref="S23:S27">
    <cfRule type="expression" dxfId="428" priority="82" stopIfTrue="1">
      <formula>A23=0</formula>
    </cfRule>
  </conditionalFormatting>
  <conditionalFormatting sqref="W23:W27">
    <cfRule type="expression" dxfId="427" priority="81" stopIfTrue="1">
      <formula>A23=0</formula>
    </cfRule>
  </conditionalFormatting>
  <conditionalFormatting sqref="Y23:Y27">
    <cfRule type="expression" dxfId="426" priority="80" stopIfTrue="1">
      <formula>A23=0</formula>
    </cfRule>
  </conditionalFormatting>
  <conditionalFormatting sqref="D23:D26">
    <cfRule type="expression" dxfId="425" priority="77" stopIfTrue="1">
      <formula>L23=1</formula>
    </cfRule>
    <cfRule type="expression" dxfId="424" priority="78" stopIfTrue="1">
      <formula>L23=2</formula>
    </cfRule>
    <cfRule type="expression" dxfId="423" priority="79" stopIfTrue="1">
      <formula>L23=3</formula>
    </cfRule>
  </conditionalFormatting>
  <conditionalFormatting sqref="T23:T27">
    <cfRule type="expression" dxfId="422" priority="75" stopIfTrue="1">
      <formula>A23=0</formula>
    </cfRule>
    <cfRule type="expression" dxfId="421" priority="76" stopIfTrue="1">
      <formula>T23=99</formula>
    </cfRule>
  </conditionalFormatting>
  <conditionalFormatting sqref="V24:V27">
    <cfRule type="expression" dxfId="420" priority="73" stopIfTrue="1">
      <formula>A24=0</formula>
    </cfRule>
    <cfRule type="expression" dxfId="419" priority="74" stopIfTrue="1">
      <formula>V24=99</formula>
    </cfRule>
  </conditionalFormatting>
  <conditionalFormatting sqref="X23:X27">
    <cfRule type="expression" dxfId="418" priority="71" stopIfTrue="1">
      <formula>A23=0</formula>
    </cfRule>
    <cfRule type="expression" dxfId="417" priority="72" stopIfTrue="1">
      <formula>X23=99</formula>
    </cfRule>
  </conditionalFormatting>
  <conditionalFormatting sqref="Z24:Z27">
    <cfRule type="expression" dxfId="416" priority="69" stopIfTrue="1">
      <formula>A24=0</formula>
    </cfRule>
    <cfRule type="expression" dxfId="415" priority="70" stopIfTrue="1">
      <formula>Z24=99</formula>
    </cfRule>
  </conditionalFormatting>
  <conditionalFormatting sqref="M23:M27">
    <cfRule type="expression" dxfId="414" priority="68" stopIfTrue="1">
      <formula>A23=0</formula>
    </cfRule>
  </conditionalFormatting>
  <conditionalFormatting sqref="L23:L26">
    <cfRule type="cellIs" dxfId="413" priority="65" stopIfTrue="1" operator="equal">
      <formula>1</formula>
    </cfRule>
    <cfRule type="cellIs" dxfId="412" priority="66" stopIfTrue="1" operator="equal">
      <formula>2</formula>
    </cfRule>
    <cfRule type="cellIs" dxfId="411" priority="67" stopIfTrue="1" operator="equal">
      <formula>3</formula>
    </cfRule>
  </conditionalFormatting>
  <conditionalFormatting sqref="G23:G25">
    <cfRule type="expression" dxfId="410" priority="64" stopIfTrue="1">
      <formula>A23=0</formula>
    </cfRule>
  </conditionalFormatting>
  <conditionalFormatting sqref="H23:H26">
    <cfRule type="expression" dxfId="409" priority="63" stopIfTrue="1">
      <formula>A23=0</formula>
    </cfRule>
  </conditionalFormatting>
  <conditionalFormatting sqref="J23:J25">
    <cfRule type="expression" dxfId="408" priority="62" stopIfTrue="1">
      <formula>A23=0</formula>
    </cfRule>
  </conditionalFormatting>
  <conditionalFormatting sqref="R23:R25">
    <cfRule type="expression" dxfId="407" priority="60" stopIfTrue="1">
      <formula>A23=0</formula>
    </cfRule>
    <cfRule type="expression" dxfId="406" priority="61" stopIfTrue="1">
      <formula>R23=99</formula>
    </cfRule>
  </conditionalFormatting>
  <conditionalFormatting sqref="O23:O25">
    <cfRule type="expression" dxfId="405" priority="59" stopIfTrue="1">
      <formula>A23=0</formula>
    </cfRule>
  </conditionalFormatting>
  <conditionalFormatting sqref="P23:P25">
    <cfRule type="expression" dxfId="404" priority="58" stopIfTrue="1">
      <formula>A23=0</formula>
    </cfRule>
  </conditionalFormatting>
  <conditionalFormatting sqref="Q23:Q27">
    <cfRule type="expression" dxfId="403" priority="57" stopIfTrue="1">
      <formula>A23=0</formula>
    </cfRule>
  </conditionalFormatting>
  <conditionalFormatting sqref="S23:S25">
    <cfRule type="expression" dxfId="402" priority="56" stopIfTrue="1">
      <formula>A23=0</formula>
    </cfRule>
  </conditionalFormatting>
  <conditionalFormatting sqref="U23:U27">
    <cfRule type="expression" dxfId="401" priority="55" stopIfTrue="1">
      <formula>A23=0</formula>
    </cfRule>
  </conditionalFormatting>
  <conditionalFormatting sqref="W23:W25">
    <cfRule type="expression" dxfId="400" priority="54" stopIfTrue="1">
      <formula>A23=0</formula>
    </cfRule>
  </conditionalFormatting>
  <conditionalFormatting sqref="Y23:Y25">
    <cfRule type="expression" dxfId="399" priority="53" stopIfTrue="1">
      <formula>A23=0</formula>
    </cfRule>
  </conditionalFormatting>
  <conditionalFormatting sqref="D23:D25">
    <cfRule type="expression" dxfId="398" priority="50" stopIfTrue="1">
      <formula>L23=1</formula>
    </cfRule>
    <cfRule type="expression" dxfId="397" priority="51" stopIfTrue="1">
      <formula>L23=2</formula>
    </cfRule>
    <cfRule type="expression" dxfId="396" priority="52" stopIfTrue="1">
      <formula>L23=3</formula>
    </cfRule>
  </conditionalFormatting>
  <conditionalFormatting sqref="T23:T25">
    <cfRule type="expression" dxfId="395" priority="48" stopIfTrue="1">
      <formula>A23=0</formula>
    </cfRule>
    <cfRule type="expression" dxfId="394" priority="49" stopIfTrue="1">
      <formula>T23=99</formula>
    </cfRule>
  </conditionalFormatting>
  <conditionalFormatting sqref="V24:V25">
    <cfRule type="expression" dxfId="393" priority="46" stopIfTrue="1">
      <formula>A24=0</formula>
    </cfRule>
    <cfRule type="expression" dxfId="392" priority="47" stopIfTrue="1">
      <formula>V24=99</formula>
    </cfRule>
  </conditionalFormatting>
  <conditionalFormatting sqref="X23:X25">
    <cfRule type="expression" dxfId="391" priority="44" stopIfTrue="1">
      <formula>A23=0</formula>
    </cfRule>
    <cfRule type="expression" dxfId="390" priority="45" stopIfTrue="1">
      <formula>X23=99</formula>
    </cfRule>
  </conditionalFormatting>
  <conditionalFormatting sqref="Z24:Z25">
    <cfRule type="expression" dxfId="389" priority="42" stopIfTrue="1">
      <formula>A24=0</formula>
    </cfRule>
    <cfRule type="expression" dxfId="388" priority="43" stopIfTrue="1">
      <formula>Z24=99</formula>
    </cfRule>
  </conditionalFormatting>
  <conditionalFormatting sqref="M23:M25">
    <cfRule type="expression" dxfId="387" priority="41" stopIfTrue="1">
      <formula>A23=0</formula>
    </cfRule>
  </conditionalFormatting>
  <conditionalFormatting sqref="G23:G26">
    <cfRule type="expression" dxfId="386" priority="40" stopIfTrue="1">
      <formula>A23=0</formula>
    </cfRule>
  </conditionalFormatting>
  <conditionalFormatting sqref="H23:H26">
    <cfRule type="expression" dxfId="385" priority="39" stopIfTrue="1">
      <formula>A23=0</formula>
    </cfRule>
  </conditionalFormatting>
  <conditionalFormatting sqref="J23:J26">
    <cfRule type="expression" dxfId="384" priority="38" stopIfTrue="1">
      <formula>A23=0</formula>
    </cfRule>
  </conditionalFormatting>
  <conditionalFormatting sqref="R23:R27">
    <cfRule type="expression" dxfId="383" priority="36" stopIfTrue="1">
      <formula>A23=0</formula>
    </cfRule>
    <cfRule type="expression" dxfId="382" priority="37" stopIfTrue="1">
      <formula>R23=99</formula>
    </cfRule>
  </conditionalFormatting>
  <conditionalFormatting sqref="O23:O27">
    <cfRule type="expression" dxfId="381" priority="35" stopIfTrue="1">
      <formula>A23=0</formula>
    </cfRule>
  </conditionalFormatting>
  <conditionalFormatting sqref="P23:P27">
    <cfRule type="expression" dxfId="380" priority="34" stopIfTrue="1">
      <formula>A23=0</formula>
    </cfRule>
  </conditionalFormatting>
  <conditionalFormatting sqref="Q23:Q27">
    <cfRule type="expression" dxfId="379" priority="33" stopIfTrue="1">
      <formula>A23=0</formula>
    </cfRule>
  </conditionalFormatting>
  <conditionalFormatting sqref="S23:S27">
    <cfRule type="expression" dxfId="378" priority="32" stopIfTrue="1">
      <formula>A23=0</formula>
    </cfRule>
  </conditionalFormatting>
  <conditionalFormatting sqref="U23:U27">
    <cfRule type="expression" dxfId="377" priority="31" stopIfTrue="1">
      <formula>A23=0</formula>
    </cfRule>
  </conditionalFormatting>
  <conditionalFormatting sqref="W23:W27">
    <cfRule type="expression" dxfId="376" priority="30" stopIfTrue="1">
      <formula>A23=0</formula>
    </cfRule>
  </conditionalFormatting>
  <conditionalFormatting sqref="Y23:Y27">
    <cfRule type="expression" dxfId="375" priority="29" stopIfTrue="1">
      <formula>A23=0</formula>
    </cfRule>
  </conditionalFormatting>
  <conditionalFormatting sqref="D23:D26">
    <cfRule type="expression" dxfId="374" priority="26" stopIfTrue="1">
      <formula>L23=1</formula>
    </cfRule>
    <cfRule type="expression" dxfId="373" priority="27" stopIfTrue="1">
      <formula>L23=2</formula>
    </cfRule>
    <cfRule type="expression" dxfId="372" priority="28" stopIfTrue="1">
      <formula>L23=3</formula>
    </cfRule>
  </conditionalFormatting>
  <conditionalFormatting sqref="T23:T27">
    <cfRule type="expression" dxfId="371" priority="24" stopIfTrue="1">
      <formula>A23=0</formula>
    </cfRule>
    <cfRule type="expression" dxfId="370" priority="25" stopIfTrue="1">
      <formula>T23=99</formula>
    </cfRule>
  </conditionalFormatting>
  <conditionalFormatting sqref="V24:V27">
    <cfRule type="expression" dxfId="369" priority="22" stopIfTrue="1">
      <formula>A24=0</formula>
    </cfRule>
    <cfRule type="expression" dxfId="368" priority="23" stopIfTrue="1">
      <formula>V24=99</formula>
    </cfRule>
  </conditionalFormatting>
  <conditionalFormatting sqref="X23:X27">
    <cfRule type="expression" dxfId="367" priority="20" stopIfTrue="1">
      <formula>A23=0</formula>
    </cfRule>
    <cfRule type="expression" dxfId="366" priority="21" stopIfTrue="1">
      <formula>X23=99</formula>
    </cfRule>
  </conditionalFormatting>
  <conditionalFormatting sqref="Z24:Z27">
    <cfRule type="expression" dxfId="365" priority="18" stopIfTrue="1">
      <formula>A24=0</formula>
    </cfRule>
    <cfRule type="expression" dxfId="364" priority="19" stopIfTrue="1">
      <formula>Z24=99</formula>
    </cfRule>
  </conditionalFormatting>
  <conditionalFormatting sqref="M23:M27">
    <cfRule type="expression" dxfId="363" priority="17" stopIfTrue="1">
      <formula>A23=0</formula>
    </cfRule>
  </conditionalFormatting>
  <conditionalFormatting sqref="V24:V26 Z24:Z26">
    <cfRule type="expression" dxfId="362" priority="16" stopIfTrue="1">
      <formula>FR22=0</formula>
    </cfRule>
  </conditionalFormatting>
  <conditionalFormatting sqref="F24">
    <cfRule type="expression" dxfId="361" priority="15" stopIfTrue="1">
      <formula>A24=0</formula>
    </cfRule>
  </conditionalFormatting>
  <conditionalFormatting sqref="I24">
    <cfRule type="expression" dxfId="360" priority="14" stopIfTrue="1">
      <formula>E24=0</formula>
    </cfRule>
  </conditionalFormatting>
  <conditionalFormatting sqref="E24">
    <cfRule type="expression" dxfId="359" priority="90" stopIfTrue="1">
      <formula>FW22=0</formula>
    </cfRule>
  </conditionalFormatting>
  <conditionalFormatting sqref="AB23:AF23 AB27:AF27 AB24:AE26">
    <cfRule type="expression" dxfId="358" priority="91" stopIfTrue="1">
      <formula>Q23=0</formula>
    </cfRule>
  </conditionalFormatting>
  <conditionalFormatting sqref="AF24:AF26">
    <cfRule type="expression" dxfId="357" priority="13" stopIfTrue="1">
      <formula>U24=0</formula>
    </cfRule>
  </conditionalFormatting>
  <conditionalFormatting sqref="AL22:AL25">
    <cfRule type="expression" dxfId="356" priority="92" stopIfTrue="1">
      <formula>Z24=0</formula>
    </cfRule>
  </conditionalFormatting>
  <conditionalFormatting sqref="AN22:AR25">
    <cfRule type="expression" dxfId="355" priority="93" stopIfTrue="1">
      <formula>Z24=0</formula>
    </cfRule>
  </conditionalFormatting>
  <conditionalFormatting sqref="AM22:AM25">
    <cfRule type="expression" dxfId="354" priority="94" stopIfTrue="1">
      <formula>Z24=0</formula>
    </cfRule>
  </conditionalFormatting>
  <conditionalFormatting sqref="V23">
    <cfRule type="expression" dxfId="353" priority="11" stopIfTrue="1">
      <formula>C23=0</formula>
    </cfRule>
    <cfRule type="expression" dxfId="352" priority="12" stopIfTrue="1">
      <formula>V23=99</formula>
    </cfRule>
  </conditionalFormatting>
  <conditionalFormatting sqref="V23">
    <cfRule type="expression" dxfId="351" priority="9" stopIfTrue="1">
      <formula>C23=0</formula>
    </cfRule>
    <cfRule type="expression" dxfId="350" priority="10" stopIfTrue="1">
      <formula>V23=99</formula>
    </cfRule>
  </conditionalFormatting>
  <conditionalFormatting sqref="V23">
    <cfRule type="expression" dxfId="349" priority="7" stopIfTrue="1">
      <formula>C23=0</formula>
    </cfRule>
    <cfRule type="expression" dxfId="348" priority="8" stopIfTrue="1">
      <formula>V23=99</formula>
    </cfRule>
  </conditionalFormatting>
  <conditionalFormatting sqref="Z23">
    <cfRule type="expression" dxfId="347" priority="5" stopIfTrue="1">
      <formula>G23=0</formula>
    </cfRule>
    <cfRule type="expression" dxfId="346" priority="6" stopIfTrue="1">
      <formula>Z23=99</formula>
    </cfRule>
  </conditionalFormatting>
  <conditionalFormatting sqref="Z23">
    <cfRule type="expression" dxfId="345" priority="3" stopIfTrue="1">
      <formula>G23=0</formula>
    </cfRule>
    <cfRule type="expression" dxfId="344" priority="4" stopIfTrue="1">
      <formula>Z23=99</formula>
    </cfRule>
  </conditionalFormatting>
  <conditionalFormatting sqref="Z23">
    <cfRule type="expression" dxfId="343" priority="1" stopIfTrue="1">
      <formula>G23=0</formula>
    </cfRule>
    <cfRule type="expression" dxfId="342" priority="2" stopIfTrue="1">
      <formula>Z23=99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5"/>
  <sheetViews>
    <sheetView workbookViewId="0">
      <selection activeCell="D36" sqref="D36"/>
    </sheetView>
  </sheetViews>
  <sheetFormatPr defaultRowHeight="12.75"/>
  <cols>
    <col min="1" max="1" width="3.85546875" style="61" customWidth="1"/>
    <col min="2" max="2" width="19.85546875" style="61" customWidth="1"/>
    <col min="3" max="3" width="12.85546875" style="61" customWidth="1"/>
    <col min="4" max="4" width="5.7109375" style="61" customWidth="1"/>
    <col min="5" max="7" width="5.28515625" style="61" customWidth="1"/>
    <col min="8" max="8" width="6.5703125" style="61" customWidth="1"/>
    <col min="9" max="9" width="5.28515625" style="61" customWidth="1"/>
    <col min="10" max="12" width="3.7109375" style="61" customWidth="1"/>
    <col min="13" max="15" width="5.7109375" style="61" customWidth="1"/>
    <col min="16" max="37" width="3.7109375" style="61" customWidth="1"/>
    <col min="38" max="38" width="2.7109375" style="211" customWidth="1"/>
    <col min="39" max="39" width="5.85546875" style="211" hidden="1" customWidth="1"/>
    <col min="40" max="40" width="2.7109375" style="211" customWidth="1"/>
    <col min="41" max="51" width="4.7109375" style="61" customWidth="1"/>
    <col min="52" max="52" width="2.7109375" style="61" customWidth="1"/>
    <col min="53" max="63" width="4.7109375" style="61" customWidth="1"/>
    <col min="64" max="64" width="6.7109375" style="61" customWidth="1"/>
    <col min="65" max="67" width="7.7109375" style="61" customWidth="1"/>
    <col min="68" max="256" width="9.140625" style="61"/>
    <col min="257" max="257" width="3.85546875" style="61" customWidth="1"/>
    <col min="258" max="258" width="19.85546875" style="61" customWidth="1"/>
    <col min="259" max="259" width="12.85546875" style="61" customWidth="1"/>
    <col min="260" max="260" width="5.7109375" style="61" customWidth="1"/>
    <col min="261" max="263" width="5.28515625" style="61" customWidth="1"/>
    <col min="264" max="264" width="6.5703125" style="61" customWidth="1"/>
    <col min="265" max="265" width="5.28515625" style="61" customWidth="1"/>
    <col min="266" max="268" width="3.7109375" style="61" customWidth="1"/>
    <col min="269" max="271" width="5.7109375" style="61" customWidth="1"/>
    <col min="272" max="293" width="3.7109375" style="61" customWidth="1"/>
    <col min="294" max="294" width="2.7109375" style="61" customWidth="1"/>
    <col min="295" max="295" width="0" style="61" hidden="1" customWidth="1"/>
    <col min="296" max="296" width="2.7109375" style="61" customWidth="1"/>
    <col min="297" max="307" width="4.7109375" style="61" customWidth="1"/>
    <col min="308" max="308" width="2.7109375" style="61" customWidth="1"/>
    <col min="309" max="319" width="4.7109375" style="61" customWidth="1"/>
    <col min="320" max="320" width="6.7109375" style="61" customWidth="1"/>
    <col min="321" max="323" width="7.7109375" style="61" customWidth="1"/>
    <col min="324" max="512" width="9.140625" style="61"/>
    <col min="513" max="513" width="3.85546875" style="61" customWidth="1"/>
    <col min="514" max="514" width="19.85546875" style="61" customWidth="1"/>
    <col min="515" max="515" width="12.85546875" style="61" customWidth="1"/>
    <col min="516" max="516" width="5.7109375" style="61" customWidth="1"/>
    <col min="517" max="519" width="5.28515625" style="61" customWidth="1"/>
    <col min="520" max="520" width="6.5703125" style="61" customWidth="1"/>
    <col min="521" max="521" width="5.28515625" style="61" customWidth="1"/>
    <col min="522" max="524" width="3.7109375" style="61" customWidth="1"/>
    <col min="525" max="527" width="5.7109375" style="61" customWidth="1"/>
    <col min="528" max="549" width="3.7109375" style="61" customWidth="1"/>
    <col min="550" max="550" width="2.7109375" style="61" customWidth="1"/>
    <col min="551" max="551" width="0" style="61" hidden="1" customWidth="1"/>
    <col min="552" max="552" width="2.7109375" style="61" customWidth="1"/>
    <col min="553" max="563" width="4.7109375" style="61" customWidth="1"/>
    <col min="564" max="564" width="2.7109375" style="61" customWidth="1"/>
    <col min="565" max="575" width="4.7109375" style="61" customWidth="1"/>
    <col min="576" max="576" width="6.7109375" style="61" customWidth="1"/>
    <col min="577" max="579" width="7.7109375" style="61" customWidth="1"/>
    <col min="580" max="768" width="9.140625" style="61"/>
    <col min="769" max="769" width="3.85546875" style="61" customWidth="1"/>
    <col min="770" max="770" width="19.85546875" style="61" customWidth="1"/>
    <col min="771" max="771" width="12.85546875" style="61" customWidth="1"/>
    <col min="772" max="772" width="5.7109375" style="61" customWidth="1"/>
    <col min="773" max="775" width="5.28515625" style="61" customWidth="1"/>
    <col min="776" max="776" width="6.5703125" style="61" customWidth="1"/>
    <col min="777" max="777" width="5.28515625" style="61" customWidth="1"/>
    <col min="778" max="780" width="3.7109375" style="61" customWidth="1"/>
    <col min="781" max="783" width="5.7109375" style="61" customWidth="1"/>
    <col min="784" max="805" width="3.7109375" style="61" customWidth="1"/>
    <col min="806" max="806" width="2.7109375" style="61" customWidth="1"/>
    <col min="807" max="807" width="0" style="61" hidden="1" customWidth="1"/>
    <col min="808" max="808" width="2.7109375" style="61" customWidth="1"/>
    <col min="809" max="819" width="4.7109375" style="61" customWidth="1"/>
    <col min="820" max="820" width="2.7109375" style="61" customWidth="1"/>
    <col min="821" max="831" width="4.7109375" style="61" customWidth="1"/>
    <col min="832" max="832" width="6.7109375" style="61" customWidth="1"/>
    <col min="833" max="835" width="7.7109375" style="61" customWidth="1"/>
    <col min="836" max="1024" width="9.140625" style="61"/>
    <col min="1025" max="1025" width="3.85546875" style="61" customWidth="1"/>
    <col min="1026" max="1026" width="19.85546875" style="61" customWidth="1"/>
    <col min="1027" max="1027" width="12.85546875" style="61" customWidth="1"/>
    <col min="1028" max="1028" width="5.7109375" style="61" customWidth="1"/>
    <col min="1029" max="1031" width="5.28515625" style="61" customWidth="1"/>
    <col min="1032" max="1032" width="6.5703125" style="61" customWidth="1"/>
    <col min="1033" max="1033" width="5.28515625" style="61" customWidth="1"/>
    <col min="1034" max="1036" width="3.7109375" style="61" customWidth="1"/>
    <col min="1037" max="1039" width="5.7109375" style="61" customWidth="1"/>
    <col min="1040" max="1061" width="3.7109375" style="61" customWidth="1"/>
    <col min="1062" max="1062" width="2.7109375" style="61" customWidth="1"/>
    <col min="1063" max="1063" width="0" style="61" hidden="1" customWidth="1"/>
    <col min="1064" max="1064" width="2.7109375" style="61" customWidth="1"/>
    <col min="1065" max="1075" width="4.7109375" style="61" customWidth="1"/>
    <col min="1076" max="1076" width="2.7109375" style="61" customWidth="1"/>
    <col min="1077" max="1087" width="4.7109375" style="61" customWidth="1"/>
    <col min="1088" max="1088" width="6.7109375" style="61" customWidth="1"/>
    <col min="1089" max="1091" width="7.7109375" style="61" customWidth="1"/>
    <col min="1092" max="1280" width="9.140625" style="61"/>
    <col min="1281" max="1281" width="3.85546875" style="61" customWidth="1"/>
    <col min="1282" max="1282" width="19.85546875" style="61" customWidth="1"/>
    <col min="1283" max="1283" width="12.85546875" style="61" customWidth="1"/>
    <col min="1284" max="1284" width="5.7109375" style="61" customWidth="1"/>
    <col min="1285" max="1287" width="5.28515625" style="61" customWidth="1"/>
    <col min="1288" max="1288" width="6.5703125" style="61" customWidth="1"/>
    <col min="1289" max="1289" width="5.28515625" style="61" customWidth="1"/>
    <col min="1290" max="1292" width="3.7109375" style="61" customWidth="1"/>
    <col min="1293" max="1295" width="5.7109375" style="61" customWidth="1"/>
    <col min="1296" max="1317" width="3.7109375" style="61" customWidth="1"/>
    <col min="1318" max="1318" width="2.7109375" style="61" customWidth="1"/>
    <col min="1319" max="1319" width="0" style="61" hidden="1" customWidth="1"/>
    <col min="1320" max="1320" width="2.7109375" style="61" customWidth="1"/>
    <col min="1321" max="1331" width="4.7109375" style="61" customWidth="1"/>
    <col min="1332" max="1332" width="2.7109375" style="61" customWidth="1"/>
    <col min="1333" max="1343" width="4.7109375" style="61" customWidth="1"/>
    <col min="1344" max="1344" width="6.7109375" style="61" customWidth="1"/>
    <col min="1345" max="1347" width="7.7109375" style="61" customWidth="1"/>
    <col min="1348" max="1536" width="9.140625" style="61"/>
    <col min="1537" max="1537" width="3.85546875" style="61" customWidth="1"/>
    <col min="1538" max="1538" width="19.85546875" style="61" customWidth="1"/>
    <col min="1539" max="1539" width="12.85546875" style="61" customWidth="1"/>
    <col min="1540" max="1540" width="5.7109375" style="61" customWidth="1"/>
    <col min="1541" max="1543" width="5.28515625" style="61" customWidth="1"/>
    <col min="1544" max="1544" width="6.5703125" style="61" customWidth="1"/>
    <col min="1545" max="1545" width="5.28515625" style="61" customWidth="1"/>
    <col min="1546" max="1548" width="3.7109375" style="61" customWidth="1"/>
    <col min="1549" max="1551" width="5.7109375" style="61" customWidth="1"/>
    <col min="1552" max="1573" width="3.7109375" style="61" customWidth="1"/>
    <col min="1574" max="1574" width="2.7109375" style="61" customWidth="1"/>
    <col min="1575" max="1575" width="0" style="61" hidden="1" customWidth="1"/>
    <col min="1576" max="1576" width="2.7109375" style="61" customWidth="1"/>
    <col min="1577" max="1587" width="4.7109375" style="61" customWidth="1"/>
    <col min="1588" max="1588" width="2.7109375" style="61" customWidth="1"/>
    <col min="1589" max="1599" width="4.7109375" style="61" customWidth="1"/>
    <col min="1600" max="1600" width="6.7109375" style="61" customWidth="1"/>
    <col min="1601" max="1603" width="7.7109375" style="61" customWidth="1"/>
    <col min="1604" max="1792" width="9.140625" style="61"/>
    <col min="1793" max="1793" width="3.85546875" style="61" customWidth="1"/>
    <col min="1794" max="1794" width="19.85546875" style="61" customWidth="1"/>
    <col min="1795" max="1795" width="12.85546875" style="61" customWidth="1"/>
    <col min="1796" max="1796" width="5.7109375" style="61" customWidth="1"/>
    <col min="1797" max="1799" width="5.28515625" style="61" customWidth="1"/>
    <col min="1800" max="1800" width="6.5703125" style="61" customWidth="1"/>
    <col min="1801" max="1801" width="5.28515625" style="61" customWidth="1"/>
    <col min="1802" max="1804" width="3.7109375" style="61" customWidth="1"/>
    <col min="1805" max="1807" width="5.7109375" style="61" customWidth="1"/>
    <col min="1808" max="1829" width="3.7109375" style="61" customWidth="1"/>
    <col min="1830" max="1830" width="2.7109375" style="61" customWidth="1"/>
    <col min="1831" max="1831" width="0" style="61" hidden="1" customWidth="1"/>
    <col min="1832" max="1832" width="2.7109375" style="61" customWidth="1"/>
    <col min="1833" max="1843" width="4.7109375" style="61" customWidth="1"/>
    <col min="1844" max="1844" width="2.7109375" style="61" customWidth="1"/>
    <col min="1845" max="1855" width="4.7109375" style="61" customWidth="1"/>
    <col min="1856" max="1856" width="6.7109375" style="61" customWidth="1"/>
    <col min="1857" max="1859" width="7.7109375" style="61" customWidth="1"/>
    <col min="1860" max="2048" width="9.140625" style="61"/>
    <col min="2049" max="2049" width="3.85546875" style="61" customWidth="1"/>
    <col min="2050" max="2050" width="19.85546875" style="61" customWidth="1"/>
    <col min="2051" max="2051" width="12.85546875" style="61" customWidth="1"/>
    <col min="2052" max="2052" width="5.7109375" style="61" customWidth="1"/>
    <col min="2053" max="2055" width="5.28515625" style="61" customWidth="1"/>
    <col min="2056" max="2056" width="6.5703125" style="61" customWidth="1"/>
    <col min="2057" max="2057" width="5.28515625" style="61" customWidth="1"/>
    <col min="2058" max="2060" width="3.7109375" style="61" customWidth="1"/>
    <col min="2061" max="2063" width="5.7109375" style="61" customWidth="1"/>
    <col min="2064" max="2085" width="3.7109375" style="61" customWidth="1"/>
    <col min="2086" max="2086" width="2.7109375" style="61" customWidth="1"/>
    <col min="2087" max="2087" width="0" style="61" hidden="1" customWidth="1"/>
    <col min="2088" max="2088" width="2.7109375" style="61" customWidth="1"/>
    <col min="2089" max="2099" width="4.7109375" style="61" customWidth="1"/>
    <col min="2100" max="2100" width="2.7109375" style="61" customWidth="1"/>
    <col min="2101" max="2111" width="4.7109375" style="61" customWidth="1"/>
    <col min="2112" max="2112" width="6.7109375" style="61" customWidth="1"/>
    <col min="2113" max="2115" width="7.7109375" style="61" customWidth="1"/>
    <col min="2116" max="2304" width="9.140625" style="61"/>
    <col min="2305" max="2305" width="3.85546875" style="61" customWidth="1"/>
    <col min="2306" max="2306" width="19.85546875" style="61" customWidth="1"/>
    <col min="2307" max="2307" width="12.85546875" style="61" customWidth="1"/>
    <col min="2308" max="2308" width="5.7109375" style="61" customWidth="1"/>
    <col min="2309" max="2311" width="5.28515625" style="61" customWidth="1"/>
    <col min="2312" max="2312" width="6.5703125" style="61" customWidth="1"/>
    <col min="2313" max="2313" width="5.28515625" style="61" customWidth="1"/>
    <col min="2314" max="2316" width="3.7109375" style="61" customWidth="1"/>
    <col min="2317" max="2319" width="5.7109375" style="61" customWidth="1"/>
    <col min="2320" max="2341" width="3.7109375" style="61" customWidth="1"/>
    <col min="2342" max="2342" width="2.7109375" style="61" customWidth="1"/>
    <col min="2343" max="2343" width="0" style="61" hidden="1" customWidth="1"/>
    <col min="2344" max="2344" width="2.7109375" style="61" customWidth="1"/>
    <col min="2345" max="2355" width="4.7109375" style="61" customWidth="1"/>
    <col min="2356" max="2356" width="2.7109375" style="61" customWidth="1"/>
    <col min="2357" max="2367" width="4.7109375" style="61" customWidth="1"/>
    <col min="2368" max="2368" width="6.7109375" style="61" customWidth="1"/>
    <col min="2369" max="2371" width="7.7109375" style="61" customWidth="1"/>
    <col min="2372" max="2560" width="9.140625" style="61"/>
    <col min="2561" max="2561" width="3.85546875" style="61" customWidth="1"/>
    <col min="2562" max="2562" width="19.85546875" style="61" customWidth="1"/>
    <col min="2563" max="2563" width="12.85546875" style="61" customWidth="1"/>
    <col min="2564" max="2564" width="5.7109375" style="61" customWidth="1"/>
    <col min="2565" max="2567" width="5.28515625" style="61" customWidth="1"/>
    <col min="2568" max="2568" width="6.5703125" style="61" customWidth="1"/>
    <col min="2569" max="2569" width="5.28515625" style="61" customWidth="1"/>
    <col min="2570" max="2572" width="3.7109375" style="61" customWidth="1"/>
    <col min="2573" max="2575" width="5.7109375" style="61" customWidth="1"/>
    <col min="2576" max="2597" width="3.7109375" style="61" customWidth="1"/>
    <col min="2598" max="2598" width="2.7109375" style="61" customWidth="1"/>
    <col min="2599" max="2599" width="0" style="61" hidden="1" customWidth="1"/>
    <col min="2600" max="2600" width="2.7109375" style="61" customWidth="1"/>
    <col min="2601" max="2611" width="4.7109375" style="61" customWidth="1"/>
    <col min="2612" max="2612" width="2.7109375" style="61" customWidth="1"/>
    <col min="2613" max="2623" width="4.7109375" style="61" customWidth="1"/>
    <col min="2624" max="2624" width="6.7109375" style="61" customWidth="1"/>
    <col min="2625" max="2627" width="7.7109375" style="61" customWidth="1"/>
    <col min="2628" max="2816" width="9.140625" style="61"/>
    <col min="2817" max="2817" width="3.85546875" style="61" customWidth="1"/>
    <col min="2818" max="2818" width="19.85546875" style="61" customWidth="1"/>
    <col min="2819" max="2819" width="12.85546875" style="61" customWidth="1"/>
    <col min="2820" max="2820" width="5.7109375" style="61" customWidth="1"/>
    <col min="2821" max="2823" width="5.28515625" style="61" customWidth="1"/>
    <col min="2824" max="2824" width="6.5703125" style="61" customWidth="1"/>
    <col min="2825" max="2825" width="5.28515625" style="61" customWidth="1"/>
    <col min="2826" max="2828" width="3.7109375" style="61" customWidth="1"/>
    <col min="2829" max="2831" width="5.7109375" style="61" customWidth="1"/>
    <col min="2832" max="2853" width="3.7109375" style="61" customWidth="1"/>
    <col min="2854" max="2854" width="2.7109375" style="61" customWidth="1"/>
    <col min="2855" max="2855" width="0" style="61" hidden="1" customWidth="1"/>
    <col min="2856" max="2856" width="2.7109375" style="61" customWidth="1"/>
    <col min="2857" max="2867" width="4.7109375" style="61" customWidth="1"/>
    <col min="2868" max="2868" width="2.7109375" style="61" customWidth="1"/>
    <col min="2869" max="2879" width="4.7109375" style="61" customWidth="1"/>
    <col min="2880" max="2880" width="6.7109375" style="61" customWidth="1"/>
    <col min="2881" max="2883" width="7.7109375" style="61" customWidth="1"/>
    <col min="2884" max="3072" width="9.140625" style="61"/>
    <col min="3073" max="3073" width="3.85546875" style="61" customWidth="1"/>
    <col min="3074" max="3074" width="19.85546875" style="61" customWidth="1"/>
    <col min="3075" max="3075" width="12.85546875" style="61" customWidth="1"/>
    <col min="3076" max="3076" width="5.7109375" style="61" customWidth="1"/>
    <col min="3077" max="3079" width="5.28515625" style="61" customWidth="1"/>
    <col min="3080" max="3080" width="6.5703125" style="61" customWidth="1"/>
    <col min="3081" max="3081" width="5.28515625" style="61" customWidth="1"/>
    <col min="3082" max="3084" width="3.7109375" style="61" customWidth="1"/>
    <col min="3085" max="3087" width="5.7109375" style="61" customWidth="1"/>
    <col min="3088" max="3109" width="3.7109375" style="61" customWidth="1"/>
    <col min="3110" max="3110" width="2.7109375" style="61" customWidth="1"/>
    <col min="3111" max="3111" width="0" style="61" hidden="1" customWidth="1"/>
    <col min="3112" max="3112" width="2.7109375" style="61" customWidth="1"/>
    <col min="3113" max="3123" width="4.7109375" style="61" customWidth="1"/>
    <col min="3124" max="3124" width="2.7109375" style="61" customWidth="1"/>
    <col min="3125" max="3135" width="4.7109375" style="61" customWidth="1"/>
    <col min="3136" max="3136" width="6.7109375" style="61" customWidth="1"/>
    <col min="3137" max="3139" width="7.7109375" style="61" customWidth="1"/>
    <col min="3140" max="3328" width="9.140625" style="61"/>
    <col min="3329" max="3329" width="3.85546875" style="61" customWidth="1"/>
    <col min="3330" max="3330" width="19.85546875" style="61" customWidth="1"/>
    <col min="3331" max="3331" width="12.85546875" style="61" customWidth="1"/>
    <col min="3332" max="3332" width="5.7109375" style="61" customWidth="1"/>
    <col min="3333" max="3335" width="5.28515625" style="61" customWidth="1"/>
    <col min="3336" max="3336" width="6.5703125" style="61" customWidth="1"/>
    <col min="3337" max="3337" width="5.28515625" style="61" customWidth="1"/>
    <col min="3338" max="3340" width="3.7109375" style="61" customWidth="1"/>
    <col min="3341" max="3343" width="5.7109375" style="61" customWidth="1"/>
    <col min="3344" max="3365" width="3.7109375" style="61" customWidth="1"/>
    <col min="3366" max="3366" width="2.7109375" style="61" customWidth="1"/>
    <col min="3367" max="3367" width="0" style="61" hidden="1" customWidth="1"/>
    <col min="3368" max="3368" width="2.7109375" style="61" customWidth="1"/>
    <col min="3369" max="3379" width="4.7109375" style="61" customWidth="1"/>
    <col min="3380" max="3380" width="2.7109375" style="61" customWidth="1"/>
    <col min="3381" max="3391" width="4.7109375" style="61" customWidth="1"/>
    <col min="3392" max="3392" width="6.7109375" style="61" customWidth="1"/>
    <col min="3393" max="3395" width="7.7109375" style="61" customWidth="1"/>
    <col min="3396" max="3584" width="9.140625" style="61"/>
    <col min="3585" max="3585" width="3.85546875" style="61" customWidth="1"/>
    <col min="3586" max="3586" width="19.85546875" style="61" customWidth="1"/>
    <col min="3587" max="3587" width="12.85546875" style="61" customWidth="1"/>
    <col min="3588" max="3588" width="5.7109375" style="61" customWidth="1"/>
    <col min="3589" max="3591" width="5.28515625" style="61" customWidth="1"/>
    <col min="3592" max="3592" width="6.5703125" style="61" customWidth="1"/>
    <col min="3593" max="3593" width="5.28515625" style="61" customWidth="1"/>
    <col min="3594" max="3596" width="3.7109375" style="61" customWidth="1"/>
    <col min="3597" max="3599" width="5.7109375" style="61" customWidth="1"/>
    <col min="3600" max="3621" width="3.7109375" style="61" customWidth="1"/>
    <col min="3622" max="3622" width="2.7109375" style="61" customWidth="1"/>
    <col min="3623" max="3623" width="0" style="61" hidden="1" customWidth="1"/>
    <col min="3624" max="3624" width="2.7109375" style="61" customWidth="1"/>
    <col min="3625" max="3635" width="4.7109375" style="61" customWidth="1"/>
    <col min="3636" max="3636" width="2.7109375" style="61" customWidth="1"/>
    <col min="3637" max="3647" width="4.7109375" style="61" customWidth="1"/>
    <col min="3648" max="3648" width="6.7109375" style="61" customWidth="1"/>
    <col min="3649" max="3651" width="7.7109375" style="61" customWidth="1"/>
    <col min="3652" max="3840" width="9.140625" style="61"/>
    <col min="3841" max="3841" width="3.85546875" style="61" customWidth="1"/>
    <col min="3842" max="3842" width="19.85546875" style="61" customWidth="1"/>
    <col min="3843" max="3843" width="12.85546875" style="61" customWidth="1"/>
    <col min="3844" max="3844" width="5.7109375" style="61" customWidth="1"/>
    <col min="3845" max="3847" width="5.28515625" style="61" customWidth="1"/>
    <col min="3848" max="3848" width="6.5703125" style="61" customWidth="1"/>
    <col min="3849" max="3849" width="5.28515625" style="61" customWidth="1"/>
    <col min="3850" max="3852" width="3.7109375" style="61" customWidth="1"/>
    <col min="3853" max="3855" width="5.7109375" style="61" customWidth="1"/>
    <col min="3856" max="3877" width="3.7109375" style="61" customWidth="1"/>
    <col min="3878" max="3878" width="2.7109375" style="61" customWidth="1"/>
    <col min="3879" max="3879" width="0" style="61" hidden="1" customWidth="1"/>
    <col min="3880" max="3880" width="2.7109375" style="61" customWidth="1"/>
    <col min="3881" max="3891" width="4.7109375" style="61" customWidth="1"/>
    <col min="3892" max="3892" width="2.7109375" style="61" customWidth="1"/>
    <col min="3893" max="3903" width="4.7109375" style="61" customWidth="1"/>
    <col min="3904" max="3904" width="6.7109375" style="61" customWidth="1"/>
    <col min="3905" max="3907" width="7.7109375" style="61" customWidth="1"/>
    <col min="3908" max="4096" width="9.140625" style="61"/>
    <col min="4097" max="4097" width="3.85546875" style="61" customWidth="1"/>
    <col min="4098" max="4098" width="19.85546875" style="61" customWidth="1"/>
    <col min="4099" max="4099" width="12.85546875" style="61" customWidth="1"/>
    <col min="4100" max="4100" width="5.7109375" style="61" customWidth="1"/>
    <col min="4101" max="4103" width="5.28515625" style="61" customWidth="1"/>
    <col min="4104" max="4104" width="6.5703125" style="61" customWidth="1"/>
    <col min="4105" max="4105" width="5.28515625" style="61" customWidth="1"/>
    <col min="4106" max="4108" width="3.7109375" style="61" customWidth="1"/>
    <col min="4109" max="4111" width="5.7109375" style="61" customWidth="1"/>
    <col min="4112" max="4133" width="3.7109375" style="61" customWidth="1"/>
    <col min="4134" max="4134" width="2.7109375" style="61" customWidth="1"/>
    <col min="4135" max="4135" width="0" style="61" hidden="1" customWidth="1"/>
    <col min="4136" max="4136" width="2.7109375" style="61" customWidth="1"/>
    <col min="4137" max="4147" width="4.7109375" style="61" customWidth="1"/>
    <col min="4148" max="4148" width="2.7109375" style="61" customWidth="1"/>
    <col min="4149" max="4159" width="4.7109375" style="61" customWidth="1"/>
    <col min="4160" max="4160" width="6.7109375" style="61" customWidth="1"/>
    <col min="4161" max="4163" width="7.7109375" style="61" customWidth="1"/>
    <col min="4164" max="4352" width="9.140625" style="61"/>
    <col min="4353" max="4353" width="3.85546875" style="61" customWidth="1"/>
    <col min="4354" max="4354" width="19.85546875" style="61" customWidth="1"/>
    <col min="4355" max="4355" width="12.85546875" style="61" customWidth="1"/>
    <col min="4356" max="4356" width="5.7109375" style="61" customWidth="1"/>
    <col min="4357" max="4359" width="5.28515625" style="61" customWidth="1"/>
    <col min="4360" max="4360" width="6.5703125" style="61" customWidth="1"/>
    <col min="4361" max="4361" width="5.28515625" style="61" customWidth="1"/>
    <col min="4362" max="4364" width="3.7109375" style="61" customWidth="1"/>
    <col min="4365" max="4367" width="5.7109375" style="61" customWidth="1"/>
    <col min="4368" max="4389" width="3.7109375" style="61" customWidth="1"/>
    <col min="4390" max="4390" width="2.7109375" style="61" customWidth="1"/>
    <col min="4391" max="4391" width="0" style="61" hidden="1" customWidth="1"/>
    <col min="4392" max="4392" width="2.7109375" style="61" customWidth="1"/>
    <col min="4393" max="4403" width="4.7109375" style="61" customWidth="1"/>
    <col min="4404" max="4404" width="2.7109375" style="61" customWidth="1"/>
    <col min="4405" max="4415" width="4.7109375" style="61" customWidth="1"/>
    <col min="4416" max="4416" width="6.7109375" style="61" customWidth="1"/>
    <col min="4417" max="4419" width="7.7109375" style="61" customWidth="1"/>
    <col min="4420" max="4608" width="9.140625" style="61"/>
    <col min="4609" max="4609" width="3.85546875" style="61" customWidth="1"/>
    <col min="4610" max="4610" width="19.85546875" style="61" customWidth="1"/>
    <col min="4611" max="4611" width="12.85546875" style="61" customWidth="1"/>
    <col min="4612" max="4612" width="5.7109375" style="61" customWidth="1"/>
    <col min="4613" max="4615" width="5.28515625" style="61" customWidth="1"/>
    <col min="4616" max="4616" width="6.5703125" style="61" customWidth="1"/>
    <col min="4617" max="4617" width="5.28515625" style="61" customWidth="1"/>
    <col min="4618" max="4620" width="3.7109375" style="61" customWidth="1"/>
    <col min="4621" max="4623" width="5.7109375" style="61" customWidth="1"/>
    <col min="4624" max="4645" width="3.7109375" style="61" customWidth="1"/>
    <col min="4646" max="4646" width="2.7109375" style="61" customWidth="1"/>
    <col min="4647" max="4647" width="0" style="61" hidden="1" customWidth="1"/>
    <col min="4648" max="4648" width="2.7109375" style="61" customWidth="1"/>
    <col min="4649" max="4659" width="4.7109375" style="61" customWidth="1"/>
    <col min="4660" max="4660" width="2.7109375" style="61" customWidth="1"/>
    <col min="4661" max="4671" width="4.7109375" style="61" customWidth="1"/>
    <col min="4672" max="4672" width="6.7109375" style="61" customWidth="1"/>
    <col min="4673" max="4675" width="7.7109375" style="61" customWidth="1"/>
    <col min="4676" max="4864" width="9.140625" style="61"/>
    <col min="4865" max="4865" width="3.85546875" style="61" customWidth="1"/>
    <col min="4866" max="4866" width="19.85546875" style="61" customWidth="1"/>
    <col min="4867" max="4867" width="12.85546875" style="61" customWidth="1"/>
    <col min="4868" max="4868" width="5.7109375" style="61" customWidth="1"/>
    <col min="4869" max="4871" width="5.28515625" style="61" customWidth="1"/>
    <col min="4872" max="4872" width="6.5703125" style="61" customWidth="1"/>
    <col min="4873" max="4873" width="5.28515625" style="61" customWidth="1"/>
    <col min="4874" max="4876" width="3.7109375" style="61" customWidth="1"/>
    <col min="4877" max="4879" width="5.7109375" style="61" customWidth="1"/>
    <col min="4880" max="4901" width="3.7109375" style="61" customWidth="1"/>
    <col min="4902" max="4902" width="2.7109375" style="61" customWidth="1"/>
    <col min="4903" max="4903" width="0" style="61" hidden="1" customWidth="1"/>
    <col min="4904" max="4904" width="2.7109375" style="61" customWidth="1"/>
    <col min="4905" max="4915" width="4.7109375" style="61" customWidth="1"/>
    <col min="4916" max="4916" width="2.7109375" style="61" customWidth="1"/>
    <col min="4917" max="4927" width="4.7109375" style="61" customWidth="1"/>
    <col min="4928" max="4928" width="6.7109375" style="61" customWidth="1"/>
    <col min="4929" max="4931" width="7.7109375" style="61" customWidth="1"/>
    <col min="4932" max="5120" width="9.140625" style="61"/>
    <col min="5121" max="5121" width="3.85546875" style="61" customWidth="1"/>
    <col min="5122" max="5122" width="19.85546875" style="61" customWidth="1"/>
    <col min="5123" max="5123" width="12.85546875" style="61" customWidth="1"/>
    <col min="5124" max="5124" width="5.7109375" style="61" customWidth="1"/>
    <col min="5125" max="5127" width="5.28515625" style="61" customWidth="1"/>
    <col min="5128" max="5128" width="6.5703125" style="61" customWidth="1"/>
    <col min="5129" max="5129" width="5.28515625" style="61" customWidth="1"/>
    <col min="5130" max="5132" width="3.7109375" style="61" customWidth="1"/>
    <col min="5133" max="5135" width="5.7109375" style="61" customWidth="1"/>
    <col min="5136" max="5157" width="3.7109375" style="61" customWidth="1"/>
    <col min="5158" max="5158" width="2.7109375" style="61" customWidth="1"/>
    <col min="5159" max="5159" width="0" style="61" hidden="1" customWidth="1"/>
    <col min="5160" max="5160" width="2.7109375" style="61" customWidth="1"/>
    <col min="5161" max="5171" width="4.7109375" style="61" customWidth="1"/>
    <col min="5172" max="5172" width="2.7109375" style="61" customWidth="1"/>
    <col min="5173" max="5183" width="4.7109375" style="61" customWidth="1"/>
    <col min="5184" max="5184" width="6.7109375" style="61" customWidth="1"/>
    <col min="5185" max="5187" width="7.7109375" style="61" customWidth="1"/>
    <col min="5188" max="5376" width="9.140625" style="61"/>
    <col min="5377" max="5377" width="3.85546875" style="61" customWidth="1"/>
    <col min="5378" max="5378" width="19.85546875" style="61" customWidth="1"/>
    <col min="5379" max="5379" width="12.85546875" style="61" customWidth="1"/>
    <col min="5380" max="5380" width="5.7109375" style="61" customWidth="1"/>
    <col min="5381" max="5383" width="5.28515625" style="61" customWidth="1"/>
    <col min="5384" max="5384" width="6.5703125" style="61" customWidth="1"/>
    <col min="5385" max="5385" width="5.28515625" style="61" customWidth="1"/>
    <col min="5386" max="5388" width="3.7109375" style="61" customWidth="1"/>
    <col min="5389" max="5391" width="5.7109375" style="61" customWidth="1"/>
    <col min="5392" max="5413" width="3.7109375" style="61" customWidth="1"/>
    <col min="5414" max="5414" width="2.7109375" style="61" customWidth="1"/>
    <col min="5415" max="5415" width="0" style="61" hidden="1" customWidth="1"/>
    <col min="5416" max="5416" width="2.7109375" style="61" customWidth="1"/>
    <col min="5417" max="5427" width="4.7109375" style="61" customWidth="1"/>
    <col min="5428" max="5428" width="2.7109375" style="61" customWidth="1"/>
    <col min="5429" max="5439" width="4.7109375" style="61" customWidth="1"/>
    <col min="5440" max="5440" width="6.7109375" style="61" customWidth="1"/>
    <col min="5441" max="5443" width="7.7109375" style="61" customWidth="1"/>
    <col min="5444" max="5632" width="9.140625" style="61"/>
    <col min="5633" max="5633" width="3.85546875" style="61" customWidth="1"/>
    <col min="5634" max="5634" width="19.85546875" style="61" customWidth="1"/>
    <col min="5635" max="5635" width="12.85546875" style="61" customWidth="1"/>
    <col min="5636" max="5636" width="5.7109375" style="61" customWidth="1"/>
    <col min="5637" max="5639" width="5.28515625" style="61" customWidth="1"/>
    <col min="5640" max="5640" width="6.5703125" style="61" customWidth="1"/>
    <col min="5641" max="5641" width="5.28515625" style="61" customWidth="1"/>
    <col min="5642" max="5644" width="3.7109375" style="61" customWidth="1"/>
    <col min="5645" max="5647" width="5.7109375" style="61" customWidth="1"/>
    <col min="5648" max="5669" width="3.7109375" style="61" customWidth="1"/>
    <col min="5670" max="5670" width="2.7109375" style="61" customWidth="1"/>
    <col min="5671" max="5671" width="0" style="61" hidden="1" customWidth="1"/>
    <col min="5672" max="5672" width="2.7109375" style="61" customWidth="1"/>
    <col min="5673" max="5683" width="4.7109375" style="61" customWidth="1"/>
    <col min="5684" max="5684" width="2.7109375" style="61" customWidth="1"/>
    <col min="5685" max="5695" width="4.7109375" style="61" customWidth="1"/>
    <col min="5696" max="5696" width="6.7109375" style="61" customWidth="1"/>
    <col min="5697" max="5699" width="7.7109375" style="61" customWidth="1"/>
    <col min="5700" max="5888" width="9.140625" style="61"/>
    <col min="5889" max="5889" width="3.85546875" style="61" customWidth="1"/>
    <col min="5890" max="5890" width="19.85546875" style="61" customWidth="1"/>
    <col min="5891" max="5891" width="12.85546875" style="61" customWidth="1"/>
    <col min="5892" max="5892" width="5.7109375" style="61" customWidth="1"/>
    <col min="5893" max="5895" width="5.28515625" style="61" customWidth="1"/>
    <col min="5896" max="5896" width="6.5703125" style="61" customWidth="1"/>
    <col min="5897" max="5897" width="5.28515625" style="61" customWidth="1"/>
    <col min="5898" max="5900" width="3.7109375" style="61" customWidth="1"/>
    <col min="5901" max="5903" width="5.7109375" style="61" customWidth="1"/>
    <col min="5904" max="5925" width="3.7109375" style="61" customWidth="1"/>
    <col min="5926" max="5926" width="2.7109375" style="61" customWidth="1"/>
    <col min="5927" max="5927" width="0" style="61" hidden="1" customWidth="1"/>
    <col min="5928" max="5928" width="2.7109375" style="61" customWidth="1"/>
    <col min="5929" max="5939" width="4.7109375" style="61" customWidth="1"/>
    <col min="5940" max="5940" width="2.7109375" style="61" customWidth="1"/>
    <col min="5941" max="5951" width="4.7109375" style="61" customWidth="1"/>
    <col min="5952" max="5952" width="6.7109375" style="61" customWidth="1"/>
    <col min="5953" max="5955" width="7.7109375" style="61" customWidth="1"/>
    <col min="5956" max="6144" width="9.140625" style="61"/>
    <col min="6145" max="6145" width="3.85546875" style="61" customWidth="1"/>
    <col min="6146" max="6146" width="19.85546875" style="61" customWidth="1"/>
    <col min="6147" max="6147" width="12.85546875" style="61" customWidth="1"/>
    <col min="6148" max="6148" width="5.7109375" style="61" customWidth="1"/>
    <col min="6149" max="6151" width="5.28515625" style="61" customWidth="1"/>
    <col min="6152" max="6152" width="6.5703125" style="61" customWidth="1"/>
    <col min="6153" max="6153" width="5.28515625" style="61" customWidth="1"/>
    <col min="6154" max="6156" width="3.7109375" style="61" customWidth="1"/>
    <col min="6157" max="6159" width="5.7109375" style="61" customWidth="1"/>
    <col min="6160" max="6181" width="3.7109375" style="61" customWidth="1"/>
    <col min="6182" max="6182" width="2.7109375" style="61" customWidth="1"/>
    <col min="6183" max="6183" width="0" style="61" hidden="1" customWidth="1"/>
    <col min="6184" max="6184" width="2.7109375" style="61" customWidth="1"/>
    <col min="6185" max="6195" width="4.7109375" style="61" customWidth="1"/>
    <col min="6196" max="6196" width="2.7109375" style="61" customWidth="1"/>
    <col min="6197" max="6207" width="4.7109375" style="61" customWidth="1"/>
    <col min="6208" max="6208" width="6.7109375" style="61" customWidth="1"/>
    <col min="6209" max="6211" width="7.7109375" style="61" customWidth="1"/>
    <col min="6212" max="6400" width="9.140625" style="61"/>
    <col min="6401" max="6401" width="3.85546875" style="61" customWidth="1"/>
    <col min="6402" max="6402" width="19.85546875" style="61" customWidth="1"/>
    <col min="6403" max="6403" width="12.85546875" style="61" customWidth="1"/>
    <col min="6404" max="6404" width="5.7109375" style="61" customWidth="1"/>
    <col min="6405" max="6407" width="5.28515625" style="61" customWidth="1"/>
    <col min="6408" max="6408" width="6.5703125" style="61" customWidth="1"/>
    <col min="6409" max="6409" width="5.28515625" style="61" customWidth="1"/>
    <col min="6410" max="6412" width="3.7109375" style="61" customWidth="1"/>
    <col min="6413" max="6415" width="5.7109375" style="61" customWidth="1"/>
    <col min="6416" max="6437" width="3.7109375" style="61" customWidth="1"/>
    <col min="6438" max="6438" width="2.7109375" style="61" customWidth="1"/>
    <col min="6439" max="6439" width="0" style="61" hidden="1" customWidth="1"/>
    <col min="6440" max="6440" width="2.7109375" style="61" customWidth="1"/>
    <col min="6441" max="6451" width="4.7109375" style="61" customWidth="1"/>
    <col min="6452" max="6452" width="2.7109375" style="61" customWidth="1"/>
    <col min="6453" max="6463" width="4.7109375" style="61" customWidth="1"/>
    <col min="6464" max="6464" width="6.7109375" style="61" customWidth="1"/>
    <col min="6465" max="6467" width="7.7109375" style="61" customWidth="1"/>
    <col min="6468" max="6656" width="9.140625" style="61"/>
    <col min="6657" max="6657" width="3.85546875" style="61" customWidth="1"/>
    <col min="6658" max="6658" width="19.85546875" style="61" customWidth="1"/>
    <col min="6659" max="6659" width="12.85546875" style="61" customWidth="1"/>
    <col min="6660" max="6660" width="5.7109375" style="61" customWidth="1"/>
    <col min="6661" max="6663" width="5.28515625" style="61" customWidth="1"/>
    <col min="6664" max="6664" width="6.5703125" style="61" customWidth="1"/>
    <col min="6665" max="6665" width="5.28515625" style="61" customWidth="1"/>
    <col min="6666" max="6668" width="3.7109375" style="61" customWidth="1"/>
    <col min="6669" max="6671" width="5.7109375" style="61" customWidth="1"/>
    <col min="6672" max="6693" width="3.7109375" style="61" customWidth="1"/>
    <col min="6694" max="6694" width="2.7109375" style="61" customWidth="1"/>
    <col min="6695" max="6695" width="0" style="61" hidden="1" customWidth="1"/>
    <col min="6696" max="6696" width="2.7109375" style="61" customWidth="1"/>
    <col min="6697" max="6707" width="4.7109375" style="61" customWidth="1"/>
    <col min="6708" max="6708" width="2.7109375" style="61" customWidth="1"/>
    <col min="6709" max="6719" width="4.7109375" style="61" customWidth="1"/>
    <col min="6720" max="6720" width="6.7109375" style="61" customWidth="1"/>
    <col min="6721" max="6723" width="7.7109375" style="61" customWidth="1"/>
    <col min="6724" max="6912" width="9.140625" style="61"/>
    <col min="6913" max="6913" width="3.85546875" style="61" customWidth="1"/>
    <col min="6914" max="6914" width="19.85546875" style="61" customWidth="1"/>
    <col min="6915" max="6915" width="12.85546875" style="61" customWidth="1"/>
    <col min="6916" max="6916" width="5.7109375" style="61" customWidth="1"/>
    <col min="6917" max="6919" width="5.28515625" style="61" customWidth="1"/>
    <col min="6920" max="6920" width="6.5703125" style="61" customWidth="1"/>
    <col min="6921" max="6921" width="5.28515625" style="61" customWidth="1"/>
    <col min="6922" max="6924" width="3.7109375" style="61" customWidth="1"/>
    <col min="6925" max="6927" width="5.7109375" style="61" customWidth="1"/>
    <col min="6928" max="6949" width="3.7109375" style="61" customWidth="1"/>
    <col min="6950" max="6950" width="2.7109375" style="61" customWidth="1"/>
    <col min="6951" max="6951" width="0" style="61" hidden="1" customWidth="1"/>
    <col min="6952" max="6952" width="2.7109375" style="61" customWidth="1"/>
    <col min="6953" max="6963" width="4.7109375" style="61" customWidth="1"/>
    <col min="6964" max="6964" width="2.7109375" style="61" customWidth="1"/>
    <col min="6965" max="6975" width="4.7109375" style="61" customWidth="1"/>
    <col min="6976" max="6976" width="6.7109375" style="61" customWidth="1"/>
    <col min="6977" max="6979" width="7.7109375" style="61" customWidth="1"/>
    <col min="6980" max="7168" width="9.140625" style="61"/>
    <col min="7169" max="7169" width="3.85546875" style="61" customWidth="1"/>
    <col min="7170" max="7170" width="19.85546875" style="61" customWidth="1"/>
    <col min="7171" max="7171" width="12.85546875" style="61" customWidth="1"/>
    <col min="7172" max="7172" width="5.7109375" style="61" customWidth="1"/>
    <col min="7173" max="7175" width="5.28515625" style="61" customWidth="1"/>
    <col min="7176" max="7176" width="6.5703125" style="61" customWidth="1"/>
    <col min="7177" max="7177" width="5.28515625" style="61" customWidth="1"/>
    <col min="7178" max="7180" width="3.7109375" style="61" customWidth="1"/>
    <col min="7181" max="7183" width="5.7109375" style="61" customWidth="1"/>
    <col min="7184" max="7205" width="3.7109375" style="61" customWidth="1"/>
    <col min="7206" max="7206" width="2.7109375" style="61" customWidth="1"/>
    <col min="7207" max="7207" width="0" style="61" hidden="1" customWidth="1"/>
    <col min="7208" max="7208" width="2.7109375" style="61" customWidth="1"/>
    <col min="7209" max="7219" width="4.7109375" style="61" customWidth="1"/>
    <col min="7220" max="7220" width="2.7109375" style="61" customWidth="1"/>
    <col min="7221" max="7231" width="4.7109375" style="61" customWidth="1"/>
    <col min="7232" max="7232" width="6.7109375" style="61" customWidth="1"/>
    <col min="7233" max="7235" width="7.7109375" style="61" customWidth="1"/>
    <col min="7236" max="7424" width="9.140625" style="61"/>
    <col min="7425" max="7425" width="3.85546875" style="61" customWidth="1"/>
    <col min="7426" max="7426" width="19.85546875" style="61" customWidth="1"/>
    <col min="7427" max="7427" width="12.85546875" style="61" customWidth="1"/>
    <col min="7428" max="7428" width="5.7109375" style="61" customWidth="1"/>
    <col min="7429" max="7431" width="5.28515625" style="61" customWidth="1"/>
    <col min="7432" max="7432" width="6.5703125" style="61" customWidth="1"/>
    <col min="7433" max="7433" width="5.28515625" style="61" customWidth="1"/>
    <col min="7434" max="7436" width="3.7109375" style="61" customWidth="1"/>
    <col min="7437" max="7439" width="5.7109375" style="61" customWidth="1"/>
    <col min="7440" max="7461" width="3.7109375" style="61" customWidth="1"/>
    <col min="7462" max="7462" width="2.7109375" style="61" customWidth="1"/>
    <col min="7463" max="7463" width="0" style="61" hidden="1" customWidth="1"/>
    <col min="7464" max="7464" width="2.7109375" style="61" customWidth="1"/>
    <col min="7465" max="7475" width="4.7109375" style="61" customWidth="1"/>
    <col min="7476" max="7476" width="2.7109375" style="61" customWidth="1"/>
    <col min="7477" max="7487" width="4.7109375" style="61" customWidth="1"/>
    <col min="7488" max="7488" width="6.7109375" style="61" customWidth="1"/>
    <col min="7489" max="7491" width="7.7109375" style="61" customWidth="1"/>
    <col min="7492" max="7680" width="9.140625" style="61"/>
    <col min="7681" max="7681" width="3.85546875" style="61" customWidth="1"/>
    <col min="7682" max="7682" width="19.85546875" style="61" customWidth="1"/>
    <col min="7683" max="7683" width="12.85546875" style="61" customWidth="1"/>
    <col min="7684" max="7684" width="5.7109375" style="61" customWidth="1"/>
    <col min="7685" max="7687" width="5.28515625" style="61" customWidth="1"/>
    <col min="7688" max="7688" width="6.5703125" style="61" customWidth="1"/>
    <col min="7689" max="7689" width="5.28515625" style="61" customWidth="1"/>
    <col min="7690" max="7692" width="3.7109375" style="61" customWidth="1"/>
    <col min="7693" max="7695" width="5.7109375" style="61" customWidth="1"/>
    <col min="7696" max="7717" width="3.7109375" style="61" customWidth="1"/>
    <col min="7718" max="7718" width="2.7109375" style="61" customWidth="1"/>
    <col min="7719" max="7719" width="0" style="61" hidden="1" customWidth="1"/>
    <col min="7720" max="7720" width="2.7109375" style="61" customWidth="1"/>
    <col min="7721" max="7731" width="4.7109375" style="61" customWidth="1"/>
    <col min="7732" max="7732" width="2.7109375" style="61" customWidth="1"/>
    <col min="7733" max="7743" width="4.7109375" style="61" customWidth="1"/>
    <col min="7744" max="7744" width="6.7109375" style="61" customWidth="1"/>
    <col min="7745" max="7747" width="7.7109375" style="61" customWidth="1"/>
    <col min="7748" max="7936" width="9.140625" style="61"/>
    <col min="7937" max="7937" width="3.85546875" style="61" customWidth="1"/>
    <col min="7938" max="7938" width="19.85546875" style="61" customWidth="1"/>
    <col min="7939" max="7939" width="12.85546875" style="61" customWidth="1"/>
    <col min="7940" max="7940" width="5.7109375" style="61" customWidth="1"/>
    <col min="7941" max="7943" width="5.28515625" style="61" customWidth="1"/>
    <col min="7944" max="7944" width="6.5703125" style="61" customWidth="1"/>
    <col min="7945" max="7945" width="5.28515625" style="61" customWidth="1"/>
    <col min="7946" max="7948" width="3.7109375" style="61" customWidth="1"/>
    <col min="7949" max="7951" width="5.7109375" style="61" customWidth="1"/>
    <col min="7952" max="7973" width="3.7109375" style="61" customWidth="1"/>
    <col min="7974" max="7974" width="2.7109375" style="61" customWidth="1"/>
    <col min="7975" max="7975" width="0" style="61" hidden="1" customWidth="1"/>
    <col min="7976" max="7976" width="2.7109375" style="61" customWidth="1"/>
    <col min="7977" max="7987" width="4.7109375" style="61" customWidth="1"/>
    <col min="7988" max="7988" width="2.7109375" style="61" customWidth="1"/>
    <col min="7989" max="7999" width="4.7109375" style="61" customWidth="1"/>
    <col min="8000" max="8000" width="6.7109375" style="61" customWidth="1"/>
    <col min="8001" max="8003" width="7.7109375" style="61" customWidth="1"/>
    <col min="8004" max="8192" width="9.140625" style="61"/>
    <col min="8193" max="8193" width="3.85546875" style="61" customWidth="1"/>
    <col min="8194" max="8194" width="19.85546875" style="61" customWidth="1"/>
    <col min="8195" max="8195" width="12.85546875" style="61" customWidth="1"/>
    <col min="8196" max="8196" width="5.7109375" style="61" customWidth="1"/>
    <col min="8197" max="8199" width="5.28515625" style="61" customWidth="1"/>
    <col min="8200" max="8200" width="6.5703125" style="61" customWidth="1"/>
    <col min="8201" max="8201" width="5.28515625" style="61" customWidth="1"/>
    <col min="8202" max="8204" width="3.7109375" style="61" customWidth="1"/>
    <col min="8205" max="8207" width="5.7109375" style="61" customWidth="1"/>
    <col min="8208" max="8229" width="3.7109375" style="61" customWidth="1"/>
    <col min="8230" max="8230" width="2.7109375" style="61" customWidth="1"/>
    <col min="8231" max="8231" width="0" style="61" hidden="1" customWidth="1"/>
    <col min="8232" max="8232" width="2.7109375" style="61" customWidth="1"/>
    <col min="8233" max="8243" width="4.7109375" style="61" customWidth="1"/>
    <col min="8244" max="8244" width="2.7109375" style="61" customWidth="1"/>
    <col min="8245" max="8255" width="4.7109375" style="61" customWidth="1"/>
    <col min="8256" max="8256" width="6.7109375" style="61" customWidth="1"/>
    <col min="8257" max="8259" width="7.7109375" style="61" customWidth="1"/>
    <col min="8260" max="8448" width="9.140625" style="61"/>
    <col min="8449" max="8449" width="3.85546875" style="61" customWidth="1"/>
    <col min="8450" max="8450" width="19.85546875" style="61" customWidth="1"/>
    <col min="8451" max="8451" width="12.85546875" style="61" customWidth="1"/>
    <col min="8452" max="8452" width="5.7109375" style="61" customWidth="1"/>
    <col min="8453" max="8455" width="5.28515625" style="61" customWidth="1"/>
    <col min="8456" max="8456" width="6.5703125" style="61" customWidth="1"/>
    <col min="8457" max="8457" width="5.28515625" style="61" customWidth="1"/>
    <col min="8458" max="8460" width="3.7109375" style="61" customWidth="1"/>
    <col min="8461" max="8463" width="5.7109375" style="61" customWidth="1"/>
    <col min="8464" max="8485" width="3.7109375" style="61" customWidth="1"/>
    <col min="8486" max="8486" width="2.7109375" style="61" customWidth="1"/>
    <col min="8487" max="8487" width="0" style="61" hidden="1" customWidth="1"/>
    <col min="8488" max="8488" width="2.7109375" style="61" customWidth="1"/>
    <col min="8489" max="8499" width="4.7109375" style="61" customWidth="1"/>
    <col min="8500" max="8500" width="2.7109375" style="61" customWidth="1"/>
    <col min="8501" max="8511" width="4.7109375" style="61" customWidth="1"/>
    <col min="8512" max="8512" width="6.7109375" style="61" customWidth="1"/>
    <col min="8513" max="8515" width="7.7109375" style="61" customWidth="1"/>
    <col min="8516" max="8704" width="9.140625" style="61"/>
    <col min="8705" max="8705" width="3.85546875" style="61" customWidth="1"/>
    <col min="8706" max="8706" width="19.85546875" style="61" customWidth="1"/>
    <col min="8707" max="8707" width="12.85546875" style="61" customWidth="1"/>
    <col min="8708" max="8708" width="5.7109375" style="61" customWidth="1"/>
    <col min="8709" max="8711" width="5.28515625" style="61" customWidth="1"/>
    <col min="8712" max="8712" width="6.5703125" style="61" customWidth="1"/>
    <col min="8713" max="8713" width="5.28515625" style="61" customWidth="1"/>
    <col min="8714" max="8716" width="3.7109375" style="61" customWidth="1"/>
    <col min="8717" max="8719" width="5.7109375" style="61" customWidth="1"/>
    <col min="8720" max="8741" width="3.7109375" style="61" customWidth="1"/>
    <col min="8742" max="8742" width="2.7109375" style="61" customWidth="1"/>
    <col min="8743" max="8743" width="0" style="61" hidden="1" customWidth="1"/>
    <col min="8744" max="8744" width="2.7109375" style="61" customWidth="1"/>
    <col min="8745" max="8755" width="4.7109375" style="61" customWidth="1"/>
    <col min="8756" max="8756" width="2.7109375" style="61" customWidth="1"/>
    <col min="8757" max="8767" width="4.7109375" style="61" customWidth="1"/>
    <col min="8768" max="8768" width="6.7109375" style="61" customWidth="1"/>
    <col min="8769" max="8771" width="7.7109375" style="61" customWidth="1"/>
    <col min="8772" max="8960" width="9.140625" style="61"/>
    <col min="8961" max="8961" width="3.85546875" style="61" customWidth="1"/>
    <col min="8962" max="8962" width="19.85546875" style="61" customWidth="1"/>
    <col min="8963" max="8963" width="12.85546875" style="61" customWidth="1"/>
    <col min="8964" max="8964" width="5.7109375" style="61" customWidth="1"/>
    <col min="8965" max="8967" width="5.28515625" style="61" customWidth="1"/>
    <col min="8968" max="8968" width="6.5703125" style="61" customWidth="1"/>
    <col min="8969" max="8969" width="5.28515625" style="61" customWidth="1"/>
    <col min="8970" max="8972" width="3.7109375" style="61" customWidth="1"/>
    <col min="8973" max="8975" width="5.7109375" style="61" customWidth="1"/>
    <col min="8976" max="8997" width="3.7109375" style="61" customWidth="1"/>
    <col min="8998" max="8998" width="2.7109375" style="61" customWidth="1"/>
    <col min="8999" max="8999" width="0" style="61" hidden="1" customWidth="1"/>
    <col min="9000" max="9000" width="2.7109375" style="61" customWidth="1"/>
    <col min="9001" max="9011" width="4.7109375" style="61" customWidth="1"/>
    <col min="9012" max="9012" width="2.7109375" style="61" customWidth="1"/>
    <col min="9013" max="9023" width="4.7109375" style="61" customWidth="1"/>
    <col min="9024" max="9024" width="6.7109375" style="61" customWidth="1"/>
    <col min="9025" max="9027" width="7.7109375" style="61" customWidth="1"/>
    <col min="9028" max="9216" width="9.140625" style="61"/>
    <col min="9217" max="9217" width="3.85546875" style="61" customWidth="1"/>
    <col min="9218" max="9218" width="19.85546875" style="61" customWidth="1"/>
    <col min="9219" max="9219" width="12.85546875" style="61" customWidth="1"/>
    <col min="9220" max="9220" width="5.7109375" style="61" customWidth="1"/>
    <col min="9221" max="9223" width="5.28515625" style="61" customWidth="1"/>
    <col min="9224" max="9224" width="6.5703125" style="61" customWidth="1"/>
    <col min="9225" max="9225" width="5.28515625" style="61" customWidth="1"/>
    <col min="9226" max="9228" width="3.7109375" style="61" customWidth="1"/>
    <col min="9229" max="9231" width="5.7109375" style="61" customWidth="1"/>
    <col min="9232" max="9253" width="3.7109375" style="61" customWidth="1"/>
    <col min="9254" max="9254" width="2.7109375" style="61" customWidth="1"/>
    <col min="9255" max="9255" width="0" style="61" hidden="1" customWidth="1"/>
    <col min="9256" max="9256" width="2.7109375" style="61" customWidth="1"/>
    <col min="9257" max="9267" width="4.7109375" style="61" customWidth="1"/>
    <col min="9268" max="9268" width="2.7109375" style="61" customWidth="1"/>
    <col min="9269" max="9279" width="4.7109375" style="61" customWidth="1"/>
    <col min="9280" max="9280" width="6.7109375" style="61" customWidth="1"/>
    <col min="9281" max="9283" width="7.7109375" style="61" customWidth="1"/>
    <col min="9284" max="9472" width="9.140625" style="61"/>
    <col min="9473" max="9473" width="3.85546875" style="61" customWidth="1"/>
    <col min="9474" max="9474" width="19.85546875" style="61" customWidth="1"/>
    <col min="9475" max="9475" width="12.85546875" style="61" customWidth="1"/>
    <col min="9476" max="9476" width="5.7109375" style="61" customWidth="1"/>
    <col min="9477" max="9479" width="5.28515625" style="61" customWidth="1"/>
    <col min="9480" max="9480" width="6.5703125" style="61" customWidth="1"/>
    <col min="9481" max="9481" width="5.28515625" style="61" customWidth="1"/>
    <col min="9482" max="9484" width="3.7109375" style="61" customWidth="1"/>
    <col min="9485" max="9487" width="5.7109375" style="61" customWidth="1"/>
    <col min="9488" max="9509" width="3.7109375" style="61" customWidth="1"/>
    <col min="9510" max="9510" width="2.7109375" style="61" customWidth="1"/>
    <col min="9511" max="9511" width="0" style="61" hidden="1" customWidth="1"/>
    <col min="9512" max="9512" width="2.7109375" style="61" customWidth="1"/>
    <col min="9513" max="9523" width="4.7109375" style="61" customWidth="1"/>
    <col min="9524" max="9524" width="2.7109375" style="61" customWidth="1"/>
    <col min="9525" max="9535" width="4.7109375" style="61" customWidth="1"/>
    <col min="9536" max="9536" width="6.7109375" style="61" customWidth="1"/>
    <col min="9537" max="9539" width="7.7109375" style="61" customWidth="1"/>
    <col min="9540" max="9728" width="9.140625" style="61"/>
    <col min="9729" max="9729" width="3.85546875" style="61" customWidth="1"/>
    <col min="9730" max="9730" width="19.85546875" style="61" customWidth="1"/>
    <col min="9731" max="9731" width="12.85546875" style="61" customWidth="1"/>
    <col min="9732" max="9732" width="5.7109375" style="61" customWidth="1"/>
    <col min="9733" max="9735" width="5.28515625" style="61" customWidth="1"/>
    <col min="9736" max="9736" width="6.5703125" style="61" customWidth="1"/>
    <col min="9737" max="9737" width="5.28515625" style="61" customWidth="1"/>
    <col min="9738" max="9740" width="3.7109375" style="61" customWidth="1"/>
    <col min="9741" max="9743" width="5.7109375" style="61" customWidth="1"/>
    <col min="9744" max="9765" width="3.7109375" style="61" customWidth="1"/>
    <col min="9766" max="9766" width="2.7109375" style="61" customWidth="1"/>
    <col min="9767" max="9767" width="0" style="61" hidden="1" customWidth="1"/>
    <col min="9768" max="9768" width="2.7109375" style="61" customWidth="1"/>
    <col min="9769" max="9779" width="4.7109375" style="61" customWidth="1"/>
    <col min="9780" max="9780" width="2.7109375" style="61" customWidth="1"/>
    <col min="9781" max="9791" width="4.7109375" style="61" customWidth="1"/>
    <col min="9792" max="9792" width="6.7109375" style="61" customWidth="1"/>
    <col min="9793" max="9795" width="7.7109375" style="61" customWidth="1"/>
    <col min="9796" max="9984" width="9.140625" style="61"/>
    <col min="9985" max="9985" width="3.85546875" style="61" customWidth="1"/>
    <col min="9986" max="9986" width="19.85546875" style="61" customWidth="1"/>
    <col min="9987" max="9987" width="12.85546875" style="61" customWidth="1"/>
    <col min="9988" max="9988" width="5.7109375" style="61" customWidth="1"/>
    <col min="9989" max="9991" width="5.28515625" style="61" customWidth="1"/>
    <col min="9992" max="9992" width="6.5703125" style="61" customWidth="1"/>
    <col min="9993" max="9993" width="5.28515625" style="61" customWidth="1"/>
    <col min="9994" max="9996" width="3.7109375" style="61" customWidth="1"/>
    <col min="9997" max="9999" width="5.7109375" style="61" customWidth="1"/>
    <col min="10000" max="10021" width="3.7109375" style="61" customWidth="1"/>
    <col min="10022" max="10022" width="2.7109375" style="61" customWidth="1"/>
    <col min="10023" max="10023" width="0" style="61" hidden="1" customWidth="1"/>
    <col min="10024" max="10024" width="2.7109375" style="61" customWidth="1"/>
    <col min="10025" max="10035" width="4.7109375" style="61" customWidth="1"/>
    <col min="10036" max="10036" width="2.7109375" style="61" customWidth="1"/>
    <col min="10037" max="10047" width="4.7109375" style="61" customWidth="1"/>
    <col min="10048" max="10048" width="6.7109375" style="61" customWidth="1"/>
    <col min="10049" max="10051" width="7.7109375" style="61" customWidth="1"/>
    <col min="10052" max="10240" width="9.140625" style="61"/>
    <col min="10241" max="10241" width="3.85546875" style="61" customWidth="1"/>
    <col min="10242" max="10242" width="19.85546875" style="61" customWidth="1"/>
    <col min="10243" max="10243" width="12.85546875" style="61" customWidth="1"/>
    <col min="10244" max="10244" width="5.7109375" style="61" customWidth="1"/>
    <col min="10245" max="10247" width="5.28515625" style="61" customWidth="1"/>
    <col min="10248" max="10248" width="6.5703125" style="61" customWidth="1"/>
    <col min="10249" max="10249" width="5.28515625" style="61" customWidth="1"/>
    <col min="10250" max="10252" width="3.7109375" style="61" customWidth="1"/>
    <col min="10253" max="10255" width="5.7109375" style="61" customWidth="1"/>
    <col min="10256" max="10277" width="3.7109375" style="61" customWidth="1"/>
    <col min="10278" max="10278" width="2.7109375" style="61" customWidth="1"/>
    <col min="10279" max="10279" width="0" style="61" hidden="1" customWidth="1"/>
    <col min="10280" max="10280" width="2.7109375" style="61" customWidth="1"/>
    <col min="10281" max="10291" width="4.7109375" style="61" customWidth="1"/>
    <col min="10292" max="10292" width="2.7109375" style="61" customWidth="1"/>
    <col min="10293" max="10303" width="4.7109375" style="61" customWidth="1"/>
    <col min="10304" max="10304" width="6.7109375" style="61" customWidth="1"/>
    <col min="10305" max="10307" width="7.7109375" style="61" customWidth="1"/>
    <col min="10308" max="10496" width="9.140625" style="61"/>
    <col min="10497" max="10497" width="3.85546875" style="61" customWidth="1"/>
    <col min="10498" max="10498" width="19.85546875" style="61" customWidth="1"/>
    <col min="10499" max="10499" width="12.85546875" style="61" customWidth="1"/>
    <col min="10500" max="10500" width="5.7109375" style="61" customWidth="1"/>
    <col min="10501" max="10503" width="5.28515625" style="61" customWidth="1"/>
    <col min="10504" max="10504" width="6.5703125" style="61" customWidth="1"/>
    <col min="10505" max="10505" width="5.28515625" style="61" customWidth="1"/>
    <col min="10506" max="10508" width="3.7109375" style="61" customWidth="1"/>
    <col min="10509" max="10511" width="5.7109375" style="61" customWidth="1"/>
    <col min="10512" max="10533" width="3.7109375" style="61" customWidth="1"/>
    <col min="10534" max="10534" width="2.7109375" style="61" customWidth="1"/>
    <col min="10535" max="10535" width="0" style="61" hidden="1" customWidth="1"/>
    <col min="10536" max="10536" width="2.7109375" style="61" customWidth="1"/>
    <col min="10537" max="10547" width="4.7109375" style="61" customWidth="1"/>
    <col min="10548" max="10548" width="2.7109375" style="61" customWidth="1"/>
    <col min="10549" max="10559" width="4.7109375" style="61" customWidth="1"/>
    <col min="10560" max="10560" width="6.7109375" style="61" customWidth="1"/>
    <col min="10561" max="10563" width="7.7109375" style="61" customWidth="1"/>
    <col min="10564" max="10752" width="9.140625" style="61"/>
    <col min="10753" max="10753" width="3.85546875" style="61" customWidth="1"/>
    <col min="10754" max="10754" width="19.85546875" style="61" customWidth="1"/>
    <col min="10755" max="10755" width="12.85546875" style="61" customWidth="1"/>
    <col min="10756" max="10756" width="5.7109375" style="61" customWidth="1"/>
    <col min="10757" max="10759" width="5.28515625" style="61" customWidth="1"/>
    <col min="10760" max="10760" width="6.5703125" style="61" customWidth="1"/>
    <col min="10761" max="10761" width="5.28515625" style="61" customWidth="1"/>
    <col min="10762" max="10764" width="3.7109375" style="61" customWidth="1"/>
    <col min="10765" max="10767" width="5.7109375" style="61" customWidth="1"/>
    <col min="10768" max="10789" width="3.7109375" style="61" customWidth="1"/>
    <col min="10790" max="10790" width="2.7109375" style="61" customWidth="1"/>
    <col min="10791" max="10791" width="0" style="61" hidden="1" customWidth="1"/>
    <col min="10792" max="10792" width="2.7109375" style="61" customWidth="1"/>
    <col min="10793" max="10803" width="4.7109375" style="61" customWidth="1"/>
    <col min="10804" max="10804" width="2.7109375" style="61" customWidth="1"/>
    <col min="10805" max="10815" width="4.7109375" style="61" customWidth="1"/>
    <col min="10816" max="10816" width="6.7109375" style="61" customWidth="1"/>
    <col min="10817" max="10819" width="7.7109375" style="61" customWidth="1"/>
    <col min="10820" max="11008" width="9.140625" style="61"/>
    <col min="11009" max="11009" width="3.85546875" style="61" customWidth="1"/>
    <col min="11010" max="11010" width="19.85546875" style="61" customWidth="1"/>
    <col min="11011" max="11011" width="12.85546875" style="61" customWidth="1"/>
    <col min="11012" max="11012" width="5.7109375" style="61" customWidth="1"/>
    <col min="11013" max="11015" width="5.28515625" style="61" customWidth="1"/>
    <col min="11016" max="11016" width="6.5703125" style="61" customWidth="1"/>
    <col min="11017" max="11017" width="5.28515625" style="61" customWidth="1"/>
    <col min="11018" max="11020" width="3.7109375" style="61" customWidth="1"/>
    <col min="11021" max="11023" width="5.7109375" style="61" customWidth="1"/>
    <col min="11024" max="11045" width="3.7109375" style="61" customWidth="1"/>
    <col min="11046" max="11046" width="2.7109375" style="61" customWidth="1"/>
    <col min="11047" max="11047" width="0" style="61" hidden="1" customWidth="1"/>
    <col min="11048" max="11048" width="2.7109375" style="61" customWidth="1"/>
    <col min="11049" max="11059" width="4.7109375" style="61" customWidth="1"/>
    <col min="11060" max="11060" width="2.7109375" style="61" customWidth="1"/>
    <col min="11061" max="11071" width="4.7109375" style="61" customWidth="1"/>
    <col min="11072" max="11072" width="6.7109375" style="61" customWidth="1"/>
    <col min="11073" max="11075" width="7.7109375" style="61" customWidth="1"/>
    <col min="11076" max="11264" width="9.140625" style="61"/>
    <col min="11265" max="11265" width="3.85546875" style="61" customWidth="1"/>
    <col min="11266" max="11266" width="19.85546875" style="61" customWidth="1"/>
    <col min="11267" max="11267" width="12.85546875" style="61" customWidth="1"/>
    <col min="11268" max="11268" width="5.7109375" style="61" customWidth="1"/>
    <col min="11269" max="11271" width="5.28515625" style="61" customWidth="1"/>
    <col min="11272" max="11272" width="6.5703125" style="61" customWidth="1"/>
    <col min="11273" max="11273" width="5.28515625" style="61" customWidth="1"/>
    <col min="11274" max="11276" width="3.7109375" style="61" customWidth="1"/>
    <col min="11277" max="11279" width="5.7109375" style="61" customWidth="1"/>
    <col min="11280" max="11301" width="3.7109375" style="61" customWidth="1"/>
    <col min="11302" max="11302" width="2.7109375" style="61" customWidth="1"/>
    <col min="11303" max="11303" width="0" style="61" hidden="1" customWidth="1"/>
    <col min="11304" max="11304" width="2.7109375" style="61" customWidth="1"/>
    <col min="11305" max="11315" width="4.7109375" style="61" customWidth="1"/>
    <col min="11316" max="11316" width="2.7109375" style="61" customWidth="1"/>
    <col min="11317" max="11327" width="4.7109375" style="61" customWidth="1"/>
    <col min="11328" max="11328" width="6.7109375" style="61" customWidth="1"/>
    <col min="11329" max="11331" width="7.7109375" style="61" customWidth="1"/>
    <col min="11332" max="11520" width="9.140625" style="61"/>
    <col min="11521" max="11521" width="3.85546875" style="61" customWidth="1"/>
    <col min="11522" max="11522" width="19.85546875" style="61" customWidth="1"/>
    <col min="11523" max="11523" width="12.85546875" style="61" customWidth="1"/>
    <col min="11524" max="11524" width="5.7109375" style="61" customWidth="1"/>
    <col min="11525" max="11527" width="5.28515625" style="61" customWidth="1"/>
    <col min="11528" max="11528" width="6.5703125" style="61" customWidth="1"/>
    <col min="11529" max="11529" width="5.28515625" style="61" customWidth="1"/>
    <col min="11530" max="11532" width="3.7109375" style="61" customWidth="1"/>
    <col min="11533" max="11535" width="5.7109375" style="61" customWidth="1"/>
    <col min="11536" max="11557" width="3.7109375" style="61" customWidth="1"/>
    <col min="11558" max="11558" width="2.7109375" style="61" customWidth="1"/>
    <col min="11559" max="11559" width="0" style="61" hidden="1" customWidth="1"/>
    <col min="11560" max="11560" width="2.7109375" style="61" customWidth="1"/>
    <col min="11561" max="11571" width="4.7109375" style="61" customWidth="1"/>
    <col min="11572" max="11572" width="2.7109375" style="61" customWidth="1"/>
    <col min="11573" max="11583" width="4.7109375" style="61" customWidth="1"/>
    <col min="11584" max="11584" width="6.7109375" style="61" customWidth="1"/>
    <col min="11585" max="11587" width="7.7109375" style="61" customWidth="1"/>
    <col min="11588" max="11776" width="9.140625" style="61"/>
    <col min="11777" max="11777" width="3.85546875" style="61" customWidth="1"/>
    <col min="11778" max="11778" width="19.85546875" style="61" customWidth="1"/>
    <col min="11779" max="11779" width="12.85546875" style="61" customWidth="1"/>
    <col min="11780" max="11780" width="5.7109375" style="61" customWidth="1"/>
    <col min="11781" max="11783" width="5.28515625" style="61" customWidth="1"/>
    <col min="11784" max="11784" width="6.5703125" style="61" customWidth="1"/>
    <col min="11785" max="11785" width="5.28515625" style="61" customWidth="1"/>
    <col min="11786" max="11788" width="3.7109375" style="61" customWidth="1"/>
    <col min="11789" max="11791" width="5.7109375" style="61" customWidth="1"/>
    <col min="11792" max="11813" width="3.7109375" style="61" customWidth="1"/>
    <col min="11814" max="11814" width="2.7109375" style="61" customWidth="1"/>
    <col min="11815" max="11815" width="0" style="61" hidden="1" customWidth="1"/>
    <col min="11816" max="11816" width="2.7109375" style="61" customWidth="1"/>
    <col min="11817" max="11827" width="4.7109375" style="61" customWidth="1"/>
    <col min="11828" max="11828" width="2.7109375" style="61" customWidth="1"/>
    <col min="11829" max="11839" width="4.7109375" style="61" customWidth="1"/>
    <col min="11840" max="11840" width="6.7109375" style="61" customWidth="1"/>
    <col min="11841" max="11843" width="7.7109375" style="61" customWidth="1"/>
    <col min="11844" max="12032" width="9.140625" style="61"/>
    <col min="12033" max="12033" width="3.85546875" style="61" customWidth="1"/>
    <col min="12034" max="12034" width="19.85546875" style="61" customWidth="1"/>
    <col min="12035" max="12035" width="12.85546875" style="61" customWidth="1"/>
    <col min="12036" max="12036" width="5.7109375" style="61" customWidth="1"/>
    <col min="12037" max="12039" width="5.28515625" style="61" customWidth="1"/>
    <col min="12040" max="12040" width="6.5703125" style="61" customWidth="1"/>
    <col min="12041" max="12041" width="5.28515625" style="61" customWidth="1"/>
    <col min="12042" max="12044" width="3.7109375" style="61" customWidth="1"/>
    <col min="12045" max="12047" width="5.7109375" style="61" customWidth="1"/>
    <col min="12048" max="12069" width="3.7109375" style="61" customWidth="1"/>
    <col min="12070" max="12070" width="2.7109375" style="61" customWidth="1"/>
    <col min="12071" max="12071" width="0" style="61" hidden="1" customWidth="1"/>
    <col min="12072" max="12072" width="2.7109375" style="61" customWidth="1"/>
    <col min="12073" max="12083" width="4.7109375" style="61" customWidth="1"/>
    <col min="12084" max="12084" width="2.7109375" style="61" customWidth="1"/>
    <col min="12085" max="12095" width="4.7109375" style="61" customWidth="1"/>
    <col min="12096" max="12096" width="6.7109375" style="61" customWidth="1"/>
    <col min="12097" max="12099" width="7.7109375" style="61" customWidth="1"/>
    <col min="12100" max="12288" width="9.140625" style="61"/>
    <col min="12289" max="12289" width="3.85546875" style="61" customWidth="1"/>
    <col min="12290" max="12290" width="19.85546875" style="61" customWidth="1"/>
    <col min="12291" max="12291" width="12.85546875" style="61" customWidth="1"/>
    <col min="12292" max="12292" width="5.7109375" style="61" customWidth="1"/>
    <col min="12293" max="12295" width="5.28515625" style="61" customWidth="1"/>
    <col min="12296" max="12296" width="6.5703125" style="61" customWidth="1"/>
    <col min="12297" max="12297" width="5.28515625" style="61" customWidth="1"/>
    <col min="12298" max="12300" width="3.7109375" style="61" customWidth="1"/>
    <col min="12301" max="12303" width="5.7109375" style="61" customWidth="1"/>
    <col min="12304" max="12325" width="3.7109375" style="61" customWidth="1"/>
    <col min="12326" max="12326" width="2.7109375" style="61" customWidth="1"/>
    <col min="12327" max="12327" width="0" style="61" hidden="1" customWidth="1"/>
    <col min="12328" max="12328" width="2.7109375" style="61" customWidth="1"/>
    <col min="12329" max="12339" width="4.7109375" style="61" customWidth="1"/>
    <col min="12340" max="12340" width="2.7109375" style="61" customWidth="1"/>
    <col min="12341" max="12351" width="4.7109375" style="61" customWidth="1"/>
    <col min="12352" max="12352" width="6.7109375" style="61" customWidth="1"/>
    <col min="12353" max="12355" width="7.7109375" style="61" customWidth="1"/>
    <col min="12356" max="12544" width="9.140625" style="61"/>
    <col min="12545" max="12545" width="3.85546875" style="61" customWidth="1"/>
    <col min="12546" max="12546" width="19.85546875" style="61" customWidth="1"/>
    <col min="12547" max="12547" width="12.85546875" style="61" customWidth="1"/>
    <col min="12548" max="12548" width="5.7109375" style="61" customWidth="1"/>
    <col min="12549" max="12551" width="5.28515625" style="61" customWidth="1"/>
    <col min="12552" max="12552" width="6.5703125" style="61" customWidth="1"/>
    <col min="12553" max="12553" width="5.28515625" style="61" customWidth="1"/>
    <col min="12554" max="12556" width="3.7109375" style="61" customWidth="1"/>
    <col min="12557" max="12559" width="5.7109375" style="61" customWidth="1"/>
    <col min="12560" max="12581" width="3.7109375" style="61" customWidth="1"/>
    <col min="12582" max="12582" width="2.7109375" style="61" customWidth="1"/>
    <col min="12583" max="12583" width="0" style="61" hidden="1" customWidth="1"/>
    <col min="12584" max="12584" width="2.7109375" style="61" customWidth="1"/>
    <col min="12585" max="12595" width="4.7109375" style="61" customWidth="1"/>
    <col min="12596" max="12596" width="2.7109375" style="61" customWidth="1"/>
    <col min="12597" max="12607" width="4.7109375" style="61" customWidth="1"/>
    <col min="12608" max="12608" width="6.7109375" style="61" customWidth="1"/>
    <col min="12609" max="12611" width="7.7109375" style="61" customWidth="1"/>
    <col min="12612" max="12800" width="9.140625" style="61"/>
    <col min="12801" max="12801" width="3.85546875" style="61" customWidth="1"/>
    <col min="12802" max="12802" width="19.85546875" style="61" customWidth="1"/>
    <col min="12803" max="12803" width="12.85546875" style="61" customWidth="1"/>
    <col min="12804" max="12804" width="5.7109375" style="61" customWidth="1"/>
    <col min="12805" max="12807" width="5.28515625" style="61" customWidth="1"/>
    <col min="12808" max="12808" width="6.5703125" style="61" customWidth="1"/>
    <col min="12809" max="12809" width="5.28515625" style="61" customWidth="1"/>
    <col min="12810" max="12812" width="3.7109375" style="61" customWidth="1"/>
    <col min="12813" max="12815" width="5.7109375" style="61" customWidth="1"/>
    <col min="12816" max="12837" width="3.7109375" style="61" customWidth="1"/>
    <col min="12838" max="12838" width="2.7109375" style="61" customWidth="1"/>
    <col min="12839" max="12839" width="0" style="61" hidden="1" customWidth="1"/>
    <col min="12840" max="12840" width="2.7109375" style="61" customWidth="1"/>
    <col min="12841" max="12851" width="4.7109375" style="61" customWidth="1"/>
    <col min="12852" max="12852" width="2.7109375" style="61" customWidth="1"/>
    <col min="12853" max="12863" width="4.7109375" style="61" customWidth="1"/>
    <col min="12864" max="12864" width="6.7109375" style="61" customWidth="1"/>
    <col min="12865" max="12867" width="7.7109375" style="61" customWidth="1"/>
    <col min="12868" max="13056" width="9.140625" style="61"/>
    <col min="13057" max="13057" width="3.85546875" style="61" customWidth="1"/>
    <col min="13058" max="13058" width="19.85546875" style="61" customWidth="1"/>
    <col min="13059" max="13059" width="12.85546875" style="61" customWidth="1"/>
    <col min="13060" max="13060" width="5.7109375" style="61" customWidth="1"/>
    <col min="13061" max="13063" width="5.28515625" style="61" customWidth="1"/>
    <col min="13064" max="13064" width="6.5703125" style="61" customWidth="1"/>
    <col min="13065" max="13065" width="5.28515625" style="61" customWidth="1"/>
    <col min="13066" max="13068" width="3.7109375" style="61" customWidth="1"/>
    <col min="13069" max="13071" width="5.7109375" style="61" customWidth="1"/>
    <col min="13072" max="13093" width="3.7109375" style="61" customWidth="1"/>
    <col min="13094" max="13094" width="2.7109375" style="61" customWidth="1"/>
    <col min="13095" max="13095" width="0" style="61" hidden="1" customWidth="1"/>
    <col min="13096" max="13096" width="2.7109375" style="61" customWidth="1"/>
    <col min="13097" max="13107" width="4.7109375" style="61" customWidth="1"/>
    <col min="13108" max="13108" width="2.7109375" style="61" customWidth="1"/>
    <col min="13109" max="13119" width="4.7109375" style="61" customWidth="1"/>
    <col min="13120" max="13120" width="6.7109375" style="61" customWidth="1"/>
    <col min="13121" max="13123" width="7.7109375" style="61" customWidth="1"/>
    <col min="13124" max="13312" width="9.140625" style="61"/>
    <col min="13313" max="13313" width="3.85546875" style="61" customWidth="1"/>
    <col min="13314" max="13314" width="19.85546875" style="61" customWidth="1"/>
    <col min="13315" max="13315" width="12.85546875" style="61" customWidth="1"/>
    <col min="13316" max="13316" width="5.7109375" style="61" customWidth="1"/>
    <col min="13317" max="13319" width="5.28515625" style="61" customWidth="1"/>
    <col min="13320" max="13320" width="6.5703125" style="61" customWidth="1"/>
    <col min="13321" max="13321" width="5.28515625" style="61" customWidth="1"/>
    <col min="13322" max="13324" width="3.7109375" style="61" customWidth="1"/>
    <col min="13325" max="13327" width="5.7109375" style="61" customWidth="1"/>
    <col min="13328" max="13349" width="3.7109375" style="61" customWidth="1"/>
    <col min="13350" max="13350" width="2.7109375" style="61" customWidth="1"/>
    <col min="13351" max="13351" width="0" style="61" hidden="1" customWidth="1"/>
    <col min="13352" max="13352" width="2.7109375" style="61" customWidth="1"/>
    <col min="13353" max="13363" width="4.7109375" style="61" customWidth="1"/>
    <col min="13364" max="13364" width="2.7109375" style="61" customWidth="1"/>
    <col min="13365" max="13375" width="4.7109375" style="61" customWidth="1"/>
    <col min="13376" max="13376" width="6.7109375" style="61" customWidth="1"/>
    <col min="13377" max="13379" width="7.7109375" style="61" customWidth="1"/>
    <col min="13380" max="13568" width="9.140625" style="61"/>
    <col min="13569" max="13569" width="3.85546875" style="61" customWidth="1"/>
    <col min="13570" max="13570" width="19.85546875" style="61" customWidth="1"/>
    <col min="13571" max="13571" width="12.85546875" style="61" customWidth="1"/>
    <col min="13572" max="13572" width="5.7109375" style="61" customWidth="1"/>
    <col min="13573" max="13575" width="5.28515625" style="61" customWidth="1"/>
    <col min="13576" max="13576" width="6.5703125" style="61" customWidth="1"/>
    <col min="13577" max="13577" width="5.28515625" style="61" customWidth="1"/>
    <col min="13578" max="13580" width="3.7109375" style="61" customWidth="1"/>
    <col min="13581" max="13583" width="5.7109375" style="61" customWidth="1"/>
    <col min="13584" max="13605" width="3.7109375" style="61" customWidth="1"/>
    <col min="13606" max="13606" width="2.7109375" style="61" customWidth="1"/>
    <col min="13607" max="13607" width="0" style="61" hidden="1" customWidth="1"/>
    <col min="13608" max="13608" width="2.7109375" style="61" customWidth="1"/>
    <col min="13609" max="13619" width="4.7109375" style="61" customWidth="1"/>
    <col min="13620" max="13620" width="2.7109375" style="61" customWidth="1"/>
    <col min="13621" max="13631" width="4.7109375" style="61" customWidth="1"/>
    <col min="13632" max="13632" width="6.7109375" style="61" customWidth="1"/>
    <col min="13633" max="13635" width="7.7109375" style="61" customWidth="1"/>
    <col min="13636" max="13824" width="9.140625" style="61"/>
    <col min="13825" max="13825" width="3.85546875" style="61" customWidth="1"/>
    <col min="13826" max="13826" width="19.85546875" style="61" customWidth="1"/>
    <col min="13827" max="13827" width="12.85546875" style="61" customWidth="1"/>
    <col min="13828" max="13828" width="5.7109375" style="61" customWidth="1"/>
    <col min="13829" max="13831" width="5.28515625" style="61" customWidth="1"/>
    <col min="13832" max="13832" width="6.5703125" style="61" customWidth="1"/>
    <col min="13833" max="13833" width="5.28515625" style="61" customWidth="1"/>
    <col min="13834" max="13836" width="3.7109375" style="61" customWidth="1"/>
    <col min="13837" max="13839" width="5.7109375" style="61" customWidth="1"/>
    <col min="13840" max="13861" width="3.7109375" style="61" customWidth="1"/>
    <col min="13862" max="13862" width="2.7109375" style="61" customWidth="1"/>
    <col min="13863" max="13863" width="0" style="61" hidden="1" customWidth="1"/>
    <col min="13864" max="13864" width="2.7109375" style="61" customWidth="1"/>
    <col min="13865" max="13875" width="4.7109375" style="61" customWidth="1"/>
    <col min="13876" max="13876" width="2.7109375" style="61" customWidth="1"/>
    <col min="13877" max="13887" width="4.7109375" style="61" customWidth="1"/>
    <col min="13888" max="13888" width="6.7109375" style="61" customWidth="1"/>
    <col min="13889" max="13891" width="7.7109375" style="61" customWidth="1"/>
    <col min="13892" max="14080" width="9.140625" style="61"/>
    <col min="14081" max="14081" width="3.85546875" style="61" customWidth="1"/>
    <col min="14082" max="14082" width="19.85546875" style="61" customWidth="1"/>
    <col min="14083" max="14083" width="12.85546875" style="61" customWidth="1"/>
    <col min="14084" max="14084" width="5.7109375" style="61" customWidth="1"/>
    <col min="14085" max="14087" width="5.28515625" style="61" customWidth="1"/>
    <col min="14088" max="14088" width="6.5703125" style="61" customWidth="1"/>
    <col min="14089" max="14089" width="5.28515625" style="61" customWidth="1"/>
    <col min="14090" max="14092" width="3.7109375" style="61" customWidth="1"/>
    <col min="14093" max="14095" width="5.7109375" style="61" customWidth="1"/>
    <col min="14096" max="14117" width="3.7109375" style="61" customWidth="1"/>
    <col min="14118" max="14118" width="2.7109375" style="61" customWidth="1"/>
    <col min="14119" max="14119" width="0" style="61" hidden="1" customWidth="1"/>
    <col min="14120" max="14120" width="2.7109375" style="61" customWidth="1"/>
    <col min="14121" max="14131" width="4.7109375" style="61" customWidth="1"/>
    <col min="14132" max="14132" width="2.7109375" style="61" customWidth="1"/>
    <col min="14133" max="14143" width="4.7109375" style="61" customWidth="1"/>
    <col min="14144" max="14144" width="6.7109375" style="61" customWidth="1"/>
    <col min="14145" max="14147" width="7.7109375" style="61" customWidth="1"/>
    <col min="14148" max="14336" width="9.140625" style="61"/>
    <col min="14337" max="14337" width="3.85546875" style="61" customWidth="1"/>
    <col min="14338" max="14338" width="19.85546875" style="61" customWidth="1"/>
    <col min="14339" max="14339" width="12.85546875" style="61" customWidth="1"/>
    <col min="14340" max="14340" width="5.7109375" style="61" customWidth="1"/>
    <col min="14341" max="14343" width="5.28515625" style="61" customWidth="1"/>
    <col min="14344" max="14344" width="6.5703125" style="61" customWidth="1"/>
    <col min="14345" max="14345" width="5.28515625" style="61" customWidth="1"/>
    <col min="14346" max="14348" width="3.7109375" style="61" customWidth="1"/>
    <col min="14349" max="14351" width="5.7109375" style="61" customWidth="1"/>
    <col min="14352" max="14373" width="3.7109375" style="61" customWidth="1"/>
    <col min="14374" max="14374" width="2.7109375" style="61" customWidth="1"/>
    <col min="14375" max="14375" width="0" style="61" hidden="1" customWidth="1"/>
    <col min="14376" max="14376" width="2.7109375" style="61" customWidth="1"/>
    <col min="14377" max="14387" width="4.7109375" style="61" customWidth="1"/>
    <col min="14388" max="14388" width="2.7109375" style="61" customWidth="1"/>
    <col min="14389" max="14399" width="4.7109375" style="61" customWidth="1"/>
    <col min="14400" max="14400" width="6.7109375" style="61" customWidth="1"/>
    <col min="14401" max="14403" width="7.7109375" style="61" customWidth="1"/>
    <col min="14404" max="14592" width="9.140625" style="61"/>
    <col min="14593" max="14593" width="3.85546875" style="61" customWidth="1"/>
    <col min="14594" max="14594" width="19.85546875" style="61" customWidth="1"/>
    <col min="14595" max="14595" width="12.85546875" style="61" customWidth="1"/>
    <col min="14596" max="14596" width="5.7109375" style="61" customWidth="1"/>
    <col min="14597" max="14599" width="5.28515625" style="61" customWidth="1"/>
    <col min="14600" max="14600" width="6.5703125" style="61" customWidth="1"/>
    <col min="14601" max="14601" width="5.28515625" style="61" customWidth="1"/>
    <col min="14602" max="14604" width="3.7109375" style="61" customWidth="1"/>
    <col min="14605" max="14607" width="5.7109375" style="61" customWidth="1"/>
    <col min="14608" max="14629" width="3.7109375" style="61" customWidth="1"/>
    <col min="14630" max="14630" width="2.7109375" style="61" customWidth="1"/>
    <col min="14631" max="14631" width="0" style="61" hidden="1" customWidth="1"/>
    <col min="14632" max="14632" width="2.7109375" style="61" customWidth="1"/>
    <col min="14633" max="14643" width="4.7109375" style="61" customWidth="1"/>
    <col min="14644" max="14644" width="2.7109375" style="61" customWidth="1"/>
    <col min="14645" max="14655" width="4.7109375" style="61" customWidth="1"/>
    <col min="14656" max="14656" width="6.7109375" style="61" customWidth="1"/>
    <col min="14657" max="14659" width="7.7109375" style="61" customWidth="1"/>
    <col min="14660" max="14848" width="9.140625" style="61"/>
    <col min="14849" max="14849" width="3.85546875" style="61" customWidth="1"/>
    <col min="14850" max="14850" width="19.85546875" style="61" customWidth="1"/>
    <col min="14851" max="14851" width="12.85546875" style="61" customWidth="1"/>
    <col min="14852" max="14852" width="5.7109375" style="61" customWidth="1"/>
    <col min="14853" max="14855" width="5.28515625" style="61" customWidth="1"/>
    <col min="14856" max="14856" width="6.5703125" style="61" customWidth="1"/>
    <col min="14857" max="14857" width="5.28515625" style="61" customWidth="1"/>
    <col min="14858" max="14860" width="3.7109375" style="61" customWidth="1"/>
    <col min="14861" max="14863" width="5.7109375" style="61" customWidth="1"/>
    <col min="14864" max="14885" width="3.7109375" style="61" customWidth="1"/>
    <col min="14886" max="14886" width="2.7109375" style="61" customWidth="1"/>
    <col min="14887" max="14887" width="0" style="61" hidden="1" customWidth="1"/>
    <col min="14888" max="14888" width="2.7109375" style="61" customWidth="1"/>
    <col min="14889" max="14899" width="4.7109375" style="61" customWidth="1"/>
    <col min="14900" max="14900" width="2.7109375" style="61" customWidth="1"/>
    <col min="14901" max="14911" width="4.7109375" style="61" customWidth="1"/>
    <col min="14912" max="14912" width="6.7109375" style="61" customWidth="1"/>
    <col min="14913" max="14915" width="7.7109375" style="61" customWidth="1"/>
    <col min="14916" max="15104" width="9.140625" style="61"/>
    <col min="15105" max="15105" width="3.85546875" style="61" customWidth="1"/>
    <col min="15106" max="15106" width="19.85546875" style="61" customWidth="1"/>
    <col min="15107" max="15107" width="12.85546875" style="61" customWidth="1"/>
    <col min="15108" max="15108" width="5.7109375" style="61" customWidth="1"/>
    <col min="15109" max="15111" width="5.28515625" style="61" customWidth="1"/>
    <col min="15112" max="15112" width="6.5703125" style="61" customWidth="1"/>
    <col min="15113" max="15113" width="5.28515625" style="61" customWidth="1"/>
    <col min="15114" max="15116" width="3.7109375" style="61" customWidth="1"/>
    <col min="15117" max="15119" width="5.7109375" style="61" customWidth="1"/>
    <col min="15120" max="15141" width="3.7109375" style="61" customWidth="1"/>
    <col min="15142" max="15142" width="2.7109375" style="61" customWidth="1"/>
    <col min="15143" max="15143" width="0" style="61" hidden="1" customWidth="1"/>
    <col min="15144" max="15144" width="2.7109375" style="61" customWidth="1"/>
    <col min="15145" max="15155" width="4.7109375" style="61" customWidth="1"/>
    <col min="15156" max="15156" width="2.7109375" style="61" customWidth="1"/>
    <col min="15157" max="15167" width="4.7109375" style="61" customWidth="1"/>
    <col min="15168" max="15168" width="6.7109375" style="61" customWidth="1"/>
    <col min="15169" max="15171" width="7.7109375" style="61" customWidth="1"/>
    <col min="15172" max="15360" width="9.140625" style="61"/>
    <col min="15361" max="15361" width="3.85546875" style="61" customWidth="1"/>
    <col min="15362" max="15362" width="19.85546875" style="61" customWidth="1"/>
    <col min="15363" max="15363" width="12.85546875" style="61" customWidth="1"/>
    <col min="15364" max="15364" width="5.7109375" style="61" customWidth="1"/>
    <col min="15365" max="15367" width="5.28515625" style="61" customWidth="1"/>
    <col min="15368" max="15368" width="6.5703125" style="61" customWidth="1"/>
    <col min="15369" max="15369" width="5.28515625" style="61" customWidth="1"/>
    <col min="15370" max="15372" width="3.7109375" style="61" customWidth="1"/>
    <col min="15373" max="15375" width="5.7109375" style="61" customWidth="1"/>
    <col min="15376" max="15397" width="3.7109375" style="61" customWidth="1"/>
    <col min="15398" max="15398" width="2.7109375" style="61" customWidth="1"/>
    <col min="15399" max="15399" width="0" style="61" hidden="1" customWidth="1"/>
    <col min="15400" max="15400" width="2.7109375" style="61" customWidth="1"/>
    <col min="15401" max="15411" width="4.7109375" style="61" customWidth="1"/>
    <col min="15412" max="15412" width="2.7109375" style="61" customWidth="1"/>
    <col min="15413" max="15423" width="4.7109375" style="61" customWidth="1"/>
    <col min="15424" max="15424" width="6.7109375" style="61" customWidth="1"/>
    <col min="15425" max="15427" width="7.7109375" style="61" customWidth="1"/>
    <col min="15428" max="15616" width="9.140625" style="61"/>
    <col min="15617" max="15617" width="3.85546875" style="61" customWidth="1"/>
    <col min="15618" max="15618" width="19.85546875" style="61" customWidth="1"/>
    <col min="15619" max="15619" width="12.85546875" style="61" customWidth="1"/>
    <col min="15620" max="15620" width="5.7109375" style="61" customWidth="1"/>
    <col min="15621" max="15623" width="5.28515625" style="61" customWidth="1"/>
    <col min="15624" max="15624" width="6.5703125" style="61" customWidth="1"/>
    <col min="15625" max="15625" width="5.28515625" style="61" customWidth="1"/>
    <col min="15626" max="15628" width="3.7109375" style="61" customWidth="1"/>
    <col min="15629" max="15631" width="5.7109375" style="61" customWidth="1"/>
    <col min="15632" max="15653" width="3.7109375" style="61" customWidth="1"/>
    <col min="15654" max="15654" width="2.7109375" style="61" customWidth="1"/>
    <col min="15655" max="15655" width="0" style="61" hidden="1" customWidth="1"/>
    <col min="15656" max="15656" width="2.7109375" style="61" customWidth="1"/>
    <col min="15657" max="15667" width="4.7109375" style="61" customWidth="1"/>
    <col min="15668" max="15668" width="2.7109375" style="61" customWidth="1"/>
    <col min="15669" max="15679" width="4.7109375" style="61" customWidth="1"/>
    <col min="15680" max="15680" width="6.7109375" style="61" customWidth="1"/>
    <col min="15681" max="15683" width="7.7109375" style="61" customWidth="1"/>
    <col min="15684" max="15872" width="9.140625" style="61"/>
    <col min="15873" max="15873" width="3.85546875" style="61" customWidth="1"/>
    <col min="15874" max="15874" width="19.85546875" style="61" customWidth="1"/>
    <col min="15875" max="15875" width="12.85546875" style="61" customWidth="1"/>
    <col min="15876" max="15876" width="5.7109375" style="61" customWidth="1"/>
    <col min="15877" max="15879" width="5.28515625" style="61" customWidth="1"/>
    <col min="15880" max="15880" width="6.5703125" style="61" customWidth="1"/>
    <col min="15881" max="15881" width="5.28515625" style="61" customWidth="1"/>
    <col min="15882" max="15884" width="3.7109375" style="61" customWidth="1"/>
    <col min="15885" max="15887" width="5.7109375" style="61" customWidth="1"/>
    <col min="15888" max="15909" width="3.7109375" style="61" customWidth="1"/>
    <col min="15910" max="15910" width="2.7109375" style="61" customWidth="1"/>
    <col min="15911" max="15911" width="0" style="61" hidden="1" customWidth="1"/>
    <col min="15912" max="15912" width="2.7109375" style="61" customWidth="1"/>
    <col min="15913" max="15923" width="4.7109375" style="61" customWidth="1"/>
    <col min="15924" max="15924" width="2.7109375" style="61" customWidth="1"/>
    <col min="15925" max="15935" width="4.7109375" style="61" customWidth="1"/>
    <col min="15936" max="15936" width="6.7109375" style="61" customWidth="1"/>
    <col min="15937" max="15939" width="7.7109375" style="61" customWidth="1"/>
    <col min="15940" max="16128" width="9.140625" style="61"/>
    <col min="16129" max="16129" width="3.85546875" style="61" customWidth="1"/>
    <col min="16130" max="16130" width="19.85546875" style="61" customWidth="1"/>
    <col min="16131" max="16131" width="12.85546875" style="61" customWidth="1"/>
    <col min="16132" max="16132" width="5.7109375" style="61" customWidth="1"/>
    <col min="16133" max="16135" width="5.28515625" style="61" customWidth="1"/>
    <col min="16136" max="16136" width="6.5703125" style="61" customWidth="1"/>
    <col min="16137" max="16137" width="5.28515625" style="61" customWidth="1"/>
    <col min="16138" max="16140" width="3.7109375" style="61" customWidth="1"/>
    <col min="16141" max="16143" width="5.7109375" style="61" customWidth="1"/>
    <col min="16144" max="16165" width="3.7109375" style="61" customWidth="1"/>
    <col min="16166" max="16166" width="2.7109375" style="61" customWidth="1"/>
    <col min="16167" max="16167" width="0" style="61" hidden="1" customWidth="1"/>
    <col min="16168" max="16168" width="2.7109375" style="61" customWidth="1"/>
    <col min="16169" max="16179" width="4.7109375" style="61" customWidth="1"/>
    <col min="16180" max="16180" width="2.7109375" style="61" customWidth="1"/>
    <col min="16181" max="16191" width="4.7109375" style="61" customWidth="1"/>
    <col min="16192" max="16192" width="6.7109375" style="61" customWidth="1"/>
    <col min="16193" max="16195" width="7.7109375" style="61" customWidth="1"/>
    <col min="16196" max="16384" width="9.140625" style="61"/>
  </cols>
  <sheetData>
    <row r="1" spans="1:68" ht="18.75">
      <c r="A1" s="768" t="s">
        <v>238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8"/>
      <c r="AI1" s="62"/>
      <c r="AJ1" s="62"/>
      <c r="AK1" s="62"/>
      <c r="AL1" s="319"/>
      <c r="AM1" s="319"/>
      <c r="AN1" s="319"/>
      <c r="AO1" s="783" t="s">
        <v>176</v>
      </c>
      <c r="AP1" s="784"/>
      <c r="AQ1" s="320">
        <f>SUM(MAX(L5:L22)*2)</f>
        <v>16</v>
      </c>
      <c r="AR1" s="783" t="s">
        <v>177</v>
      </c>
      <c r="AS1" s="784"/>
      <c r="AT1" s="784"/>
      <c r="AU1" s="321">
        <f>SUM(AQ1/100*65)</f>
        <v>10.4</v>
      </c>
      <c r="AV1" s="785" t="s">
        <v>178</v>
      </c>
      <c r="AW1" s="786"/>
      <c r="AX1" s="322">
        <f>MAX(L5:L22)</f>
        <v>8</v>
      </c>
      <c r="AY1" s="63"/>
      <c r="AZ1" s="62"/>
      <c r="BA1" s="62"/>
      <c r="BB1" s="62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4"/>
    </row>
    <row r="2" spans="1:68" ht="25.5">
      <c r="A2" s="768"/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X2" s="768"/>
      <c r="Y2" s="768"/>
      <c r="Z2" s="768"/>
      <c r="AA2" s="768"/>
      <c r="AB2" s="768"/>
      <c r="AC2" s="768"/>
      <c r="AD2" s="768"/>
      <c r="AE2" s="768"/>
      <c r="AF2" s="768"/>
      <c r="AG2" s="768"/>
      <c r="AH2" s="323"/>
      <c r="AI2" s="323"/>
      <c r="AJ2" s="323"/>
      <c r="AK2" s="323"/>
      <c r="AL2" s="65"/>
      <c r="AM2" s="65"/>
      <c r="AN2" s="65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2"/>
      <c r="BA2" s="62"/>
      <c r="BB2" s="62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4"/>
    </row>
    <row r="3" spans="1:68" ht="15.75">
      <c r="A3" s="787" t="s">
        <v>230</v>
      </c>
      <c r="B3" s="787"/>
      <c r="C3" s="324"/>
      <c r="D3" s="788" t="s">
        <v>179</v>
      </c>
      <c r="E3" s="788"/>
      <c r="F3" s="788"/>
      <c r="G3" s="788"/>
      <c r="H3" s="325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0.88</v>
      </c>
      <c r="I3" s="324"/>
      <c r="J3" s="324"/>
      <c r="K3" s="324"/>
      <c r="L3" s="324"/>
      <c r="M3" s="788" t="s">
        <v>180</v>
      </c>
      <c r="N3" s="788"/>
      <c r="O3" s="788"/>
      <c r="P3" s="788"/>
      <c r="Q3" s="789"/>
      <c r="R3" s="789"/>
      <c r="S3" s="789"/>
      <c r="T3" s="789"/>
      <c r="U3" s="789"/>
      <c r="V3" s="789"/>
      <c r="W3" s="789"/>
      <c r="X3" s="789"/>
      <c r="Y3" s="789"/>
      <c r="Z3" s="789"/>
      <c r="AA3" s="789"/>
      <c r="AB3" s="789"/>
      <c r="AC3" s="789"/>
      <c r="AD3" s="789"/>
      <c r="AE3" s="789"/>
      <c r="AF3" s="789"/>
      <c r="AG3" s="789"/>
      <c r="AH3" s="789"/>
      <c r="AI3" s="789"/>
      <c r="AJ3" s="789"/>
      <c r="AK3" s="789"/>
      <c r="AL3" s="326"/>
      <c r="AM3" s="326"/>
      <c r="AN3" s="326"/>
      <c r="AO3" s="779" t="s">
        <v>181</v>
      </c>
      <c r="AP3" s="779"/>
      <c r="AQ3" s="779"/>
      <c r="AR3" s="779"/>
      <c r="AS3" s="779"/>
      <c r="AT3" s="779"/>
      <c r="AU3" s="779"/>
      <c r="AV3" s="779"/>
      <c r="AW3" s="779"/>
      <c r="AX3" s="779"/>
      <c r="AY3" s="779"/>
      <c r="AZ3" s="62"/>
      <c r="BA3" s="779" t="s">
        <v>182</v>
      </c>
      <c r="BB3" s="779"/>
      <c r="BC3" s="779"/>
      <c r="BD3" s="779"/>
      <c r="BE3" s="779"/>
      <c r="BF3" s="779"/>
      <c r="BG3" s="779"/>
      <c r="BH3" s="779"/>
      <c r="BI3" s="779"/>
      <c r="BJ3" s="779"/>
      <c r="BK3" s="779"/>
      <c r="BL3" s="779"/>
      <c r="BM3" s="779"/>
      <c r="BN3" s="779"/>
      <c r="BO3" s="779"/>
      <c r="BP3" s="64"/>
    </row>
    <row r="4" spans="1:68" ht="24">
      <c r="A4" s="66" t="s">
        <v>183</v>
      </c>
      <c r="B4" s="67" t="s">
        <v>184</v>
      </c>
      <c r="C4" s="68" t="s">
        <v>185</v>
      </c>
      <c r="D4" s="69" t="s">
        <v>186</v>
      </c>
      <c r="E4" s="70" t="s">
        <v>187</v>
      </c>
      <c r="F4" s="71" t="s">
        <v>188</v>
      </c>
      <c r="G4" s="71" t="s">
        <v>189</v>
      </c>
      <c r="H4" s="71" t="s">
        <v>190</v>
      </c>
      <c r="I4" s="71" t="s">
        <v>191</v>
      </c>
      <c r="J4" s="71" t="s">
        <v>192</v>
      </c>
      <c r="K4" s="71" t="s">
        <v>193</v>
      </c>
      <c r="L4" s="71" t="s">
        <v>194</v>
      </c>
      <c r="M4" s="71" t="s">
        <v>195</v>
      </c>
      <c r="N4" s="71" t="s">
        <v>196</v>
      </c>
      <c r="O4" s="72" t="s">
        <v>197</v>
      </c>
      <c r="P4" s="780">
        <v>1</v>
      </c>
      <c r="Q4" s="781"/>
      <c r="R4" s="778">
        <v>2</v>
      </c>
      <c r="S4" s="782"/>
      <c r="T4" s="782">
        <v>3</v>
      </c>
      <c r="U4" s="782"/>
      <c r="V4" s="782">
        <v>4</v>
      </c>
      <c r="W4" s="782"/>
      <c r="X4" s="782">
        <v>5</v>
      </c>
      <c r="Y4" s="782"/>
      <c r="Z4" s="782">
        <v>6</v>
      </c>
      <c r="AA4" s="782"/>
      <c r="AB4" s="782">
        <v>7</v>
      </c>
      <c r="AC4" s="782"/>
      <c r="AD4" s="782">
        <v>8</v>
      </c>
      <c r="AE4" s="782"/>
      <c r="AF4" s="782">
        <v>9</v>
      </c>
      <c r="AG4" s="782"/>
      <c r="AH4" s="777">
        <v>10</v>
      </c>
      <c r="AI4" s="778"/>
      <c r="AJ4" s="777">
        <v>11</v>
      </c>
      <c r="AK4" s="778"/>
      <c r="AL4" s="73"/>
      <c r="AM4" s="73"/>
      <c r="AN4" s="73"/>
      <c r="AO4" s="74">
        <v>1</v>
      </c>
      <c r="AP4" s="74">
        <v>2</v>
      </c>
      <c r="AQ4" s="74">
        <v>3</v>
      </c>
      <c r="AR4" s="74">
        <v>4</v>
      </c>
      <c r="AS4" s="74">
        <v>5</v>
      </c>
      <c r="AT4" s="74">
        <v>6</v>
      </c>
      <c r="AU4" s="74">
        <v>7</v>
      </c>
      <c r="AV4" s="74">
        <v>8</v>
      </c>
      <c r="AW4" s="74">
        <v>9</v>
      </c>
      <c r="AX4" s="74">
        <v>10</v>
      </c>
      <c r="AY4" s="74">
        <v>11</v>
      </c>
      <c r="AZ4" s="75"/>
      <c r="BA4" s="74">
        <v>1</v>
      </c>
      <c r="BB4" s="74">
        <v>2</v>
      </c>
      <c r="BC4" s="74">
        <v>3</v>
      </c>
      <c r="BD4" s="74">
        <v>4</v>
      </c>
      <c r="BE4" s="74">
        <v>5</v>
      </c>
      <c r="BF4" s="74">
        <v>6</v>
      </c>
      <c r="BG4" s="74">
        <v>7</v>
      </c>
      <c r="BH4" s="74">
        <v>8</v>
      </c>
      <c r="BI4" s="74">
        <v>9</v>
      </c>
      <c r="BJ4" s="74">
        <v>10</v>
      </c>
      <c r="BK4" s="74">
        <v>11</v>
      </c>
      <c r="BL4" s="74" t="s">
        <v>198</v>
      </c>
      <c r="BM4" s="76" t="s">
        <v>199</v>
      </c>
      <c r="BN4" s="76" t="s">
        <v>200</v>
      </c>
      <c r="BO4" s="77" t="s">
        <v>201</v>
      </c>
      <c r="BP4" s="64"/>
    </row>
    <row r="5" spans="1:68" ht="15">
      <c r="A5" s="78">
        <v>1</v>
      </c>
      <c r="B5" s="79" t="s">
        <v>168</v>
      </c>
      <c r="C5" s="223" t="s">
        <v>20</v>
      </c>
      <c r="D5" s="80"/>
      <c r="E5" s="81">
        <f>IF(G5=0,0,IF(G5+F5&lt;1000,1000,G5+F5))</f>
        <v>1000</v>
      </c>
      <c r="F5" s="82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83">
        <v>1000</v>
      </c>
      <c r="H5" s="84">
        <f t="shared" ref="H5:H22" si="1">IF(J5=0,0,(IF(IF($A$25&gt;=30,(SUM(31-J5)*$H$3),(SUM(30-J5)*$H$3))&lt;0,0,IF($A$25&gt;=30,(SUM(31-J5)*$H$3),(SUM(30-J5)*$H$3)))))</f>
        <v>17.600000000000001</v>
      </c>
      <c r="I5" s="85">
        <f>IF(M5=0,0,G5-M5)</f>
        <v>0</v>
      </c>
      <c r="J5" s="86">
        <v>10</v>
      </c>
      <c r="K5" s="87">
        <v>7</v>
      </c>
      <c r="L5" s="88">
        <v>8</v>
      </c>
      <c r="M5" s="89">
        <f t="shared" ref="M5:M22" si="2">IF(L5=0,0,SUM(AO5:AY5)/L5)</f>
        <v>1000</v>
      </c>
      <c r="N5" s="85">
        <f t="shared" ref="N5:N22" si="3">BL5</f>
        <v>67</v>
      </c>
      <c r="O5" s="90">
        <f t="shared" ref="O5:O22" si="4">BO5</f>
        <v>64</v>
      </c>
      <c r="P5" s="91">
        <v>10</v>
      </c>
      <c r="Q5" s="92">
        <v>0</v>
      </c>
      <c r="R5" s="93">
        <v>12</v>
      </c>
      <c r="S5" s="92">
        <v>2</v>
      </c>
      <c r="T5" s="94">
        <v>2</v>
      </c>
      <c r="U5" s="95">
        <v>0</v>
      </c>
      <c r="V5" s="96">
        <v>15</v>
      </c>
      <c r="W5" s="95">
        <v>2</v>
      </c>
      <c r="X5" s="94">
        <v>18</v>
      </c>
      <c r="Y5" s="95">
        <v>2</v>
      </c>
      <c r="Z5" s="94">
        <v>16</v>
      </c>
      <c r="AA5" s="95">
        <v>0</v>
      </c>
      <c r="AB5" s="94">
        <v>13</v>
      </c>
      <c r="AC5" s="97">
        <v>0</v>
      </c>
      <c r="AD5" s="98">
        <v>9</v>
      </c>
      <c r="AE5" s="99">
        <v>1</v>
      </c>
      <c r="AF5" s="96">
        <v>99</v>
      </c>
      <c r="AG5" s="97">
        <v>0</v>
      </c>
      <c r="AH5" s="96">
        <v>99</v>
      </c>
      <c r="AI5" s="95">
        <v>0</v>
      </c>
      <c r="AJ5" s="94">
        <v>99</v>
      </c>
      <c r="AK5" s="95">
        <v>0</v>
      </c>
      <c r="AL5" s="100"/>
      <c r="AM5" s="101">
        <f>SUM(Q5+S5+U5+W5+Y5+AA5+AC5+AE5+AG5+AI5+AK5)</f>
        <v>7</v>
      </c>
      <c r="AN5" s="100"/>
      <c r="AO5" s="102">
        <f t="shared" ref="AO5:AO22" si="5">IF(B5=0,0,IF(B5="BRIVS",0,(LOOKUP(P5,$A$5:$A$23,$G$5:$G$23))))</f>
        <v>1000</v>
      </c>
      <c r="AP5" s="103">
        <f t="shared" ref="AP5:AP22" si="6">IF(B5=0,0,IF(B5="BRIVS",0,(LOOKUP(R5,$A$5:$A$23,$G$5:$G$23))))</f>
        <v>1000</v>
      </c>
      <c r="AQ5" s="104">
        <f t="shared" ref="AQ5:AQ22" si="7">IF(B5=0,0,IF(B5="BRIVS",0,(LOOKUP(T5,$A$5:$A$23,$G$5:$G$23))))</f>
        <v>1000</v>
      </c>
      <c r="AR5" s="103">
        <f t="shared" ref="AR5:AR22" si="8">IF(B5=0,0,IF(B5="BRIVS",0,(LOOKUP(V5,$A$5:$A$23,$G$5:$G$23))))</f>
        <v>1000</v>
      </c>
      <c r="AS5" s="104">
        <f t="shared" ref="AS5:AS22" si="9">IF(B5=0,0,IF(B5="BRIVS",0,(LOOKUP(X5,$A$5:$A$23,$G$5:$G$23))))</f>
        <v>1000</v>
      </c>
      <c r="AT5" s="104">
        <f t="shared" ref="AT5:AT22" si="10">IF(B5=0,0,IF(B5="BRIVS",0,(LOOKUP(Z5,$A$5:$A$23,$G$5:$G$23))))</f>
        <v>1000</v>
      </c>
      <c r="AU5" s="104">
        <f t="shared" ref="AU5:AU22" si="11">IF(B5=0,0,IF(B5="BRIVS",0,(LOOKUP(AB5,$A$5:$A$23,$G$5:$G$23))))</f>
        <v>1000</v>
      </c>
      <c r="AV5" s="104">
        <f t="shared" ref="AV5:AV22" si="12">IF(B5=0,0,IF(B5="BRIVS",0,(LOOKUP(AD5,$A$5:$A$23,$G$5:$G$23))))</f>
        <v>1000</v>
      </c>
      <c r="AW5" s="103">
        <f t="shared" ref="AW5:AW22" si="13">IF(B5=0,0,IF(B5="BRIVS",0,(LOOKUP(AF5,$A$5:$A$23,$G$5:$G$23))))</f>
        <v>0</v>
      </c>
      <c r="AX5" s="104">
        <f t="shared" ref="AX5:AX22" si="14">IF(B5=0,0,IF(B5="BRIVS",0,(LOOKUP(AH5,$A$5:$A$23,$G$5:$G$23))))</f>
        <v>0</v>
      </c>
      <c r="AY5" s="105">
        <f t="shared" ref="AY5:AY22" si="15">IF(B5=0,0,IF(B5="BRIVS",0,(LOOKUP(AJ5,$A$5:$A$23,$G$5:$G$23))))</f>
        <v>0</v>
      </c>
      <c r="AZ5" s="62"/>
      <c r="BA5" s="106">
        <f t="shared" ref="BA5:BA22" si="16">IF(P5=99,0,(LOOKUP($P5,$A$5:$A$24,$K$5:$K$24)))</f>
        <v>10</v>
      </c>
      <c r="BB5" s="107">
        <f t="shared" ref="BB5:BB22" si="17">IF(R5=99,0,(LOOKUP($R5,$A$5:$A$24,$K$5:$K$24)))</f>
        <v>3</v>
      </c>
      <c r="BC5" s="107">
        <f t="shared" ref="BC5:BC22" si="18">IF(T5=99,0,(LOOKUP($T5,$A$5:$A$24,$K$5:$K$24)))</f>
        <v>9</v>
      </c>
      <c r="BD5" s="108">
        <f t="shared" ref="BD5:BD22" si="19">IF(V5=99,0,(LOOKUP($V5,$A$5:$A$24,$K$5:$K$24)))</f>
        <v>7</v>
      </c>
      <c r="BE5" s="107">
        <f t="shared" ref="BE5:BE22" si="20">IF(X5=99,0,(LOOKUP($X5,$A$5:$A$24,$K$5:$K$24)))</f>
        <v>6</v>
      </c>
      <c r="BF5" s="107">
        <f t="shared" ref="BF5:BF22" si="21">IF(Z5=99,0,(LOOKUP($Z5,$A$5:$A$24,$K$5:$K$24)))</f>
        <v>16</v>
      </c>
      <c r="BG5" s="107">
        <f t="shared" ref="BG5:BG22" si="22">IF(AB5=99,0,(LOOKUP($AB5,$A$5:$A$24,$K$5:$K$24)))</f>
        <v>9</v>
      </c>
      <c r="BH5" s="107">
        <f t="shared" ref="BH5:BH22" si="23">IF(AD5=99,0,(LOOKUP($AD5,$A$5:$A$24,$K$5:$K$24)))</f>
        <v>7</v>
      </c>
      <c r="BI5" s="107">
        <f t="shared" ref="BI5:BI22" si="24">IF(AF5=99,0,(LOOKUP($AF5,$A$5:$A$24,$K$5:$K$24)))</f>
        <v>0</v>
      </c>
      <c r="BJ5" s="107">
        <f t="shared" ref="BJ5:BJ22" si="25">IF(AH5=99,0,(LOOKUP($AH5,$A$5:$A$24,$K$5:$K$24)))</f>
        <v>0</v>
      </c>
      <c r="BK5" s="107">
        <f t="shared" ref="BK5:BK22" si="26">IF(AJ5=99,0,(LOOKUP($AJ5,$A$5:$A$24,$K$5:$K$24)))</f>
        <v>0</v>
      </c>
      <c r="BL5" s="109">
        <f>SUM(BA5,BB5,BC5,BD5,BE5,BG5,BF5,BH5,BI5,BJ5,BK5)</f>
        <v>67</v>
      </c>
      <c r="BM5" s="103">
        <f>IF($AX$1&gt;7,(IF($AX$1=8,MIN(BA5:BH5),IF($AX$1=9,MIN(BA5:BI5),IF($AX$1=10,MIN(BA5:BJ5),IF($AX$1=11,MIN(BA5:BK5)))))),(IF($AX$1=4,MIN(BA5:BD5),IF($AX$1=5,MIN(BA5:BE5),IF($AX$1=6,MIN(BA5:BF5),IF($AX$1=7,MIN(BA5:BG5)))))))</f>
        <v>3</v>
      </c>
      <c r="BN5" s="103">
        <f>IF($AX$1&gt;7,(IF($AX$1=8,MAX(BA5:BH5),IF($AX$1=9,MAX(BA5:BI5),IF($AX$1=10,MAX(BA5:BJ5),IF($AX$1=11,MAX(BA5:BK5)))))),(IF($AX$1=4,MAX(BA5:BD5),IF($AX$1=5,MAX(BA5:BE5),IF($AX$1=6,MAX(BA5:BF5),IF($AX$1=7,MAX(BA5:BG5)))))))</f>
        <v>16</v>
      </c>
      <c r="BO5" s="110">
        <f>SUM($BL5-$BM5)</f>
        <v>64</v>
      </c>
      <c r="BP5" s="64"/>
    </row>
    <row r="6" spans="1:68" ht="15">
      <c r="A6" s="111">
        <v>2</v>
      </c>
      <c r="B6" s="112" t="s">
        <v>28</v>
      </c>
      <c r="C6" s="223" t="s">
        <v>20</v>
      </c>
      <c r="D6" s="113"/>
      <c r="E6" s="114">
        <f>IF(G6=0,0,IF(G6+F6&lt;1000,1000,G6+F6))</f>
        <v>1000</v>
      </c>
      <c r="F6" s="115">
        <f t="shared" si="0"/>
        <v>0</v>
      </c>
      <c r="G6" s="116">
        <v>1000</v>
      </c>
      <c r="H6" s="117">
        <f t="shared" si="1"/>
        <v>22.88</v>
      </c>
      <c r="I6" s="118">
        <f>IF(M6=0,0,G6-M6)</f>
        <v>0</v>
      </c>
      <c r="J6" s="141">
        <v>4</v>
      </c>
      <c r="K6" s="120">
        <v>9</v>
      </c>
      <c r="L6" s="121">
        <v>8</v>
      </c>
      <c r="M6" s="122">
        <f t="shared" si="2"/>
        <v>1000</v>
      </c>
      <c r="N6" s="118">
        <f t="shared" si="3"/>
        <v>76</v>
      </c>
      <c r="O6" s="123">
        <f t="shared" si="4"/>
        <v>69</v>
      </c>
      <c r="P6" s="124">
        <v>11</v>
      </c>
      <c r="Q6" s="125">
        <v>1</v>
      </c>
      <c r="R6" s="126">
        <v>15</v>
      </c>
      <c r="S6" s="127">
        <v>2</v>
      </c>
      <c r="T6" s="128">
        <v>1</v>
      </c>
      <c r="U6" s="129">
        <v>2</v>
      </c>
      <c r="V6" s="126">
        <v>16</v>
      </c>
      <c r="W6" s="129">
        <v>0</v>
      </c>
      <c r="X6" s="128">
        <v>13</v>
      </c>
      <c r="Y6" s="129">
        <v>1</v>
      </c>
      <c r="Z6" s="128">
        <v>17</v>
      </c>
      <c r="AA6" s="129">
        <v>1</v>
      </c>
      <c r="AB6" s="128">
        <v>8</v>
      </c>
      <c r="AC6" s="127">
        <v>0</v>
      </c>
      <c r="AD6" s="124">
        <v>4</v>
      </c>
      <c r="AE6" s="125">
        <v>2</v>
      </c>
      <c r="AF6" s="130">
        <v>99</v>
      </c>
      <c r="AG6" s="127">
        <v>0</v>
      </c>
      <c r="AH6" s="126">
        <v>99</v>
      </c>
      <c r="AI6" s="129">
        <v>0</v>
      </c>
      <c r="AJ6" s="126">
        <v>99</v>
      </c>
      <c r="AK6" s="129">
        <v>0</v>
      </c>
      <c r="AL6" s="100"/>
      <c r="AM6" s="101">
        <f t="shared" ref="AM6:AM22" si="27">SUM(Q6+S6+U6+W6+Y6+AA6+AC6+AE6+AG6+AI6+AK6)</f>
        <v>9</v>
      </c>
      <c r="AN6" s="100"/>
      <c r="AO6" s="131">
        <f t="shared" si="5"/>
        <v>1000</v>
      </c>
      <c r="AP6" s="132">
        <f t="shared" si="6"/>
        <v>1000</v>
      </c>
      <c r="AQ6" s="133">
        <f t="shared" si="7"/>
        <v>1000</v>
      </c>
      <c r="AR6" s="132">
        <f t="shared" si="8"/>
        <v>1000</v>
      </c>
      <c r="AS6" s="133">
        <f t="shared" si="9"/>
        <v>1000</v>
      </c>
      <c r="AT6" s="133">
        <f t="shared" si="10"/>
        <v>1000</v>
      </c>
      <c r="AU6" s="133">
        <f t="shared" si="11"/>
        <v>1000</v>
      </c>
      <c r="AV6" s="133">
        <f t="shared" si="12"/>
        <v>1000</v>
      </c>
      <c r="AW6" s="132">
        <f t="shared" si="13"/>
        <v>0</v>
      </c>
      <c r="AX6" s="133">
        <f t="shared" si="14"/>
        <v>0</v>
      </c>
      <c r="AY6" s="134">
        <f t="shared" si="15"/>
        <v>0</v>
      </c>
      <c r="AZ6" s="62"/>
      <c r="BA6" s="135">
        <f t="shared" si="16"/>
        <v>9</v>
      </c>
      <c r="BB6" s="136">
        <f t="shared" si="17"/>
        <v>7</v>
      </c>
      <c r="BC6" s="136">
        <f t="shared" si="18"/>
        <v>7</v>
      </c>
      <c r="BD6" s="137">
        <f t="shared" si="19"/>
        <v>16</v>
      </c>
      <c r="BE6" s="136">
        <f t="shared" si="20"/>
        <v>9</v>
      </c>
      <c r="BF6" s="136">
        <f t="shared" si="21"/>
        <v>12</v>
      </c>
      <c r="BG6" s="136">
        <f t="shared" si="22"/>
        <v>9</v>
      </c>
      <c r="BH6" s="136">
        <f t="shared" si="23"/>
        <v>7</v>
      </c>
      <c r="BI6" s="136">
        <f t="shared" si="24"/>
        <v>0</v>
      </c>
      <c r="BJ6" s="136">
        <f t="shared" si="25"/>
        <v>0</v>
      </c>
      <c r="BK6" s="136">
        <f t="shared" si="26"/>
        <v>0</v>
      </c>
      <c r="BL6" s="138">
        <f>SUM(BA6,BB6,BC6,BD6,BE6,BG6,BF6,BH6,BI6,BJ6,BK6)</f>
        <v>76</v>
      </c>
      <c r="BM6" s="132">
        <f>IF($AX$1&gt;7,(IF($AX$1=8,MIN(BA6:BH6),IF($AX$1=9,MIN(BA6:BI6),IF($AX$1=10,MIN(BA6:BJ6),IF($AX$1=11,MIN(BA6:BK6)))))),(IF($AX$1=4,MIN(BA6:BD6),IF($AX$1=5,MIN(BA6:BE6),IF($AX$1=6,MIN(BA6:BF6),IF($AX$1=7,MIN(BA6:BG6)))))))</f>
        <v>7</v>
      </c>
      <c r="BN6" s="132">
        <f>IF($AX$1&gt;7,(IF($AX$1=8,MAX(BA6:BH6),IF($AX$1=9,MAX(BA6:BI6),IF($AX$1=10,MAX(BA6:BJ6),IF($AX$1=11,MAX(BA6:BK6)))))),(IF($AX$1=4,MAX(BA6:BD6),IF($AX$1=5,MAX(BA6:BE6),IF($AX$1=6,MAX(BA6:BF6),IF($AX$1=7,MAX(BA6:BG6)))))))</f>
        <v>16</v>
      </c>
      <c r="BO6" s="139">
        <f t="shared" ref="BO6:BO22" si="28">SUM($BL6-$BM6)</f>
        <v>69</v>
      </c>
      <c r="BP6" s="64"/>
    </row>
    <row r="7" spans="1:68" ht="15">
      <c r="A7" s="111">
        <v>3</v>
      </c>
      <c r="B7" s="112" t="s">
        <v>231</v>
      </c>
      <c r="C7" s="331" t="s">
        <v>236</v>
      </c>
      <c r="D7" s="113"/>
      <c r="E7" s="140">
        <f t="shared" ref="E7:E22" si="29">IF(G7=0,0,IF(G7+F7&lt;1000,1000,G7+F7))</f>
        <v>1000</v>
      </c>
      <c r="F7" s="115">
        <f t="shared" si="0"/>
        <v>0</v>
      </c>
      <c r="G7" s="116">
        <v>1000</v>
      </c>
      <c r="H7" s="117">
        <f t="shared" si="1"/>
        <v>18.48</v>
      </c>
      <c r="I7" s="118">
        <f t="shared" ref="I7:I22" si="30">IF(M7=0,0,G7-M7)</f>
        <v>0</v>
      </c>
      <c r="J7" s="141">
        <v>9</v>
      </c>
      <c r="K7" s="120">
        <v>7</v>
      </c>
      <c r="L7" s="121">
        <v>8</v>
      </c>
      <c r="M7" s="122">
        <f t="shared" si="2"/>
        <v>1000</v>
      </c>
      <c r="N7" s="118">
        <f t="shared" si="3"/>
        <v>69</v>
      </c>
      <c r="O7" s="123">
        <f t="shared" si="4"/>
        <v>66</v>
      </c>
      <c r="P7" s="124">
        <v>12</v>
      </c>
      <c r="Q7" s="125">
        <v>2</v>
      </c>
      <c r="R7" s="126">
        <v>16</v>
      </c>
      <c r="S7" s="127">
        <v>0</v>
      </c>
      <c r="T7" s="128">
        <v>4</v>
      </c>
      <c r="U7" s="129">
        <v>2</v>
      </c>
      <c r="V7" s="126">
        <v>18</v>
      </c>
      <c r="W7" s="129">
        <v>2</v>
      </c>
      <c r="X7" s="128">
        <v>17</v>
      </c>
      <c r="Y7" s="129">
        <v>0</v>
      </c>
      <c r="Z7" s="128">
        <v>8</v>
      </c>
      <c r="AA7" s="129">
        <v>0</v>
      </c>
      <c r="AB7" s="128">
        <v>14</v>
      </c>
      <c r="AC7" s="127">
        <v>1</v>
      </c>
      <c r="AD7" s="124">
        <v>11</v>
      </c>
      <c r="AE7" s="125">
        <v>0</v>
      </c>
      <c r="AF7" s="130">
        <v>99</v>
      </c>
      <c r="AG7" s="127">
        <v>0</v>
      </c>
      <c r="AH7" s="126">
        <v>99</v>
      </c>
      <c r="AI7" s="129">
        <v>0</v>
      </c>
      <c r="AJ7" s="126">
        <v>99</v>
      </c>
      <c r="AK7" s="129">
        <v>0</v>
      </c>
      <c r="AL7" s="100"/>
      <c r="AM7" s="101">
        <f t="shared" si="27"/>
        <v>7</v>
      </c>
      <c r="AN7" s="100"/>
      <c r="AO7" s="131">
        <f t="shared" si="5"/>
        <v>1000</v>
      </c>
      <c r="AP7" s="132">
        <f t="shared" si="6"/>
        <v>1000</v>
      </c>
      <c r="AQ7" s="133">
        <f t="shared" si="7"/>
        <v>1000</v>
      </c>
      <c r="AR7" s="132">
        <f t="shared" si="8"/>
        <v>1000</v>
      </c>
      <c r="AS7" s="133">
        <f t="shared" si="9"/>
        <v>1000</v>
      </c>
      <c r="AT7" s="133">
        <f t="shared" si="10"/>
        <v>1000</v>
      </c>
      <c r="AU7" s="133">
        <f t="shared" si="11"/>
        <v>1000</v>
      </c>
      <c r="AV7" s="133">
        <f t="shared" si="12"/>
        <v>1000</v>
      </c>
      <c r="AW7" s="132">
        <f t="shared" si="13"/>
        <v>0</v>
      </c>
      <c r="AX7" s="133">
        <f t="shared" si="14"/>
        <v>0</v>
      </c>
      <c r="AY7" s="134">
        <f t="shared" si="15"/>
        <v>0</v>
      </c>
      <c r="AZ7" s="62"/>
      <c r="BA7" s="135">
        <f t="shared" si="16"/>
        <v>3</v>
      </c>
      <c r="BB7" s="136">
        <f t="shared" si="17"/>
        <v>16</v>
      </c>
      <c r="BC7" s="136">
        <f t="shared" si="18"/>
        <v>7</v>
      </c>
      <c r="BD7" s="137">
        <f t="shared" si="19"/>
        <v>6</v>
      </c>
      <c r="BE7" s="136">
        <f t="shared" si="20"/>
        <v>12</v>
      </c>
      <c r="BF7" s="136">
        <f t="shared" si="21"/>
        <v>9</v>
      </c>
      <c r="BG7" s="136">
        <f t="shared" si="22"/>
        <v>7</v>
      </c>
      <c r="BH7" s="136">
        <f t="shared" si="23"/>
        <v>9</v>
      </c>
      <c r="BI7" s="136">
        <f t="shared" si="24"/>
        <v>0</v>
      </c>
      <c r="BJ7" s="136">
        <f t="shared" si="25"/>
        <v>0</v>
      </c>
      <c r="BK7" s="136">
        <f t="shared" si="26"/>
        <v>0</v>
      </c>
      <c r="BL7" s="138">
        <f t="shared" ref="BL7:BL22" si="31">SUM(BA7,BB7,BC7,BD7,BE7,BG7,BF7,BH7,BI7,BJ7,BK7)</f>
        <v>69</v>
      </c>
      <c r="BM7" s="132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3</v>
      </c>
      <c r="BN7" s="132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16</v>
      </c>
      <c r="BO7" s="139">
        <f t="shared" si="28"/>
        <v>66</v>
      </c>
      <c r="BP7" s="64"/>
    </row>
    <row r="8" spans="1:68" ht="15">
      <c r="A8" s="111">
        <v>4</v>
      </c>
      <c r="B8" s="112" t="s">
        <v>32</v>
      </c>
      <c r="C8" s="222" t="s">
        <v>72</v>
      </c>
      <c r="D8" s="113"/>
      <c r="E8" s="140">
        <f t="shared" si="29"/>
        <v>1000</v>
      </c>
      <c r="F8" s="115">
        <f t="shared" si="0"/>
        <v>0</v>
      </c>
      <c r="G8" s="116">
        <v>1000</v>
      </c>
      <c r="H8" s="117">
        <f t="shared" si="1"/>
        <v>15.84</v>
      </c>
      <c r="I8" s="118">
        <f t="shared" si="30"/>
        <v>0</v>
      </c>
      <c r="J8" s="141">
        <v>12</v>
      </c>
      <c r="K8" s="120">
        <v>7</v>
      </c>
      <c r="L8" s="121">
        <v>8</v>
      </c>
      <c r="M8" s="122">
        <f t="shared" si="2"/>
        <v>1000</v>
      </c>
      <c r="N8" s="118">
        <f t="shared" si="3"/>
        <v>56</v>
      </c>
      <c r="O8" s="123">
        <f t="shared" si="4"/>
        <v>53</v>
      </c>
      <c r="P8" s="124">
        <v>13</v>
      </c>
      <c r="Q8" s="125">
        <v>1</v>
      </c>
      <c r="R8" s="126">
        <v>11</v>
      </c>
      <c r="S8" s="127">
        <v>1</v>
      </c>
      <c r="T8" s="128">
        <v>3</v>
      </c>
      <c r="U8" s="129">
        <v>0</v>
      </c>
      <c r="V8" s="126">
        <v>12</v>
      </c>
      <c r="W8" s="129">
        <v>1</v>
      </c>
      <c r="X8" s="128">
        <v>9</v>
      </c>
      <c r="Y8" s="129">
        <v>1</v>
      </c>
      <c r="Z8" s="128">
        <v>5</v>
      </c>
      <c r="AA8" s="129">
        <v>1</v>
      </c>
      <c r="AB8" s="128">
        <v>6</v>
      </c>
      <c r="AC8" s="127">
        <v>2</v>
      </c>
      <c r="AD8" s="142">
        <v>2</v>
      </c>
      <c r="AE8" s="125">
        <v>0</v>
      </c>
      <c r="AF8" s="130">
        <v>99</v>
      </c>
      <c r="AG8" s="127">
        <v>0</v>
      </c>
      <c r="AH8" s="126">
        <v>99</v>
      </c>
      <c r="AI8" s="129">
        <v>0</v>
      </c>
      <c r="AJ8" s="126">
        <v>99</v>
      </c>
      <c r="AK8" s="129">
        <v>0</v>
      </c>
      <c r="AL8" s="100"/>
      <c r="AM8" s="101">
        <f t="shared" si="27"/>
        <v>7</v>
      </c>
      <c r="AN8" s="100"/>
      <c r="AO8" s="131">
        <f t="shared" si="5"/>
        <v>1000</v>
      </c>
      <c r="AP8" s="132">
        <f t="shared" si="6"/>
        <v>1000</v>
      </c>
      <c r="AQ8" s="133">
        <f t="shared" si="7"/>
        <v>1000</v>
      </c>
      <c r="AR8" s="132">
        <f t="shared" si="8"/>
        <v>1000</v>
      </c>
      <c r="AS8" s="133">
        <f t="shared" si="9"/>
        <v>1000</v>
      </c>
      <c r="AT8" s="133">
        <f t="shared" si="10"/>
        <v>1000</v>
      </c>
      <c r="AU8" s="133">
        <f t="shared" si="11"/>
        <v>1000</v>
      </c>
      <c r="AV8" s="133">
        <f t="shared" si="12"/>
        <v>1000</v>
      </c>
      <c r="AW8" s="132">
        <f t="shared" si="13"/>
        <v>0</v>
      </c>
      <c r="AX8" s="133">
        <f t="shared" si="14"/>
        <v>0</v>
      </c>
      <c r="AY8" s="134">
        <f t="shared" si="15"/>
        <v>0</v>
      </c>
      <c r="AZ8" s="62"/>
      <c r="BA8" s="135">
        <f t="shared" si="16"/>
        <v>9</v>
      </c>
      <c r="BB8" s="136">
        <f t="shared" si="17"/>
        <v>9</v>
      </c>
      <c r="BC8" s="136">
        <f t="shared" si="18"/>
        <v>7</v>
      </c>
      <c r="BD8" s="137">
        <f t="shared" si="19"/>
        <v>3</v>
      </c>
      <c r="BE8" s="136">
        <f t="shared" si="20"/>
        <v>7</v>
      </c>
      <c r="BF8" s="136">
        <f t="shared" si="21"/>
        <v>6</v>
      </c>
      <c r="BG8" s="136">
        <f t="shared" si="22"/>
        <v>6</v>
      </c>
      <c r="BH8" s="136">
        <f t="shared" si="23"/>
        <v>9</v>
      </c>
      <c r="BI8" s="136">
        <f t="shared" si="24"/>
        <v>0</v>
      </c>
      <c r="BJ8" s="136">
        <f t="shared" si="25"/>
        <v>0</v>
      </c>
      <c r="BK8" s="136">
        <f t="shared" si="26"/>
        <v>0</v>
      </c>
      <c r="BL8" s="138">
        <f t="shared" si="31"/>
        <v>56</v>
      </c>
      <c r="BM8" s="132">
        <f t="shared" si="32"/>
        <v>3</v>
      </c>
      <c r="BN8" s="132">
        <f t="shared" si="33"/>
        <v>9</v>
      </c>
      <c r="BO8" s="139">
        <f t="shared" si="28"/>
        <v>53</v>
      </c>
      <c r="BP8" s="64"/>
    </row>
    <row r="9" spans="1:68" ht="15">
      <c r="A9" s="111">
        <v>5</v>
      </c>
      <c r="B9" s="112" t="s">
        <v>35</v>
      </c>
      <c r="C9" s="223" t="s">
        <v>20</v>
      </c>
      <c r="D9" s="113"/>
      <c r="E9" s="140">
        <f t="shared" si="29"/>
        <v>1000</v>
      </c>
      <c r="F9" s="115">
        <f t="shared" si="0"/>
        <v>0</v>
      </c>
      <c r="G9" s="116">
        <v>1000</v>
      </c>
      <c r="H9" s="117">
        <f t="shared" si="1"/>
        <v>11.44</v>
      </c>
      <c r="I9" s="118">
        <f t="shared" si="30"/>
        <v>0</v>
      </c>
      <c r="J9" s="141">
        <v>17</v>
      </c>
      <c r="K9" s="120">
        <v>6</v>
      </c>
      <c r="L9" s="121">
        <v>8</v>
      </c>
      <c r="M9" s="122">
        <f t="shared" si="2"/>
        <v>1000</v>
      </c>
      <c r="N9" s="118">
        <f t="shared" si="3"/>
        <v>52</v>
      </c>
      <c r="O9" s="123">
        <f t="shared" si="4"/>
        <v>49</v>
      </c>
      <c r="P9" s="124">
        <v>14</v>
      </c>
      <c r="Q9" s="125">
        <v>1</v>
      </c>
      <c r="R9" s="126">
        <v>18</v>
      </c>
      <c r="S9" s="127">
        <v>0</v>
      </c>
      <c r="T9" s="128">
        <v>6</v>
      </c>
      <c r="U9" s="129">
        <v>1</v>
      </c>
      <c r="V9" s="126">
        <v>8</v>
      </c>
      <c r="W9" s="129">
        <v>0</v>
      </c>
      <c r="X9" s="128">
        <v>12</v>
      </c>
      <c r="Y9" s="129">
        <v>2</v>
      </c>
      <c r="Z9" s="128">
        <v>4</v>
      </c>
      <c r="AA9" s="129">
        <v>1</v>
      </c>
      <c r="AB9" s="128">
        <v>7</v>
      </c>
      <c r="AC9" s="127">
        <v>1</v>
      </c>
      <c r="AD9" s="124">
        <v>15</v>
      </c>
      <c r="AE9" s="125">
        <v>0</v>
      </c>
      <c r="AF9" s="130">
        <v>99</v>
      </c>
      <c r="AG9" s="127">
        <v>0</v>
      </c>
      <c r="AH9" s="126">
        <v>99</v>
      </c>
      <c r="AI9" s="129">
        <v>0</v>
      </c>
      <c r="AJ9" s="126">
        <v>99</v>
      </c>
      <c r="AK9" s="129">
        <v>0</v>
      </c>
      <c r="AL9" s="100"/>
      <c r="AM9" s="101">
        <f t="shared" si="27"/>
        <v>6</v>
      </c>
      <c r="AN9" s="100"/>
      <c r="AO9" s="131">
        <f t="shared" si="5"/>
        <v>1000</v>
      </c>
      <c r="AP9" s="132">
        <f t="shared" si="6"/>
        <v>1000</v>
      </c>
      <c r="AQ9" s="133">
        <f t="shared" si="7"/>
        <v>1000</v>
      </c>
      <c r="AR9" s="132">
        <f t="shared" si="8"/>
        <v>1000</v>
      </c>
      <c r="AS9" s="133">
        <f t="shared" si="9"/>
        <v>1000</v>
      </c>
      <c r="AT9" s="133">
        <f t="shared" si="10"/>
        <v>1000</v>
      </c>
      <c r="AU9" s="133">
        <f t="shared" si="11"/>
        <v>1000</v>
      </c>
      <c r="AV9" s="133">
        <f t="shared" si="12"/>
        <v>1000</v>
      </c>
      <c r="AW9" s="132">
        <f t="shared" si="13"/>
        <v>0</v>
      </c>
      <c r="AX9" s="133">
        <f t="shared" si="14"/>
        <v>0</v>
      </c>
      <c r="AY9" s="134">
        <f t="shared" si="15"/>
        <v>0</v>
      </c>
      <c r="AZ9" s="62"/>
      <c r="BA9" s="135">
        <f t="shared" si="16"/>
        <v>7</v>
      </c>
      <c r="BB9" s="136">
        <f t="shared" si="17"/>
        <v>6</v>
      </c>
      <c r="BC9" s="136">
        <f t="shared" si="18"/>
        <v>6</v>
      </c>
      <c r="BD9" s="137">
        <f t="shared" si="19"/>
        <v>9</v>
      </c>
      <c r="BE9" s="136">
        <f t="shared" si="20"/>
        <v>3</v>
      </c>
      <c r="BF9" s="136">
        <f t="shared" si="21"/>
        <v>7</v>
      </c>
      <c r="BG9" s="136">
        <f t="shared" si="22"/>
        <v>7</v>
      </c>
      <c r="BH9" s="136">
        <f t="shared" si="23"/>
        <v>7</v>
      </c>
      <c r="BI9" s="136">
        <f t="shared" si="24"/>
        <v>0</v>
      </c>
      <c r="BJ9" s="136">
        <f t="shared" si="25"/>
        <v>0</v>
      </c>
      <c r="BK9" s="136">
        <f t="shared" si="26"/>
        <v>0</v>
      </c>
      <c r="BL9" s="138">
        <f t="shared" si="31"/>
        <v>52</v>
      </c>
      <c r="BM9" s="132">
        <f t="shared" si="32"/>
        <v>3</v>
      </c>
      <c r="BN9" s="132">
        <f t="shared" si="33"/>
        <v>9</v>
      </c>
      <c r="BO9" s="139">
        <f t="shared" si="28"/>
        <v>49</v>
      </c>
      <c r="BP9" s="64"/>
    </row>
    <row r="10" spans="1:68" ht="15">
      <c r="A10" s="111">
        <v>6</v>
      </c>
      <c r="B10" s="112" t="s">
        <v>165</v>
      </c>
      <c r="C10" s="222" t="s">
        <v>72</v>
      </c>
      <c r="D10" s="113"/>
      <c r="E10" s="140">
        <f t="shared" si="29"/>
        <v>1000</v>
      </c>
      <c r="F10" s="115">
        <f t="shared" si="0"/>
        <v>0</v>
      </c>
      <c r="G10" s="116">
        <v>1000</v>
      </c>
      <c r="H10" s="117">
        <f t="shared" si="1"/>
        <v>12.32</v>
      </c>
      <c r="I10" s="118">
        <f t="shared" si="30"/>
        <v>0</v>
      </c>
      <c r="J10" s="141">
        <v>16</v>
      </c>
      <c r="K10" s="120">
        <v>6</v>
      </c>
      <c r="L10" s="121">
        <v>8</v>
      </c>
      <c r="M10" s="122">
        <f t="shared" si="2"/>
        <v>1000</v>
      </c>
      <c r="N10" s="118">
        <f t="shared" si="3"/>
        <v>55</v>
      </c>
      <c r="O10" s="123">
        <f t="shared" si="4"/>
        <v>52</v>
      </c>
      <c r="P10" s="124">
        <v>15</v>
      </c>
      <c r="Q10" s="125">
        <v>1</v>
      </c>
      <c r="R10" s="126">
        <v>13</v>
      </c>
      <c r="S10" s="127">
        <v>0</v>
      </c>
      <c r="T10" s="128">
        <v>5</v>
      </c>
      <c r="U10" s="129">
        <v>1</v>
      </c>
      <c r="V10" s="126">
        <v>14</v>
      </c>
      <c r="W10" s="129">
        <v>1</v>
      </c>
      <c r="X10" s="128">
        <v>7</v>
      </c>
      <c r="Y10" s="129">
        <v>2</v>
      </c>
      <c r="Z10" s="128">
        <v>11</v>
      </c>
      <c r="AA10" s="129">
        <v>0</v>
      </c>
      <c r="AB10" s="128">
        <v>4</v>
      </c>
      <c r="AC10" s="127">
        <v>0</v>
      </c>
      <c r="AD10" s="142">
        <v>12</v>
      </c>
      <c r="AE10" s="125">
        <v>1</v>
      </c>
      <c r="AF10" s="130">
        <v>99</v>
      </c>
      <c r="AG10" s="127">
        <v>0</v>
      </c>
      <c r="AH10" s="126">
        <v>99</v>
      </c>
      <c r="AI10" s="129">
        <v>0</v>
      </c>
      <c r="AJ10" s="126">
        <v>99</v>
      </c>
      <c r="AK10" s="129">
        <v>0</v>
      </c>
      <c r="AL10" s="100"/>
      <c r="AM10" s="101">
        <f t="shared" si="27"/>
        <v>6</v>
      </c>
      <c r="AN10" s="100"/>
      <c r="AO10" s="131">
        <f t="shared" si="5"/>
        <v>1000</v>
      </c>
      <c r="AP10" s="132">
        <f t="shared" si="6"/>
        <v>1000</v>
      </c>
      <c r="AQ10" s="133">
        <f t="shared" si="7"/>
        <v>1000</v>
      </c>
      <c r="AR10" s="132">
        <f t="shared" si="8"/>
        <v>1000</v>
      </c>
      <c r="AS10" s="133">
        <f t="shared" si="9"/>
        <v>1000</v>
      </c>
      <c r="AT10" s="133">
        <f t="shared" si="10"/>
        <v>1000</v>
      </c>
      <c r="AU10" s="133">
        <f t="shared" si="11"/>
        <v>1000</v>
      </c>
      <c r="AV10" s="133">
        <f t="shared" si="12"/>
        <v>1000</v>
      </c>
      <c r="AW10" s="132">
        <f t="shared" si="13"/>
        <v>0</v>
      </c>
      <c r="AX10" s="133">
        <f t="shared" si="14"/>
        <v>0</v>
      </c>
      <c r="AY10" s="134">
        <f t="shared" si="15"/>
        <v>0</v>
      </c>
      <c r="AZ10" s="62"/>
      <c r="BA10" s="135">
        <f t="shared" si="16"/>
        <v>7</v>
      </c>
      <c r="BB10" s="136">
        <f t="shared" si="17"/>
        <v>9</v>
      </c>
      <c r="BC10" s="136">
        <f t="shared" si="18"/>
        <v>6</v>
      </c>
      <c r="BD10" s="137">
        <f t="shared" si="19"/>
        <v>7</v>
      </c>
      <c r="BE10" s="136">
        <f t="shared" si="20"/>
        <v>7</v>
      </c>
      <c r="BF10" s="136">
        <f t="shared" si="21"/>
        <v>9</v>
      </c>
      <c r="BG10" s="136">
        <f t="shared" si="22"/>
        <v>7</v>
      </c>
      <c r="BH10" s="136">
        <f t="shared" si="23"/>
        <v>3</v>
      </c>
      <c r="BI10" s="136">
        <f t="shared" si="24"/>
        <v>0</v>
      </c>
      <c r="BJ10" s="136">
        <f t="shared" si="25"/>
        <v>0</v>
      </c>
      <c r="BK10" s="136">
        <f t="shared" si="26"/>
        <v>0</v>
      </c>
      <c r="BL10" s="138">
        <f t="shared" si="31"/>
        <v>55</v>
      </c>
      <c r="BM10" s="132">
        <f t="shared" si="32"/>
        <v>3</v>
      </c>
      <c r="BN10" s="132">
        <f t="shared" si="33"/>
        <v>9</v>
      </c>
      <c r="BO10" s="139">
        <f t="shared" si="28"/>
        <v>52</v>
      </c>
      <c r="BP10" s="64"/>
    </row>
    <row r="11" spans="1:68" ht="15">
      <c r="A11" s="111">
        <v>7</v>
      </c>
      <c r="B11" s="112" t="s">
        <v>232</v>
      </c>
      <c r="C11" s="331" t="s">
        <v>236</v>
      </c>
      <c r="D11" s="113"/>
      <c r="E11" s="140">
        <f t="shared" si="29"/>
        <v>1000</v>
      </c>
      <c r="F11" s="115">
        <f t="shared" si="0"/>
        <v>0</v>
      </c>
      <c r="G11" s="116">
        <v>1000</v>
      </c>
      <c r="H11" s="117">
        <f t="shared" si="1"/>
        <v>19.36</v>
      </c>
      <c r="I11" s="118">
        <f t="shared" si="30"/>
        <v>0</v>
      </c>
      <c r="J11" s="141">
        <v>8</v>
      </c>
      <c r="K11" s="120">
        <v>7</v>
      </c>
      <c r="L11" s="121">
        <v>8</v>
      </c>
      <c r="M11" s="122">
        <f t="shared" si="2"/>
        <v>1000</v>
      </c>
      <c r="N11" s="118">
        <f t="shared" si="3"/>
        <v>72</v>
      </c>
      <c r="O11" s="123">
        <f t="shared" si="4"/>
        <v>66</v>
      </c>
      <c r="P11" s="124">
        <v>16</v>
      </c>
      <c r="Q11" s="125">
        <v>0</v>
      </c>
      <c r="R11" s="126">
        <v>8</v>
      </c>
      <c r="S11" s="127">
        <v>2</v>
      </c>
      <c r="T11" s="128">
        <v>10</v>
      </c>
      <c r="U11" s="129">
        <v>1</v>
      </c>
      <c r="V11" s="126">
        <v>17</v>
      </c>
      <c r="W11" s="129">
        <v>0</v>
      </c>
      <c r="X11" s="128">
        <v>6</v>
      </c>
      <c r="Y11" s="129">
        <v>0</v>
      </c>
      <c r="Z11" s="128">
        <v>9</v>
      </c>
      <c r="AA11" s="129">
        <v>2</v>
      </c>
      <c r="AB11" s="128">
        <v>5</v>
      </c>
      <c r="AC11" s="127">
        <v>1</v>
      </c>
      <c r="AD11" s="145">
        <v>18</v>
      </c>
      <c r="AE11" s="125">
        <v>1</v>
      </c>
      <c r="AF11" s="130">
        <v>99</v>
      </c>
      <c r="AG11" s="127">
        <v>0</v>
      </c>
      <c r="AH11" s="126">
        <v>99</v>
      </c>
      <c r="AI11" s="129">
        <v>0</v>
      </c>
      <c r="AJ11" s="126">
        <v>99</v>
      </c>
      <c r="AK11" s="129">
        <v>0</v>
      </c>
      <c r="AL11" s="100"/>
      <c r="AM11" s="101">
        <f t="shared" si="27"/>
        <v>7</v>
      </c>
      <c r="AN11" s="100"/>
      <c r="AO11" s="131">
        <f t="shared" si="5"/>
        <v>1000</v>
      </c>
      <c r="AP11" s="132">
        <f t="shared" si="6"/>
        <v>1000</v>
      </c>
      <c r="AQ11" s="133">
        <f t="shared" si="7"/>
        <v>1000</v>
      </c>
      <c r="AR11" s="132">
        <f t="shared" si="8"/>
        <v>1000</v>
      </c>
      <c r="AS11" s="133">
        <f t="shared" si="9"/>
        <v>1000</v>
      </c>
      <c r="AT11" s="133">
        <f t="shared" si="10"/>
        <v>1000</v>
      </c>
      <c r="AU11" s="133">
        <f t="shared" si="11"/>
        <v>1000</v>
      </c>
      <c r="AV11" s="133">
        <f t="shared" si="12"/>
        <v>1000</v>
      </c>
      <c r="AW11" s="132">
        <f t="shared" si="13"/>
        <v>0</v>
      </c>
      <c r="AX11" s="133">
        <f t="shared" si="14"/>
        <v>0</v>
      </c>
      <c r="AY11" s="134">
        <f t="shared" si="15"/>
        <v>0</v>
      </c>
      <c r="AZ11" s="62"/>
      <c r="BA11" s="135">
        <f t="shared" si="16"/>
        <v>16</v>
      </c>
      <c r="BB11" s="136">
        <f t="shared" si="17"/>
        <v>9</v>
      </c>
      <c r="BC11" s="136">
        <f t="shared" si="18"/>
        <v>10</v>
      </c>
      <c r="BD11" s="137">
        <f t="shared" si="19"/>
        <v>12</v>
      </c>
      <c r="BE11" s="136">
        <f t="shared" si="20"/>
        <v>6</v>
      </c>
      <c r="BF11" s="136">
        <f t="shared" si="21"/>
        <v>7</v>
      </c>
      <c r="BG11" s="136">
        <f t="shared" si="22"/>
        <v>6</v>
      </c>
      <c r="BH11" s="136">
        <f t="shared" si="23"/>
        <v>6</v>
      </c>
      <c r="BI11" s="136">
        <f t="shared" si="24"/>
        <v>0</v>
      </c>
      <c r="BJ11" s="136">
        <f t="shared" si="25"/>
        <v>0</v>
      </c>
      <c r="BK11" s="136">
        <f t="shared" si="26"/>
        <v>0</v>
      </c>
      <c r="BL11" s="138">
        <f t="shared" si="31"/>
        <v>72</v>
      </c>
      <c r="BM11" s="132">
        <f t="shared" si="32"/>
        <v>6</v>
      </c>
      <c r="BN11" s="132">
        <f t="shared" si="33"/>
        <v>16</v>
      </c>
      <c r="BO11" s="139">
        <f t="shared" si="28"/>
        <v>66</v>
      </c>
      <c r="BP11" s="64"/>
    </row>
    <row r="12" spans="1:68" ht="15">
      <c r="A12" s="111">
        <v>8</v>
      </c>
      <c r="B12" s="112" t="s">
        <v>233</v>
      </c>
      <c r="C12" s="222" t="s">
        <v>11</v>
      </c>
      <c r="D12" s="147"/>
      <c r="E12" s="140">
        <f t="shared" si="29"/>
        <v>1000</v>
      </c>
      <c r="F12" s="115">
        <f t="shared" si="0"/>
        <v>0</v>
      </c>
      <c r="G12" s="116">
        <v>1000</v>
      </c>
      <c r="H12" s="117">
        <f t="shared" si="1"/>
        <v>21.12</v>
      </c>
      <c r="I12" s="118">
        <f t="shared" si="30"/>
        <v>0</v>
      </c>
      <c r="J12" s="141">
        <v>6</v>
      </c>
      <c r="K12" s="120">
        <v>9</v>
      </c>
      <c r="L12" s="121">
        <v>8</v>
      </c>
      <c r="M12" s="122">
        <f t="shared" si="2"/>
        <v>1000</v>
      </c>
      <c r="N12" s="118">
        <f t="shared" si="3"/>
        <v>70</v>
      </c>
      <c r="O12" s="123">
        <f t="shared" si="4"/>
        <v>67</v>
      </c>
      <c r="P12" s="124">
        <v>17</v>
      </c>
      <c r="Q12" s="125">
        <v>0</v>
      </c>
      <c r="R12" s="126">
        <v>7</v>
      </c>
      <c r="S12" s="127">
        <v>0</v>
      </c>
      <c r="T12" s="128">
        <v>12</v>
      </c>
      <c r="U12" s="129">
        <v>2</v>
      </c>
      <c r="V12" s="126">
        <v>5</v>
      </c>
      <c r="W12" s="129">
        <v>2</v>
      </c>
      <c r="X12" s="128">
        <v>10</v>
      </c>
      <c r="Y12" s="129">
        <v>1</v>
      </c>
      <c r="Z12" s="128">
        <v>3</v>
      </c>
      <c r="AA12" s="129">
        <v>2</v>
      </c>
      <c r="AB12" s="128">
        <v>2</v>
      </c>
      <c r="AC12" s="127">
        <v>2</v>
      </c>
      <c r="AD12" s="145">
        <v>16</v>
      </c>
      <c r="AE12" s="125">
        <v>0</v>
      </c>
      <c r="AF12" s="130">
        <v>99</v>
      </c>
      <c r="AG12" s="127">
        <v>0</v>
      </c>
      <c r="AH12" s="126">
        <v>99</v>
      </c>
      <c r="AI12" s="129">
        <v>0</v>
      </c>
      <c r="AJ12" s="126">
        <v>99</v>
      </c>
      <c r="AK12" s="129">
        <v>0</v>
      </c>
      <c r="AL12" s="100"/>
      <c r="AM12" s="101">
        <f t="shared" si="27"/>
        <v>9</v>
      </c>
      <c r="AN12" s="100"/>
      <c r="AO12" s="131">
        <f t="shared" si="5"/>
        <v>1000</v>
      </c>
      <c r="AP12" s="132">
        <f t="shared" si="6"/>
        <v>1000</v>
      </c>
      <c r="AQ12" s="133">
        <f t="shared" si="7"/>
        <v>1000</v>
      </c>
      <c r="AR12" s="132">
        <f t="shared" si="8"/>
        <v>1000</v>
      </c>
      <c r="AS12" s="133">
        <f t="shared" si="9"/>
        <v>1000</v>
      </c>
      <c r="AT12" s="133">
        <f t="shared" si="10"/>
        <v>1000</v>
      </c>
      <c r="AU12" s="133">
        <f t="shared" si="11"/>
        <v>1000</v>
      </c>
      <c r="AV12" s="133">
        <f t="shared" si="12"/>
        <v>1000</v>
      </c>
      <c r="AW12" s="132">
        <f t="shared" si="13"/>
        <v>0</v>
      </c>
      <c r="AX12" s="133">
        <f t="shared" si="14"/>
        <v>0</v>
      </c>
      <c r="AY12" s="134">
        <f t="shared" si="15"/>
        <v>0</v>
      </c>
      <c r="AZ12" s="62"/>
      <c r="BA12" s="135">
        <f t="shared" si="16"/>
        <v>12</v>
      </c>
      <c r="BB12" s="136">
        <f t="shared" si="17"/>
        <v>7</v>
      </c>
      <c r="BC12" s="136">
        <f t="shared" si="18"/>
        <v>3</v>
      </c>
      <c r="BD12" s="137">
        <f t="shared" si="19"/>
        <v>6</v>
      </c>
      <c r="BE12" s="136">
        <f t="shared" si="20"/>
        <v>10</v>
      </c>
      <c r="BF12" s="136">
        <f t="shared" si="21"/>
        <v>7</v>
      </c>
      <c r="BG12" s="136">
        <f t="shared" si="22"/>
        <v>9</v>
      </c>
      <c r="BH12" s="136">
        <f t="shared" si="23"/>
        <v>16</v>
      </c>
      <c r="BI12" s="136">
        <f t="shared" si="24"/>
        <v>0</v>
      </c>
      <c r="BJ12" s="136">
        <f t="shared" si="25"/>
        <v>0</v>
      </c>
      <c r="BK12" s="136">
        <f t="shared" si="26"/>
        <v>0</v>
      </c>
      <c r="BL12" s="138">
        <f t="shared" si="31"/>
        <v>70</v>
      </c>
      <c r="BM12" s="132">
        <f t="shared" si="32"/>
        <v>3</v>
      </c>
      <c r="BN12" s="132">
        <f t="shared" si="33"/>
        <v>16</v>
      </c>
      <c r="BO12" s="139">
        <f t="shared" si="28"/>
        <v>67</v>
      </c>
      <c r="BP12" s="64"/>
    </row>
    <row r="13" spans="1:68" ht="15">
      <c r="A13" s="111">
        <v>9</v>
      </c>
      <c r="B13" s="112" t="s">
        <v>169</v>
      </c>
      <c r="C13" s="223" t="s">
        <v>20</v>
      </c>
      <c r="D13" s="147"/>
      <c r="E13" s="140">
        <f t="shared" si="29"/>
        <v>1000</v>
      </c>
      <c r="F13" s="115">
        <f t="shared" si="0"/>
        <v>0</v>
      </c>
      <c r="G13" s="116">
        <v>1000</v>
      </c>
      <c r="H13" s="117">
        <f t="shared" si="1"/>
        <v>14.96</v>
      </c>
      <c r="I13" s="118">
        <f t="shared" si="30"/>
        <v>0</v>
      </c>
      <c r="J13" s="141">
        <v>13</v>
      </c>
      <c r="K13" s="120">
        <v>7</v>
      </c>
      <c r="L13" s="121">
        <v>8</v>
      </c>
      <c r="M13" s="122">
        <f t="shared" si="2"/>
        <v>1000</v>
      </c>
      <c r="N13" s="118">
        <f t="shared" si="3"/>
        <v>54</v>
      </c>
      <c r="O13" s="123">
        <f t="shared" si="4"/>
        <v>51</v>
      </c>
      <c r="P13" s="124">
        <v>18</v>
      </c>
      <c r="Q13" s="125">
        <v>1</v>
      </c>
      <c r="R13" s="126">
        <v>14</v>
      </c>
      <c r="S13" s="127">
        <v>1</v>
      </c>
      <c r="T13" s="128">
        <v>15</v>
      </c>
      <c r="U13" s="129">
        <v>1</v>
      </c>
      <c r="V13" s="126">
        <v>10</v>
      </c>
      <c r="W13" s="129">
        <v>0</v>
      </c>
      <c r="X13" s="128">
        <v>4</v>
      </c>
      <c r="Y13" s="129">
        <v>1</v>
      </c>
      <c r="Z13" s="128">
        <v>7</v>
      </c>
      <c r="AA13" s="129">
        <v>0</v>
      </c>
      <c r="AB13" s="128">
        <v>12</v>
      </c>
      <c r="AC13" s="127">
        <v>2</v>
      </c>
      <c r="AD13" s="145">
        <v>1</v>
      </c>
      <c r="AE13" s="125">
        <v>1</v>
      </c>
      <c r="AF13" s="130">
        <v>99</v>
      </c>
      <c r="AG13" s="127">
        <v>0</v>
      </c>
      <c r="AH13" s="126">
        <v>99</v>
      </c>
      <c r="AI13" s="129">
        <v>0</v>
      </c>
      <c r="AJ13" s="126">
        <v>99</v>
      </c>
      <c r="AK13" s="129">
        <v>0</v>
      </c>
      <c r="AL13" s="100"/>
      <c r="AM13" s="101">
        <f t="shared" si="27"/>
        <v>7</v>
      </c>
      <c r="AN13" s="100"/>
      <c r="AO13" s="131">
        <f t="shared" si="5"/>
        <v>1000</v>
      </c>
      <c r="AP13" s="132">
        <f t="shared" si="6"/>
        <v>1000</v>
      </c>
      <c r="AQ13" s="133">
        <f t="shared" si="7"/>
        <v>1000</v>
      </c>
      <c r="AR13" s="132">
        <f t="shared" si="8"/>
        <v>1000</v>
      </c>
      <c r="AS13" s="133">
        <f t="shared" si="9"/>
        <v>1000</v>
      </c>
      <c r="AT13" s="133">
        <f t="shared" si="10"/>
        <v>1000</v>
      </c>
      <c r="AU13" s="133">
        <f t="shared" si="11"/>
        <v>1000</v>
      </c>
      <c r="AV13" s="133">
        <f t="shared" si="12"/>
        <v>1000</v>
      </c>
      <c r="AW13" s="132">
        <f t="shared" si="13"/>
        <v>0</v>
      </c>
      <c r="AX13" s="133">
        <f t="shared" si="14"/>
        <v>0</v>
      </c>
      <c r="AY13" s="134">
        <f t="shared" si="15"/>
        <v>0</v>
      </c>
      <c r="AZ13" s="62"/>
      <c r="BA13" s="135">
        <f t="shared" si="16"/>
        <v>6</v>
      </c>
      <c r="BB13" s="136">
        <f t="shared" si="17"/>
        <v>7</v>
      </c>
      <c r="BC13" s="136">
        <f t="shared" si="18"/>
        <v>7</v>
      </c>
      <c r="BD13" s="137">
        <f t="shared" si="19"/>
        <v>10</v>
      </c>
      <c r="BE13" s="136">
        <f t="shared" si="20"/>
        <v>7</v>
      </c>
      <c r="BF13" s="136">
        <f t="shared" si="21"/>
        <v>7</v>
      </c>
      <c r="BG13" s="136">
        <f t="shared" si="22"/>
        <v>3</v>
      </c>
      <c r="BH13" s="136">
        <f t="shared" si="23"/>
        <v>7</v>
      </c>
      <c r="BI13" s="136">
        <f t="shared" si="24"/>
        <v>0</v>
      </c>
      <c r="BJ13" s="136">
        <f t="shared" si="25"/>
        <v>0</v>
      </c>
      <c r="BK13" s="136">
        <f t="shared" si="26"/>
        <v>0</v>
      </c>
      <c r="BL13" s="138">
        <f t="shared" si="31"/>
        <v>54</v>
      </c>
      <c r="BM13" s="132">
        <f t="shared" si="32"/>
        <v>3</v>
      </c>
      <c r="BN13" s="132">
        <f t="shared" si="33"/>
        <v>10</v>
      </c>
      <c r="BO13" s="139">
        <f t="shared" si="28"/>
        <v>51</v>
      </c>
      <c r="BP13" s="64"/>
    </row>
    <row r="14" spans="1:68" ht="15">
      <c r="A14" s="111">
        <v>10</v>
      </c>
      <c r="B14" s="112" t="s">
        <v>25</v>
      </c>
      <c r="C14" s="223" t="s">
        <v>20</v>
      </c>
      <c r="D14" s="147"/>
      <c r="E14" s="140">
        <f t="shared" si="29"/>
        <v>1000</v>
      </c>
      <c r="F14" s="115">
        <f t="shared" si="0"/>
        <v>0</v>
      </c>
      <c r="G14" s="116">
        <v>1000</v>
      </c>
      <c r="H14" s="117">
        <f t="shared" si="1"/>
        <v>23.76</v>
      </c>
      <c r="I14" s="118">
        <f t="shared" si="30"/>
        <v>0</v>
      </c>
      <c r="J14" s="119">
        <v>3</v>
      </c>
      <c r="K14" s="120">
        <v>10</v>
      </c>
      <c r="L14" s="121">
        <v>8</v>
      </c>
      <c r="M14" s="122">
        <f t="shared" si="2"/>
        <v>1000</v>
      </c>
      <c r="N14" s="118">
        <f t="shared" si="3"/>
        <v>74</v>
      </c>
      <c r="O14" s="123">
        <f t="shared" si="4"/>
        <v>67</v>
      </c>
      <c r="P14" s="124">
        <v>1</v>
      </c>
      <c r="Q14" s="125">
        <v>2</v>
      </c>
      <c r="R14" s="126">
        <v>17</v>
      </c>
      <c r="S14" s="127">
        <v>0</v>
      </c>
      <c r="T14" s="128">
        <v>7</v>
      </c>
      <c r="U14" s="129">
        <v>1</v>
      </c>
      <c r="V14" s="126">
        <v>9</v>
      </c>
      <c r="W14" s="129">
        <v>2</v>
      </c>
      <c r="X14" s="128">
        <v>8</v>
      </c>
      <c r="Y14" s="129">
        <v>1</v>
      </c>
      <c r="Z14" s="128">
        <v>13</v>
      </c>
      <c r="AA14" s="129">
        <v>2</v>
      </c>
      <c r="AB14" s="128">
        <v>16</v>
      </c>
      <c r="AC14" s="127">
        <v>0</v>
      </c>
      <c r="AD14" s="124">
        <v>14</v>
      </c>
      <c r="AE14" s="125">
        <v>2</v>
      </c>
      <c r="AF14" s="130">
        <v>99</v>
      </c>
      <c r="AG14" s="127">
        <v>0</v>
      </c>
      <c r="AH14" s="126">
        <v>99</v>
      </c>
      <c r="AI14" s="129">
        <v>0</v>
      </c>
      <c r="AJ14" s="126">
        <v>99</v>
      </c>
      <c r="AK14" s="129">
        <v>0</v>
      </c>
      <c r="AL14" s="100"/>
      <c r="AM14" s="101">
        <f t="shared" si="27"/>
        <v>10</v>
      </c>
      <c r="AN14" s="100"/>
      <c r="AO14" s="131">
        <f t="shared" si="5"/>
        <v>1000</v>
      </c>
      <c r="AP14" s="132">
        <f t="shared" si="6"/>
        <v>1000</v>
      </c>
      <c r="AQ14" s="133">
        <f t="shared" si="7"/>
        <v>1000</v>
      </c>
      <c r="AR14" s="132">
        <f t="shared" si="8"/>
        <v>1000</v>
      </c>
      <c r="AS14" s="133">
        <f t="shared" si="9"/>
        <v>1000</v>
      </c>
      <c r="AT14" s="133">
        <f t="shared" si="10"/>
        <v>1000</v>
      </c>
      <c r="AU14" s="133">
        <f t="shared" si="11"/>
        <v>1000</v>
      </c>
      <c r="AV14" s="133">
        <f t="shared" si="12"/>
        <v>1000</v>
      </c>
      <c r="AW14" s="132">
        <f t="shared" si="13"/>
        <v>0</v>
      </c>
      <c r="AX14" s="133">
        <f t="shared" si="14"/>
        <v>0</v>
      </c>
      <c r="AY14" s="134">
        <f t="shared" si="15"/>
        <v>0</v>
      </c>
      <c r="AZ14" s="62"/>
      <c r="BA14" s="135">
        <f t="shared" si="16"/>
        <v>7</v>
      </c>
      <c r="BB14" s="136">
        <f t="shared" si="17"/>
        <v>12</v>
      </c>
      <c r="BC14" s="136">
        <f t="shared" si="18"/>
        <v>7</v>
      </c>
      <c r="BD14" s="137">
        <f t="shared" si="19"/>
        <v>7</v>
      </c>
      <c r="BE14" s="136">
        <f t="shared" si="20"/>
        <v>9</v>
      </c>
      <c r="BF14" s="136">
        <f t="shared" si="21"/>
        <v>9</v>
      </c>
      <c r="BG14" s="136">
        <f t="shared" si="22"/>
        <v>16</v>
      </c>
      <c r="BH14" s="136">
        <f t="shared" si="23"/>
        <v>7</v>
      </c>
      <c r="BI14" s="136">
        <f t="shared" si="24"/>
        <v>0</v>
      </c>
      <c r="BJ14" s="136">
        <f t="shared" si="25"/>
        <v>0</v>
      </c>
      <c r="BK14" s="136">
        <f t="shared" si="26"/>
        <v>0</v>
      </c>
      <c r="BL14" s="138">
        <f t="shared" si="31"/>
        <v>74</v>
      </c>
      <c r="BM14" s="132">
        <f t="shared" si="32"/>
        <v>7</v>
      </c>
      <c r="BN14" s="132">
        <f t="shared" si="33"/>
        <v>16</v>
      </c>
      <c r="BO14" s="139">
        <f t="shared" si="28"/>
        <v>67</v>
      </c>
      <c r="BP14" s="64"/>
    </row>
    <row r="15" spans="1:68" ht="15">
      <c r="A15" s="111">
        <v>11</v>
      </c>
      <c r="B15" s="112" t="s">
        <v>234</v>
      </c>
      <c r="C15" s="223" t="s">
        <v>20</v>
      </c>
      <c r="D15" s="147"/>
      <c r="E15" s="140">
        <f t="shared" si="29"/>
        <v>1000</v>
      </c>
      <c r="F15" s="115">
        <f t="shared" si="0"/>
        <v>0</v>
      </c>
      <c r="G15" s="116">
        <v>1000</v>
      </c>
      <c r="H15" s="117">
        <f t="shared" si="1"/>
        <v>22</v>
      </c>
      <c r="I15" s="118">
        <f t="shared" si="30"/>
        <v>0</v>
      </c>
      <c r="J15" s="141">
        <v>5</v>
      </c>
      <c r="K15" s="120">
        <v>9</v>
      </c>
      <c r="L15" s="121">
        <v>8</v>
      </c>
      <c r="M15" s="122">
        <f t="shared" si="2"/>
        <v>1000</v>
      </c>
      <c r="N15" s="118">
        <f t="shared" si="3"/>
        <v>73</v>
      </c>
      <c r="O15" s="123">
        <f t="shared" si="4"/>
        <v>67</v>
      </c>
      <c r="P15" s="124">
        <v>2</v>
      </c>
      <c r="Q15" s="125">
        <v>1</v>
      </c>
      <c r="R15" s="126">
        <v>4</v>
      </c>
      <c r="S15" s="127">
        <v>1</v>
      </c>
      <c r="T15" s="128">
        <v>14</v>
      </c>
      <c r="U15" s="129">
        <v>2</v>
      </c>
      <c r="V15" s="126">
        <v>13</v>
      </c>
      <c r="W15" s="129">
        <v>1</v>
      </c>
      <c r="X15" s="128">
        <v>16</v>
      </c>
      <c r="Y15" s="129">
        <v>0</v>
      </c>
      <c r="Z15" s="128">
        <v>6</v>
      </c>
      <c r="AA15" s="129">
        <v>2</v>
      </c>
      <c r="AB15" s="128">
        <v>17</v>
      </c>
      <c r="AC15" s="127">
        <v>0</v>
      </c>
      <c r="AD15" s="142">
        <v>3</v>
      </c>
      <c r="AE15" s="125">
        <v>2</v>
      </c>
      <c r="AF15" s="130">
        <v>99</v>
      </c>
      <c r="AG15" s="127">
        <v>0</v>
      </c>
      <c r="AH15" s="126">
        <v>99</v>
      </c>
      <c r="AI15" s="129">
        <v>0</v>
      </c>
      <c r="AJ15" s="126">
        <v>99</v>
      </c>
      <c r="AK15" s="129">
        <v>0</v>
      </c>
      <c r="AL15" s="100"/>
      <c r="AM15" s="101">
        <f t="shared" si="27"/>
        <v>9</v>
      </c>
      <c r="AN15" s="100"/>
      <c r="AO15" s="131">
        <f t="shared" si="5"/>
        <v>1000</v>
      </c>
      <c r="AP15" s="132">
        <f t="shared" si="6"/>
        <v>1000</v>
      </c>
      <c r="AQ15" s="133">
        <f t="shared" si="7"/>
        <v>1000</v>
      </c>
      <c r="AR15" s="132">
        <f t="shared" si="8"/>
        <v>1000</v>
      </c>
      <c r="AS15" s="133">
        <f t="shared" si="9"/>
        <v>1000</v>
      </c>
      <c r="AT15" s="133">
        <f t="shared" si="10"/>
        <v>1000</v>
      </c>
      <c r="AU15" s="133">
        <f t="shared" si="11"/>
        <v>1000</v>
      </c>
      <c r="AV15" s="133">
        <f t="shared" si="12"/>
        <v>1000</v>
      </c>
      <c r="AW15" s="132">
        <f t="shared" si="13"/>
        <v>0</v>
      </c>
      <c r="AX15" s="133">
        <f t="shared" si="14"/>
        <v>0</v>
      </c>
      <c r="AY15" s="134">
        <f t="shared" si="15"/>
        <v>0</v>
      </c>
      <c r="AZ15" s="62"/>
      <c r="BA15" s="135">
        <f t="shared" si="16"/>
        <v>9</v>
      </c>
      <c r="BB15" s="136">
        <f t="shared" si="17"/>
        <v>7</v>
      </c>
      <c r="BC15" s="136">
        <f t="shared" si="18"/>
        <v>7</v>
      </c>
      <c r="BD15" s="137">
        <f t="shared" si="19"/>
        <v>9</v>
      </c>
      <c r="BE15" s="136">
        <f t="shared" si="20"/>
        <v>16</v>
      </c>
      <c r="BF15" s="136">
        <f t="shared" si="21"/>
        <v>6</v>
      </c>
      <c r="BG15" s="136">
        <f t="shared" si="22"/>
        <v>12</v>
      </c>
      <c r="BH15" s="136">
        <f t="shared" si="23"/>
        <v>7</v>
      </c>
      <c r="BI15" s="136">
        <f t="shared" si="24"/>
        <v>0</v>
      </c>
      <c r="BJ15" s="136">
        <f t="shared" si="25"/>
        <v>0</v>
      </c>
      <c r="BK15" s="136">
        <f t="shared" si="26"/>
        <v>0</v>
      </c>
      <c r="BL15" s="138">
        <f t="shared" si="31"/>
        <v>73</v>
      </c>
      <c r="BM15" s="132">
        <f t="shared" si="32"/>
        <v>6</v>
      </c>
      <c r="BN15" s="132">
        <f t="shared" si="33"/>
        <v>16</v>
      </c>
      <c r="BO15" s="139">
        <f t="shared" si="28"/>
        <v>67</v>
      </c>
      <c r="BP15" s="64"/>
    </row>
    <row r="16" spans="1:68" ht="15">
      <c r="A16" s="111">
        <v>12</v>
      </c>
      <c r="B16" s="112" t="s">
        <v>109</v>
      </c>
      <c r="C16" s="223" t="s">
        <v>20</v>
      </c>
      <c r="D16" s="147"/>
      <c r="E16" s="140">
        <f t="shared" si="29"/>
        <v>1000</v>
      </c>
      <c r="F16" s="115">
        <f t="shared" si="0"/>
        <v>0</v>
      </c>
      <c r="G16" s="116">
        <v>1000</v>
      </c>
      <c r="H16" s="117">
        <f t="shared" si="1"/>
        <v>10.56</v>
      </c>
      <c r="I16" s="118">
        <f t="shared" si="30"/>
        <v>0</v>
      </c>
      <c r="J16" s="141">
        <v>18</v>
      </c>
      <c r="K16" s="120">
        <v>3</v>
      </c>
      <c r="L16" s="121">
        <v>8</v>
      </c>
      <c r="M16" s="122">
        <f t="shared" si="2"/>
        <v>1000</v>
      </c>
      <c r="N16" s="118">
        <f t="shared" si="3"/>
        <v>56</v>
      </c>
      <c r="O16" s="123">
        <f t="shared" si="4"/>
        <v>50</v>
      </c>
      <c r="P16" s="124">
        <v>3</v>
      </c>
      <c r="Q16" s="125">
        <v>0</v>
      </c>
      <c r="R16" s="126">
        <v>1</v>
      </c>
      <c r="S16" s="127">
        <v>0</v>
      </c>
      <c r="T16" s="128">
        <v>8</v>
      </c>
      <c r="U16" s="129">
        <v>0</v>
      </c>
      <c r="V16" s="126">
        <v>4</v>
      </c>
      <c r="W16" s="129">
        <v>1</v>
      </c>
      <c r="X16" s="128">
        <v>5</v>
      </c>
      <c r="Y16" s="129">
        <v>0</v>
      </c>
      <c r="Z16" s="128">
        <v>15</v>
      </c>
      <c r="AA16" s="129">
        <v>1</v>
      </c>
      <c r="AB16" s="128">
        <v>9</v>
      </c>
      <c r="AC16" s="127">
        <v>0</v>
      </c>
      <c r="AD16" s="124">
        <v>6</v>
      </c>
      <c r="AE16" s="125">
        <v>1</v>
      </c>
      <c r="AF16" s="130">
        <v>99</v>
      </c>
      <c r="AG16" s="127">
        <v>0</v>
      </c>
      <c r="AH16" s="126">
        <v>99</v>
      </c>
      <c r="AI16" s="129">
        <v>0</v>
      </c>
      <c r="AJ16" s="126">
        <v>99</v>
      </c>
      <c r="AK16" s="129">
        <v>0</v>
      </c>
      <c r="AL16" s="100"/>
      <c r="AM16" s="101">
        <f t="shared" si="27"/>
        <v>3</v>
      </c>
      <c r="AN16" s="100"/>
      <c r="AO16" s="131">
        <f t="shared" si="5"/>
        <v>1000</v>
      </c>
      <c r="AP16" s="132">
        <f t="shared" si="6"/>
        <v>1000</v>
      </c>
      <c r="AQ16" s="133">
        <f t="shared" si="7"/>
        <v>1000</v>
      </c>
      <c r="AR16" s="132">
        <f t="shared" si="8"/>
        <v>1000</v>
      </c>
      <c r="AS16" s="133">
        <f t="shared" si="9"/>
        <v>1000</v>
      </c>
      <c r="AT16" s="133">
        <f t="shared" si="10"/>
        <v>1000</v>
      </c>
      <c r="AU16" s="133">
        <f t="shared" si="11"/>
        <v>1000</v>
      </c>
      <c r="AV16" s="133">
        <f t="shared" si="12"/>
        <v>1000</v>
      </c>
      <c r="AW16" s="132">
        <f t="shared" si="13"/>
        <v>0</v>
      </c>
      <c r="AX16" s="133">
        <f t="shared" si="14"/>
        <v>0</v>
      </c>
      <c r="AY16" s="134">
        <f t="shared" si="15"/>
        <v>0</v>
      </c>
      <c r="AZ16" s="62"/>
      <c r="BA16" s="135">
        <f t="shared" si="16"/>
        <v>7</v>
      </c>
      <c r="BB16" s="136">
        <f t="shared" si="17"/>
        <v>7</v>
      </c>
      <c r="BC16" s="136">
        <f t="shared" si="18"/>
        <v>9</v>
      </c>
      <c r="BD16" s="137">
        <f t="shared" si="19"/>
        <v>7</v>
      </c>
      <c r="BE16" s="136">
        <f t="shared" si="20"/>
        <v>6</v>
      </c>
      <c r="BF16" s="136">
        <f t="shared" si="21"/>
        <v>7</v>
      </c>
      <c r="BG16" s="136">
        <f t="shared" si="22"/>
        <v>7</v>
      </c>
      <c r="BH16" s="136">
        <f t="shared" si="23"/>
        <v>6</v>
      </c>
      <c r="BI16" s="136">
        <f t="shared" si="24"/>
        <v>0</v>
      </c>
      <c r="BJ16" s="136">
        <f t="shared" si="25"/>
        <v>0</v>
      </c>
      <c r="BK16" s="136">
        <f t="shared" si="26"/>
        <v>0</v>
      </c>
      <c r="BL16" s="138">
        <f t="shared" si="31"/>
        <v>56</v>
      </c>
      <c r="BM16" s="132">
        <f t="shared" si="32"/>
        <v>6</v>
      </c>
      <c r="BN16" s="132">
        <f t="shared" si="33"/>
        <v>9</v>
      </c>
      <c r="BO16" s="139">
        <f t="shared" si="28"/>
        <v>50</v>
      </c>
      <c r="BP16" s="64"/>
    </row>
    <row r="17" spans="1:256" ht="15">
      <c r="A17" s="111">
        <v>13</v>
      </c>
      <c r="B17" s="112" t="s">
        <v>23</v>
      </c>
      <c r="C17" s="223" t="s">
        <v>20</v>
      </c>
      <c r="D17" s="113"/>
      <c r="E17" s="140">
        <f t="shared" si="29"/>
        <v>1000</v>
      </c>
      <c r="F17" s="115">
        <f t="shared" si="0"/>
        <v>0</v>
      </c>
      <c r="G17" s="116">
        <v>1000</v>
      </c>
      <c r="H17" s="117">
        <f t="shared" si="1"/>
        <v>20.239999999999998</v>
      </c>
      <c r="I17" s="118">
        <f t="shared" si="30"/>
        <v>0</v>
      </c>
      <c r="J17" s="141">
        <v>7</v>
      </c>
      <c r="K17" s="120">
        <v>9</v>
      </c>
      <c r="L17" s="121">
        <v>8</v>
      </c>
      <c r="M17" s="122">
        <f t="shared" si="2"/>
        <v>1000</v>
      </c>
      <c r="N17" s="118">
        <f t="shared" si="3"/>
        <v>66</v>
      </c>
      <c r="O17" s="123">
        <f t="shared" si="4"/>
        <v>60</v>
      </c>
      <c r="P17" s="124">
        <v>4</v>
      </c>
      <c r="Q17" s="125">
        <v>1</v>
      </c>
      <c r="R17" s="126">
        <v>6</v>
      </c>
      <c r="S17" s="127">
        <v>2</v>
      </c>
      <c r="T17" s="128">
        <v>18</v>
      </c>
      <c r="U17" s="129">
        <v>1</v>
      </c>
      <c r="V17" s="126">
        <v>11</v>
      </c>
      <c r="W17" s="129">
        <v>1</v>
      </c>
      <c r="X17" s="128">
        <v>2</v>
      </c>
      <c r="Y17" s="129">
        <v>1</v>
      </c>
      <c r="Z17" s="128">
        <v>10</v>
      </c>
      <c r="AA17" s="129">
        <v>0</v>
      </c>
      <c r="AB17" s="128">
        <v>1</v>
      </c>
      <c r="AC17" s="127">
        <v>2</v>
      </c>
      <c r="AD17" s="124">
        <v>17</v>
      </c>
      <c r="AE17" s="125">
        <v>1</v>
      </c>
      <c r="AF17" s="130">
        <v>99</v>
      </c>
      <c r="AG17" s="127">
        <v>0</v>
      </c>
      <c r="AH17" s="126">
        <v>99</v>
      </c>
      <c r="AI17" s="129">
        <v>0</v>
      </c>
      <c r="AJ17" s="126">
        <v>99</v>
      </c>
      <c r="AK17" s="129">
        <v>0</v>
      </c>
      <c r="AL17" s="100"/>
      <c r="AM17" s="101">
        <f t="shared" si="27"/>
        <v>9</v>
      </c>
      <c r="AN17" s="100"/>
      <c r="AO17" s="131">
        <f t="shared" si="5"/>
        <v>1000</v>
      </c>
      <c r="AP17" s="132">
        <f t="shared" si="6"/>
        <v>1000</v>
      </c>
      <c r="AQ17" s="133">
        <f t="shared" si="7"/>
        <v>1000</v>
      </c>
      <c r="AR17" s="132">
        <f t="shared" si="8"/>
        <v>1000</v>
      </c>
      <c r="AS17" s="133">
        <f t="shared" si="9"/>
        <v>1000</v>
      </c>
      <c r="AT17" s="133">
        <f t="shared" si="10"/>
        <v>1000</v>
      </c>
      <c r="AU17" s="133">
        <f t="shared" si="11"/>
        <v>1000</v>
      </c>
      <c r="AV17" s="133">
        <f t="shared" si="12"/>
        <v>1000</v>
      </c>
      <c r="AW17" s="132">
        <f t="shared" si="13"/>
        <v>0</v>
      </c>
      <c r="AX17" s="133">
        <f t="shared" si="14"/>
        <v>0</v>
      </c>
      <c r="AY17" s="134">
        <f t="shared" si="15"/>
        <v>0</v>
      </c>
      <c r="AZ17" s="62"/>
      <c r="BA17" s="135">
        <f t="shared" si="16"/>
        <v>7</v>
      </c>
      <c r="BB17" s="136">
        <f t="shared" si="17"/>
        <v>6</v>
      </c>
      <c r="BC17" s="136">
        <f t="shared" si="18"/>
        <v>6</v>
      </c>
      <c r="BD17" s="137">
        <f t="shared" si="19"/>
        <v>9</v>
      </c>
      <c r="BE17" s="136">
        <f t="shared" si="20"/>
        <v>9</v>
      </c>
      <c r="BF17" s="136">
        <f t="shared" si="21"/>
        <v>10</v>
      </c>
      <c r="BG17" s="136">
        <f t="shared" si="22"/>
        <v>7</v>
      </c>
      <c r="BH17" s="136">
        <f t="shared" si="23"/>
        <v>12</v>
      </c>
      <c r="BI17" s="136">
        <f t="shared" si="24"/>
        <v>0</v>
      </c>
      <c r="BJ17" s="136">
        <f t="shared" si="25"/>
        <v>0</v>
      </c>
      <c r="BK17" s="136">
        <f t="shared" si="26"/>
        <v>0</v>
      </c>
      <c r="BL17" s="138">
        <f t="shared" si="31"/>
        <v>66</v>
      </c>
      <c r="BM17" s="132">
        <f t="shared" si="32"/>
        <v>6</v>
      </c>
      <c r="BN17" s="132">
        <f t="shared" si="33"/>
        <v>12</v>
      </c>
      <c r="BO17" s="139">
        <f t="shared" si="28"/>
        <v>60</v>
      </c>
      <c r="BP17" s="64"/>
    </row>
    <row r="18" spans="1:256" ht="15">
      <c r="A18" s="111">
        <v>14</v>
      </c>
      <c r="B18" s="112" t="s">
        <v>235</v>
      </c>
      <c r="C18" s="331" t="s">
        <v>236</v>
      </c>
      <c r="D18" s="113"/>
      <c r="E18" s="140">
        <f t="shared" si="29"/>
        <v>1000</v>
      </c>
      <c r="F18" s="115">
        <f t="shared" si="0"/>
        <v>0</v>
      </c>
      <c r="G18" s="116">
        <v>1000</v>
      </c>
      <c r="H18" s="117">
        <f t="shared" si="1"/>
        <v>16.72</v>
      </c>
      <c r="I18" s="118">
        <f t="shared" si="30"/>
        <v>0</v>
      </c>
      <c r="J18" s="141">
        <v>11</v>
      </c>
      <c r="K18" s="120">
        <v>7</v>
      </c>
      <c r="L18" s="121">
        <v>8</v>
      </c>
      <c r="M18" s="122">
        <f t="shared" si="2"/>
        <v>1000</v>
      </c>
      <c r="N18" s="118">
        <f t="shared" si="3"/>
        <v>58</v>
      </c>
      <c r="O18" s="123">
        <f t="shared" si="4"/>
        <v>52</v>
      </c>
      <c r="P18" s="124">
        <v>5</v>
      </c>
      <c r="Q18" s="125">
        <v>1</v>
      </c>
      <c r="R18" s="126">
        <v>9</v>
      </c>
      <c r="S18" s="127">
        <v>1</v>
      </c>
      <c r="T18" s="128">
        <v>11</v>
      </c>
      <c r="U18" s="129">
        <v>0</v>
      </c>
      <c r="V18" s="126">
        <v>6</v>
      </c>
      <c r="W18" s="129">
        <v>1</v>
      </c>
      <c r="X18" s="128">
        <v>15</v>
      </c>
      <c r="Y18" s="129">
        <v>1</v>
      </c>
      <c r="Z18" s="128">
        <v>18</v>
      </c>
      <c r="AA18" s="129">
        <v>2</v>
      </c>
      <c r="AB18" s="128">
        <v>3</v>
      </c>
      <c r="AC18" s="127">
        <v>1</v>
      </c>
      <c r="AD18" s="124">
        <v>10</v>
      </c>
      <c r="AE18" s="125">
        <v>0</v>
      </c>
      <c r="AF18" s="130">
        <v>99</v>
      </c>
      <c r="AG18" s="127">
        <v>0</v>
      </c>
      <c r="AH18" s="126">
        <v>99</v>
      </c>
      <c r="AI18" s="129">
        <v>0</v>
      </c>
      <c r="AJ18" s="126">
        <v>99</v>
      </c>
      <c r="AK18" s="129">
        <v>0</v>
      </c>
      <c r="AL18" s="100"/>
      <c r="AM18" s="101">
        <f t="shared" si="27"/>
        <v>7</v>
      </c>
      <c r="AN18" s="100"/>
      <c r="AO18" s="131">
        <f t="shared" si="5"/>
        <v>1000</v>
      </c>
      <c r="AP18" s="132">
        <f t="shared" si="6"/>
        <v>1000</v>
      </c>
      <c r="AQ18" s="133">
        <f t="shared" si="7"/>
        <v>1000</v>
      </c>
      <c r="AR18" s="132">
        <f t="shared" si="8"/>
        <v>1000</v>
      </c>
      <c r="AS18" s="133">
        <f t="shared" si="9"/>
        <v>1000</v>
      </c>
      <c r="AT18" s="133">
        <f t="shared" si="10"/>
        <v>1000</v>
      </c>
      <c r="AU18" s="133">
        <f t="shared" si="11"/>
        <v>1000</v>
      </c>
      <c r="AV18" s="133">
        <f t="shared" si="12"/>
        <v>1000</v>
      </c>
      <c r="AW18" s="132">
        <f t="shared" si="13"/>
        <v>0</v>
      </c>
      <c r="AX18" s="133">
        <f t="shared" si="14"/>
        <v>0</v>
      </c>
      <c r="AY18" s="134">
        <f t="shared" si="15"/>
        <v>0</v>
      </c>
      <c r="AZ18" s="62"/>
      <c r="BA18" s="135">
        <f t="shared" si="16"/>
        <v>6</v>
      </c>
      <c r="BB18" s="136">
        <f t="shared" si="17"/>
        <v>7</v>
      </c>
      <c r="BC18" s="136">
        <f t="shared" si="18"/>
        <v>9</v>
      </c>
      <c r="BD18" s="137">
        <f t="shared" si="19"/>
        <v>6</v>
      </c>
      <c r="BE18" s="136">
        <f t="shared" si="20"/>
        <v>7</v>
      </c>
      <c r="BF18" s="136">
        <f t="shared" si="21"/>
        <v>6</v>
      </c>
      <c r="BG18" s="136">
        <f t="shared" si="22"/>
        <v>7</v>
      </c>
      <c r="BH18" s="136">
        <f t="shared" si="23"/>
        <v>10</v>
      </c>
      <c r="BI18" s="136">
        <f t="shared" si="24"/>
        <v>0</v>
      </c>
      <c r="BJ18" s="136">
        <f t="shared" si="25"/>
        <v>0</v>
      </c>
      <c r="BK18" s="136">
        <f t="shared" si="26"/>
        <v>0</v>
      </c>
      <c r="BL18" s="138">
        <f t="shared" si="31"/>
        <v>58</v>
      </c>
      <c r="BM18" s="132">
        <f t="shared" si="32"/>
        <v>6</v>
      </c>
      <c r="BN18" s="132">
        <f t="shared" si="33"/>
        <v>10</v>
      </c>
      <c r="BO18" s="139">
        <f t="shared" si="28"/>
        <v>52</v>
      </c>
      <c r="BP18" s="64"/>
    </row>
    <row r="19" spans="1:256" ht="15">
      <c r="A19" s="111">
        <v>15</v>
      </c>
      <c r="B19" s="112" t="s">
        <v>207</v>
      </c>
      <c r="C19" s="222" t="s">
        <v>72</v>
      </c>
      <c r="D19" s="113"/>
      <c r="E19" s="140">
        <f t="shared" si="29"/>
        <v>1000</v>
      </c>
      <c r="F19" s="115">
        <f t="shared" si="0"/>
        <v>0</v>
      </c>
      <c r="G19" s="116">
        <v>1000</v>
      </c>
      <c r="H19" s="117">
        <f t="shared" si="1"/>
        <v>14.08</v>
      </c>
      <c r="I19" s="118">
        <f t="shared" si="30"/>
        <v>0</v>
      </c>
      <c r="J19" s="141">
        <v>14</v>
      </c>
      <c r="K19" s="120">
        <v>7</v>
      </c>
      <c r="L19" s="121">
        <v>8</v>
      </c>
      <c r="M19" s="122">
        <f t="shared" si="2"/>
        <v>1000</v>
      </c>
      <c r="N19" s="118">
        <f t="shared" si="3"/>
        <v>51</v>
      </c>
      <c r="O19" s="123">
        <f t="shared" si="4"/>
        <v>48</v>
      </c>
      <c r="P19" s="124">
        <v>6</v>
      </c>
      <c r="Q19" s="125">
        <v>1</v>
      </c>
      <c r="R19" s="126">
        <v>2</v>
      </c>
      <c r="S19" s="127">
        <v>0</v>
      </c>
      <c r="T19" s="128">
        <v>9</v>
      </c>
      <c r="U19" s="129">
        <v>1</v>
      </c>
      <c r="V19" s="126">
        <v>1</v>
      </c>
      <c r="W19" s="129">
        <v>0</v>
      </c>
      <c r="X19" s="128">
        <v>14</v>
      </c>
      <c r="Y19" s="129">
        <v>1</v>
      </c>
      <c r="Z19" s="128">
        <v>12</v>
      </c>
      <c r="AA19" s="129">
        <v>1</v>
      </c>
      <c r="AB19" s="128">
        <v>18</v>
      </c>
      <c r="AC19" s="127">
        <v>1</v>
      </c>
      <c r="AD19" s="124">
        <v>5</v>
      </c>
      <c r="AE19" s="125">
        <v>2</v>
      </c>
      <c r="AF19" s="130">
        <v>99</v>
      </c>
      <c r="AG19" s="127">
        <v>0</v>
      </c>
      <c r="AH19" s="126">
        <v>99</v>
      </c>
      <c r="AI19" s="129">
        <v>0</v>
      </c>
      <c r="AJ19" s="126">
        <v>99</v>
      </c>
      <c r="AK19" s="129">
        <v>0</v>
      </c>
      <c r="AL19" s="100"/>
      <c r="AM19" s="101">
        <f t="shared" si="27"/>
        <v>7</v>
      </c>
      <c r="AN19" s="100"/>
      <c r="AO19" s="131">
        <f t="shared" si="5"/>
        <v>1000</v>
      </c>
      <c r="AP19" s="132">
        <f t="shared" si="6"/>
        <v>1000</v>
      </c>
      <c r="AQ19" s="133">
        <f t="shared" si="7"/>
        <v>1000</v>
      </c>
      <c r="AR19" s="132">
        <f t="shared" si="8"/>
        <v>1000</v>
      </c>
      <c r="AS19" s="133">
        <f t="shared" si="9"/>
        <v>1000</v>
      </c>
      <c r="AT19" s="133">
        <f t="shared" si="10"/>
        <v>1000</v>
      </c>
      <c r="AU19" s="133">
        <f t="shared" si="11"/>
        <v>1000</v>
      </c>
      <c r="AV19" s="133">
        <f t="shared" si="12"/>
        <v>1000</v>
      </c>
      <c r="AW19" s="132">
        <f t="shared" si="13"/>
        <v>0</v>
      </c>
      <c r="AX19" s="133">
        <f t="shared" si="14"/>
        <v>0</v>
      </c>
      <c r="AY19" s="134">
        <f t="shared" si="15"/>
        <v>0</v>
      </c>
      <c r="AZ19" s="62"/>
      <c r="BA19" s="135">
        <f t="shared" si="16"/>
        <v>6</v>
      </c>
      <c r="BB19" s="136">
        <f t="shared" si="17"/>
        <v>9</v>
      </c>
      <c r="BC19" s="136">
        <f t="shared" si="18"/>
        <v>7</v>
      </c>
      <c r="BD19" s="137">
        <f t="shared" si="19"/>
        <v>7</v>
      </c>
      <c r="BE19" s="136">
        <f t="shared" si="20"/>
        <v>7</v>
      </c>
      <c r="BF19" s="136">
        <f t="shared" si="21"/>
        <v>3</v>
      </c>
      <c r="BG19" s="136">
        <f t="shared" si="22"/>
        <v>6</v>
      </c>
      <c r="BH19" s="136">
        <f t="shared" si="23"/>
        <v>6</v>
      </c>
      <c r="BI19" s="136">
        <f t="shared" si="24"/>
        <v>0</v>
      </c>
      <c r="BJ19" s="136">
        <f t="shared" si="25"/>
        <v>0</v>
      </c>
      <c r="BK19" s="136">
        <f t="shared" si="26"/>
        <v>0</v>
      </c>
      <c r="BL19" s="138">
        <f t="shared" si="31"/>
        <v>51</v>
      </c>
      <c r="BM19" s="132">
        <f t="shared" si="32"/>
        <v>3</v>
      </c>
      <c r="BN19" s="132">
        <f t="shared" si="33"/>
        <v>9</v>
      </c>
      <c r="BO19" s="139">
        <f t="shared" si="28"/>
        <v>48</v>
      </c>
      <c r="BP19" s="64"/>
    </row>
    <row r="20" spans="1:256" ht="15">
      <c r="A20" s="111">
        <v>16</v>
      </c>
      <c r="B20" s="112" t="s">
        <v>14</v>
      </c>
      <c r="C20" s="222" t="s">
        <v>11</v>
      </c>
      <c r="D20" s="113"/>
      <c r="E20" s="140">
        <f t="shared" si="29"/>
        <v>1060</v>
      </c>
      <c r="F20" s="115">
        <f t="shared" si="0"/>
        <v>60</v>
      </c>
      <c r="G20" s="116">
        <v>1000</v>
      </c>
      <c r="H20" s="117">
        <f t="shared" si="1"/>
        <v>25.52</v>
      </c>
      <c r="I20" s="118">
        <f t="shared" si="30"/>
        <v>0</v>
      </c>
      <c r="J20" s="119">
        <v>1</v>
      </c>
      <c r="K20" s="120">
        <v>16</v>
      </c>
      <c r="L20" s="121">
        <v>8</v>
      </c>
      <c r="M20" s="122">
        <f t="shared" si="2"/>
        <v>1000</v>
      </c>
      <c r="N20" s="118">
        <f t="shared" si="3"/>
        <v>70</v>
      </c>
      <c r="O20" s="123">
        <f t="shared" si="4"/>
        <v>63</v>
      </c>
      <c r="P20" s="124">
        <v>7</v>
      </c>
      <c r="Q20" s="125">
        <v>2</v>
      </c>
      <c r="R20" s="126">
        <v>3</v>
      </c>
      <c r="S20" s="127">
        <v>2</v>
      </c>
      <c r="T20" s="128">
        <v>17</v>
      </c>
      <c r="U20" s="129">
        <v>2</v>
      </c>
      <c r="V20" s="126">
        <v>2</v>
      </c>
      <c r="W20" s="129">
        <v>2</v>
      </c>
      <c r="X20" s="128">
        <v>11</v>
      </c>
      <c r="Y20" s="129">
        <v>2</v>
      </c>
      <c r="Z20" s="128">
        <v>1</v>
      </c>
      <c r="AA20" s="129">
        <v>2</v>
      </c>
      <c r="AB20" s="128">
        <v>10</v>
      </c>
      <c r="AC20" s="127">
        <v>2</v>
      </c>
      <c r="AD20" s="142">
        <v>8</v>
      </c>
      <c r="AE20" s="125">
        <v>2</v>
      </c>
      <c r="AF20" s="130">
        <v>99</v>
      </c>
      <c r="AG20" s="127">
        <v>0</v>
      </c>
      <c r="AH20" s="126">
        <v>99</v>
      </c>
      <c r="AI20" s="129">
        <v>0</v>
      </c>
      <c r="AJ20" s="126">
        <v>99</v>
      </c>
      <c r="AK20" s="129">
        <v>0</v>
      </c>
      <c r="AL20" s="100"/>
      <c r="AM20" s="101">
        <f t="shared" si="27"/>
        <v>16</v>
      </c>
      <c r="AN20" s="100"/>
      <c r="AO20" s="131">
        <f t="shared" si="5"/>
        <v>1000</v>
      </c>
      <c r="AP20" s="132">
        <f t="shared" si="6"/>
        <v>1000</v>
      </c>
      <c r="AQ20" s="133">
        <f t="shared" si="7"/>
        <v>1000</v>
      </c>
      <c r="AR20" s="132">
        <f t="shared" si="8"/>
        <v>1000</v>
      </c>
      <c r="AS20" s="133">
        <f t="shared" si="9"/>
        <v>1000</v>
      </c>
      <c r="AT20" s="133">
        <f t="shared" si="10"/>
        <v>1000</v>
      </c>
      <c r="AU20" s="133">
        <f t="shared" si="11"/>
        <v>1000</v>
      </c>
      <c r="AV20" s="133">
        <f t="shared" si="12"/>
        <v>1000</v>
      </c>
      <c r="AW20" s="132">
        <f t="shared" si="13"/>
        <v>0</v>
      </c>
      <c r="AX20" s="133">
        <f t="shared" si="14"/>
        <v>0</v>
      </c>
      <c r="AY20" s="134">
        <f t="shared" si="15"/>
        <v>0</v>
      </c>
      <c r="AZ20" s="62"/>
      <c r="BA20" s="135">
        <f t="shared" si="16"/>
        <v>7</v>
      </c>
      <c r="BB20" s="136">
        <f t="shared" si="17"/>
        <v>7</v>
      </c>
      <c r="BC20" s="136">
        <f t="shared" si="18"/>
        <v>12</v>
      </c>
      <c r="BD20" s="137">
        <f t="shared" si="19"/>
        <v>9</v>
      </c>
      <c r="BE20" s="136">
        <f t="shared" si="20"/>
        <v>9</v>
      </c>
      <c r="BF20" s="136">
        <f t="shared" si="21"/>
        <v>7</v>
      </c>
      <c r="BG20" s="136">
        <f t="shared" si="22"/>
        <v>10</v>
      </c>
      <c r="BH20" s="136">
        <f t="shared" si="23"/>
        <v>9</v>
      </c>
      <c r="BI20" s="136">
        <f t="shared" si="24"/>
        <v>0</v>
      </c>
      <c r="BJ20" s="136">
        <f t="shared" si="25"/>
        <v>0</v>
      </c>
      <c r="BK20" s="136">
        <f t="shared" si="26"/>
        <v>0</v>
      </c>
      <c r="BL20" s="138">
        <f t="shared" si="31"/>
        <v>70</v>
      </c>
      <c r="BM20" s="132">
        <f t="shared" si="32"/>
        <v>7</v>
      </c>
      <c r="BN20" s="132">
        <f t="shared" si="33"/>
        <v>12</v>
      </c>
      <c r="BO20" s="139">
        <f t="shared" si="28"/>
        <v>63</v>
      </c>
      <c r="BP20" s="64"/>
    </row>
    <row r="21" spans="1:256" ht="15">
      <c r="A21" s="111">
        <v>17</v>
      </c>
      <c r="B21" s="112" t="s">
        <v>166</v>
      </c>
      <c r="C21" s="222" t="s">
        <v>11</v>
      </c>
      <c r="D21" s="113"/>
      <c r="E21" s="140">
        <f t="shared" si="29"/>
        <v>1020</v>
      </c>
      <c r="F21" s="115">
        <f t="shared" si="0"/>
        <v>20</v>
      </c>
      <c r="G21" s="116">
        <v>1000</v>
      </c>
      <c r="H21" s="117">
        <f t="shared" si="1"/>
        <v>24.64</v>
      </c>
      <c r="I21" s="118">
        <f t="shared" si="30"/>
        <v>0</v>
      </c>
      <c r="J21" s="119">
        <v>2</v>
      </c>
      <c r="K21" s="120">
        <v>12</v>
      </c>
      <c r="L21" s="121">
        <v>8</v>
      </c>
      <c r="M21" s="122">
        <f t="shared" si="2"/>
        <v>1000</v>
      </c>
      <c r="N21" s="118">
        <f t="shared" si="3"/>
        <v>76</v>
      </c>
      <c r="O21" s="123">
        <f t="shared" si="4"/>
        <v>69</v>
      </c>
      <c r="P21" s="124">
        <v>8</v>
      </c>
      <c r="Q21" s="125">
        <v>2</v>
      </c>
      <c r="R21" s="126">
        <v>10</v>
      </c>
      <c r="S21" s="127">
        <v>2</v>
      </c>
      <c r="T21" s="128">
        <v>16</v>
      </c>
      <c r="U21" s="129">
        <v>0</v>
      </c>
      <c r="V21" s="126">
        <v>7</v>
      </c>
      <c r="W21" s="129">
        <v>2</v>
      </c>
      <c r="X21" s="128">
        <v>3</v>
      </c>
      <c r="Y21" s="129">
        <v>2</v>
      </c>
      <c r="Z21" s="128">
        <v>2</v>
      </c>
      <c r="AA21" s="129">
        <v>1</v>
      </c>
      <c r="AB21" s="128">
        <v>11</v>
      </c>
      <c r="AC21" s="127">
        <v>2</v>
      </c>
      <c r="AD21" s="124">
        <v>13</v>
      </c>
      <c r="AE21" s="125">
        <v>1</v>
      </c>
      <c r="AF21" s="130">
        <v>99</v>
      </c>
      <c r="AG21" s="127">
        <v>0</v>
      </c>
      <c r="AH21" s="126">
        <v>99</v>
      </c>
      <c r="AI21" s="129">
        <v>0</v>
      </c>
      <c r="AJ21" s="126">
        <v>99</v>
      </c>
      <c r="AK21" s="129">
        <v>0</v>
      </c>
      <c r="AL21" s="100"/>
      <c r="AM21" s="101">
        <f t="shared" si="27"/>
        <v>12</v>
      </c>
      <c r="AN21" s="100"/>
      <c r="AO21" s="131">
        <f t="shared" si="5"/>
        <v>1000</v>
      </c>
      <c r="AP21" s="132">
        <f t="shared" si="6"/>
        <v>1000</v>
      </c>
      <c r="AQ21" s="133">
        <f t="shared" si="7"/>
        <v>1000</v>
      </c>
      <c r="AR21" s="132">
        <f t="shared" si="8"/>
        <v>1000</v>
      </c>
      <c r="AS21" s="133">
        <f t="shared" si="9"/>
        <v>1000</v>
      </c>
      <c r="AT21" s="133">
        <f t="shared" si="10"/>
        <v>1000</v>
      </c>
      <c r="AU21" s="133">
        <f t="shared" si="11"/>
        <v>1000</v>
      </c>
      <c r="AV21" s="133">
        <f t="shared" si="12"/>
        <v>1000</v>
      </c>
      <c r="AW21" s="132">
        <f t="shared" si="13"/>
        <v>0</v>
      </c>
      <c r="AX21" s="133">
        <f t="shared" si="14"/>
        <v>0</v>
      </c>
      <c r="AY21" s="134">
        <f t="shared" si="15"/>
        <v>0</v>
      </c>
      <c r="AZ21" s="62"/>
      <c r="BA21" s="135">
        <f t="shared" si="16"/>
        <v>9</v>
      </c>
      <c r="BB21" s="136">
        <f t="shared" si="17"/>
        <v>10</v>
      </c>
      <c r="BC21" s="136">
        <f t="shared" si="18"/>
        <v>16</v>
      </c>
      <c r="BD21" s="137">
        <f t="shared" si="19"/>
        <v>7</v>
      </c>
      <c r="BE21" s="136">
        <f t="shared" si="20"/>
        <v>7</v>
      </c>
      <c r="BF21" s="136">
        <f t="shared" si="21"/>
        <v>9</v>
      </c>
      <c r="BG21" s="136">
        <f t="shared" si="22"/>
        <v>9</v>
      </c>
      <c r="BH21" s="136">
        <f t="shared" si="23"/>
        <v>9</v>
      </c>
      <c r="BI21" s="136">
        <f t="shared" si="24"/>
        <v>0</v>
      </c>
      <c r="BJ21" s="136">
        <f t="shared" si="25"/>
        <v>0</v>
      </c>
      <c r="BK21" s="136">
        <f t="shared" si="26"/>
        <v>0</v>
      </c>
      <c r="BL21" s="138">
        <f t="shared" si="31"/>
        <v>76</v>
      </c>
      <c r="BM21" s="132">
        <f t="shared" si="32"/>
        <v>7</v>
      </c>
      <c r="BN21" s="132">
        <f t="shared" si="33"/>
        <v>16</v>
      </c>
      <c r="BO21" s="139">
        <f t="shared" si="28"/>
        <v>69</v>
      </c>
      <c r="BP21" s="64"/>
    </row>
    <row r="22" spans="1:256" ht="15">
      <c r="A22" s="111">
        <v>18</v>
      </c>
      <c r="B22" s="112" t="s">
        <v>33</v>
      </c>
      <c r="C22" s="222" t="s">
        <v>11</v>
      </c>
      <c r="D22" s="113"/>
      <c r="E22" s="140">
        <f t="shared" si="29"/>
        <v>1000</v>
      </c>
      <c r="F22" s="115">
        <f t="shared" si="0"/>
        <v>0</v>
      </c>
      <c r="G22" s="116">
        <v>1000</v>
      </c>
      <c r="H22" s="117">
        <f t="shared" si="1"/>
        <v>13.2</v>
      </c>
      <c r="I22" s="118">
        <f t="shared" si="30"/>
        <v>0</v>
      </c>
      <c r="J22" s="141">
        <v>15</v>
      </c>
      <c r="K22" s="120">
        <v>6</v>
      </c>
      <c r="L22" s="121">
        <v>8</v>
      </c>
      <c r="M22" s="122">
        <f t="shared" si="2"/>
        <v>1000</v>
      </c>
      <c r="N22" s="118">
        <f t="shared" si="3"/>
        <v>57</v>
      </c>
      <c r="O22" s="123">
        <f t="shared" si="4"/>
        <v>51</v>
      </c>
      <c r="P22" s="124">
        <v>9</v>
      </c>
      <c r="Q22" s="125">
        <v>1</v>
      </c>
      <c r="R22" s="126">
        <v>5</v>
      </c>
      <c r="S22" s="127">
        <v>2</v>
      </c>
      <c r="T22" s="128">
        <v>13</v>
      </c>
      <c r="U22" s="129">
        <v>1</v>
      </c>
      <c r="V22" s="126">
        <v>3</v>
      </c>
      <c r="W22" s="129">
        <v>0</v>
      </c>
      <c r="X22" s="128">
        <v>1</v>
      </c>
      <c r="Y22" s="129">
        <v>0</v>
      </c>
      <c r="Z22" s="128">
        <v>14</v>
      </c>
      <c r="AA22" s="129">
        <v>0</v>
      </c>
      <c r="AB22" s="128">
        <v>15</v>
      </c>
      <c r="AC22" s="127">
        <v>1</v>
      </c>
      <c r="AD22" s="124">
        <v>7</v>
      </c>
      <c r="AE22" s="125">
        <v>1</v>
      </c>
      <c r="AF22" s="130">
        <v>99</v>
      </c>
      <c r="AG22" s="127">
        <v>0</v>
      </c>
      <c r="AH22" s="126">
        <v>99</v>
      </c>
      <c r="AI22" s="129">
        <v>0</v>
      </c>
      <c r="AJ22" s="126">
        <v>99</v>
      </c>
      <c r="AK22" s="129">
        <v>0</v>
      </c>
      <c r="AL22" s="100"/>
      <c r="AM22" s="101">
        <f t="shared" si="27"/>
        <v>6</v>
      </c>
      <c r="AN22" s="100"/>
      <c r="AO22" s="131">
        <f t="shared" si="5"/>
        <v>1000</v>
      </c>
      <c r="AP22" s="132">
        <f t="shared" si="6"/>
        <v>1000</v>
      </c>
      <c r="AQ22" s="133">
        <f t="shared" si="7"/>
        <v>1000</v>
      </c>
      <c r="AR22" s="132">
        <f t="shared" si="8"/>
        <v>1000</v>
      </c>
      <c r="AS22" s="133">
        <f t="shared" si="9"/>
        <v>1000</v>
      </c>
      <c r="AT22" s="133">
        <f t="shared" si="10"/>
        <v>1000</v>
      </c>
      <c r="AU22" s="133">
        <f t="shared" si="11"/>
        <v>1000</v>
      </c>
      <c r="AV22" s="133">
        <f t="shared" si="12"/>
        <v>1000</v>
      </c>
      <c r="AW22" s="132">
        <f t="shared" si="13"/>
        <v>0</v>
      </c>
      <c r="AX22" s="133">
        <f t="shared" si="14"/>
        <v>0</v>
      </c>
      <c r="AY22" s="134">
        <f t="shared" si="15"/>
        <v>0</v>
      </c>
      <c r="AZ22" s="62"/>
      <c r="BA22" s="135">
        <f t="shared" si="16"/>
        <v>7</v>
      </c>
      <c r="BB22" s="136">
        <f t="shared" si="17"/>
        <v>6</v>
      </c>
      <c r="BC22" s="136">
        <f t="shared" si="18"/>
        <v>9</v>
      </c>
      <c r="BD22" s="137">
        <f t="shared" si="19"/>
        <v>7</v>
      </c>
      <c r="BE22" s="136">
        <f t="shared" si="20"/>
        <v>7</v>
      </c>
      <c r="BF22" s="136">
        <f t="shared" si="21"/>
        <v>7</v>
      </c>
      <c r="BG22" s="136">
        <f t="shared" si="22"/>
        <v>7</v>
      </c>
      <c r="BH22" s="136">
        <f t="shared" si="23"/>
        <v>7</v>
      </c>
      <c r="BI22" s="136">
        <f t="shared" si="24"/>
        <v>0</v>
      </c>
      <c r="BJ22" s="136">
        <f t="shared" si="25"/>
        <v>0</v>
      </c>
      <c r="BK22" s="136">
        <f t="shared" si="26"/>
        <v>0</v>
      </c>
      <c r="BL22" s="138">
        <f t="shared" si="31"/>
        <v>57</v>
      </c>
      <c r="BM22" s="132">
        <f t="shared" si="32"/>
        <v>6</v>
      </c>
      <c r="BN22" s="132">
        <f t="shared" si="33"/>
        <v>9</v>
      </c>
      <c r="BO22" s="139">
        <f t="shared" si="28"/>
        <v>51</v>
      </c>
      <c r="BP22" s="64"/>
    </row>
    <row r="23" spans="1:256" ht="14.25" hidden="1" customHeight="1">
      <c r="A23" s="180">
        <v>99</v>
      </c>
      <c r="B23" s="181"/>
      <c r="C23" s="327"/>
      <c r="D23" s="182"/>
      <c r="E23" s="183"/>
      <c r="F23" s="184"/>
      <c r="G23" s="185">
        <v>0</v>
      </c>
      <c r="H23" s="186"/>
      <c r="I23" s="187"/>
      <c r="J23" s="188"/>
      <c r="K23" s="189"/>
      <c r="L23" s="190"/>
      <c r="M23" s="191"/>
      <c r="N23" s="187"/>
      <c r="O23" s="187"/>
      <c r="P23" s="192"/>
      <c r="Q23" s="193"/>
      <c r="R23" s="192"/>
      <c r="S23" s="193"/>
      <c r="T23" s="192"/>
      <c r="U23" s="193"/>
      <c r="V23" s="192"/>
      <c r="W23" s="193"/>
      <c r="X23" s="192"/>
      <c r="Y23" s="193"/>
      <c r="Z23" s="192"/>
      <c r="AA23" s="193"/>
      <c r="AB23" s="192"/>
      <c r="AC23" s="193"/>
      <c r="AD23" s="192"/>
      <c r="AE23" s="193"/>
      <c r="AF23" s="192"/>
      <c r="AG23" s="193"/>
      <c r="AH23" s="192"/>
      <c r="AI23" s="193"/>
      <c r="AJ23" s="192"/>
      <c r="AK23" s="193"/>
      <c r="AL23" s="100"/>
      <c r="AM23" s="101"/>
      <c r="AN23" s="100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62"/>
      <c r="BA23" s="195"/>
      <c r="BB23" s="195"/>
      <c r="BC23" s="195"/>
      <c r="BD23" s="195"/>
      <c r="BE23" s="195"/>
      <c r="BF23" s="195"/>
      <c r="BG23" s="195"/>
      <c r="BH23" s="195"/>
      <c r="BI23" s="195"/>
      <c r="BJ23" s="195"/>
      <c r="BK23" s="195"/>
      <c r="BL23" s="196"/>
      <c r="BM23" s="197"/>
      <c r="BN23" s="197"/>
      <c r="BO23" s="196"/>
      <c r="BP23" s="64"/>
    </row>
    <row r="24" spans="1:256" ht="14.25" hidden="1" customHeight="1">
      <c r="A24" s="198">
        <f>IF(B5=0,0,COUNTA(A5:A22)+1)</f>
        <v>19</v>
      </c>
      <c r="B24" s="63"/>
      <c r="C24" s="328"/>
      <c r="D24" s="199"/>
      <c r="E24" s="200"/>
      <c r="F24" s="184"/>
      <c r="G24" s="201"/>
      <c r="H24" s="186"/>
      <c r="I24" s="201"/>
      <c r="J24" s="188"/>
      <c r="K24" s="189"/>
      <c r="L24" s="190"/>
      <c r="M24" s="191"/>
      <c r="N24" s="187"/>
      <c r="O24" s="187"/>
      <c r="P24" s="192"/>
      <c r="Q24" s="193"/>
      <c r="R24" s="192"/>
      <c r="S24" s="193"/>
      <c r="T24" s="202"/>
      <c r="U24" s="193"/>
      <c r="V24" s="202"/>
      <c r="W24" s="193"/>
      <c r="X24" s="202"/>
      <c r="Y24" s="193"/>
      <c r="Z24" s="202"/>
      <c r="AA24" s="193"/>
      <c r="AB24" s="202"/>
      <c r="AC24" s="193"/>
      <c r="AD24" s="192"/>
      <c r="AE24" s="193"/>
      <c r="AF24" s="202"/>
      <c r="AG24" s="193"/>
      <c r="AH24" s="202"/>
      <c r="AI24" s="193"/>
      <c r="AJ24" s="192"/>
      <c r="AK24" s="193"/>
      <c r="AL24" s="100"/>
      <c r="AM24" s="101"/>
      <c r="AN24" s="100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62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6"/>
      <c r="BM24" s="197"/>
      <c r="BN24" s="197"/>
      <c r="BO24" s="196"/>
      <c r="BP24" s="64"/>
    </row>
    <row r="25" spans="1:256" ht="14.25" customHeight="1">
      <c r="A25" s="203">
        <f>IF(B5=0,0,COUNTA(A5:A22))</f>
        <v>18</v>
      </c>
      <c r="B25" s="204"/>
      <c r="C25" s="205"/>
      <c r="D25" s="205"/>
      <c r="E25" s="205"/>
      <c r="F25" s="184"/>
      <c r="G25" s="206"/>
      <c r="H25" s="207"/>
      <c r="I25" s="207"/>
      <c r="J25" s="207"/>
      <c r="K25" s="189"/>
      <c r="L25" s="207"/>
      <c r="M25" s="207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8"/>
      <c r="AM25" s="208"/>
      <c r="AN25" s="208"/>
      <c r="AO25" s="197"/>
      <c r="AP25" s="209"/>
      <c r="AQ25" s="209"/>
      <c r="AR25" s="197"/>
      <c r="AS25" s="197"/>
      <c r="AT25" s="197"/>
      <c r="AU25" s="197"/>
      <c r="AV25" s="197"/>
      <c r="AW25" s="197"/>
      <c r="AX25" s="197"/>
      <c r="AY25" s="209"/>
      <c r="AZ25" s="62"/>
      <c r="BA25" s="62"/>
      <c r="BB25" s="62"/>
      <c r="BC25" s="63"/>
      <c r="BD25" s="63"/>
      <c r="BE25" s="209"/>
      <c r="BF25" s="195"/>
      <c r="BG25" s="209"/>
      <c r="BH25" s="209"/>
      <c r="BI25" s="209"/>
      <c r="BJ25" s="209"/>
      <c r="BK25" s="209"/>
      <c r="BL25" s="209"/>
      <c r="BM25" s="197"/>
      <c r="BN25" s="209"/>
      <c r="BO25" s="63"/>
      <c r="BP25" s="64"/>
    </row>
    <row r="26" spans="1:256" customFormat="1" ht="14.1" customHeight="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spans="1:256" customFormat="1" ht="14.1" customHeight="1">
      <c r="A27" s="215"/>
      <c r="B27" s="212"/>
      <c r="C27" s="212"/>
      <c r="D27" s="212"/>
      <c r="E27" s="212"/>
      <c r="F27" s="212"/>
      <c r="G27" s="212"/>
      <c r="H27" s="216"/>
      <c r="I27" s="217"/>
      <c r="J27" s="218"/>
      <c r="K27" s="216"/>
      <c r="L27" s="217"/>
      <c r="M27" s="218"/>
      <c r="N27" s="216"/>
      <c r="O27" s="217"/>
      <c r="P27" s="218"/>
      <c r="Q27" s="216"/>
      <c r="R27" s="217"/>
      <c r="S27" s="218"/>
      <c r="T27" s="216"/>
      <c r="U27" s="217"/>
      <c r="V27" s="216"/>
      <c r="W27" s="216"/>
      <c r="X27" s="217"/>
      <c r="Y27" s="218"/>
      <c r="Z27" s="216"/>
      <c r="AA27" s="217"/>
      <c r="AB27" s="217"/>
      <c r="AC27" s="217"/>
      <c r="AD27" s="217"/>
      <c r="AE27" s="217"/>
      <c r="AF27" s="217"/>
      <c r="AG27" s="212"/>
      <c r="AH27" s="212"/>
      <c r="AI27" s="212"/>
      <c r="AJ27" s="212"/>
      <c r="AK27" s="212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spans="1:256" customFormat="1" ht="14.1" customHeight="1">
      <c r="A28" s="215"/>
      <c r="B28" s="212"/>
      <c r="C28" s="212"/>
      <c r="D28" s="212"/>
      <c r="E28" s="212"/>
      <c r="F28" s="212"/>
      <c r="G28" s="212"/>
      <c r="H28" s="216"/>
      <c r="I28" s="212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8"/>
      <c r="W28" s="216"/>
      <c r="X28" s="217"/>
      <c r="Y28" s="218"/>
      <c r="Z28" s="218"/>
      <c r="AA28" s="217"/>
      <c r="AB28" s="217"/>
      <c r="AC28" s="217"/>
      <c r="AD28" s="217"/>
      <c r="AE28" s="217"/>
      <c r="AF28" s="217"/>
      <c r="AG28" s="212"/>
      <c r="AH28" s="212"/>
      <c r="AI28" s="212"/>
      <c r="AJ28" s="212"/>
      <c r="AK28" s="212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spans="1:256" customFormat="1" ht="14.1" customHeight="1">
      <c r="A29" s="215"/>
      <c r="B29" s="212"/>
      <c r="C29" s="212"/>
      <c r="D29" s="212"/>
      <c r="E29" s="212"/>
      <c r="F29" s="212"/>
      <c r="G29" s="212"/>
      <c r="H29" s="216"/>
      <c r="I29" s="217"/>
      <c r="J29" s="218"/>
      <c r="K29" s="216"/>
      <c r="L29" s="217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8"/>
      <c r="AA29" s="217"/>
      <c r="AB29" s="217"/>
      <c r="AC29" s="217"/>
      <c r="AD29" s="217"/>
      <c r="AE29" s="217"/>
      <c r="AF29" s="217"/>
      <c r="AG29" s="212"/>
      <c r="AH29" s="212"/>
      <c r="AI29" s="212"/>
      <c r="AJ29" s="212"/>
      <c r="AK29" s="212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spans="1:256" customFormat="1" ht="15">
      <c r="A30" s="215"/>
      <c r="B30" s="212"/>
      <c r="C30" s="212"/>
      <c r="D30" s="212"/>
      <c r="E30" s="212"/>
      <c r="F30" s="212"/>
      <c r="G30" s="212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6"/>
      <c r="U30" s="217"/>
      <c r="V30" s="218"/>
      <c r="W30" s="216"/>
      <c r="X30" s="217"/>
      <c r="Y30" s="218"/>
      <c r="Z30" s="218"/>
      <c r="AA30" s="217"/>
      <c r="AB30" s="217"/>
      <c r="AC30" s="217"/>
      <c r="AD30" s="217"/>
      <c r="AE30" s="217"/>
      <c r="AF30" s="217"/>
      <c r="AG30" s="212"/>
      <c r="AH30" s="212"/>
      <c r="AI30" s="212"/>
      <c r="AJ30" s="212"/>
      <c r="AK30" s="212"/>
      <c r="AL30" s="219"/>
      <c r="AM30" s="219"/>
      <c r="AN30" s="219"/>
    </row>
    <row r="31" spans="1:256" customFormat="1" ht="15">
      <c r="A31" s="220" t="s">
        <v>205</v>
      </c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18"/>
      <c r="N31" s="216"/>
      <c r="O31" s="217"/>
      <c r="P31" s="218"/>
      <c r="Q31" s="216"/>
      <c r="R31" s="217"/>
      <c r="S31" s="218"/>
      <c r="T31" s="216"/>
      <c r="U31" s="217"/>
      <c r="V31" s="218"/>
      <c r="W31" s="216"/>
      <c r="X31" s="217"/>
      <c r="Y31" s="218"/>
      <c r="Z31" s="216"/>
      <c r="AA31" s="217"/>
      <c r="AB31" s="217"/>
      <c r="AC31" s="217"/>
      <c r="AD31" s="217"/>
      <c r="AE31" s="217"/>
      <c r="AF31" s="217"/>
      <c r="AG31" s="212"/>
      <c r="AH31" s="212"/>
      <c r="AI31" s="212"/>
      <c r="AJ31" s="212"/>
      <c r="AK31" s="212"/>
      <c r="AL31" s="219"/>
      <c r="AM31" s="219"/>
      <c r="AN31" s="219"/>
    </row>
    <row r="32" spans="1:256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5"/>
      <c r="AM32" s="65"/>
      <c r="AN32" s="65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330"/>
    </row>
    <row r="33" spans="1:68">
      <c r="A33" s="62"/>
      <c r="B33" s="62"/>
      <c r="C33" s="329"/>
      <c r="D33" s="62"/>
      <c r="E33" s="62"/>
      <c r="F33" s="62"/>
      <c r="G33" s="62"/>
      <c r="H33" s="62"/>
      <c r="I33" s="62"/>
      <c r="J33" s="62"/>
      <c r="K33" s="62"/>
      <c r="L33" s="62"/>
      <c r="M33" s="329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5"/>
      <c r="AM33" s="65"/>
      <c r="AN33" s="65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330"/>
    </row>
    <row r="34" spans="1:68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5"/>
      <c r="AM34" s="65"/>
      <c r="AN34" s="65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330"/>
    </row>
    <row r="35" spans="1:68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5"/>
      <c r="AM35" s="65"/>
      <c r="AN35" s="65"/>
    </row>
    <row r="36" spans="1:68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5"/>
      <c r="AM36" s="65"/>
      <c r="AN36" s="65"/>
    </row>
    <row r="37" spans="1:68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5"/>
      <c r="AM37" s="65"/>
      <c r="AN37" s="65"/>
    </row>
    <row r="38" spans="1:68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5"/>
      <c r="AM38" s="65"/>
      <c r="AN38" s="65"/>
    </row>
    <row r="39" spans="1:68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5"/>
      <c r="AM39" s="65"/>
      <c r="AN39" s="65"/>
    </row>
    <row r="40" spans="1:68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5"/>
      <c r="AM40" s="65"/>
      <c r="AN40" s="65"/>
    </row>
    <row r="41" spans="1:68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5"/>
      <c r="AM41" s="65"/>
      <c r="AN41" s="65"/>
    </row>
    <row r="42" spans="1:68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5"/>
      <c r="AM42" s="65"/>
      <c r="AN42" s="65"/>
    </row>
    <row r="43" spans="1:68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5"/>
      <c r="AM43" s="65"/>
      <c r="AN43" s="65"/>
    </row>
    <row r="44" spans="1:68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5"/>
      <c r="AM44" s="65"/>
      <c r="AN44" s="65"/>
    </row>
    <row r="45" spans="1:6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5"/>
      <c r="AM45" s="65"/>
      <c r="AN45" s="65"/>
    </row>
  </sheetData>
  <protectedRanges>
    <protectedRange sqref="L5:L24" name="Diapazons4"/>
    <protectedRange sqref="P5:AK23" name="Diapazons2"/>
    <protectedRange sqref="A1 A3 B23:D23 A25 K23:K25 L23:L24 G23 A7:D7 A12:B17 A5:B6 D5:D6 D12:D17 A18:D18 A11:D11 A8:B10 D8:D10 A19:B22 D19:D22 K5:L22 G5:G22" name="Diapazons1"/>
    <protectedRange sqref="Q3 J5:J24" name="Diapazons3"/>
    <protectedRange sqref="C5:C6" name="Diapazons1_6_2_1_1"/>
    <protectedRange sqref="C9" name="Diapazons1_6_2_1_3"/>
    <protectedRange sqref="C13:C17" name="Diapazons1_6_2_1_4"/>
    <protectedRange sqref="C20:C22 C12" name="Diapazons1_9_2_3_3_2_7_1"/>
    <protectedRange sqref="C8" name="Diapazons1_5_1_1"/>
    <protectedRange sqref="C10" name="Diapazons1_5_1_1_1"/>
    <protectedRange sqref="C19" name="Diapazons1_5_1_1_2"/>
    <protectedRange sqref="N27:N31" name="Diapazons4_1_1"/>
    <protectedRange sqref="R27:Z31" name="Diapazons2_1_1"/>
    <protectedRange sqref="I27:I31 M27:N31 A27:F31" name="Diapazons1_9_2_1_1_1_1"/>
    <protectedRange sqref="L27:L31" name="Diapazons3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2">
    <cfRule type="expression" dxfId="341" priority="95" stopIfTrue="1">
      <formula>A5=0</formula>
    </cfRule>
  </conditionalFormatting>
  <conditionalFormatting sqref="F5:F24">
    <cfRule type="expression" dxfId="340" priority="99" stopIfTrue="1">
      <formula>A5=0</formula>
    </cfRule>
  </conditionalFormatting>
  <conditionalFormatting sqref="H5:H22">
    <cfRule type="expression" dxfId="339" priority="100" stopIfTrue="1">
      <formula>A5=0</formula>
    </cfRule>
  </conditionalFormatting>
  <conditionalFormatting sqref="P5:P22">
    <cfRule type="expression" dxfId="338" priority="101" stopIfTrue="1">
      <formula>A5=0</formula>
    </cfRule>
    <cfRule type="expression" dxfId="337" priority="102" stopIfTrue="1">
      <formula>P5=99</formula>
    </cfRule>
  </conditionalFormatting>
  <conditionalFormatting sqref="M5:M22">
    <cfRule type="expression" dxfId="336" priority="103" stopIfTrue="1">
      <formula>A5=0</formula>
    </cfRule>
  </conditionalFormatting>
  <conditionalFormatting sqref="N5:N22">
    <cfRule type="expression" dxfId="335" priority="104" stopIfTrue="1">
      <formula>A5=0</formula>
    </cfRule>
  </conditionalFormatting>
  <conditionalFormatting sqref="O5:O22">
    <cfRule type="expression" dxfId="334" priority="105" stopIfTrue="1">
      <formula>A5=0</formula>
    </cfRule>
  </conditionalFormatting>
  <conditionalFormatting sqref="Q5:Q22">
    <cfRule type="expression" dxfId="333" priority="106" stopIfTrue="1">
      <formula>A5=0</formula>
    </cfRule>
  </conditionalFormatting>
  <conditionalFormatting sqref="S5:S22">
    <cfRule type="expression" dxfId="332" priority="107" stopIfTrue="1">
      <formula>A5=0</formula>
    </cfRule>
  </conditionalFormatting>
  <conditionalFormatting sqref="U5:U22">
    <cfRule type="expression" dxfId="331" priority="108" stopIfTrue="1">
      <formula>A5=0</formula>
    </cfRule>
  </conditionalFormatting>
  <conditionalFormatting sqref="W5:W22">
    <cfRule type="expression" dxfId="330" priority="109" stopIfTrue="1">
      <formula>A5=0</formula>
    </cfRule>
  </conditionalFormatting>
  <conditionalFormatting sqref="Y5:Y22">
    <cfRule type="expression" dxfId="329" priority="110" stopIfTrue="1">
      <formula>A5=0</formula>
    </cfRule>
  </conditionalFormatting>
  <conditionalFormatting sqref="AA5:AA22">
    <cfRule type="expression" dxfId="328" priority="111" stopIfTrue="1">
      <formula>A5=0</formula>
    </cfRule>
  </conditionalFormatting>
  <conditionalFormatting sqref="B5:B22">
    <cfRule type="expression" dxfId="327" priority="112" stopIfTrue="1">
      <formula>J5=1</formula>
    </cfRule>
    <cfRule type="expression" dxfId="326" priority="113" stopIfTrue="1">
      <formula>J5=2</formula>
    </cfRule>
    <cfRule type="expression" dxfId="325" priority="114" stopIfTrue="1">
      <formula>J5=3</formula>
    </cfRule>
  </conditionalFormatting>
  <conditionalFormatting sqref="AC5:AC22">
    <cfRule type="expression" dxfId="324" priority="119" stopIfTrue="1">
      <formula>A5=0</formula>
    </cfRule>
  </conditionalFormatting>
  <conditionalFormatting sqref="AE5:AE22">
    <cfRule type="expression" dxfId="323" priority="120" stopIfTrue="1">
      <formula>A5=0</formula>
    </cfRule>
  </conditionalFormatting>
  <conditionalFormatting sqref="AG5:AG22">
    <cfRule type="expression" dxfId="322" priority="121" stopIfTrue="1">
      <formula>A5=0</formula>
    </cfRule>
  </conditionalFormatting>
  <conditionalFormatting sqref="AI5:AI22">
    <cfRule type="expression" dxfId="321" priority="122" stopIfTrue="1">
      <formula>A5=0</formula>
    </cfRule>
  </conditionalFormatting>
  <conditionalFormatting sqref="AK5:AK22">
    <cfRule type="expression" dxfId="320" priority="123" stopIfTrue="1">
      <formula>A5=0</formula>
    </cfRule>
  </conditionalFormatting>
  <conditionalFormatting sqref="I5:I22">
    <cfRule type="expression" dxfId="319" priority="124" stopIfTrue="1">
      <formula>A5=0</formula>
    </cfRule>
    <cfRule type="expression" dxfId="318" priority="125" stopIfTrue="1">
      <formula>I5&gt;150</formula>
    </cfRule>
    <cfRule type="expression" dxfId="317" priority="126" stopIfTrue="1">
      <formula>I5&lt;-150</formula>
    </cfRule>
  </conditionalFormatting>
  <conditionalFormatting sqref="R5:R22">
    <cfRule type="expression" dxfId="316" priority="127" stopIfTrue="1">
      <formula>A5=0</formula>
    </cfRule>
    <cfRule type="expression" dxfId="315" priority="128" stopIfTrue="1">
      <formula>R5=99</formula>
    </cfRule>
  </conditionalFormatting>
  <conditionalFormatting sqref="T5:T22">
    <cfRule type="expression" dxfId="314" priority="129" stopIfTrue="1">
      <formula>A5=0</formula>
    </cfRule>
    <cfRule type="expression" dxfId="313" priority="130" stopIfTrue="1">
      <formula>T5=99</formula>
    </cfRule>
  </conditionalFormatting>
  <conditionalFormatting sqref="V5:V22">
    <cfRule type="expression" dxfId="312" priority="131" stopIfTrue="1">
      <formula>A5=0</formula>
    </cfRule>
    <cfRule type="expression" dxfId="311" priority="132" stopIfTrue="1">
      <formula>V5=99</formula>
    </cfRule>
  </conditionalFormatting>
  <conditionalFormatting sqref="X5:X22">
    <cfRule type="expression" dxfId="310" priority="133" stopIfTrue="1">
      <formula>A5=0</formula>
    </cfRule>
    <cfRule type="expression" dxfId="309" priority="134" stopIfTrue="1">
      <formula>X5=99</formula>
    </cfRule>
  </conditionalFormatting>
  <conditionalFormatting sqref="Z5:Z22">
    <cfRule type="expression" dxfId="308" priority="135" stopIfTrue="1">
      <formula>A5=0</formula>
    </cfRule>
    <cfRule type="expression" dxfId="307" priority="136" stopIfTrue="1">
      <formula>Z5=99</formula>
    </cfRule>
  </conditionalFormatting>
  <conditionalFormatting sqref="AB5:AB22">
    <cfRule type="expression" dxfId="306" priority="137" stopIfTrue="1">
      <formula>A5=0</formula>
    </cfRule>
    <cfRule type="expression" dxfId="305" priority="138" stopIfTrue="1">
      <formula>AB5=99</formula>
    </cfRule>
  </conditionalFormatting>
  <conditionalFormatting sqref="AD5:AD22">
    <cfRule type="expression" dxfId="304" priority="139" stopIfTrue="1">
      <formula>A5=0</formula>
    </cfRule>
    <cfRule type="expression" dxfId="303" priority="140" stopIfTrue="1">
      <formula>AD5=99</formula>
    </cfRule>
  </conditionalFormatting>
  <conditionalFormatting sqref="AF5:AF22">
    <cfRule type="expression" dxfId="302" priority="141" stopIfTrue="1">
      <formula>A5=0</formula>
    </cfRule>
    <cfRule type="expression" dxfId="301" priority="142" stopIfTrue="1">
      <formula>AF5=99</formula>
    </cfRule>
  </conditionalFormatting>
  <conditionalFormatting sqref="AH5:AH22">
    <cfRule type="expression" dxfId="300" priority="143" stopIfTrue="1">
      <formula>A5=0</formula>
    </cfRule>
    <cfRule type="expression" dxfId="299" priority="144" stopIfTrue="1">
      <formula>AH5=99</formula>
    </cfRule>
  </conditionalFormatting>
  <conditionalFormatting sqref="AJ5:AJ22">
    <cfRule type="expression" dxfId="298" priority="145" stopIfTrue="1">
      <formula>A5=0</formula>
    </cfRule>
    <cfRule type="expression" dxfId="297" priority="146" stopIfTrue="1">
      <formula>AJ5=99</formula>
    </cfRule>
  </conditionalFormatting>
  <conditionalFormatting sqref="AO5:AO22">
    <cfRule type="expression" dxfId="296" priority="147" stopIfTrue="1">
      <formula>A5=0</formula>
    </cfRule>
  </conditionalFormatting>
  <conditionalFormatting sqref="AP5:AP22">
    <cfRule type="expression" dxfId="295" priority="148" stopIfTrue="1">
      <formula>A5=0</formula>
    </cfRule>
  </conditionalFormatting>
  <conditionalFormatting sqref="AQ5:AQ22">
    <cfRule type="expression" dxfId="294" priority="149" stopIfTrue="1">
      <formula>A5=0</formula>
    </cfRule>
  </conditionalFormatting>
  <conditionalFormatting sqref="AR5:AR22">
    <cfRule type="expression" dxfId="293" priority="150" stopIfTrue="1">
      <formula>A5=0</formula>
    </cfRule>
  </conditionalFormatting>
  <conditionalFormatting sqref="AS5:AS22">
    <cfRule type="expression" dxfId="292" priority="151" stopIfTrue="1">
      <formula>A5=0</formula>
    </cfRule>
  </conditionalFormatting>
  <conditionalFormatting sqref="AT5:AT22">
    <cfRule type="expression" dxfId="291" priority="152" stopIfTrue="1">
      <formula>A5=0</formula>
    </cfRule>
  </conditionalFormatting>
  <conditionalFormatting sqref="AU5:AU22">
    <cfRule type="expression" dxfId="290" priority="153" stopIfTrue="1">
      <formula>A5=0</formula>
    </cfRule>
  </conditionalFormatting>
  <conditionalFormatting sqref="AV5:AV22">
    <cfRule type="expression" dxfId="289" priority="154" stopIfTrue="1">
      <formula>A5=0</formula>
    </cfRule>
  </conditionalFormatting>
  <conditionalFormatting sqref="AW5:AW22">
    <cfRule type="expression" dxfId="288" priority="155" stopIfTrue="1">
      <formula>A5=0</formula>
    </cfRule>
  </conditionalFormatting>
  <conditionalFormatting sqref="AX5:AX22">
    <cfRule type="expression" dxfId="287" priority="156" stopIfTrue="1">
      <formula>A5=0</formula>
    </cfRule>
  </conditionalFormatting>
  <conditionalFormatting sqref="AY5:AY22">
    <cfRule type="expression" dxfId="286" priority="157" stopIfTrue="1">
      <formula>A5=0</formula>
    </cfRule>
  </conditionalFormatting>
  <conditionalFormatting sqref="BA5:BA22">
    <cfRule type="expression" dxfId="285" priority="158" stopIfTrue="1">
      <formula>A5=0</formula>
    </cfRule>
  </conditionalFormatting>
  <conditionalFormatting sqref="BB5:BB22">
    <cfRule type="expression" dxfId="284" priority="159" stopIfTrue="1">
      <formula>A5=0</formula>
    </cfRule>
  </conditionalFormatting>
  <conditionalFormatting sqref="BC5:BC22">
    <cfRule type="expression" dxfId="283" priority="160" stopIfTrue="1">
      <formula>A5=0</formula>
    </cfRule>
  </conditionalFormatting>
  <conditionalFormatting sqref="BD5:BD22">
    <cfRule type="expression" dxfId="282" priority="161" stopIfTrue="1">
      <formula>A5=0</formula>
    </cfRule>
  </conditionalFormatting>
  <conditionalFormatting sqref="BE5:BE22">
    <cfRule type="expression" dxfId="281" priority="162" stopIfTrue="1">
      <formula>A5=0</formula>
    </cfRule>
  </conditionalFormatting>
  <conditionalFormatting sqref="BF5:BF22">
    <cfRule type="expression" dxfId="280" priority="163" stopIfTrue="1">
      <formula>A5=0</formula>
    </cfRule>
  </conditionalFormatting>
  <conditionalFormatting sqref="BG5:BG22">
    <cfRule type="expression" dxfId="279" priority="164" stopIfTrue="1">
      <formula>A5=0</formula>
    </cfRule>
  </conditionalFormatting>
  <conditionalFormatting sqref="BH5:BH22">
    <cfRule type="expression" dxfId="278" priority="165" stopIfTrue="1">
      <formula>A5=0</formula>
    </cfRule>
  </conditionalFormatting>
  <conditionalFormatting sqref="BI5:BI22">
    <cfRule type="expression" dxfId="277" priority="166" stopIfTrue="1">
      <formula>A5=0</formula>
    </cfRule>
  </conditionalFormatting>
  <conditionalFormatting sqref="BJ5:BJ22">
    <cfRule type="expression" dxfId="276" priority="167" stopIfTrue="1">
      <formula>A5=0</formula>
    </cfRule>
  </conditionalFormatting>
  <conditionalFormatting sqref="BK5:BK22">
    <cfRule type="expression" dxfId="275" priority="168" stopIfTrue="1">
      <formula>A5=0</formula>
    </cfRule>
  </conditionalFormatting>
  <conditionalFormatting sqref="BL5:BL22">
    <cfRule type="expression" dxfId="274" priority="169" stopIfTrue="1">
      <formula>A5=0</formula>
    </cfRule>
  </conditionalFormatting>
  <conditionalFormatting sqref="BM5:BM22">
    <cfRule type="expression" dxfId="273" priority="170" stopIfTrue="1">
      <formula>A5=0</formula>
    </cfRule>
  </conditionalFormatting>
  <conditionalFormatting sqref="BN5:BN22">
    <cfRule type="expression" dxfId="272" priority="171" stopIfTrue="1">
      <formula>A5=0</formula>
    </cfRule>
  </conditionalFormatting>
  <conditionalFormatting sqref="BO5:BO22">
    <cfRule type="expression" dxfId="271" priority="172" stopIfTrue="1">
      <formula>A5=0</formula>
    </cfRule>
  </conditionalFormatting>
  <conditionalFormatting sqref="K5:K22">
    <cfRule type="expression" dxfId="270" priority="173" stopIfTrue="1">
      <formula>A5=0</formula>
    </cfRule>
  </conditionalFormatting>
  <conditionalFormatting sqref="Q3:AK3">
    <cfRule type="expression" dxfId="269" priority="98" stopIfTrue="1">
      <formula>$Q$3=0</formula>
    </cfRule>
  </conditionalFormatting>
  <conditionalFormatting sqref="J5:J22">
    <cfRule type="cellIs" dxfId="268" priority="115" stopIfTrue="1" operator="equal">
      <formula>1</formula>
    </cfRule>
    <cfRule type="cellIs" dxfId="267" priority="116" stopIfTrue="1" operator="equal">
      <formula>2</formula>
    </cfRule>
    <cfRule type="cellIs" dxfId="266" priority="117" stopIfTrue="1" operator="equal">
      <formula>3</formula>
    </cfRule>
  </conditionalFormatting>
  <conditionalFormatting sqref="H3">
    <cfRule type="cellIs" dxfId="265" priority="118" stopIfTrue="1" operator="equal">
      <formula>0</formula>
    </cfRule>
  </conditionalFormatting>
  <conditionalFormatting sqref="G27:G30">
    <cfRule type="expression" dxfId="264" priority="89" stopIfTrue="1">
      <formula>A27=0</formula>
    </cfRule>
  </conditionalFormatting>
  <conditionalFormatting sqref="H27:H30">
    <cfRule type="expression" dxfId="263" priority="88" stopIfTrue="1">
      <formula>A27=0</formula>
    </cfRule>
  </conditionalFormatting>
  <conditionalFormatting sqref="J27:J30">
    <cfRule type="expression" dxfId="262" priority="87" stopIfTrue="1">
      <formula>A27=0</formula>
    </cfRule>
  </conditionalFormatting>
  <conditionalFormatting sqref="R27:R31">
    <cfRule type="expression" dxfId="261" priority="85" stopIfTrue="1">
      <formula>A27=0</formula>
    </cfRule>
    <cfRule type="expression" dxfId="260" priority="86" stopIfTrue="1">
      <formula>R27=99</formula>
    </cfRule>
  </conditionalFormatting>
  <conditionalFormatting sqref="O27:O31 AA27:AA31">
    <cfRule type="expression" dxfId="259" priority="84" stopIfTrue="1">
      <formula>A27=0</formula>
    </cfRule>
  </conditionalFormatting>
  <conditionalFormatting sqref="P27:P31">
    <cfRule type="expression" dxfId="258" priority="83" stopIfTrue="1">
      <formula>A27=0</formula>
    </cfRule>
  </conditionalFormatting>
  <conditionalFormatting sqref="S27:S31">
    <cfRule type="expression" dxfId="257" priority="82" stopIfTrue="1">
      <formula>A27=0</formula>
    </cfRule>
  </conditionalFormatting>
  <conditionalFormatting sqref="W27:W31">
    <cfRule type="expression" dxfId="256" priority="81" stopIfTrue="1">
      <formula>A27=0</formula>
    </cfRule>
  </conditionalFormatting>
  <conditionalFormatting sqref="Y27:Y31">
    <cfRule type="expression" dxfId="255" priority="80" stopIfTrue="1">
      <formula>A27=0</formula>
    </cfRule>
  </conditionalFormatting>
  <conditionalFormatting sqref="D27:D30">
    <cfRule type="expression" dxfId="254" priority="77" stopIfTrue="1">
      <formula>L27=1</formula>
    </cfRule>
    <cfRule type="expression" dxfId="253" priority="78" stopIfTrue="1">
      <formula>L27=2</formula>
    </cfRule>
    <cfRule type="expression" dxfId="252" priority="79" stopIfTrue="1">
      <formula>L27=3</formula>
    </cfRule>
  </conditionalFormatting>
  <conditionalFormatting sqref="T27:T31">
    <cfRule type="expression" dxfId="251" priority="75" stopIfTrue="1">
      <formula>A27=0</formula>
    </cfRule>
    <cfRule type="expression" dxfId="250" priority="76" stopIfTrue="1">
      <formula>T27=99</formula>
    </cfRule>
  </conditionalFormatting>
  <conditionalFormatting sqref="V28:V31">
    <cfRule type="expression" dxfId="249" priority="73" stopIfTrue="1">
      <formula>A28=0</formula>
    </cfRule>
    <cfRule type="expression" dxfId="248" priority="74" stopIfTrue="1">
      <formula>V28=99</formula>
    </cfRule>
  </conditionalFormatting>
  <conditionalFormatting sqref="X27:X31">
    <cfRule type="expression" dxfId="247" priority="71" stopIfTrue="1">
      <formula>A27=0</formula>
    </cfRule>
    <cfRule type="expression" dxfId="246" priority="72" stopIfTrue="1">
      <formula>X27=99</formula>
    </cfRule>
  </conditionalFormatting>
  <conditionalFormatting sqref="Z28:Z31">
    <cfRule type="expression" dxfId="245" priority="69" stopIfTrue="1">
      <formula>A28=0</formula>
    </cfRule>
    <cfRule type="expression" dxfId="244" priority="70" stopIfTrue="1">
      <formula>Z28=99</formula>
    </cfRule>
  </conditionalFormatting>
  <conditionalFormatting sqref="M27:M31">
    <cfRule type="expression" dxfId="243" priority="68" stopIfTrue="1">
      <formula>A27=0</formula>
    </cfRule>
  </conditionalFormatting>
  <conditionalFormatting sqref="L27:L30">
    <cfRule type="cellIs" dxfId="242" priority="65" stopIfTrue="1" operator="equal">
      <formula>1</formula>
    </cfRule>
    <cfRule type="cellIs" dxfId="241" priority="66" stopIfTrue="1" operator="equal">
      <formula>2</formula>
    </cfRule>
    <cfRule type="cellIs" dxfId="240" priority="67" stopIfTrue="1" operator="equal">
      <formula>3</formula>
    </cfRule>
  </conditionalFormatting>
  <conditionalFormatting sqref="G27:G29">
    <cfRule type="expression" dxfId="239" priority="64" stopIfTrue="1">
      <formula>A27=0</formula>
    </cfRule>
  </conditionalFormatting>
  <conditionalFormatting sqref="H27:H30">
    <cfRule type="expression" dxfId="238" priority="63" stopIfTrue="1">
      <formula>A27=0</formula>
    </cfRule>
  </conditionalFormatting>
  <conditionalFormatting sqref="J27:J29">
    <cfRule type="expression" dxfId="237" priority="62" stopIfTrue="1">
      <formula>A27=0</formula>
    </cfRule>
  </conditionalFormatting>
  <conditionalFormatting sqref="R27:R29">
    <cfRule type="expression" dxfId="236" priority="60" stopIfTrue="1">
      <formula>A27=0</formula>
    </cfRule>
    <cfRule type="expression" dxfId="235" priority="61" stopIfTrue="1">
      <formula>R27=99</formula>
    </cfRule>
  </conditionalFormatting>
  <conditionalFormatting sqref="O27:O29">
    <cfRule type="expression" dxfId="234" priority="59" stopIfTrue="1">
      <formula>A27=0</formula>
    </cfRule>
  </conditionalFormatting>
  <conditionalFormatting sqref="P27:P29">
    <cfRule type="expression" dxfId="233" priority="58" stopIfTrue="1">
      <formula>A27=0</formula>
    </cfRule>
  </conditionalFormatting>
  <conditionalFormatting sqref="Q27:Q31">
    <cfRule type="expression" dxfId="232" priority="57" stopIfTrue="1">
      <formula>A27=0</formula>
    </cfRule>
  </conditionalFormatting>
  <conditionalFormatting sqref="S27:S29">
    <cfRule type="expression" dxfId="231" priority="56" stopIfTrue="1">
      <formula>A27=0</formula>
    </cfRule>
  </conditionalFormatting>
  <conditionalFormatting sqref="U27:U31">
    <cfRule type="expression" dxfId="230" priority="55" stopIfTrue="1">
      <formula>A27=0</formula>
    </cfRule>
  </conditionalFormatting>
  <conditionalFormatting sqref="W27:W29">
    <cfRule type="expression" dxfId="229" priority="54" stopIfTrue="1">
      <formula>A27=0</formula>
    </cfRule>
  </conditionalFormatting>
  <conditionalFormatting sqref="Y27:Y29">
    <cfRule type="expression" dxfId="228" priority="53" stopIfTrue="1">
      <formula>A27=0</formula>
    </cfRule>
  </conditionalFormatting>
  <conditionalFormatting sqref="D27:D29">
    <cfRule type="expression" dxfId="227" priority="50" stopIfTrue="1">
      <formula>L27=1</formula>
    </cfRule>
    <cfRule type="expression" dxfId="226" priority="51" stopIfTrue="1">
      <formula>L27=2</formula>
    </cfRule>
    <cfRule type="expression" dxfId="225" priority="52" stopIfTrue="1">
      <formula>L27=3</formula>
    </cfRule>
  </conditionalFormatting>
  <conditionalFormatting sqref="T27:T29">
    <cfRule type="expression" dxfId="224" priority="48" stopIfTrue="1">
      <formula>A27=0</formula>
    </cfRule>
    <cfRule type="expression" dxfId="223" priority="49" stopIfTrue="1">
      <formula>T27=99</formula>
    </cfRule>
  </conditionalFormatting>
  <conditionalFormatting sqref="V28:V29">
    <cfRule type="expression" dxfId="222" priority="46" stopIfTrue="1">
      <formula>A28=0</formula>
    </cfRule>
    <cfRule type="expression" dxfId="221" priority="47" stopIfTrue="1">
      <formula>V28=99</formula>
    </cfRule>
  </conditionalFormatting>
  <conditionalFormatting sqref="X27:X29">
    <cfRule type="expression" dxfId="220" priority="44" stopIfTrue="1">
      <formula>A27=0</formula>
    </cfRule>
    <cfRule type="expression" dxfId="219" priority="45" stopIfTrue="1">
      <formula>X27=99</formula>
    </cfRule>
  </conditionalFormatting>
  <conditionalFormatting sqref="Z28:Z29">
    <cfRule type="expression" dxfId="218" priority="42" stopIfTrue="1">
      <formula>A28=0</formula>
    </cfRule>
    <cfRule type="expression" dxfId="217" priority="43" stopIfTrue="1">
      <formula>Z28=99</formula>
    </cfRule>
  </conditionalFormatting>
  <conditionalFormatting sqref="M27:M29">
    <cfRule type="expression" dxfId="216" priority="41" stopIfTrue="1">
      <formula>A27=0</formula>
    </cfRule>
  </conditionalFormatting>
  <conditionalFormatting sqref="G27:G30">
    <cfRule type="expression" dxfId="215" priority="40" stopIfTrue="1">
      <formula>A27=0</formula>
    </cfRule>
  </conditionalFormatting>
  <conditionalFormatting sqref="H27:H30">
    <cfRule type="expression" dxfId="214" priority="39" stopIfTrue="1">
      <formula>A27=0</formula>
    </cfRule>
  </conditionalFormatting>
  <conditionalFormatting sqref="J27:J30">
    <cfRule type="expression" dxfId="213" priority="38" stopIfTrue="1">
      <formula>A27=0</formula>
    </cfRule>
  </conditionalFormatting>
  <conditionalFormatting sqref="R27:R31">
    <cfRule type="expression" dxfId="212" priority="36" stopIfTrue="1">
      <formula>A27=0</formula>
    </cfRule>
    <cfRule type="expression" dxfId="211" priority="37" stopIfTrue="1">
      <formula>R27=99</formula>
    </cfRule>
  </conditionalFormatting>
  <conditionalFormatting sqref="O27:O31">
    <cfRule type="expression" dxfId="210" priority="35" stopIfTrue="1">
      <formula>A27=0</formula>
    </cfRule>
  </conditionalFormatting>
  <conditionalFormatting sqref="P27:P31">
    <cfRule type="expression" dxfId="209" priority="34" stopIfTrue="1">
      <formula>A27=0</formula>
    </cfRule>
  </conditionalFormatting>
  <conditionalFormatting sqref="Q27:Q31">
    <cfRule type="expression" dxfId="208" priority="33" stopIfTrue="1">
      <formula>A27=0</formula>
    </cfRule>
  </conditionalFormatting>
  <conditionalFormatting sqref="S27:S31">
    <cfRule type="expression" dxfId="207" priority="32" stopIfTrue="1">
      <formula>A27=0</formula>
    </cfRule>
  </conditionalFormatting>
  <conditionalFormatting sqref="U27:U31">
    <cfRule type="expression" dxfId="206" priority="31" stopIfTrue="1">
      <formula>A27=0</formula>
    </cfRule>
  </conditionalFormatting>
  <conditionalFormatting sqref="W27:W31">
    <cfRule type="expression" dxfId="205" priority="30" stopIfTrue="1">
      <formula>A27=0</formula>
    </cfRule>
  </conditionalFormatting>
  <conditionalFormatting sqref="Y27:Y31">
    <cfRule type="expression" dxfId="204" priority="29" stopIfTrue="1">
      <formula>A27=0</formula>
    </cfRule>
  </conditionalFormatting>
  <conditionalFormatting sqref="D27:D30">
    <cfRule type="expression" dxfId="203" priority="26" stopIfTrue="1">
      <formula>L27=1</formula>
    </cfRule>
    <cfRule type="expression" dxfId="202" priority="27" stopIfTrue="1">
      <formula>L27=2</formula>
    </cfRule>
    <cfRule type="expression" dxfId="201" priority="28" stopIfTrue="1">
      <formula>L27=3</formula>
    </cfRule>
  </conditionalFormatting>
  <conditionalFormatting sqref="T27:T31">
    <cfRule type="expression" dxfId="200" priority="24" stopIfTrue="1">
      <formula>A27=0</formula>
    </cfRule>
    <cfRule type="expression" dxfId="199" priority="25" stopIfTrue="1">
      <formula>T27=99</formula>
    </cfRule>
  </conditionalFormatting>
  <conditionalFormatting sqref="V28:V31">
    <cfRule type="expression" dxfId="198" priority="22" stopIfTrue="1">
      <formula>A28=0</formula>
    </cfRule>
    <cfRule type="expression" dxfId="197" priority="23" stopIfTrue="1">
      <formula>V28=99</formula>
    </cfRule>
  </conditionalFormatting>
  <conditionalFormatting sqref="X27:X31">
    <cfRule type="expression" dxfId="196" priority="20" stopIfTrue="1">
      <formula>A27=0</formula>
    </cfRule>
    <cfRule type="expression" dxfId="195" priority="21" stopIfTrue="1">
      <formula>X27=99</formula>
    </cfRule>
  </conditionalFormatting>
  <conditionalFormatting sqref="Z28:Z31">
    <cfRule type="expression" dxfId="194" priority="18" stopIfTrue="1">
      <formula>A28=0</formula>
    </cfRule>
    <cfRule type="expression" dxfId="193" priority="19" stopIfTrue="1">
      <formula>Z28=99</formula>
    </cfRule>
  </conditionalFormatting>
  <conditionalFormatting sqref="M27:M31">
    <cfRule type="expression" dxfId="192" priority="17" stopIfTrue="1">
      <formula>A27=0</formula>
    </cfRule>
  </conditionalFormatting>
  <conditionalFormatting sqref="V28:V30 Z28:Z30">
    <cfRule type="expression" dxfId="191" priority="16" stopIfTrue="1">
      <formula>FR26=0</formula>
    </cfRule>
  </conditionalFormatting>
  <conditionalFormatting sqref="F28">
    <cfRule type="expression" dxfId="190" priority="15" stopIfTrue="1">
      <formula>A28=0</formula>
    </cfRule>
  </conditionalFormatting>
  <conditionalFormatting sqref="I28">
    <cfRule type="expression" dxfId="189" priority="14" stopIfTrue="1">
      <formula>E28=0</formula>
    </cfRule>
  </conditionalFormatting>
  <conditionalFormatting sqref="E28">
    <cfRule type="expression" dxfId="188" priority="90" stopIfTrue="1">
      <formula>FW26=0</formula>
    </cfRule>
  </conditionalFormatting>
  <conditionalFormatting sqref="AB27:AF27 AB31:AF31 AB28:AE30">
    <cfRule type="expression" dxfId="187" priority="91" stopIfTrue="1">
      <formula>Q27=0</formula>
    </cfRule>
  </conditionalFormatting>
  <conditionalFormatting sqref="AF28:AF30">
    <cfRule type="expression" dxfId="186" priority="13" stopIfTrue="1">
      <formula>U28=0</formula>
    </cfRule>
  </conditionalFormatting>
  <conditionalFormatting sqref="AL26:AL29">
    <cfRule type="expression" dxfId="185" priority="92" stopIfTrue="1">
      <formula>Z28=0</formula>
    </cfRule>
  </conditionalFormatting>
  <conditionalFormatting sqref="AN26:AR29">
    <cfRule type="expression" dxfId="184" priority="93" stopIfTrue="1">
      <formula>Z28=0</formula>
    </cfRule>
  </conditionalFormatting>
  <conditionalFormatting sqref="AM26:AM29">
    <cfRule type="expression" dxfId="183" priority="94" stopIfTrue="1">
      <formula>Z28=0</formula>
    </cfRule>
  </conditionalFormatting>
  <conditionalFormatting sqref="V27">
    <cfRule type="expression" dxfId="182" priority="11" stopIfTrue="1">
      <formula>C27=0</formula>
    </cfRule>
    <cfRule type="expression" dxfId="181" priority="12" stopIfTrue="1">
      <formula>V27=99</formula>
    </cfRule>
  </conditionalFormatting>
  <conditionalFormatting sqref="V27">
    <cfRule type="expression" dxfId="180" priority="9" stopIfTrue="1">
      <formula>C27=0</formula>
    </cfRule>
    <cfRule type="expression" dxfId="179" priority="10" stopIfTrue="1">
      <formula>V27=99</formula>
    </cfRule>
  </conditionalFormatting>
  <conditionalFormatting sqref="V27">
    <cfRule type="expression" dxfId="178" priority="7" stopIfTrue="1">
      <formula>C27=0</formula>
    </cfRule>
    <cfRule type="expression" dxfId="177" priority="8" stopIfTrue="1">
      <formula>V27=99</formula>
    </cfRule>
  </conditionalFormatting>
  <conditionalFormatting sqref="Z27">
    <cfRule type="expression" dxfId="176" priority="5" stopIfTrue="1">
      <formula>G27=0</formula>
    </cfRule>
    <cfRule type="expression" dxfId="175" priority="6" stopIfTrue="1">
      <formula>Z27=99</formula>
    </cfRule>
  </conditionalFormatting>
  <conditionalFormatting sqref="Z27">
    <cfRule type="expression" dxfId="174" priority="3" stopIfTrue="1">
      <formula>G27=0</formula>
    </cfRule>
    <cfRule type="expression" dxfId="173" priority="4" stopIfTrue="1">
      <formula>Z27=99</formula>
    </cfRule>
  </conditionalFormatting>
  <conditionalFormatting sqref="Z27">
    <cfRule type="expression" dxfId="172" priority="1" stopIfTrue="1">
      <formula>G27=0</formula>
    </cfRule>
    <cfRule type="expression" dxfId="171" priority="2" stopIfTrue="1">
      <formula>Z27=99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4"/>
  <sheetViews>
    <sheetView workbookViewId="0">
      <selection activeCell="A29" sqref="A29:XFD34"/>
    </sheetView>
  </sheetViews>
  <sheetFormatPr defaultRowHeight="12.75"/>
  <cols>
    <col min="1" max="1" width="3.85546875" style="61" customWidth="1"/>
    <col min="2" max="2" width="19.85546875" style="61" customWidth="1"/>
    <col min="3" max="3" width="12.85546875" style="227" customWidth="1"/>
    <col min="4" max="4" width="5.7109375" style="61" customWidth="1"/>
    <col min="5" max="7" width="5.28515625" style="61" customWidth="1"/>
    <col min="8" max="8" width="6.5703125" style="61" customWidth="1"/>
    <col min="9" max="9" width="5.28515625" style="61" customWidth="1"/>
    <col min="10" max="12" width="3.7109375" style="61" customWidth="1"/>
    <col min="13" max="15" width="5.7109375" style="61" customWidth="1"/>
    <col min="16" max="37" width="3.7109375" style="61" customWidth="1"/>
    <col min="38" max="38" width="2.7109375" style="211" customWidth="1"/>
    <col min="39" max="39" width="5.85546875" style="211" hidden="1" customWidth="1"/>
    <col min="40" max="40" width="2.7109375" style="211" customWidth="1"/>
    <col min="41" max="51" width="4.7109375" style="61" customWidth="1"/>
    <col min="52" max="52" width="2.7109375" style="61" customWidth="1"/>
    <col min="53" max="63" width="4.7109375" style="61" customWidth="1"/>
    <col min="64" max="64" width="6.7109375" style="61" customWidth="1"/>
    <col min="65" max="67" width="7.7109375" style="61" customWidth="1"/>
    <col min="68" max="256" width="9.140625" style="61"/>
    <col min="257" max="257" width="3.85546875" style="61" customWidth="1"/>
    <col min="258" max="258" width="19.85546875" style="61" customWidth="1"/>
    <col min="259" max="259" width="12.85546875" style="61" customWidth="1"/>
    <col min="260" max="260" width="5.7109375" style="61" customWidth="1"/>
    <col min="261" max="263" width="5.28515625" style="61" customWidth="1"/>
    <col min="264" max="264" width="6.5703125" style="61" customWidth="1"/>
    <col min="265" max="265" width="5.28515625" style="61" customWidth="1"/>
    <col min="266" max="268" width="3.7109375" style="61" customWidth="1"/>
    <col min="269" max="271" width="5.7109375" style="61" customWidth="1"/>
    <col min="272" max="293" width="3.7109375" style="61" customWidth="1"/>
    <col min="294" max="294" width="2.7109375" style="61" customWidth="1"/>
    <col min="295" max="295" width="0" style="61" hidden="1" customWidth="1"/>
    <col min="296" max="296" width="2.7109375" style="61" customWidth="1"/>
    <col min="297" max="307" width="4.7109375" style="61" customWidth="1"/>
    <col min="308" max="308" width="2.7109375" style="61" customWidth="1"/>
    <col min="309" max="319" width="4.7109375" style="61" customWidth="1"/>
    <col min="320" max="320" width="6.7109375" style="61" customWidth="1"/>
    <col min="321" max="323" width="7.7109375" style="61" customWidth="1"/>
    <col min="324" max="512" width="9.140625" style="61"/>
    <col min="513" max="513" width="3.85546875" style="61" customWidth="1"/>
    <col min="514" max="514" width="19.85546875" style="61" customWidth="1"/>
    <col min="515" max="515" width="12.85546875" style="61" customWidth="1"/>
    <col min="516" max="516" width="5.7109375" style="61" customWidth="1"/>
    <col min="517" max="519" width="5.28515625" style="61" customWidth="1"/>
    <col min="520" max="520" width="6.5703125" style="61" customWidth="1"/>
    <col min="521" max="521" width="5.28515625" style="61" customWidth="1"/>
    <col min="522" max="524" width="3.7109375" style="61" customWidth="1"/>
    <col min="525" max="527" width="5.7109375" style="61" customWidth="1"/>
    <col min="528" max="549" width="3.7109375" style="61" customWidth="1"/>
    <col min="550" max="550" width="2.7109375" style="61" customWidth="1"/>
    <col min="551" max="551" width="0" style="61" hidden="1" customWidth="1"/>
    <col min="552" max="552" width="2.7109375" style="61" customWidth="1"/>
    <col min="553" max="563" width="4.7109375" style="61" customWidth="1"/>
    <col min="564" max="564" width="2.7109375" style="61" customWidth="1"/>
    <col min="565" max="575" width="4.7109375" style="61" customWidth="1"/>
    <col min="576" max="576" width="6.7109375" style="61" customWidth="1"/>
    <col min="577" max="579" width="7.7109375" style="61" customWidth="1"/>
    <col min="580" max="768" width="9.140625" style="61"/>
    <col min="769" max="769" width="3.85546875" style="61" customWidth="1"/>
    <col min="770" max="770" width="19.85546875" style="61" customWidth="1"/>
    <col min="771" max="771" width="12.85546875" style="61" customWidth="1"/>
    <col min="772" max="772" width="5.7109375" style="61" customWidth="1"/>
    <col min="773" max="775" width="5.28515625" style="61" customWidth="1"/>
    <col min="776" max="776" width="6.5703125" style="61" customWidth="1"/>
    <col min="777" max="777" width="5.28515625" style="61" customWidth="1"/>
    <col min="778" max="780" width="3.7109375" style="61" customWidth="1"/>
    <col min="781" max="783" width="5.7109375" style="61" customWidth="1"/>
    <col min="784" max="805" width="3.7109375" style="61" customWidth="1"/>
    <col min="806" max="806" width="2.7109375" style="61" customWidth="1"/>
    <col min="807" max="807" width="0" style="61" hidden="1" customWidth="1"/>
    <col min="808" max="808" width="2.7109375" style="61" customWidth="1"/>
    <col min="809" max="819" width="4.7109375" style="61" customWidth="1"/>
    <col min="820" max="820" width="2.7109375" style="61" customWidth="1"/>
    <col min="821" max="831" width="4.7109375" style="61" customWidth="1"/>
    <col min="832" max="832" width="6.7109375" style="61" customWidth="1"/>
    <col min="833" max="835" width="7.7109375" style="61" customWidth="1"/>
    <col min="836" max="1024" width="9.140625" style="61"/>
    <col min="1025" max="1025" width="3.85546875" style="61" customWidth="1"/>
    <col min="1026" max="1026" width="19.85546875" style="61" customWidth="1"/>
    <col min="1027" max="1027" width="12.85546875" style="61" customWidth="1"/>
    <col min="1028" max="1028" width="5.7109375" style="61" customWidth="1"/>
    <col min="1029" max="1031" width="5.28515625" style="61" customWidth="1"/>
    <col min="1032" max="1032" width="6.5703125" style="61" customWidth="1"/>
    <col min="1033" max="1033" width="5.28515625" style="61" customWidth="1"/>
    <col min="1034" max="1036" width="3.7109375" style="61" customWidth="1"/>
    <col min="1037" max="1039" width="5.7109375" style="61" customWidth="1"/>
    <col min="1040" max="1061" width="3.7109375" style="61" customWidth="1"/>
    <col min="1062" max="1062" width="2.7109375" style="61" customWidth="1"/>
    <col min="1063" max="1063" width="0" style="61" hidden="1" customWidth="1"/>
    <col min="1064" max="1064" width="2.7109375" style="61" customWidth="1"/>
    <col min="1065" max="1075" width="4.7109375" style="61" customWidth="1"/>
    <col min="1076" max="1076" width="2.7109375" style="61" customWidth="1"/>
    <col min="1077" max="1087" width="4.7109375" style="61" customWidth="1"/>
    <col min="1088" max="1088" width="6.7109375" style="61" customWidth="1"/>
    <col min="1089" max="1091" width="7.7109375" style="61" customWidth="1"/>
    <col min="1092" max="1280" width="9.140625" style="61"/>
    <col min="1281" max="1281" width="3.85546875" style="61" customWidth="1"/>
    <col min="1282" max="1282" width="19.85546875" style="61" customWidth="1"/>
    <col min="1283" max="1283" width="12.85546875" style="61" customWidth="1"/>
    <col min="1284" max="1284" width="5.7109375" style="61" customWidth="1"/>
    <col min="1285" max="1287" width="5.28515625" style="61" customWidth="1"/>
    <col min="1288" max="1288" width="6.5703125" style="61" customWidth="1"/>
    <col min="1289" max="1289" width="5.28515625" style="61" customWidth="1"/>
    <col min="1290" max="1292" width="3.7109375" style="61" customWidth="1"/>
    <col min="1293" max="1295" width="5.7109375" style="61" customWidth="1"/>
    <col min="1296" max="1317" width="3.7109375" style="61" customWidth="1"/>
    <col min="1318" max="1318" width="2.7109375" style="61" customWidth="1"/>
    <col min="1319" max="1319" width="0" style="61" hidden="1" customWidth="1"/>
    <col min="1320" max="1320" width="2.7109375" style="61" customWidth="1"/>
    <col min="1321" max="1331" width="4.7109375" style="61" customWidth="1"/>
    <col min="1332" max="1332" width="2.7109375" style="61" customWidth="1"/>
    <col min="1333" max="1343" width="4.7109375" style="61" customWidth="1"/>
    <col min="1344" max="1344" width="6.7109375" style="61" customWidth="1"/>
    <col min="1345" max="1347" width="7.7109375" style="61" customWidth="1"/>
    <col min="1348" max="1536" width="9.140625" style="61"/>
    <col min="1537" max="1537" width="3.85546875" style="61" customWidth="1"/>
    <col min="1538" max="1538" width="19.85546875" style="61" customWidth="1"/>
    <col min="1539" max="1539" width="12.85546875" style="61" customWidth="1"/>
    <col min="1540" max="1540" width="5.7109375" style="61" customWidth="1"/>
    <col min="1541" max="1543" width="5.28515625" style="61" customWidth="1"/>
    <col min="1544" max="1544" width="6.5703125" style="61" customWidth="1"/>
    <col min="1545" max="1545" width="5.28515625" style="61" customWidth="1"/>
    <col min="1546" max="1548" width="3.7109375" style="61" customWidth="1"/>
    <col min="1549" max="1551" width="5.7109375" style="61" customWidth="1"/>
    <col min="1552" max="1573" width="3.7109375" style="61" customWidth="1"/>
    <col min="1574" max="1574" width="2.7109375" style="61" customWidth="1"/>
    <col min="1575" max="1575" width="0" style="61" hidden="1" customWidth="1"/>
    <col min="1576" max="1576" width="2.7109375" style="61" customWidth="1"/>
    <col min="1577" max="1587" width="4.7109375" style="61" customWidth="1"/>
    <col min="1588" max="1588" width="2.7109375" style="61" customWidth="1"/>
    <col min="1589" max="1599" width="4.7109375" style="61" customWidth="1"/>
    <col min="1600" max="1600" width="6.7109375" style="61" customWidth="1"/>
    <col min="1601" max="1603" width="7.7109375" style="61" customWidth="1"/>
    <col min="1604" max="1792" width="9.140625" style="61"/>
    <col min="1793" max="1793" width="3.85546875" style="61" customWidth="1"/>
    <col min="1794" max="1794" width="19.85546875" style="61" customWidth="1"/>
    <col min="1795" max="1795" width="12.85546875" style="61" customWidth="1"/>
    <col min="1796" max="1796" width="5.7109375" style="61" customWidth="1"/>
    <col min="1797" max="1799" width="5.28515625" style="61" customWidth="1"/>
    <col min="1800" max="1800" width="6.5703125" style="61" customWidth="1"/>
    <col min="1801" max="1801" width="5.28515625" style="61" customWidth="1"/>
    <col min="1802" max="1804" width="3.7109375" style="61" customWidth="1"/>
    <col min="1805" max="1807" width="5.7109375" style="61" customWidth="1"/>
    <col min="1808" max="1829" width="3.7109375" style="61" customWidth="1"/>
    <col min="1830" max="1830" width="2.7109375" style="61" customWidth="1"/>
    <col min="1831" max="1831" width="0" style="61" hidden="1" customWidth="1"/>
    <col min="1832" max="1832" width="2.7109375" style="61" customWidth="1"/>
    <col min="1833" max="1843" width="4.7109375" style="61" customWidth="1"/>
    <col min="1844" max="1844" width="2.7109375" style="61" customWidth="1"/>
    <col min="1845" max="1855" width="4.7109375" style="61" customWidth="1"/>
    <col min="1856" max="1856" width="6.7109375" style="61" customWidth="1"/>
    <col min="1857" max="1859" width="7.7109375" style="61" customWidth="1"/>
    <col min="1860" max="2048" width="9.140625" style="61"/>
    <col min="2049" max="2049" width="3.85546875" style="61" customWidth="1"/>
    <col min="2050" max="2050" width="19.85546875" style="61" customWidth="1"/>
    <col min="2051" max="2051" width="12.85546875" style="61" customWidth="1"/>
    <col min="2052" max="2052" width="5.7109375" style="61" customWidth="1"/>
    <col min="2053" max="2055" width="5.28515625" style="61" customWidth="1"/>
    <col min="2056" max="2056" width="6.5703125" style="61" customWidth="1"/>
    <col min="2057" max="2057" width="5.28515625" style="61" customWidth="1"/>
    <col min="2058" max="2060" width="3.7109375" style="61" customWidth="1"/>
    <col min="2061" max="2063" width="5.7109375" style="61" customWidth="1"/>
    <col min="2064" max="2085" width="3.7109375" style="61" customWidth="1"/>
    <col min="2086" max="2086" width="2.7109375" style="61" customWidth="1"/>
    <col min="2087" max="2087" width="0" style="61" hidden="1" customWidth="1"/>
    <col min="2088" max="2088" width="2.7109375" style="61" customWidth="1"/>
    <col min="2089" max="2099" width="4.7109375" style="61" customWidth="1"/>
    <col min="2100" max="2100" width="2.7109375" style="61" customWidth="1"/>
    <col min="2101" max="2111" width="4.7109375" style="61" customWidth="1"/>
    <col min="2112" max="2112" width="6.7109375" style="61" customWidth="1"/>
    <col min="2113" max="2115" width="7.7109375" style="61" customWidth="1"/>
    <col min="2116" max="2304" width="9.140625" style="61"/>
    <col min="2305" max="2305" width="3.85546875" style="61" customWidth="1"/>
    <col min="2306" max="2306" width="19.85546875" style="61" customWidth="1"/>
    <col min="2307" max="2307" width="12.85546875" style="61" customWidth="1"/>
    <col min="2308" max="2308" width="5.7109375" style="61" customWidth="1"/>
    <col min="2309" max="2311" width="5.28515625" style="61" customWidth="1"/>
    <col min="2312" max="2312" width="6.5703125" style="61" customWidth="1"/>
    <col min="2313" max="2313" width="5.28515625" style="61" customWidth="1"/>
    <col min="2314" max="2316" width="3.7109375" style="61" customWidth="1"/>
    <col min="2317" max="2319" width="5.7109375" style="61" customWidth="1"/>
    <col min="2320" max="2341" width="3.7109375" style="61" customWidth="1"/>
    <col min="2342" max="2342" width="2.7109375" style="61" customWidth="1"/>
    <col min="2343" max="2343" width="0" style="61" hidden="1" customWidth="1"/>
    <col min="2344" max="2344" width="2.7109375" style="61" customWidth="1"/>
    <col min="2345" max="2355" width="4.7109375" style="61" customWidth="1"/>
    <col min="2356" max="2356" width="2.7109375" style="61" customWidth="1"/>
    <col min="2357" max="2367" width="4.7109375" style="61" customWidth="1"/>
    <col min="2368" max="2368" width="6.7109375" style="61" customWidth="1"/>
    <col min="2369" max="2371" width="7.7109375" style="61" customWidth="1"/>
    <col min="2372" max="2560" width="9.140625" style="61"/>
    <col min="2561" max="2561" width="3.85546875" style="61" customWidth="1"/>
    <col min="2562" max="2562" width="19.85546875" style="61" customWidth="1"/>
    <col min="2563" max="2563" width="12.85546875" style="61" customWidth="1"/>
    <col min="2564" max="2564" width="5.7109375" style="61" customWidth="1"/>
    <col min="2565" max="2567" width="5.28515625" style="61" customWidth="1"/>
    <col min="2568" max="2568" width="6.5703125" style="61" customWidth="1"/>
    <col min="2569" max="2569" width="5.28515625" style="61" customWidth="1"/>
    <col min="2570" max="2572" width="3.7109375" style="61" customWidth="1"/>
    <col min="2573" max="2575" width="5.7109375" style="61" customWidth="1"/>
    <col min="2576" max="2597" width="3.7109375" style="61" customWidth="1"/>
    <col min="2598" max="2598" width="2.7109375" style="61" customWidth="1"/>
    <col min="2599" max="2599" width="0" style="61" hidden="1" customWidth="1"/>
    <col min="2600" max="2600" width="2.7109375" style="61" customWidth="1"/>
    <col min="2601" max="2611" width="4.7109375" style="61" customWidth="1"/>
    <col min="2612" max="2612" width="2.7109375" style="61" customWidth="1"/>
    <col min="2613" max="2623" width="4.7109375" style="61" customWidth="1"/>
    <col min="2624" max="2624" width="6.7109375" style="61" customWidth="1"/>
    <col min="2625" max="2627" width="7.7109375" style="61" customWidth="1"/>
    <col min="2628" max="2816" width="9.140625" style="61"/>
    <col min="2817" max="2817" width="3.85546875" style="61" customWidth="1"/>
    <col min="2818" max="2818" width="19.85546875" style="61" customWidth="1"/>
    <col min="2819" max="2819" width="12.85546875" style="61" customWidth="1"/>
    <col min="2820" max="2820" width="5.7109375" style="61" customWidth="1"/>
    <col min="2821" max="2823" width="5.28515625" style="61" customWidth="1"/>
    <col min="2824" max="2824" width="6.5703125" style="61" customWidth="1"/>
    <col min="2825" max="2825" width="5.28515625" style="61" customWidth="1"/>
    <col min="2826" max="2828" width="3.7109375" style="61" customWidth="1"/>
    <col min="2829" max="2831" width="5.7109375" style="61" customWidth="1"/>
    <col min="2832" max="2853" width="3.7109375" style="61" customWidth="1"/>
    <col min="2854" max="2854" width="2.7109375" style="61" customWidth="1"/>
    <col min="2855" max="2855" width="0" style="61" hidden="1" customWidth="1"/>
    <col min="2856" max="2856" width="2.7109375" style="61" customWidth="1"/>
    <col min="2857" max="2867" width="4.7109375" style="61" customWidth="1"/>
    <col min="2868" max="2868" width="2.7109375" style="61" customWidth="1"/>
    <col min="2869" max="2879" width="4.7109375" style="61" customWidth="1"/>
    <col min="2880" max="2880" width="6.7109375" style="61" customWidth="1"/>
    <col min="2881" max="2883" width="7.7109375" style="61" customWidth="1"/>
    <col min="2884" max="3072" width="9.140625" style="61"/>
    <col min="3073" max="3073" width="3.85546875" style="61" customWidth="1"/>
    <col min="3074" max="3074" width="19.85546875" style="61" customWidth="1"/>
    <col min="3075" max="3075" width="12.85546875" style="61" customWidth="1"/>
    <col min="3076" max="3076" width="5.7109375" style="61" customWidth="1"/>
    <col min="3077" max="3079" width="5.28515625" style="61" customWidth="1"/>
    <col min="3080" max="3080" width="6.5703125" style="61" customWidth="1"/>
    <col min="3081" max="3081" width="5.28515625" style="61" customWidth="1"/>
    <col min="3082" max="3084" width="3.7109375" style="61" customWidth="1"/>
    <col min="3085" max="3087" width="5.7109375" style="61" customWidth="1"/>
    <col min="3088" max="3109" width="3.7109375" style="61" customWidth="1"/>
    <col min="3110" max="3110" width="2.7109375" style="61" customWidth="1"/>
    <col min="3111" max="3111" width="0" style="61" hidden="1" customWidth="1"/>
    <col min="3112" max="3112" width="2.7109375" style="61" customWidth="1"/>
    <col min="3113" max="3123" width="4.7109375" style="61" customWidth="1"/>
    <col min="3124" max="3124" width="2.7109375" style="61" customWidth="1"/>
    <col min="3125" max="3135" width="4.7109375" style="61" customWidth="1"/>
    <col min="3136" max="3136" width="6.7109375" style="61" customWidth="1"/>
    <col min="3137" max="3139" width="7.7109375" style="61" customWidth="1"/>
    <col min="3140" max="3328" width="9.140625" style="61"/>
    <col min="3329" max="3329" width="3.85546875" style="61" customWidth="1"/>
    <col min="3330" max="3330" width="19.85546875" style="61" customWidth="1"/>
    <col min="3331" max="3331" width="12.85546875" style="61" customWidth="1"/>
    <col min="3332" max="3332" width="5.7109375" style="61" customWidth="1"/>
    <col min="3333" max="3335" width="5.28515625" style="61" customWidth="1"/>
    <col min="3336" max="3336" width="6.5703125" style="61" customWidth="1"/>
    <col min="3337" max="3337" width="5.28515625" style="61" customWidth="1"/>
    <col min="3338" max="3340" width="3.7109375" style="61" customWidth="1"/>
    <col min="3341" max="3343" width="5.7109375" style="61" customWidth="1"/>
    <col min="3344" max="3365" width="3.7109375" style="61" customWidth="1"/>
    <col min="3366" max="3366" width="2.7109375" style="61" customWidth="1"/>
    <col min="3367" max="3367" width="0" style="61" hidden="1" customWidth="1"/>
    <col min="3368" max="3368" width="2.7109375" style="61" customWidth="1"/>
    <col min="3369" max="3379" width="4.7109375" style="61" customWidth="1"/>
    <col min="3380" max="3380" width="2.7109375" style="61" customWidth="1"/>
    <col min="3381" max="3391" width="4.7109375" style="61" customWidth="1"/>
    <col min="3392" max="3392" width="6.7109375" style="61" customWidth="1"/>
    <col min="3393" max="3395" width="7.7109375" style="61" customWidth="1"/>
    <col min="3396" max="3584" width="9.140625" style="61"/>
    <col min="3585" max="3585" width="3.85546875" style="61" customWidth="1"/>
    <col min="3586" max="3586" width="19.85546875" style="61" customWidth="1"/>
    <col min="3587" max="3587" width="12.85546875" style="61" customWidth="1"/>
    <col min="3588" max="3588" width="5.7109375" style="61" customWidth="1"/>
    <col min="3589" max="3591" width="5.28515625" style="61" customWidth="1"/>
    <col min="3592" max="3592" width="6.5703125" style="61" customWidth="1"/>
    <col min="3593" max="3593" width="5.28515625" style="61" customWidth="1"/>
    <col min="3594" max="3596" width="3.7109375" style="61" customWidth="1"/>
    <col min="3597" max="3599" width="5.7109375" style="61" customWidth="1"/>
    <col min="3600" max="3621" width="3.7109375" style="61" customWidth="1"/>
    <col min="3622" max="3622" width="2.7109375" style="61" customWidth="1"/>
    <col min="3623" max="3623" width="0" style="61" hidden="1" customWidth="1"/>
    <col min="3624" max="3624" width="2.7109375" style="61" customWidth="1"/>
    <col min="3625" max="3635" width="4.7109375" style="61" customWidth="1"/>
    <col min="3636" max="3636" width="2.7109375" style="61" customWidth="1"/>
    <col min="3637" max="3647" width="4.7109375" style="61" customWidth="1"/>
    <col min="3648" max="3648" width="6.7109375" style="61" customWidth="1"/>
    <col min="3649" max="3651" width="7.7109375" style="61" customWidth="1"/>
    <col min="3652" max="3840" width="9.140625" style="61"/>
    <col min="3841" max="3841" width="3.85546875" style="61" customWidth="1"/>
    <col min="3842" max="3842" width="19.85546875" style="61" customWidth="1"/>
    <col min="3843" max="3843" width="12.85546875" style="61" customWidth="1"/>
    <col min="3844" max="3844" width="5.7109375" style="61" customWidth="1"/>
    <col min="3845" max="3847" width="5.28515625" style="61" customWidth="1"/>
    <col min="3848" max="3848" width="6.5703125" style="61" customWidth="1"/>
    <col min="3849" max="3849" width="5.28515625" style="61" customWidth="1"/>
    <col min="3850" max="3852" width="3.7109375" style="61" customWidth="1"/>
    <col min="3853" max="3855" width="5.7109375" style="61" customWidth="1"/>
    <col min="3856" max="3877" width="3.7109375" style="61" customWidth="1"/>
    <col min="3878" max="3878" width="2.7109375" style="61" customWidth="1"/>
    <col min="3879" max="3879" width="0" style="61" hidden="1" customWidth="1"/>
    <col min="3880" max="3880" width="2.7109375" style="61" customWidth="1"/>
    <col min="3881" max="3891" width="4.7109375" style="61" customWidth="1"/>
    <col min="3892" max="3892" width="2.7109375" style="61" customWidth="1"/>
    <col min="3893" max="3903" width="4.7109375" style="61" customWidth="1"/>
    <col min="3904" max="3904" width="6.7109375" style="61" customWidth="1"/>
    <col min="3905" max="3907" width="7.7109375" style="61" customWidth="1"/>
    <col min="3908" max="4096" width="9.140625" style="61"/>
    <col min="4097" max="4097" width="3.85546875" style="61" customWidth="1"/>
    <col min="4098" max="4098" width="19.85546875" style="61" customWidth="1"/>
    <col min="4099" max="4099" width="12.85546875" style="61" customWidth="1"/>
    <col min="4100" max="4100" width="5.7109375" style="61" customWidth="1"/>
    <col min="4101" max="4103" width="5.28515625" style="61" customWidth="1"/>
    <col min="4104" max="4104" width="6.5703125" style="61" customWidth="1"/>
    <col min="4105" max="4105" width="5.28515625" style="61" customWidth="1"/>
    <col min="4106" max="4108" width="3.7109375" style="61" customWidth="1"/>
    <col min="4109" max="4111" width="5.7109375" style="61" customWidth="1"/>
    <col min="4112" max="4133" width="3.7109375" style="61" customWidth="1"/>
    <col min="4134" max="4134" width="2.7109375" style="61" customWidth="1"/>
    <col min="4135" max="4135" width="0" style="61" hidden="1" customWidth="1"/>
    <col min="4136" max="4136" width="2.7109375" style="61" customWidth="1"/>
    <col min="4137" max="4147" width="4.7109375" style="61" customWidth="1"/>
    <col min="4148" max="4148" width="2.7109375" style="61" customWidth="1"/>
    <col min="4149" max="4159" width="4.7109375" style="61" customWidth="1"/>
    <col min="4160" max="4160" width="6.7109375" style="61" customWidth="1"/>
    <col min="4161" max="4163" width="7.7109375" style="61" customWidth="1"/>
    <col min="4164" max="4352" width="9.140625" style="61"/>
    <col min="4353" max="4353" width="3.85546875" style="61" customWidth="1"/>
    <col min="4354" max="4354" width="19.85546875" style="61" customWidth="1"/>
    <col min="4355" max="4355" width="12.85546875" style="61" customWidth="1"/>
    <col min="4356" max="4356" width="5.7109375" style="61" customWidth="1"/>
    <col min="4357" max="4359" width="5.28515625" style="61" customWidth="1"/>
    <col min="4360" max="4360" width="6.5703125" style="61" customWidth="1"/>
    <col min="4361" max="4361" width="5.28515625" style="61" customWidth="1"/>
    <col min="4362" max="4364" width="3.7109375" style="61" customWidth="1"/>
    <col min="4365" max="4367" width="5.7109375" style="61" customWidth="1"/>
    <col min="4368" max="4389" width="3.7109375" style="61" customWidth="1"/>
    <col min="4390" max="4390" width="2.7109375" style="61" customWidth="1"/>
    <col min="4391" max="4391" width="0" style="61" hidden="1" customWidth="1"/>
    <col min="4392" max="4392" width="2.7109375" style="61" customWidth="1"/>
    <col min="4393" max="4403" width="4.7109375" style="61" customWidth="1"/>
    <col min="4404" max="4404" width="2.7109375" style="61" customWidth="1"/>
    <col min="4405" max="4415" width="4.7109375" style="61" customWidth="1"/>
    <col min="4416" max="4416" width="6.7109375" style="61" customWidth="1"/>
    <col min="4417" max="4419" width="7.7109375" style="61" customWidth="1"/>
    <col min="4420" max="4608" width="9.140625" style="61"/>
    <col min="4609" max="4609" width="3.85546875" style="61" customWidth="1"/>
    <col min="4610" max="4610" width="19.85546875" style="61" customWidth="1"/>
    <col min="4611" max="4611" width="12.85546875" style="61" customWidth="1"/>
    <col min="4612" max="4612" width="5.7109375" style="61" customWidth="1"/>
    <col min="4613" max="4615" width="5.28515625" style="61" customWidth="1"/>
    <col min="4616" max="4616" width="6.5703125" style="61" customWidth="1"/>
    <col min="4617" max="4617" width="5.28515625" style="61" customWidth="1"/>
    <col min="4618" max="4620" width="3.7109375" style="61" customWidth="1"/>
    <col min="4621" max="4623" width="5.7109375" style="61" customWidth="1"/>
    <col min="4624" max="4645" width="3.7109375" style="61" customWidth="1"/>
    <col min="4646" max="4646" width="2.7109375" style="61" customWidth="1"/>
    <col min="4647" max="4647" width="0" style="61" hidden="1" customWidth="1"/>
    <col min="4648" max="4648" width="2.7109375" style="61" customWidth="1"/>
    <col min="4649" max="4659" width="4.7109375" style="61" customWidth="1"/>
    <col min="4660" max="4660" width="2.7109375" style="61" customWidth="1"/>
    <col min="4661" max="4671" width="4.7109375" style="61" customWidth="1"/>
    <col min="4672" max="4672" width="6.7109375" style="61" customWidth="1"/>
    <col min="4673" max="4675" width="7.7109375" style="61" customWidth="1"/>
    <col min="4676" max="4864" width="9.140625" style="61"/>
    <col min="4865" max="4865" width="3.85546875" style="61" customWidth="1"/>
    <col min="4866" max="4866" width="19.85546875" style="61" customWidth="1"/>
    <col min="4867" max="4867" width="12.85546875" style="61" customWidth="1"/>
    <col min="4868" max="4868" width="5.7109375" style="61" customWidth="1"/>
    <col min="4869" max="4871" width="5.28515625" style="61" customWidth="1"/>
    <col min="4872" max="4872" width="6.5703125" style="61" customWidth="1"/>
    <col min="4873" max="4873" width="5.28515625" style="61" customWidth="1"/>
    <col min="4874" max="4876" width="3.7109375" style="61" customWidth="1"/>
    <col min="4877" max="4879" width="5.7109375" style="61" customWidth="1"/>
    <col min="4880" max="4901" width="3.7109375" style="61" customWidth="1"/>
    <col min="4902" max="4902" width="2.7109375" style="61" customWidth="1"/>
    <col min="4903" max="4903" width="0" style="61" hidden="1" customWidth="1"/>
    <col min="4904" max="4904" width="2.7109375" style="61" customWidth="1"/>
    <col min="4905" max="4915" width="4.7109375" style="61" customWidth="1"/>
    <col min="4916" max="4916" width="2.7109375" style="61" customWidth="1"/>
    <col min="4917" max="4927" width="4.7109375" style="61" customWidth="1"/>
    <col min="4928" max="4928" width="6.7109375" style="61" customWidth="1"/>
    <col min="4929" max="4931" width="7.7109375" style="61" customWidth="1"/>
    <col min="4932" max="5120" width="9.140625" style="61"/>
    <col min="5121" max="5121" width="3.85546875" style="61" customWidth="1"/>
    <col min="5122" max="5122" width="19.85546875" style="61" customWidth="1"/>
    <col min="5123" max="5123" width="12.85546875" style="61" customWidth="1"/>
    <col min="5124" max="5124" width="5.7109375" style="61" customWidth="1"/>
    <col min="5125" max="5127" width="5.28515625" style="61" customWidth="1"/>
    <col min="5128" max="5128" width="6.5703125" style="61" customWidth="1"/>
    <col min="5129" max="5129" width="5.28515625" style="61" customWidth="1"/>
    <col min="5130" max="5132" width="3.7109375" style="61" customWidth="1"/>
    <col min="5133" max="5135" width="5.7109375" style="61" customWidth="1"/>
    <col min="5136" max="5157" width="3.7109375" style="61" customWidth="1"/>
    <col min="5158" max="5158" width="2.7109375" style="61" customWidth="1"/>
    <col min="5159" max="5159" width="0" style="61" hidden="1" customWidth="1"/>
    <col min="5160" max="5160" width="2.7109375" style="61" customWidth="1"/>
    <col min="5161" max="5171" width="4.7109375" style="61" customWidth="1"/>
    <col min="5172" max="5172" width="2.7109375" style="61" customWidth="1"/>
    <col min="5173" max="5183" width="4.7109375" style="61" customWidth="1"/>
    <col min="5184" max="5184" width="6.7109375" style="61" customWidth="1"/>
    <col min="5185" max="5187" width="7.7109375" style="61" customWidth="1"/>
    <col min="5188" max="5376" width="9.140625" style="61"/>
    <col min="5377" max="5377" width="3.85546875" style="61" customWidth="1"/>
    <col min="5378" max="5378" width="19.85546875" style="61" customWidth="1"/>
    <col min="5379" max="5379" width="12.85546875" style="61" customWidth="1"/>
    <col min="5380" max="5380" width="5.7109375" style="61" customWidth="1"/>
    <col min="5381" max="5383" width="5.28515625" style="61" customWidth="1"/>
    <col min="5384" max="5384" width="6.5703125" style="61" customWidth="1"/>
    <col min="5385" max="5385" width="5.28515625" style="61" customWidth="1"/>
    <col min="5386" max="5388" width="3.7109375" style="61" customWidth="1"/>
    <col min="5389" max="5391" width="5.7109375" style="61" customWidth="1"/>
    <col min="5392" max="5413" width="3.7109375" style="61" customWidth="1"/>
    <col min="5414" max="5414" width="2.7109375" style="61" customWidth="1"/>
    <col min="5415" max="5415" width="0" style="61" hidden="1" customWidth="1"/>
    <col min="5416" max="5416" width="2.7109375" style="61" customWidth="1"/>
    <col min="5417" max="5427" width="4.7109375" style="61" customWidth="1"/>
    <col min="5428" max="5428" width="2.7109375" style="61" customWidth="1"/>
    <col min="5429" max="5439" width="4.7109375" style="61" customWidth="1"/>
    <col min="5440" max="5440" width="6.7109375" style="61" customWidth="1"/>
    <col min="5441" max="5443" width="7.7109375" style="61" customWidth="1"/>
    <col min="5444" max="5632" width="9.140625" style="61"/>
    <col min="5633" max="5633" width="3.85546875" style="61" customWidth="1"/>
    <col min="5634" max="5634" width="19.85546875" style="61" customWidth="1"/>
    <col min="5635" max="5635" width="12.85546875" style="61" customWidth="1"/>
    <col min="5636" max="5636" width="5.7109375" style="61" customWidth="1"/>
    <col min="5637" max="5639" width="5.28515625" style="61" customWidth="1"/>
    <col min="5640" max="5640" width="6.5703125" style="61" customWidth="1"/>
    <col min="5641" max="5641" width="5.28515625" style="61" customWidth="1"/>
    <col min="5642" max="5644" width="3.7109375" style="61" customWidth="1"/>
    <col min="5645" max="5647" width="5.7109375" style="61" customWidth="1"/>
    <col min="5648" max="5669" width="3.7109375" style="61" customWidth="1"/>
    <col min="5670" max="5670" width="2.7109375" style="61" customWidth="1"/>
    <col min="5671" max="5671" width="0" style="61" hidden="1" customWidth="1"/>
    <col min="5672" max="5672" width="2.7109375" style="61" customWidth="1"/>
    <col min="5673" max="5683" width="4.7109375" style="61" customWidth="1"/>
    <col min="5684" max="5684" width="2.7109375" style="61" customWidth="1"/>
    <col min="5685" max="5695" width="4.7109375" style="61" customWidth="1"/>
    <col min="5696" max="5696" width="6.7109375" style="61" customWidth="1"/>
    <col min="5697" max="5699" width="7.7109375" style="61" customWidth="1"/>
    <col min="5700" max="5888" width="9.140625" style="61"/>
    <col min="5889" max="5889" width="3.85546875" style="61" customWidth="1"/>
    <col min="5890" max="5890" width="19.85546875" style="61" customWidth="1"/>
    <col min="5891" max="5891" width="12.85546875" style="61" customWidth="1"/>
    <col min="5892" max="5892" width="5.7109375" style="61" customWidth="1"/>
    <col min="5893" max="5895" width="5.28515625" style="61" customWidth="1"/>
    <col min="5896" max="5896" width="6.5703125" style="61" customWidth="1"/>
    <col min="5897" max="5897" width="5.28515625" style="61" customWidth="1"/>
    <col min="5898" max="5900" width="3.7109375" style="61" customWidth="1"/>
    <col min="5901" max="5903" width="5.7109375" style="61" customWidth="1"/>
    <col min="5904" max="5925" width="3.7109375" style="61" customWidth="1"/>
    <col min="5926" max="5926" width="2.7109375" style="61" customWidth="1"/>
    <col min="5927" max="5927" width="0" style="61" hidden="1" customWidth="1"/>
    <col min="5928" max="5928" width="2.7109375" style="61" customWidth="1"/>
    <col min="5929" max="5939" width="4.7109375" style="61" customWidth="1"/>
    <col min="5940" max="5940" width="2.7109375" style="61" customWidth="1"/>
    <col min="5941" max="5951" width="4.7109375" style="61" customWidth="1"/>
    <col min="5952" max="5952" width="6.7109375" style="61" customWidth="1"/>
    <col min="5953" max="5955" width="7.7109375" style="61" customWidth="1"/>
    <col min="5956" max="6144" width="9.140625" style="61"/>
    <col min="6145" max="6145" width="3.85546875" style="61" customWidth="1"/>
    <col min="6146" max="6146" width="19.85546875" style="61" customWidth="1"/>
    <col min="6147" max="6147" width="12.85546875" style="61" customWidth="1"/>
    <col min="6148" max="6148" width="5.7109375" style="61" customWidth="1"/>
    <col min="6149" max="6151" width="5.28515625" style="61" customWidth="1"/>
    <col min="6152" max="6152" width="6.5703125" style="61" customWidth="1"/>
    <col min="6153" max="6153" width="5.28515625" style="61" customWidth="1"/>
    <col min="6154" max="6156" width="3.7109375" style="61" customWidth="1"/>
    <col min="6157" max="6159" width="5.7109375" style="61" customWidth="1"/>
    <col min="6160" max="6181" width="3.7109375" style="61" customWidth="1"/>
    <col min="6182" max="6182" width="2.7109375" style="61" customWidth="1"/>
    <col min="6183" max="6183" width="0" style="61" hidden="1" customWidth="1"/>
    <col min="6184" max="6184" width="2.7109375" style="61" customWidth="1"/>
    <col min="6185" max="6195" width="4.7109375" style="61" customWidth="1"/>
    <col min="6196" max="6196" width="2.7109375" style="61" customWidth="1"/>
    <col min="6197" max="6207" width="4.7109375" style="61" customWidth="1"/>
    <col min="6208" max="6208" width="6.7109375" style="61" customWidth="1"/>
    <col min="6209" max="6211" width="7.7109375" style="61" customWidth="1"/>
    <col min="6212" max="6400" width="9.140625" style="61"/>
    <col min="6401" max="6401" width="3.85546875" style="61" customWidth="1"/>
    <col min="6402" max="6402" width="19.85546875" style="61" customWidth="1"/>
    <col min="6403" max="6403" width="12.85546875" style="61" customWidth="1"/>
    <col min="6404" max="6404" width="5.7109375" style="61" customWidth="1"/>
    <col min="6405" max="6407" width="5.28515625" style="61" customWidth="1"/>
    <col min="6408" max="6408" width="6.5703125" style="61" customWidth="1"/>
    <col min="6409" max="6409" width="5.28515625" style="61" customWidth="1"/>
    <col min="6410" max="6412" width="3.7109375" style="61" customWidth="1"/>
    <col min="6413" max="6415" width="5.7109375" style="61" customWidth="1"/>
    <col min="6416" max="6437" width="3.7109375" style="61" customWidth="1"/>
    <col min="6438" max="6438" width="2.7109375" style="61" customWidth="1"/>
    <col min="6439" max="6439" width="0" style="61" hidden="1" customWidth="1"/>
    <col min="6440" max="6440" width="2.7109375" style="61" customWidth="1"/>
    <col min="6441" max="6451" width="4.7109375" style="61" customWidth="1"/>
    <col min="6452" max="6452" width="2.7109375" style="61" customWidth="1"/>
    <col min="6453" max="6463" width="4.7109375" style="61" customWidth="1"/>
    <col min="6464" max="6464" width="6.7109375" style="61" customWidth="1"/>
    <col min="6465" max="6467" width="7.7109375" style="61" customWidth="1"/>
    <col min="6468" max="6656" width="9.140625" style="61"/>
    <col min="6657" max="6657" width="3.85546875" style="61" customWidth="1"/>
    <col min="6658" max="6658" width="19.85546875" style="61" customWidth="1"/>
    <col min="6659" max="6659" width="12.85546875" style="61" customWidth="1"/>
    <col min="6660" max="6660" width="5.7109375" style="61" customWidth="1"/>
    <col min="6661" max="6663" width="5.28515625" style="61" customWidth="1"/>
    <col min="6664" max="6664" width="6.5703125" style="61" customWidth="1"/>
    <col min="6665" max="6665" width="5.28515625" style="61" customWidth="1"/>
    <col min="6666" max="6668" width="3.7109375" style="61" customWidth="1"/>
    <col min="6669" max="6671" width="5.7109375" style="61" customWidth="1"/>
    <col min="6672" max="6693" width="3.7109375" style="61" customWidth="1"/>
    <col min="6694" max="6694" width="2.7109375" style="61" customWidth="1"/>
    <col min="6695" max="6695" width="0" style="61" hidden="1" customWidth="1"/>
    <col min="6696" max="6696" width="2.7109375" style="61" customWidth="1"/>
    <col min="6697" max="6707" width="4.7109375" style="61" customWidth="1"/>
    <col min="6708" max="6708" width="2.7109375" style="61" customWidth="1"/>
    <col min="6709" max="6719" width="4.7109375" style="61" customWidth="1"/>
    <col min="6720" max="6720" width="6.7109375" style="61" customWidth="1"/>
    <col min="6721" max="6723" width="7.7109375" style="61" customWidth="1"/>
    <col min="6724" max="6912" width="9.140625" style="61"/>
    <col min="6913" max="6913" width="3.85546875" style="61" customWidth="1"/>
    <col min="6914" max="6914" width="19.85546875" style="61" customWidth="1"/>
    <col min="6915" max="6915" width="12.85546875" style="61" customWidth="1"/>
    <col min="6916" max="6916" width="5.7109375" style="61" customWidth="1"/>
    <col min="6917" max="6919" width="5.28515625" style="61" customWidth="1"/>
    <col min="6920" max="6920" width="6.5703125" style="61" customWidth="1"/>
    <col min="6921" max="6921" width="5.28515625" style="61" customWidth="1"/>
    <col min="6922" max="6924" width="3.7109375" style="61" customWidth="1"/>
    <col min="6925" max="6927" width="5.7109375" style="61" customWidth="1"/>
    <col min="6928" max="6949" width="3.7109375" style="61" customWidth="1"/>
    <col min="6950" max="6950" width="2.7109375" style="61" customWidth="1"/>
    <col min="6951" max="6951" width="0" style="61" hidden="1" customWidth="1"/>
    <col min="6952" max="6952" width="2.7109375" style="61" customWidth="1"/>
    <col min="6953" max="6963" width="4.7109375" style="61" customWidth="1"/>
    <col min="6964" max="6964" width="2.7109375" style="61" customWidth="1"/>
    <col min="6965" max="6975" width="4.7109375" style="61" customWidth="1"/>
    <col min="6976" max="6976" width="6.7109375" style="61" customWidth="1"/>
    <col min="6977" max="6979" width="7.7109375" style="61" customWidth="1"/>
    <col min="6980" max="7168" width="9.140625" style="61"/>
    <col min="7169" max="7169" width="3.85546875" style="61" customWidth="1"/>
    <col min="7170" max="7170" width="19.85546875" style="61" customWidth="1"/>
    <col min="7171" max="7171" width="12.85546875" style="61" customWidth="1"/>
    <col min="7172" max="7172" width="5.7109375" style="61" customWidth="1"/>
    <col min="7173" max="7175" width="5.28515625" style="61" customWidth="1"/>
    <col min="7176" max="7176" width="6.5703125" style="61" customWidth="1"/>
    <col min="7177" max="7177" width="5.28515625" style="61" customWidth="1"/>
    <col min="7178" max="7180" width="3.7109375" style="61" customWidth="1"/>
    <col min="7181" max="7183" width="5.7109375" style="61" customWidth="1"/>
    <col min="7184" max="7205" width="3.7109375" style="61" customWidth="1"/>
    <col min="7206" max="7206" width="2.7109375" style="61" customWidth="1"/>
    <col min="7207" max="7207" width="0" style="61" hidden="1" customWidth="1"/>
    <col min="7208" max="7208" width="2.7109375" style="61" customWidth="1"/>
    <col min="7209" max="7219" width="4.7109375" style="61" customWidth="1"/>
    <col min="7220" max="7220" width="2.7109375" style="61" customWidth="1"/>
    <col min="7221" max="7231" width="4.7109375" style="61" customWidth="1"/>
    <col min="7232" max="7232" width="6.7109375" style="61" customWidth="1"/>
    <col min="7233" max="7235" width="7.7109375" style="61" customWidth="1"/>
    <col min="7236" max="7424" width="9.140625" style="61"/>
    <col min="7425" max="7425" width="3.85546875" style="61" customWidth="1"/>
    <col min="7426" max="7426" width="19.85546875" style="61" customWidth="1"/>
    <col min="7427" max="7427" width="12.85546875" style="61" customWidth="1"/>
    <col min="7428" max="7428" width="5.7109375" style="61" customWidth="1"/>
    <col min="7429" max="7431" width="5.28515625" style="61" customWidth="1"/>
    <col min="7432" max="7432" width="6.5703125" style="61" customWidth="1"/>
    <col min="7433" max="7433" width="5.28515625" style="61" customWidth="1"/>
    <col min="7434" max="7436" width="3.7109375" style="61" customWidth="1"/>
    <col min="7437" max="7439" width="5.7109375" style="61" customWidth="1"/>
    <col min="7440" max="7461" width="3.7109375" style="61" customWidth="1"/>
    <col min="7462" max="7462" width="2.7109375" style="61" customWidth="1"/>
    <col min="7463" max="7463" width="0" style="61" hidden="1" customWidth="1"/>
    <col min="7464" max="7464" width="2.7109375" style="61" customWidth="1"/>
    <col min="7465" max="7475" width="4.7109375" style="61" customWidth="1"/>
    <col min="7476" max="7476" width="2.7109375" style="61" customWidth="1"/>
    <col min="7477" max="7487" width="4.7109375" style="61" customWidth="1"/>
    <col min="7488" max="7488" width="6.7109375" style="61" customWidth="1"/>
    <col min="7489" max="7491" width="7.7109375" style="61" customWidth="1"/>
    <col min="7492" max="7680" width="9.140625" style="61"/>
    <col min="7681" max="7681" width="3.85546875" style="61" customWidth="1"/>
    <col min="7682" max="7682" width="19.85546875" style="61" customWidth="1"/>
    <col min="7683" max="7683" width="12.85546875" style="61" customWidth="1"/>
    <col min="7684" max="7684" width="5.7109375" style="61" customWidth="1"/>
    <col min="7685" max="7687" width="5.28515625" style="61" customWidth="1"/>
    <col min="7688" max="7688" width="6.5703125" style="61" customWidth="1"/>
    <col min="7689" max="7689" width="5.28515625" style="61" customWidth="1"/>
    <col min="7690" max="7692" width="3.7109375" style="61" customWidth="1"/>
    <col min="7693" max="7695" width="5.7109375" style="61" customWidth="1"/>
    <col min="7696" max="7717" width="3.7109375" style="61" customWidth="1"/>
    <col min="7718" max="7718" width="2.7109375" style="61" customWidth="1"/>
    <col min="7719" max="7719" width="0" style="61" hidden="1" customWidth="1"/>
    <col min="7720" max="7720" width="2.7109375" style="61" customWidth="1"/>
    <col min="7721" max="7731" width="4.7109375" style="61" customWidth="1"/>
    <col min="7732" max="7732" width="2.7109375" style="61" customWidth="1"/>
    <col min="7733" max="7743" width="4.7109375" style="61" customWidth="1"/>
    <col min="7744" max="7744" width="6.7109375" style="61" customWidth="1"/>
    <col min="7745" max="7747" width="7.7109375" style="61" customWidth="1"/>
    <col min="7748" max="7936" width="9.140625" style="61"/>
    <col min="7937" max="7937" width="3.85546875" style="61" customWidth="1"/>
    <col min="7938" max="7938" width="19.85546875" style="61" customWidth="1"/>
    <col min="7939" max="7939" width="12.85546875" style="61" customWidth="1"/>
    <col min="7940" max="7940" width="5.7109375" style="61" customWidth="1"/>
    <col min="7941" max="7943" width="5.28515625" style="61" customWidth="1"/>
    <col min="7944" max="7944" width="6.5703125" style="61" customWidth="1"/>
    <col min="7945" max="7945" width="5.28515625" style="61" customWidth="1"/>
    <col min="7946" max="7948" width="3.7109375" style="61" customWidth="1"/>
    <col min="7949" max="7951" width="5.7109375" style="61" customWidth="1"/>
    <col min="7952" max="7973" width="3.7109375" style="61" customWidth="1"/>
    <col min="7974" max="7974" width="2.7109375" style="61" customWidth="1"/>
    <col min="7975" max="7975" width="0" style="61" hidden="1" customWidth="1"/>
    <col min="7976" max="7976" width="2.7109375" style="61" customWidth="1"/>
    <col min="7977" max="7987" width="4.7109375" style="61" customWidth="1"/>
    <col min="7988" max="7988" width="2.7109375" style="61" customWidth="1"/>
    <col min="7989" max="7999" width="4.7109375" style="61" customWidth="1"/>
    <col min="8000" max="8000" width="6.7109375" style="61" customWidth="1"/>
    <col min="8001" max="8003" width="7.7109375" style="61" customWidth="1"/>
    <col min="8004" max="8192" width="9.140625" style="61"/>
    <col min="8193" max="8193" width="3.85546875" style="61" customWidth="1"/>
    <col min="8194" max="8194" width="19.85546875" style="61" customWidth="1"/>
    <col min="8195" max="8195" width="12.85546875" style="61" customWidth="1"/>
    <col min="8196" max="8196" width="5.7109375" style="61" customWidth="1"/>
    <col min="8197" max="8199" width="5.28515625" style="61" customWidth="1"/>
    <col min="8200" max="8200" width="6.5703125" style="61" customWidth="1"/>
    <col min="8201" max="8201" width="5.28515625" style="61" customWidth="1"/>
    <col min="8202" max="8204" width="3.7109375" style="61" customWidth="1"/>
    <col min="8205" max="8207" width="5.7109375" style="61" customWidth="1"/>
    <col min="8208" max="8229" width="3.7109375" style="61" customWidth="1"/>
    <col min="8230" max="8230" width="2.7109375" style="61" customWidth="1"/>
    <col min="8231" max="8231" width="0" style="61" hidden="1" customWidth="1"/>
    <col min="8232" max="8232" width="2.7109375" style="61" customWidth="1"/>
    <col min="8233" max="8243" width="4.7109375" style="61" customWidth="1"/>
    <col min="8244" max="8244" width="2.7109375" style="61" customWidth="1"/>
    <col min="8245" max="8255" width="4.7109375" style="61" customWidth="1"/>
    <col min="8256" max="8256" width="6.7109375" style="61" customWidth="1"/>
    <col min="8257" max="8259" width="7.7109375" style="61" customWidth="1"/>
    <col min="8260" max="8448" width="9.140625" style="61"/>
    <col min="8449" max="8449" width="3.85546875" style="61" customWidth="1"/>
    <col min="8450" max="8450" width="19.85546875" style="61" customWidth="1"/>
    <col min="8451" max="8451" width="12.85546875" style="61" customWidth="1"/>
    <col min="8452" max="8452" width="5.7109375" style="61" customWidth="1"/>
    <col min="8453" max="8455" width="5.28515625" style="61" customWidth="1"/>
    <col min="8456" max="8456" width="6.5703125" style="61" customWidth="1"/>
    <col min="8457" max="8457" width="5.28515625" style="61" customWidth="1"/>
    <col min="8458" max="8460" width="3.7109375" style="61" customWidth="1"/>
    <col min="8461" max="8463" width="5.7109375" style="61" customWidth="1"/>
    <col min="8464" max="8485" width="3.7109375" style="61" customWidth="1"/>
    <col min="8486" max="8486" width="2.7109375" style="61" customWidth="1"/>
    <col min="8487" max="8487" width="0" style="61" hidden="1" customWidth="1"/>
    <col min="8488" max="8488" width="2.7109375" style="61" customWidth="1"/>
    <col min="8489" max="8499" width="4.7109375" style="61" customWidth="1"/>
    <col min="8500" max="8500" width="2.7109375" style="61" customWidth="1"/>
    <col min="8501" max="8511" width="4.7109375" style="61" customWidth="1"/>
    <col min="8512" max="8512" width="6.7109375" style="61" customWidth="1"/>
    <col min="8513" max="8515" width="7.7109375" style="61" customWidth="1"/>
    <col min="8516" max="8704" width="9.140625" style="61"/>
    <col min="8705" max="8705" width="3.85546875" style="61" customWidth="1"/>
    <col min="8706" max="8706" width="19.85546875" style="61" customWidth="1"/>
    <col min="8707" max="8707" width="12.85546875" style="61" customWidth="1"/>
    <col min="8708" max="8708" width="5.7109375" style="61" customWidth="1"/>
    <col min="8709" max="8711" width="5.28515625" style="61" customWidth="1"/>
    <col min="8712" max="8712" width="6.5703125" style="61" customWidth="1"/>
    <col min="8713" max="8713" width="5.28515625" style="61" customWidth="1"/>
    <col min="8714" max="8716" width="3.7109375" style="61" customWidth="1"/>
    <col min="8717" max="8719" width="5.7109375" style="61" customWidth="1"/>
    <col min="8720" max="8741" width="3.7109375" style="61" customWidth="1"/>
    <col min="8742" max="8742" width="2.7109375" style="61" customWidth="1"/>
    <col min="8743" max="8743" width="0" style="61" hidden="1" customWidth="1"/>
    <col min="8744" max="8744" width="2.7109375" style="61" customWidth="1"/>
    <col min="8745" max="8755" width="4.7109375" style="61" customWidth="1"/>
    <col min="8756" max="8756" width="2.7109375" style="61" customWidth="1"/>
    <col min="8757" max="8767" width="4.7109375" style="61" customWidth="1"/>
    <col min="8768" max="8768" width="6.7109375" style="61" customWidth="1"/>
    <col min="8769" max="8771" width="7.7109375" style="61" customWidth="1"/>
    <col min="8772" max="8960" width="9.140625" style="61"/>
    <col min="8961" max="8961" width="3.85546875" style="61" customWidth="1"/>
    <col min="8962" max="8962" width="19.85546875" style="61" customWidth="1"/>
    <col min="8963" max="8963" width="12.85546875" style="61" customWidth="1"/>
    <col min="8964" max="8964" width="5.7109375" style="61" customWidth="1"/>
    <col min="8965" max="8967" width="5.28515625" style="61" customWidth="1"/>
    <col min="8968" max="8968" width="6.5703125" style="61" customWidth="1"/>
    <col min="8969" max="8969" width="5.28515625" style="61" customWidth="1"/>
    <col min="8970" max="8972" width="3.7109375" style="61" customWidth="1"/>
    <col min="8973" max="8975" width="5.7109375" style="61" customWidth="1"/>
    <col min="8976" max="8997" width="3.7109375" style="61" customWidth="1"/>
    <col min="8998" max="8998" width="2.7109375" style="61" customWidth="1"/>
    <col min="8999" max="8999" width="0" style="61" hidden="1" customWidth="1"/>
    <col min="9000" max="9000" width="2.7109375" style="61" customWidth="1"/>
    <col min="9001" max="9011" width="4.7109375" style="61" customWidth="1"/>
    <col min="9012" max="9012" width="2.7109375" style="61" customWidth="1"/>
    <col min="9013" max="9023" width="4.7109375" style="61" customWidth="1"/>
    <col min="9024" max="9024" width="6.7109375" style="61" customWidth="1"/>
    <col min="9025" max="9027" width="7.7109375" style="61" customWidth="1"/>
    <col min="9028" max="9216" width="9.140625" style="61"/>
    <col min="9217" max="9217" width="3.85546875" style="61" customWidth="1"/>
    <col min="9218" max="9218" width="19.85546875" style="61" customWidth="1"/>
    <col min="9219" max="9219" width="12.85546875" style="61" customWidth="1"/>
    <col min="9220" max="9220" width="5.7109375" style="61" customWidth="1"/>
    <col min="9221" max="9223" width="5.28515625" style="61" customWidth="1"/>
    <col min="9224" max="9224" width="6.5703125" style="61" customWidth="1"/>
    <col min="9225" max="9225" width="5.28515625" style="61" customWidth="1"/>
    <col min="9226" max="9228" width="3.7109375" style="61" customWidth="1"/>
    <col min="9229" max="9231" width="5.7109375" style="61" customWidth="1"/>
    <col min="9232" max="9253" width="3.7109375" style="61" customWidth="1"/>
    <col min="9254" max="9254" width="2.7109375" style="61" customWidth="1"/>
    <col min="9255" max="9255" width="0" style="61" hidden="1" customWidth="1"/>
    <col min="9256" max="9256" width="2.7109375" style="61" customWidth="1"/>
    <col min="9257" max="9267" width="4.7109375" style="61" customWidth="1"/>
    <col min="9268" max="9268" width="2.7109375" style="61" customWidth="1"/>
    <col min="9269" max="9279" width="4.7109375" style="61" customWidth="1"/>
    <col min="9280" max="9280" width="6.7109375" style="61" customWidth="1"/>
    <col min="9281" max="9283" width="7.7109375" style="61" customWidth="1"/>
    <col min="9284" max="9472" width="9.140625" style="61"/>
    <col min="9473" max="9473" width="3.85546875" style="61" customWidth="1"/>
    <col min="9474" max="9474" width="19.85546875" style="61" customWidth="1"/>
    <col min="9475" max="9475" width="12.85546875" style="61" customWidth="1"/>
    <col min="9476" max="9476" width="5.7109375" style="61" customWidth="1"/>
    <col min="9477" max="9479" width="5.28515625" style="61" customWidth="1"/>
    <col min="9480" max="9480" width="6.5703125" style="61" customWidth="1"/>
    <col min="9481" max="9481" width="5.28515625" style="61" customWidth="1"/>
    <col min="9482" max="9484" width="3.7109375" style="61" customWidth="1"/>
    <col min="9485" max="9487" width="5.7109375" style="61" customWidth="1"/>
    <col min="9488" max="9509" width="3.7109375" style="61" customWidth="1"/>
    <col min="9510" max="9510" width="2.7109375" style="61" customWidth="1"/>
    <col min="9511" max="9511" width="0" style="61" hidden="1" customWidth="1"/>
    <col min="9512" max="9512" width="2.7109375" style="61" customWidth="1"/>
    <col min="9513" max="9523" width="4.7109375" style="61" customWidth="1"/>
    <col min="9524" max="9524" width="2.7109375" style="61" customWidth="1"/>
    <col min="9525" max="9535" width="4.7109375" style="61" customWidth="1"/>
    <col min="9536" max="9536" width="6.7109375" style="61" customWidth="1"/>
    <col min="9537" max="9539" width="7.7109375" style="61" customWidth="1"/>
    <col min="9540" max="9728" width="9.140625" style="61"/>
    <col min="9729" max="9729" width="3.85546875" style="61" customWidth="1"/>
    <col min="9730" max="9730" width="19.85546875" style="61" customWidth="1"/>
    <col min="9731" max="9731" width="12.85546875" style="61" customWidth="1"/>
    <col min="9732" max="9732" width="5.7109375" style="61" customWidth="1"/>
    <col min="9733" max="9735" width="5.28515625" style="61" customWidth="1"/>
    <col min="9736" max="9736" width="6.5703125" style="61" customWidth="1"/>
    <col min="9737" max="9737" width="5.28515625" style="61" customWidth="1"/>
    <col min="9738" max="9740" width="3.7109375" style="61" customWidth="1"/>
    <col min="9741" max="9743" width="5.7109375" style="61" customWidth="1"/>
    <col min="9744" max="9765" width="3.7109375" style="61" customWidth="1"/>
    <col min="9766" max="9766" width="2.7109375" style="61" customWidth="1"/>
    <col min="9767" max="9767" width="0" style="61" hidden="1" customWidth="1"/>
    <col min="9768" max="9768" width="2.7109375" style="61" customWidth="1"/>
    <col min="9769" max="9779" width="4.7109375" style="61" customWidth="1"/>
    <col min="9780" max="9780" width="2.7109375" style="61" customWidth="1"/>
    <col min="9781" max="9791" width="4.7109375" style="61" customWidth="1"/>
    <col min="9792" max="9792" width="6.7109375" style="61" customWidth="1"/>
    <col min="9793" max="9795" width="7.7109375" style="61" customWidth="1"/>
    <col min="9796" max="9984" width="9.140625" style="61"/>
    <col min="9985" max="9985" width="3.85546875" style="61" customWidth="1"/>
    <col min="9986" max="9986" width="19.85546875" style="61" customWidth="1"/>
    <col min="9987" max="9987" width="12.85546875" style="61" customWidth="1"/>
    <col min="9988" max="9988" width="5.7109375" style="61" customWidth="1"/>
    <col min="9989" max="9991" width="5.28515625" style="61" customWidth="1"/>
    <col min="9992" max="9992" width="6.5703125" style="61" customWidth="1"/>
    <col min="9993" max="9993" width="5.28515625" style="61" customWidth="1"/>
    <col min="9994" max="9996" width="3.7109375" style="61" customWidth="1"/>
    <col min="9997" max="9999" width="5.7109375" style="61" customWidth="1"/>
    <col min="10000" max="10021" width="3.7109375" style="61" customWidth="1"/>
    <col min="10022" max="10022" width="2.7109375" style="61" customWidth="1"/>
    <col min="10023" max="10023" width="0" style="61" hidden="1" customWidth="1"/>
    <col min="10024" max="10024" width="2.7109375" style="61" customWidth="1"/>
    <col min="10025" max="10035" width="4.7109375" style="61" customWidth="1"/>
    <col min="10036" max="10036" width="2.7109375" style="61" customWidth="1"/>
    <col min="10037" max="10047" width="4.7109375" style="61" customWidth="1"/>
    <col min="10048" max="10048" width="6.7109375" style="61" customWidth="1"/>
    <col min="10049" max="10051" width="7.7109375" style="61" customWidth="1"/>
    <col min="10052" max="10240" width="9.140625" style="61"/>
    <col min="10241" max="10241" width="3.85546875" style="61" customWidth="1"/>
    <col min="10242" max="10242" width="19.85546875" style="61" customWidth="1"/>
    <col min="10243" max="10243" width="12.85546875" style="61" customWidth="1"/>
    <col min="10244" max="10244" width="5.7109375" style="61" customWidth="1"/>
    <col min="10245" max="10247" width="5.28515625" style="61" customWidth="1"/>
    <col min="10248" max="10248" width="6.5703125" style="61" customWidth="1"/>
    <col min="10249" max="10249" width="5.28515625" style="61" customWidth="1"/>
    <col min="10250" max="10252" width="3.7109375" style="61" customWidth="1"/>
    <col min="10253" max="10255" width="5.7109375" style="61" customWidth="1"/>
    <col min="10256" max="10277" width="3.7109375" style="61" customWidth="1"/>
    <col min="10278" max="10278" width="2.7109375" style="61" customWidth="1"/>
    <col min="10279" max="10279" width="0" style="61" hidden="1" customWidth="1"/>
    <col min="10280" max="10280" width="2.7109375" style="61" customWidth="1"/>
    <col min="10281" max="10291" width="4.7109375" style="61" customWidth="1"/>
    <col min="10292" max="10292" width="2.7109375" style="61" customWidth="1"/>
    <col min="10293" max="10303" width="4.7109375" style="61" customWidth="1"/>
    <col min="10304" max="10304" width="6.7109375" style="61" customWidth="1"/>
    <col min="10305" max="10307" width="7.7109375" style="61" customWidth="1"/>
    <col min="10308" max="10496" width="9.140625" style="61"/>
    <col min="10497" max="10497" width="3.85546875" style="61" customWidth="1"/>
    <col min="10498" max="10498" width="19.85546875" style="61" customWidth="1"/>
    <col min="10499" max="10499" width="12.85546875" style="61" customWidth="1"/>
    <col min="10500" max="10500" width="5.7109375" style="61" customWidth="1"/>
    <col min="10501" max="10503" width="5.28515625" style="61" customWidth="1"/>
    <col min="10504" max="10504" width="6.5703125" style="61" customWidth="1"/>
    <col min="10505" max="10505" width="5.28515625" style="61" customWidth="1"/>
    <col min="10506" max="10508" width="3.7109375" style="61" customWidth="1"/>
    <col min="10509" max="10511" width="5.7109375" style="61" customWidth="1"/>
    <col min="10512" max="10533" width="3.7109375" style="61" customWidth="1"/>
    <col min="10534" max="10534" width="2.7109375" style="61" customWidth="1"/>
    <col min="10535" max="10535" width="0" style="61" hidden="1" customWidth="1"/>
    <col min="10536" max="10536" width="2.7109375" style="61" customWidth="1"/>
    <col min="10537" max="10547" width="4.7109375" style="61" customWidth="1"/>
    <col min="10548" max="10548" width="2.7109375" style="61" customWidth="1"/>
    <col min="10549" max="10559" width="4.7109375" style="61" customWidth="1"/>
    <col min="10560" max="10560" width="6.7109375" style="61" customWidth="1"/>
    <col min="10561" max="10563" width="7.7109375" style="61" customWidth="1"/>
    <col min="10564" max="10752" width="9.140625" style="61"/>
    <col min="10753" max="10753" width="3.85546875" style="61" customWidth="1"/>
    <col min="10754" max="10754" width="19.85546875" style="61" customWidth="1"/>
    <col min="10755" max="10755" width="12.85546875" style="61" customWidth="1"/>
    <col min="10756" max="10756" width="5.7109375" style="61" customWidth="1"/>
    <col min="10757" max="10759" width="5.28515625" style="61" customWidth="1"/>
    <col min="10760" max="10760" width="6.5703125" style="61" customWidth="1"/>
    <col min="10761" max="10761" width="5.28515625" style="61" customWidth="1"/>
    <col min="10762" max="10764" width="3.7109375" style="61" customWidth="1"/>
    <col min="10765" max="10767" width="5.7109375" style="61" customWidth="1"/>
    <col min="10768" max="10789" width="3.7109375" style="61" customWidth="1"/>
    <col min="10790" max="10790" width="2.7109375" style="61" customWidth="1"/>
    <col min="10791" max="10791" width="0" style="61" hidden="1" customWidth="1"/>
    <col min="10792" max="10792" width="2.7109375" style="61" customWidth="1"/>
    <col min="10793" max="10803" width="4.7109375" style="61" customWidth="1"/>
    <col min="10804" max="10804" width="2.7109375" style="61" customWidth="1"/>
    <col min="10805" max="10815" width="4.7109375" style="61" customWidth="1"/>
    <col min="10816" max="10816" width="6.7109375" style="61" customWidth="1"/>
    <col min="10817" max="10819" width="7.7109375" style="61" customWidth="1"/>
    <col min="10820" max="11008" width="9.140625" style="61"/>
    <col min="11009" max="11009" width="3.85546875" style="61" customWidth="1"/>
    <col min="11010" max="11010" width="19.85546875" style="61" customWidth="1"/>
    <col min="11011" max="11011" width="12.85546875" style="61" customWidth="1"/>
    <col min="11012" max="11012" width="5.7109375" style="61" customWidth="1"/>
    <col min="11013" max="11015" width="5.28515625" style="61" customWidth="1"/>
    <col min="11016" max="11016" width="6.5703125" style="61" customWidth="1"/>
    <col min="11017" max="11017" width="5.28515625" style="61" customWidth="1"/>
    <col min="11018" max="11020" width="3.7109375" style="61" customWidth="1"/>
    <col min="11021" max="11023" width="5.7109375" style="61" customWidth="1"/>
    <col min="11024" max="11045" width="3.7109375" style="61" customWidth="1"/>
    <col min="11046" max="11046" width="2.7109375" style="61" customWidth="1"/>
    <col min="11047" max="11047" width="0" style="61" hidden="1" customWidth="1"/>
    <col min="11048" max="11048" width="2.7109375" style="61" customWidth="1"/>
    <col min="11049" max="11059" width="4.7109375" style="61" customWidth="1"/>
    <col min="11060" max="11060" width="2.7109375" style="61" customWidth="1"/>
    <col min="11061" max="11071" width="4.7109375" style="61" customWidth="1"/>
    <col min="11072" max="11072" width="6.7109375" style="61" customWidth="1"/>
    <col min="11073" max="11075" width="7.7109375" style="61" customWidth="1"/>
    <col min="11076" max="11264" width="9.140625" style="61"/>
    <col min="11265" max="11265" width="3.85546875" style="61" customWidth="1"/>
    <col min="11266" max="11266" width="19.85546875" style="61" customWidth="1"/>
    <col min="11267" max="11267" width="12.85546875" style="61" customWidth="1"/>
    <col min="11268" max="11268" width="5.7109375" style="61" customWidth="1"/>
    <col min="11269" max="11271" width="5.28515625" style="61" customWidth="1"/>
    <col min="11272" max="11272" width="6.5703125" style="61" customWidth="1"/>
    <col min="11273" max="11273" width="5.28515625" style="61" customWidth="1"/>
    <col min="11274" max="11276" width="3.7109375" style="61" customWidth="1"/>
    <col min="11277" max="11279" width="5.7109375" style="61" customWidth="1"/>
    <col min="11280" max="11301" width="3.7109375" style="61" customWidth="1"/>
    <col min="11302" max="11302" width="2.7109375" style="61" customWidth="1"/>
    <col min="11303" max="11303" width="0" style="61" hidden="1" customWidth="1"/>
    <col min="11304" max="11304" width="2.7109375" style="61" customWidth="1"/>
    <col min="11305" max="11315" width="4.7109375" style="61" customWidth="1"/>
    <col min="11316" max="11316" width="2.7109375" style="61" customWidth="1"/>
    <col min="11317" max="11327" width="4.7109375" style="61" customWidth="1"/>
    <col min="11328" max="11328" width="6.7109375" style="61" customWidth="1"/>
    <col min="11329" max="11331" width="7.7109375" style="61" customWidth="1"/>
    <col min="11332" max="11520" width="9.140625" style="61"/>
    <col min="11521" max="11521" width="3.85546875" style="61" customWidth="1"/>
    <col min="11522" max="11522" width="19.85546875" style="61" customWidth="1"/>
    <col min="11523" max="11523" width="12.85546875" style="61" customWidth="1"/>
    <col min="11524" max="11524" width="5.7109375" style="61" customWidth="1"/>
    <col min="11525" max="11527" width="5.28515625" style="61" customWidth="1"/>
    <col min="11528" max="11528" width="6.5703125" style="61" customWidth="1"/>
    <col min="11529" max="11529" width="5.28515625" style="61" customWidth="1"/>
    <col min="11530" max="11532" width="3.7109375" style="61" customWidth="1"/>
    <col min="11533" max="11535" width="5.7109375" style="61" customWidth="1"/>
    <col min="11536" max="11557" width="3.7109375" style="61" customWidth="1"/>
    <col min="11558" max="11558" width="2.7109375" style="61" customWidth="1"/>
    <col min="11559" max="11559" width="0" style="61" hidden="1" customWidth="1"/>
    <col min="11560" max="11560" width="2.7109375" style="61" customWidth="1"/>
    <col min="11561" max="11571" width="4.7109375" style="61" customWidth="1"/>
    <col min="11572" max="11572" width="2.7109375" style="61" customWidth="1"/>
    <col min="11573" max="11583" width="4.7109375" style="61" customWidth="1"/>
    <col min="11584" max="11584" width="6.7109375" style="61" customWidth="1"/>
    <col min="11585" max="11587" width="7.7109375" style="61" customWidth="1"/>
    <col min="11588" max="11776" width="9.140625" style="61"/>
    <col min="11777" max="11777" width="3.85546875" style="61" customWidth="1"/>
    <col min="11778" max="11778" width="19.85546875" style="61" customWidth="1"/>
    <col min="11779" max="11779" width="12.85546875" style="61" customWidth="1"/>
    <col min="11780" max="11780" width="5.7109375" style="61" customWidth="1"/>
    <col min="11781" max="11783" width="5.28515625" style="61" customWidth="1"/>
    <col min="11784" max="11784" width="6.5703125" style="61" customWidth="1"/>
    <col min="11785" max="11785" width="5.28515625" style="61" customWidth="1"/>
    <col min="11786" max="11788" width="3.7109375" style="61" customWidth="1"/>
    <col min="11789" max="11791" width="5.7109375" style="61" customWidth="1"/>
    <col min="11792" max="11813" width="3.7109375" style="61" customWidth="1"/>
    <col min="11814" max="11814" width="2.7109375" style="61" customWidth="1"/>
    <col min="11815" max="11815" width="0" style="61" hidden="1" customWidth="1"/>
    <col min="11816" max="11816" width="2.7109375" style="61" customWidth="1"/>
    <col min="11817" max="11827" width="4.7109375" style="61" customWidth="1"/>
    <col min="11828" max="11828" width="2.7109375" style="61" customWidth="1"/>
    <col min="11829" max="11839" width="4.7109375" style="61" customWidth="1"/>
    <col min="11840" max="11840" width="6.7109375" style="61" customWidth="1"/>
    <col min="11841" max="11843" width="7.7109375" style="61" customWidth="1"/>
    <col min="11844" max="12032" width="9.140625" style="61"/>
    <col min="12033" max="12033" width="3.85546875" style="61" customWidth="1"/>
    <col min="12034" max="12034" width="19.85546875" style="61" customWidth="1"/>
    <col min="12035" max="12035" width="12.85546875" style="61" customWidth="1"/>
    <col min="12036" max="12036" width="5.7109375" style="61" customWidth="1"/>
    <col min="12037" max="12039" width="5.28515625" style="61" customWidth="1"/>
    <col min="12040" max="12040" width="6.5703125" style="61" customWidth="1"/>
    <col min="12041" max="12041" width="5.28515625" style="61" customWidth="1"/>
    <col min="12042" max="12044" width="3.7109375" style="61" customWidth="1"/>
    <col min="12045" max="12047" width="5.7109375" style="61" customWidth="1"/>
    <col min="12048" max="12069" width="3.7109375" style="61" customWidth="1"/>
    <col min="12070" max="12070" width="2.7109375" style="61" customWidth="1"/>
    <col min="12071" max="12071" width="0" style="61" hidden="1" customWidth="1"/>
    <col min="12072" max="12072" width="2.7109375" style="61" customWidth="1"/>
    <col min="12073" max="12083" width="4.7109375" style="61" customWidth="1"/>
    <col min="12084" max="12084" width="2.7109375" style="61" customWidth="1"/>
    <col min="12085" max="12095" width="4.7109375" style="61" customWidth="1"/>
    <col min="12096" max="12096" width="6.7109375" style="61" customWidth="1"/>
    <col min="12097" max="12099" width="7.7109375" style="61" customWidth="1"/>
    <col min="12100" max="12288" width="9.140625" style="61"/>
    <col min="12289" max="12289" width="3.85546875" style="61" customWidth="1"/>
    <col min="12290" max="12290" width="19.85546875" style="61" customWidth="1"/>
    <col min="12291" max="12291" width="12.85546875" style="61" customWidth="1"/>
    <col min="12292" max="12292" width="5.7109375" style="61" customWidth="1"/>
    <col min="12293" max="12295" width="5.28515625" style="61" customWidth="1"/>
    <col min="12296" max="12296" width="6.5703125" style="61" customWidth="1"/>
    <col min="12297" max="12297" width="5.28515625" style="61" customWidth="1"/>
    <col min="12298" max="12300" width="3.7109375" style="61" customWidth="1"/>
    <col min="12301" max="12303" width="5.7109375" style="61" customWidth="1"/>
    <col min="12304" max="12325" width="3.7109375" style="61" customWidth="1"/>
    <col min="12326" max="12326" width="2.7109375" style="61" customWidth="1"/>
    <col min="12327" max="12327" width="0" style="61" hidden="1" customWidth="1"/>
    <col min="12328" max="12328" width="2.7109375" style="61" customWidth="1"/>
    <col min="12329" max="12339" width="4.7109375" style="61" customWidth="1"/>
    <col min="12340" max="12340" width="2.7109375" style="61" customWidth="1"/>
    <col min="12341" max="12351" width="4.7109375" style="61" customWidth="1"/>
    <col min="12352" max="12352" width="6.7109375" style="61" customWidth="1"/>
    <col min="12353" max="12355" width="7.7109375" style="61" customWidth="1"/>
    <col min="12356" max="12544" width="9.140625" style="61"/>
    <col min="12545" max="12545" width="3.85546875" style="61" customWidth="1"/>
    <col min="12546" max="12546" width="19.85546875" style="61" customWidth="1"/>
    <col min="12547" max="12547" width="12.85546875" style="61" customWidth="1"/>
    <col min="12548" max="12548" width="5.7109375" style="61" customWidth="1"/>
    <col min="12549" max="12551" width="5.28515625" style="61" customWidth="1"/>
    <col min="12552" max="12552" width="6.5703125" style="61" customWidth="1"/>
    <col min="12553" max="12553" width="5.28515625" style="61" customWidth="1"/>
    <col min="12554" max="12556" width="3.7109375" style="61" customWidth="1"/>
    <col min="12557" max="12559" width="5.7109375" style="61" customWidth="1"/>
    <col min="12560" max="12581" width="3.7109375" style="61" customWidth="1"/>
    <col min="12582" max="12582" width="2.7109375" style="61" customWidth="1"/>
    <col min="12583" max="12583" width="0" style="61" hidden="1" customWidth="1"/>
    <col min="12584" max="12584" width="2.7109375" style="61" customWidth="1"/>
    <col min="12585" max="12595" width="4.7109375" style="61" customWidth="1"/>
    <col min="12596" max="12596" width="2.7109375" style="61" customWidth="1"/>
    <col min="12597" max="12607" width="4.7109375" style="61" customWidth="1"/>
    <col min="12608" max="12608" width="6.7109375" style="61" customWidth="1"/>
    <col min="12609" max="12611" width="7.7109375" style="61" customWidth="1"/>
    <col min="12612" max="12800" width="9.140625" style="61"/>
    <col min="12801" max="12801" width="3.85546875" style="61" customWidth="1"/>
    <col min="12802" max="12802" width="19.85546875" style="61" customWidth="1"/>
    <col min="12803" max="12803" width="12.85546875" style="61" customWidth="1"/>
    <col min="12804" max="12804" width="5.7109375" style="61" customWidth="1"/>
    <col min="12805" max="12807" width="5.28515625" style="61" customWidth="1"/>
    <col min="12808" max="12808" width="6.5703125" style="61" customWidth="1"/>
    <col min="12809" max="12809" width="5.28515625" style="61" customWidth="1"/>
    <col min="12810" max="12812" width="3.7109375" style="61" customWidth="1"/>
    <col min="12813" max="12815" width="5.7109375" style="61" customWidth="1"/>
    <col min="12816" max="12837" width="3.7109375" style="61" customWidth="1"/>
    <col min="12838" max="12838" width="2.7109375" style="61" customWidth="1"/>
    <col min="12839" max="12839" width="0" style="61" hidden="1" customWidth="1"/>
    <col min="12840" max="12840" width="2.7109375" style="61" customWidth="1"/>
    <col min="12841" max="12851" width="4.7109375" style="61" customWidth="1"/>
    <col min="12852" max="12852" width="2.7109375" style="61" customWidth="1"/>
    <col min="12853" max="12863" width="4.7109375" style="61" customWidth="1"/>
    <col min="12864" max="12864" width="6.7109375" style="61" customWidth="1"/>
    <col min="12865" max="12867" width="7.7109375" style="61" customWidth="1"/>
    <col min="12868" max="13056" width="9.140625" style="61"/>
    <col min="13057" max="13057" width="3.85546875" style="61" customWidth="1"/>
    <col min="13058" max="13058" width="19.85546875" style="61" customWidth="1"/>
    <col min="13059" max="13059" width="12.85546875" style="61" customWidth="1"/>
    <col min="13060" max="13060" width="5.7109375" style="61" customWidth="1"/>
    <col min="13061" max="13063" width="5.28515625" style="61" customWidth="1"/>
    <col min="13064" max="13064" width="6.5703125" style="61" customWidth="1"/>
    <col min="13065" max="13065" width="5.28515625" style="61" customWidth="1"/>
    <col min="13066" max="13068" width="3.7109375" style="61" customWidth="1"/>
    <col min="13069" max="13071" width="5.7109375" style="61" customWidth="1"/>
    <col min="13072" max="13093" width="3.7109375" style="61" customWidth="1"/>
    <col min="13094" max="13094" width="2.7109375" style="61" customWidth="1"/>
    <col min="13095" max="13095" width="0" style="61" hidden="1" customWidth="1"/>
    <col min="13096" max="13096" width="2.7109375" style="61" customWidth="1"/>
    <col min="13097" max="13107" width="4.7109375" style="61" customWidth="1"/>
    <col min="13108" max="13108" width="2.7109375" style="61" customWidth="1"/>
    <col min="13109" max="13119" width="4.7109375" style="61" customWidth="1"/>
    <col min="13120" max="13120" width="6.7109375" style="61" customWidth="1"/>
    <col min="13121" max="13123" width="7.7109375" style="61" customWidth="1"/>
    <col min="13124" max="13312" width="9.140625" style="61"/>
    <col min="13313" max="13313" width="3.85546875" style="61" customWidth="1"/>
    <col min="13314" max="13314" width="19.85546875" style="61" customWidth="1"/>
    <col min="13315" max="13315" width="12.85546875" style="61" customWidth="1"/>
    <col min="13316" max="13316" width="5.7109375" style="61" customWidth="1"/>
    <col min="13317" max="13319" width="5.28515625" style="61" customWidth="1"/>
    <col min="13320" max="13320" width="6.5703125" style="61" customWidth="1"/>
    <col min="13321" max="13321" width="5.28515625" style="61" customWidth="1"/>
    <col min="13322" max="13324" width="3.7109375" style="61" customWidth="1"/>
    <col min="13325" max="13327" width="5.7109375" style="61" customWidth="1"/>
    <col min="13328" max="13349" width="3.7109375" style="61" customWidth="1"/>
    <col min="13350" max="13350" width="2.7109375" style="61" customWidth="1"/>
    <col min="13351" max="13351" width="0" style="61" hidden="1" customWidth="1"/>
    <col min="13352" max="13352" width="2.7109375" style="61" customWidth="1"/>
    <col min="13353" max="13363" width="4.7109375" style="61" customWidth="1"/>
    <col min="13364" max="13364" width="2.7109375" style="61" customWidth="1"/>
    <col min="13365" max="13375" width="4.7109375" style="61" customWidth="1"/>
    <col min="13376" max="13376" width="6.7109375" style="61" customWidth="1"/>
    <col min="13377" max="13379" width="7.7109375" style="61" customWidth="1"/>
    <col min="13380" max="13568" width="9.140625" style="61"/>
    <col min="13569" max="13569" width="3.85546875" style="61" customWidth="1"/>
    <col min="13570" max="13570" width="19.85546875" style="61" customWidth="1"/>
    <col min="13571" max="13571" width="12.85546875" style="61" customWidth="1"/>
    <col min="13572" max="13572" width="5.7109375" style="61" customWidth="1"/>
    <col min="13573" max="13575" width="5.28515625" style="61" customWidth="1"/>
    <col min="13576" max="13576" width="6.5703125" style="61" customWidth="1"/>
    <col min="13577" max="13577" width="5.28515625" style="61" customWidth="1"/>
    <col min="13578" max="13580" width="3.7109375" style="61" customWidth="1"/>
    <col min="13581" max="13583" width="5.7109375" style="61" customWidth="1"/>
    <col min="13584" max="13605" width="3.7109375" style="61" customWidth="1"/>
    <col min="13606" max="13606" width="2.7109375" style="61" customWidth="1"/>
    <col min="13607" max="13607" width="0" style="61" hidden="1" customWidth="1"/>
    <col min="13608" max="13608" width="2.7109375" style="61" customWidth="1"/>
    <col min="13609" max="13619" width="4.7109375" style="61" customWidth="1"/>
    <col min="13620" max="13620" width="2.7109375" style="61" customWidth="1"/>
    <col min="13621" max="13631" width="4.7109375" style="61" customWidth="1"/>
    <col min="13632" max="13632" width="6.7109375" style="61" customWidth="1"/>
    <col min="13633" max="13635" width="7.7109375" style="61" customWidth="1"/>
    <col min="13636" max="13824" width="9.140625" style="61"/>
    <col min="13825" max="13825" width="3.85546875" style="61" customWidth="1"/>
    <col min="13826" max="13826" width="19.85546875" style="61" customWidth="1"/>
    <col min="13827" max="13827" width="12.85546875" style="61" customWidth="1"/>
    <col min="13828" max="13828" width="5.7109375" style="61" customWidth="1"/>
    <col min="13829" max="13831" width="5.28515625" style="61" customWidth="1"/>
    <col min="13832" max="13832" width="6.5703125" style="61" customWidth="1"/>
    <col min="13833" max="13833" width="5.28515625" style="61" customWidth="1"/>
    <col min="13834" max="13836" width="3.7109375" style="61" customWidth="1"/>
    <col min="13837" max="13839" width="5.7109375" style="61" customWidth="1"/>
    <col min="13840" max="13861" width="3.7109375" style="61" customWidth="1"/>
    <col min="13862" max="13862" width="2.7109375" style="61" customWidth="1"/>
    <col min="13863" max="13863" width="0" style="61" hidden="1" customWidth="1"/>
    <col min="13864" max="13864" width="2.7109375" style="61" customWidth="1"/>
    <col min="13865" max="13875" width="4.7109375" style="61" customWidth="1"/>
    <col min="13876" max="13876" width="2.7109375" style="61" customWidth="1"/>
    <col min="13877" max="13887" width="4.7109375" style="61" customWidth="1"/>
    <col min="13888" max="13888" width="6.7109375" style="61" customWidth="1"/>
    <col min="13889" max="13891" width="7.7109375" style="61" customWidth="1"/>
    <col min="13892" max="14080" width="9.140625" style="61"/>
    <col min="14081" max="14081" width="3.85546875" style="61" customWidth="1"/>
    <col min="14082" max="14082" width="19.85546875" style="61" customWidth="1"/>
    <col min="14083" max="14083" width="12.85546875" style="61" customWidth="1"/>
    <col min="14084" max="14084" width="5.7109375" style="61" customWidth="1"/>
    <col min="14085" max="14087" width="5.28515625" style="61" customWidth="1"/>
    <col min="14088" max="14088" width="6.5703125" style="61" customWidth="1"/>
    <col min="14089" max="14089" width="5.28515625" style="61" customWidth="1"/>
    <col min="14090" max="14092" width="3.7109375" style="61" customWidth="1"/>
    <col min="14093" max="14095" width="5.7109375" style="61" customWidth="1"/>
    <col min="14096" max="14117" width="3.7109375" style="61" customWidth="1"/>
    <col min="14118" max="14118" width="2.7109375" style="61" customWidth="1"/>
    <col min="14119" max="14119" width="0" style="61" hidden="1" customWidth="1"/>
    <col min="14120" max="14120" width="2.7109375" style="61" customWidth="1"/>
    <col min="14121" max="14131" width="4.7109375" style="61" customWidth="1"/>
    <col min="14132" max="14132" width="2.7109375" style="61" customWidth="1"/>
    <col min="14133" max="14143" width="4.7109375" style="61" customWidth="1"/>
    <col min="14144" max="14144" width="6.7109375" style="61" customWidth="1"/>
    <col min="14145" max="14147" width="7.7109375" style="61" customWidth="1"/>
    <col min="14148" max="14336" width="9.140625" style="61"/>
    <col min="14337" max="14337" width="3.85546875" style="61" customWidth="1"/>
    <col min="14338" max="14338" width="19.85546875" style="61" customWidth="1"/>
    <col min="14339" max="14339" width="12.85546875" style="61" customWidth="1"/>
    <col min="14340" max="14340" width="5.7109375" style="61" customWidth="1"/>
    <col min="14341" max="14343" width="5.28515625" style="61" customWidth="1"/>
    <col min="14344" max="14344" width="6.5703125" style="61" customWidth="1"/>
    <col min="14345" max="14345" width="5.28515625" style="61" customWidth="1"/>
    <col min="14346" max="14348" width="3.7109375" style="61" customWidth="1"/>
    <col min="14349" max="14351" width="5.7109375" style="61" customWidth="1"/>
    <col min="14352" max="14373" width="3.7109375" style="61" customWidth="1"/>
    <col min="14374" max="14374" width="2.7109375" style="61" customWidth="1"/>
    <col min="14375" max="14375" width="0" style="61" hidden="1" customWidth="1"/>
    <col min="14376" max="14376" width="2.7109375" style="61" customWidth="1"/>
    <col min="14377" max="14387" width="4.7109375" style="61" customWidth="1"/>
    <col min="14388" max="14388" width="2.7109375" style="61" customWidth="1"/>
    <col min="14389" max="14399" width="4.7109375" style="61" customWidth="1"/>
    <col min="14400" max="14400" width="6.7109375" style="61" customWidth="1"/>
    <col min="14401" max="14403" width="7.7109375" style="61" customWidth="1"/>
    <col min="14404" max="14592" width="9.140625" style="61"/>
    <col min="14593" max="14593" width="3.85546875" style="61" customWidth="1"/>
    <col min="14594" max="14594" width="19.85546875" style="61" customWidth="1"/>
    <col min="14595" max="14595" width="12.85546875" style="61" customWidth="1"/>
    <col min="14596" max="14596" width="5.7109375" style="61" customWidth="1"/>
    <col min="14597" max="14599" width="5.28515625" style="61" customWidth="1"/>
    <col min="14600" max="14600" width="6.5703125" style="61" customWidth="1"/>
    <col min="14601" max="14601" width="5.28515625" style="61" customWidth="1"/>
    <col min="14602" max="14604" width="3.7109375" style="61" customWidth="1"/>
    <col min="14605" max="14607" width="5.7109375" style="61" customWidth="1"/>
    <col min="14608" max="14629" width="3.7109375" style="61" customWidth="1"/>
    <col min="14630" max="14630" width="2.7109375" style="61" customWidth="1"/>
    <col min="14631" max="14631" width="0" style="61" hidden="1" customWidth="1"/>
    <col min="14632" max="14632" width="2.7109375" style="61" customWidth="1"/>
    <col min="14633" max="14643" width="4.7109375" style="61" customWidth="1"/>
    <col min="14644" max="14644" width="2.7109375" style="61" customWidth="1"/>
    <col min="14645" max="14655" width="4.7109375" style="61" customWidth="1"/>
    <col min="14656" max="14656" width="6.7109375" style="61" customWidth="1"/>
    <col min="14657" max="14659" width="7.7109375" style="61" customWidth="1"/>
    <col min="14660" max="14848" width="9.140625" style="61"/>
    <col min="14849" max="14849" width="3.85546875" style="61" customWidth="1"/>
    <col min="14850" max="14850" width="19.85546875" style="61" customWidth="1"/>
    <col min="14851" max="14851" width="12.85546875" style="61" customWidth="1"/>
    <col min="14852" max="14852" width="5.7109375" style="61" customWidth="1"/>
    <col min="14853" max="14855" width="5.28515625" style="61" customWidth="1"/>
    <col min="14856" max="14856" width="6.5703125" style="61" customWidth="1"/>
    <col min="14857" max="14857" width="5.28515625" style="61" customWidth="1"/>
    <col min="14858" max="14860" width="3.7109375" style="61" customWidth="1"/>
    <col min="14861" max="14863" width="5.7109375" style="61" customWidth="1"/>
    <col min="14864" max="14885" width="3.7109375" style="61" customWidth="1"/>
    <col min="14886" max="14886" width="2.7109375" style="61" customWidth="1"/>
    <col min="14887" max="14887" width="0" style="61" hidden="1" customWidth="1"/>
    <col min="14888" max="14888" width="2.7109375" style="61" customWidth="1"/>
    <col min="14889" max="14899" width="4.7109375" style="61" customWidth="1"/>
    <col min="14900" max="14900" width="2.7109375" style="61" customWidth="1"/>
    <col min="14901" max="14911" width="4.7109375" style="61" customWidth="1"/>
    <col min="14912" max="14912" width="6.7109375" style="61" customWidth="1"/>
    <col min="14913" max="14915" width="7.7109375" style="61" customWidth="1"/>
    <col min="14916" max="15104" width="9.140625" style="61"/>
    <col min="15105" max="15105" width="3.85546875" style="61" customWidth="1"/>
    <col min="15106" max="15106" width="19.85546875" style="61" customWidth="1"/>
    <col min="15107" max="15107" width="12.85546875" style="61" customWidth="1"/>
    <col min="15108" max="15108" width="5.7109375" style="61" customWidth="1"/>
    <col min="15109" max="15111" width="5.28515625" style="61" customWidth="1"/>
    <col min="15112" max="15112" width="6.5703125" style="61" customWidth="1"/>
    <col min="15113" max="15113" width="5.28515625" style="61" customWidth="1"/>
    <col min="15114" max="15116" width="3.7109375" style="61" customWidth="1"/>
    <col min="15117" max="15119" width="5.7109375" style="61" customWidth="1"/>
    <col min="15120" max="15141" width="3.7109375" style="61" customWidth="1"/>
    <col min="15142" max="15142" width="2.7109375" style="61" customWidth="1"/>
    <col min="15143" max="15143" width="0" style="61" hidden="1" customWidth="1"/>
    <col min="15144" max="15144" width="2.7109375" style="61" customWidth="1"/>
    <col min="15145" max="15155" width="4.7109375" style="61" customWidth="1"/>
    <col min="15156" max="15156" width="2.7109375" style="61" customWidth="1"/>
    <col min="15157" max="15167" width="4.7109375" style="61" customWidth="1"/>
    <col min="15168" max="15168" width="6.7109375" style="61" customWidth="1"/>
    <col min="15169" max="15171" width="7.7109375" style="61" customWidth="1"/>
    <col min="15172" max="15360" width="9.140625" style="61"/>
    <col min="15361" max="15361" width="3.85546875" style="61" customWidth="1"/>
    <col min="15362" max="15362" width="19.85546875" style="61" customWidth="1"/>
    <col min="15363" max="15363" width="12.85546875" style="61" customWidth="1"/>
    <col min="15364" max="15364" width="5.7109375" style="61" customWidth="1"/>
    <col min="15365" max="15367" width="5.28515625" style="61" customWidth="1"/>
    <col min="15368" max="15368" width="6.5703125" style="61" customWidth="1"/>
    <col min="15369" max="15369" width="5.28515625" style="61" customWidth="1"/>
    <col min="15370" max="15372" width="3.7109375" style="61" customWidth="1"/>
    <col min="15373" max="15375" width="5.7109375" style="61" customWidth="1"/>
    <col min="15376" max="15397" width="3.7109375" style="61" customWidth="1"/>
    <col min="15398" max="15398" width="2.7109375" style="61" customWidth="1"/>
    <col min="15399" max="15399" width="0" style="61" hidden="1" customWidth="1"/>
    <col min="15400" max="15400" width="2.7109375" style="61" customWidth="1"/>
    <col min="15401" max="15411" width="4.7109375" style="61" customWidth="1"/>
    <col min="15412" max="15412" width="2.7109375" style="61" customWidth="1"/>
    <col min="15413" max="15423" width="4.7109375" style="61" customWidth="1"/>
    <col min="15424" max="15424" width="6.7109375" style="61" customWidth="1"/>
    <col min="15425" max="15427" width="7.7109375" style="61" customWidth="1"/>
    <col min="15428" max="15616" width="9.140625" style="61"/>
    <col min="15617" max="15617" width="3.85546875" style="61" customWidth="1"/>
    <col min="15618" max="15618" width="19.85546875" style="61" customWidth="1"/>
    <col min="15619" max="15619" width="12.85546875" style="61" customWidth="1"/>
    <col min="15620" max="15620" width="5.7109375" style="61" customWidth="1"/>
    <col min="15621" max="15623" width="5.28515625" style="61" customWidth="1"/>
    <col min="15624" max="15624" width="6.5703125" style="61" customWidth="1"/>
    <col min="15625" max="15625" width="5.28515625" style="61" customWidth="1"/>
    <col min="15626" max="15628" width="3.7109375" style="61" customWidth="1"/>
    <col min="15629" max="15631" width="5.7109375" style="61" customWidth="1"/>
    <col min="15632" max="15653" width="3.7109375" style="61" customWidth="1"/>
    <col min="15654" max="15654" width="2.7109375" style="61" customWidth="1"/>
    <col min="15655" max="15655" width="0" style="61" hidden="1" customWidth="1"/>
    <col min="15656" max="15656" width="2.7109375" style="61" customWidth="1"/>
    <col min="15657" max="15667" width="4.7109375" style="61" customWidth="1"/>
    <col min="15668" max="15668" width="2.7109375" style="61" customWidth="1"/>
    <col min="15669" max="15679" width="4.7109375" style="61" customWidth="1"/>
    <col min="15680" max="15680" width="6.7109375" style="61" customWidth="1"/>
    <col min="15681" max="15683" width="7.7109375" style="61" customWidth="1"/>
    <col min="15684" max="15872" width="9.140625" style="61"/>
    <col min="15873" max="15873" width="3.85546875" style="61" customWidth="1"/>
    <col min="15874" max="15874" width="19.85546875" style="61" customWidth="1"/>
    <col min="15875" max="15875" width="12.85546875" style="61" customWidth="1"/>
    <col min="15876" max="15876" width="5.7109375" style="61" customWidth="1"/>
    <col min="15877" max="15879" width="5.28515625" style="61" customWidth="1"/>
    <col min="15880" max="15880" width="6.5703125" style="61" customWidth="1"/>
    <col min="15881" max="15881" width="5.28515625" style="61" customWidth="1"/>
    <col min="15882" max="15884" width="3.7109375" style="61" customWidth="1"/>
    <col min="15885" max="15887" width="5.7109375" style="61" customWidth="1"/>
    <col min="15888" max="15909" width="3.7109375" style="61" customWidth="1"/>
    <col min="15910" max="15910" width="2.7109375" style="61" customWidth="1"/>
    <col min="15911" max="15911" width="0" style="61" hidden="1" customWidth="1"/>
    <col min="15912" max="15912" width="2.7109375" style="61" customWidth="1"/>
    <col min="15913" max="15923" width="4.7109375" style="61" customWidth="1"/>
    <col min="15924" max="15924" width="2.7109375" style="61" customWidth="1"/>
    <col min="15925" max="15935" width="4.7109375" style="61" customWidth="1"/>
    <col min="15936" max="15936" width="6.7109375" style="61" customWidth="1"/>
    <col min="15937" max="15939" width="7.7109375" style="61" customWidth="1"/>
    <col min="15940" max="16128" width="9.140625" style="61"/>
    <col min="16129" max="16129" width="3.85546875" style="61" customWidth="1"/>
    <col min="16130" max="16130" width="19.85546875" style="61" customWidth="1"/>
    <col min="16131" max="16131" width="12.85546875" style="61" customWidth="1"/>
    <col min="16132" max="16132" width="5.7109375" style="61" customWidth="1"/>
    <col min="16133" max="16135" width="5.28515625" style="61" customWidth="1"/>
    <col min="16136" max="16136" width="6.5703125" style="61" customWidth="1"/>
    <col min="16137" max="16137" width="5.28515625" style="61" customWidth="1"/>
    <col min="16138" max="16140" width="3.7109375" style="61" customWidth="1"/>
    <col min="16141" max="16143" width="5.7109375" style="61" customWidth="1"/>
    <col min="16144" max="16165" width="3.7109375" style="61" customWidth="1"/>
    <col min="16166" max="16166" width="2.7109375" style="61" customWidth="1"/>
    <col min="16167" max="16167" width="0" style="61" hidden="1" customWidth="1"/>
    <col min="16168" max="16168" width="2.7109375" style="61" customWidth="1"/>
    <col min="16169" max="16179" width="4.7109375" style="61" customWidth="1"/>
    <col min="16180" max="16180" width="2.7109375" style="61" customWidth="1"/>
    <col min="16181" max="16191" width="4.7109375" style="61" customWidth="1"/>
    <col min="16192" max="16192" width="6.7109375" style="61" customWidth="1"/>
    <col min="16193" max="16195" width="7.7109375" style="61" customWidth="1"/>
    <col min="16196" max="16384" width="9.140625" style="61"/>
  </cols>
  <sheetData>
    <row r="1" spans="1:68" customFormat="1" ht="18.75" customHeight="1">
      <c r="A1" s="790" t="s">
        <v>206</v>
      </c>
      <c r="B1" s="790"/>
      <c r="C1" s="790"/>
      <c r="D1" s="790"/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790"/>
      <c r="U1" s="790"/>
      <c r="V1" s="790"/>
      <c r="W1" s="790"/>
      <c r="X1" s="790"/>
      <c r="Y1" s="790"/>
      <c r="Z1" s="790"/>
      <c r="AA1" s="790"/>
      <c r="AB1" s="790"/>
      <c r="AC1" s="790"/>
      <c r="AD1" s="790"/>
      <c r="AE1" s="790"/>
      <c r="AF1" s="790"/>
      <c r="AG1" s="790"/>
      <c r="AI1" s="228"/>
      <c r="AJ1" s="228"/>
      <c r="AK1" s="228"/>
      <c r="AL1" s="229"/>
      <c r="AM1" s="229"/>
      <c r="AN1" s="229"/>
      <c r="AO1" s="791" t="s">
        <v>176</v>
      </c>
      <c r="AP1" s="792"/>
      <c r="AQ1" s="230">
        <f>SUM(MAX(L5:L24)*2)</f>
        <v>18</v>
      </c>
      <c r="AR1" s="791" t="s">
        <v>177</v>
      </c>
      <c r="AS1" s="792"/>
      <c r="AT1" s="792"/>
      <c r="AU1" s="231">
        <f>SUM(AQ1/100*65)</f>
        <v>11.7</v>
      </c>
      <c r="AV1" s="793" t="s">
        <v>178</v>
      </c>
      <c r="AW1" s="794"/>
      <c r="AX1" s="232">
        <f>MAX(L5:L24)</f>
        <v>9</v>
      </c>
      <c r="AY1" s="233"/>
      <c r="AZ1" s="228"/>
      <c r="BA1" s="228"/>
      <c r="BB1" s="228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4"/>
    </row>
    <row r="2" spans="1:68" customFormat="1" ht="25.5">
      <c r="A2" s="790"/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0"/>
      <c r="X2" s="790"/>
      <c r="Y2" s="790"/>
      <c r="Z2" s="790"/>
      <c r="AA2" s="790"/>
      <c r="AB2" s="790"/>
      <c r="AC2" s="790"/>
      <c r="AD2" s="790"/>
      <c r="AE2" s="790"/>
      <c r="AF2" s="790"/>
      <c r="AG2" s="790"/>
      <c r="AH2" s="235"/>
      <c r="AI2" s="235"/>
      <c r="AJ2" s="235"/>
      <c r="AK2" s="235"/>
      <c r="AL2" s="236"/>
      <c r="AM2" s="236"/>
      <c r="AN2" s="236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28"/>
      <c r="BA2" s="228"/>
      <c r="BB2" s="228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4"/>
    </row>
    <row r="3" spans="1:68" customFormat="1" ht="15.75">
      <c r="A3" s="795">
        <v>45668</v>
      </c>
      <c r="B3" s="796"/>
      <c r="C3" s="237"/>
      <c r="D3" s="797" t="s">
        <v>179</v>
      </c>
      <c r="E3" s="797"/>
      <c r="F3" s="797"/>
      <c r="G3" s="797"/>
      <c r="H3" s="238">
        <f>IF(A27&lt;12,0)+IF(A27=12,0.82)+IF(A27=13,0.83)+IF(A27=14,0.84)+IF(A27=15,0.85)+IF(A27=16,0.86)+IF(A27=17,0.87)+IF(A27=18,0.88)+IF(A27=19,0.89)+IF(A27=20,0.9)+IF(A27=21,0.91)+IF(A27=22,0.92)+IF(A27=23,0.93)+IF(A27=24,0.94)+IF(A27=25,0.95)+IF(A27=26,0.96)+IF(A27=27,0.97)+IF(A27=28,0.98)+IF(A27=29,0.99)+IF(A27=30,1)</f>
        <v>0.9</v>
      </c>
      <c r="I3" s="237"/>
      <c r="J3" s="237"/>
      <c r="K3" s="237"/>
      <c r="L3" s="237"/>
      <c r="M3" s="797" t="s">
        <v>180</v>
      </c>
      <c r="N3" s="797"/>
      <c r="O3" s="797"/>
      <c r="P3" s="797"/>
      <c r="Q3" s="798"/>
      <c r="R3" s="798"/>
      <c r="S3" s="798"/>
      <c r="T3" s="798"/>
      <c r="U3" s="798"/>
      <c r="V3" s="798"/>
      <c r="W3" s="798"/>
      <c r="X3" s="798"/>
      <c r="Y3" s="798"/>
      <c r="Z3" s="798"/>
      <c r="AA3" s="798"/>
      <c r="AB3" s="798"/>
      <c r="AC3" s="798"/>
      <c r="AD3" s="798"/>
      <c r="AE3" s="798"/>
      <c r="AF3" s="798"/>
      <c r="AG3" s="798"/>
      <c r="AH3" s="798"/>
      <c r="AI3" s="798"/>
      <c r="AJ3" s="798"/>
      <c r="AK3" s="798"/>
      <c r="AL3" s="239"/>
      <c r="AM3" s="239"/>
      <c r="AN3" s="239"/>
      <c r="AO3" s="799" t="s">
        <v>181</v>
      </c>
      <c r="AP3" s="799"/>
      <c r="AQ3" s="799"/>
      <c r="AR3" s="799"/>
      <c r="AS3" s="799"/>
      <c r="AT3" s="799"/>
      <c r="AU3" s="799"/>
      <c r="AV3" s="799"/>
      <c r="AW3" s="799"/>
      <c r="AX3" s="799"/>
      <c r="AY3" s="799"/>
      <c r="AZ3" s="228"/>
      <c r="BA3" s="799" t="s">
        <v>182</v>
      </c>
      <c r="BB3" s="799"/>
      <c r="BC3" s="799"/>
      <c r="BD3" s="799"/>
      <c r="BE3" s="799"/>
      <c r="BF3" s="799"/>
      <c r="BG3" s="799"/>
      <c r="BH3" s="799"/>
      <c r="BI3" s="799"/>
      <c r="BJ3" s="799"/>
      <c r="BK3" s="799"/>
      <c r="BL3" s="799"/>
      <c r="BM3" s="799"/>
      <c r="BN3" s="799"/>
      <c r="BO3" s="799"/>
      <c r="BP3" s="234"/>
    </row>
    <row r="4" spans="1:68" ht="24">
      <c r="A4" s="66" t="s">
        <v>183</v>
      </c>
      <c r="B4" s="67" t="s">
        <v>184</v>
      </c>
      <c r="C4" s="68" t="s">
        <v>185</v>
      </c>
      <c r="D4" s="69" t="s">
        <v>186</v>
      </c>
      <c r="E4" s="70" t="s">
        <v>187</v>
      </c>
      <c r="F4" s="71" t="s">
        <v>188</v>
      </c>
      <c r="G4" s="71" t="s">
        <v>189</v>
      </c>
      <c r="H4" s="71" t="s">
        <v>190</v>
      </c>
      <c r="I4" s="71" t="s">
        <v>191</v>
      </c>
      <c r="J4" s="71" t="s">
        <v>192</v>
      </c>
      <c r="K4" s="71" t="s">
        <v>193</v>
      </c>
      <c r="L4" s="71" t="s">
        <v>194</v>
      </c>
      <c r="M4" s="71" t="s">
        <v>195</v>
      </c>
      <c r="N4" s="71" t="s">
        <v>196</v>
      </c>
      <c r="O4" s="72" t="s">
        <v>197</v>
      </c>
      <c r="P4" s="780">
        <v>1</v>
      </c>
      <c r="Q4" s="781"/>
      <c r="R4" s="778">
        <v>2</v>
      </c>
      <c r="S4" s="782"/>
      <c r="T4" s="782">
        <v>3</v>
      </c>
      <c r="U4" s="782"/>
      <c r="V4" s="782">
        <v>4</v>
      </c>
      <c r="W4" s="782"/>
      <c r="X4" s="782">
        <v>5</v>
      </c>
      <c r="Y4" s="782"/>
      <c r="Z4" s="782">
        <v>6</v>
      </c>
      <c r="AA4" s="782"/>
      <c r="AB4" s="782">
        <v>7</v>
      </c>
      <c r="AC4" s="782"/>
      <c r="AD4" s="782">
        <v>8</v>
      </c>
      <c r="AE4" s="782"/>
      <c r="AF4" s="782">
        <v>9</v>
      </c>
      <c r="AG4" s="782"/>
      <c r="AH4" s="777">
        <v>10</v>
      </c>
      <c r="AI4" s="778"/>
      <c r="AJ4" s="777">
        <v>11</v>
      </c>
      <c r="AK4" s="778"/>
      <c r="AL4" s="73"/>
      <c r="AM4" s="73"/>
      <c r="AN4" s="73"/>
      <c r="AO4" s="74">
        <v>1</v>
      </c>
      <c r="AP4" s="74">
        <v>2</v>
      </c>
      <c r="AQ4" s="74">
        <v>3</v>
      </c>
      <c r="AR4" s="74">
        <v>4</v>
      </c>
      <c r="AS4" s="74">
        <v>5</v>
      </c>
      <c r="AT4" s="74">
        <v>6</v>
      </c>
      <c r="AU4" s="74">
        <v>7</v>
      </c>
      <c r="AV4" s="74">
        <v>8</v>
      </c>
      <c r="AW4" s="74">
        <v>9</v>
      </c>
      <c r="AX4" s="74">
        <v>10</v>
      </c>
      <c r="AY4" s="74">
        <v>11</v>
      </c>
      <c r="AZ4" s="75"/>
      <c r="BA4" s="74">
        <v>1</v>
      </c>
      <c r="BB4" s="74">
        <v>2</v>
      </c>
      <c r="BC4" s="74">
        <v>3</v>
      </c>
      <c r="BD4" s="74">
        <v>4</v>
      </c>
      <c r="BE4" s="74">
        <v>5</v>
      </c>
      <c r="BF4" s="74">
        <v>6</v>
      </c>
      <c r="BG4" s="74">
        <v>7</v>
      </c>
      <c r="BH4" s="74">
        <v>8</v>
      </c>
      <c r="BI4" s="74">
        <v>9</v>
      </c>
      <c r="BJ4" s="74">
        <v>10</v>
      </c>
      <c r="BK4" s="74">
        <v>11</v>
      </c>
      <c r="BL4" s="74" t="s">
        <v>198</v>
      </c>
      <c r="BM4" s="76" t="s">
        <v>199</v>
      </c>
      <c r="BN4" s="76" t="s">
        <v>200</v>
      </c>
      <c r="BO4" s="77" t="s">
        <v>201</v>
      </c>
      <c r="BP4" s="64"/>
    </row>
    <row r="5" spans="1:68" ht="15">
      <c r="A5" s="78">
        <v>1</v>
      </c>
      <c r="B5" s="79" t="s">
        <v>143</v>
      </c>
      <c r="C5" s="222" t="s">
        <v>72</v>
      </c>
      <c r="D5" s="80"/>
      <c r="E5" s="81">
        <f>IF(G5=0,0,IF(G5+F5&lt;1000,1000,G5+F5))</f>
        <v>1000</v>
      </c>
      <c r="F5" s="82">
        <f t="shared" ref="F5:F24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83">
        <v>1000</v>
      </c>
      <c r="H5" s="84">
        <f t="shared" ref="H5:H24" si="1">IF(J5=0,0,(IF(IF($A$27&gt;=30,(SUM(31-J5)*$H$3),(SUM(30-J5)*$H$3))&lt;0,0,IF($A$27&gt;=30,(SUM(31-J5)*$H$3),(SUM(30-J5)*$H$3)))))</f>
        <v>22.5</v>
      </c>
      <c r="I5" s="85">
        <f>IF(M5=0,0,G5-M5)</f>
        <v>0</v>
      </c>
      <c r="J5" s="86">
        <v>5</v>
      </c>
      <c r="K5" s="87">
        <v>11</v>
      </c>
      <c r="L5" s="88">
        <v>9</v>
      </c>
      <c r="M5" s="89">
        <f t="shared" ref="M5:M24" si="2">IF(L5=0,0,SUM(AO5:AY5)/L5)</f>
        <v>1000</v>
      </c>
      <c r="N5" s="85">
        <f t="shared" ref="N5:N24" si="3">BL5</f>
        <v>91</v>
      </c>
      <c r="O5" s="90">
        <f t="shared" ref="O5:O24" si="4">BO5</f>
        <v>83</v>
      </c>
      <c r="P5" s="91">
        <v>11</v>
      </c>
      <c r="Q5" s="92">
        <v>1</v>
      </c>
      <c r="R5" s="93">
        <v>13</v>
      </c>
      <c r="S5" s="92">
        <v>2</v>
      </c>
      <c r="T5" s="94">
        <v>10</v>
      </c>
      <c r="U5" s="95">
        <v>1</v>
      </c>
      <c r="V5" s="96">
        <v>4</v>
      </c>
      <c r="W5" s="95">
        <v>2</v>
      </c>
      <c r="X5" s="94">
        <v>15</v>
      </c>
      <c r="Y5" s="95">
        <v>2</v>
      </c>
      <c r="Z5" s="94">
        <v>19</v>
      </c>
      <c r="AA5" s="95">
        <v>0</v>
      </c>
      <c r="AB5" s="94">
        <v>2</v>
      </c>
      <c r="AC5" s="97">
        <v>0</v>
      </c>
      <c r="AD5" s="98">
        <v>8</v>
      </c>
      <c r="AE5" s="99">
        <v>1</v>
      </c>
      <c r="AF5" s="96">
        <v>5</v>
      </c>
      <c r="AG5" s="97">
        <v>2</v>
      </c>
      <c r="AH5" s="96">
        <v>99</v>
      </c>
      <c r="AI5" s="95">
        <v>0</v>
      </c>
      <c r="AJ5" s="94">
        <v>99</v>
      </c>
      <c r="AK5" s="95">
        <v>0</v>
      </c>
      <c r="AL5" s="100"/>
      <c r="AM5" s="101">
        <f>SUM(Q5+S5+U5+W5+Y5+AA5+AC5+AE5+AG5+AI5+AK5)</f>
        <v>11</v>
      </c>
      <c r="AN5" s="100"/>
      <c r="AO5" s="102">
        <f t="shared" ref="AO5:AO24" si="5">IF(B5=0,0,IF(B5="BRIVS",0,(LOOKUP(P5,$A$5:$A$25,$G$5:$G$25))))</f>
        <v>1000</v>
      </c>
      <c r="AP5" s="103">
        <f t="shared" ref="AP5:AP24" si="6">IF(B5=0,0,IF(B5="BRIVS",0,(LOOKUP(R5,$A$5:$A$25,$G$5:$G$25))))</f>
        <v>1000</v>
      </c>
      <c r="AQ5" s="104">
        <f t="shared" ref="AQ5:AQ24" si="7">IF(B5=0,0,IF(B5="BRIVS",0,(LOOKUP(T5,$A$5:$A$25,$G$5:$G$25))))</f>
        <v>1000</v>
      </c>
      <c r="AR5" s="103">
        <f t="shared" ref="AR5:AR24" si="8">IF(B5=0,0,IF(B5="BRIVS",0,(LOOKUP(V5,$A$5:$A$25,$G$5:$G$25))))</f>
        <v>1000</v>
      </c>
      <c r="AS5" s="104">
        <f t="shared" ref="AS5:AS24" si="9">IF(B5=0,0,IF(B5="BRIVS",0,(LOOKUP(X5,$A$5:$A$25,$G$5:$G$25))))</f>
        <v>1000</v>
      </c>
      <c r="AT5" s="104">
        <f t="shared" ref="AT5:AT24" si="10">IF(B5=0,0,IF(B5="BRIVS",0,(LOOKUP(Z5,$A$5:$A$25,$G$5:$G$25))))</f>
        <v>1000</v>
      </c>
      <c r="AU5" s="104">
        <f t="shared" ref="AU5:AU24" si="11">IF(B5=0,0,IF(B5="BRIVS",0,(LOOKUP(AB5,$A$5:$A$25,$G$5:$G$25))))</f>
        <v>1000</v>
      </c>
      <c r="AV5" s="104">
        <f t="shared" ref="AV5:AV24" si="12">IF(B5=0,0,IF(B5="BRIVS",0,(LOOKUP(AD5,$A$5:$A$25,$G$5:$G$25))))</f>
        <v>1000</v>
      </c>
      <c r="AW5" s="103">
        <f t="shared" ref="AW5:AW24" si="13">IF(B5=0,0,IF(B5="BRIVS",0,(LOOKUP(AF5,$A$5:$A$25,$G$5:$G$25))))</f>
        <v>1000</v>
      </c>
      <c r="AX5" s="104">
        <f t="shared" ref="AX5:AX24" si="14">IF(B5=0,0,IF(B5="BRIVS",0,(LOOKUP(AH5,$A$5:$A$25,$G$5:$G$25))))</f>
        <v>0</v>
      </c>
      <c r="AY5" s="105">
        <f t="shared" ref="AY5:AY24" si="15">IF(B5=0,0,IF(B5="BRIVS",0,(LOOKUP(AJ5,$A$5:$A$25,$G$5:$G$25))))</f>
        <v>0</v>
      </c>
      <c r="AZ5" s="62"/>
      <c r="BA5" s="106">
        <f t="shared" ref="BA5:BA24" si="16">IF(P5=99,0,(LOOKUP($P5,$A$5:$A$26,$K$5:$K$26)))</f>
        <v>11</v>
      </c>
      <c r="BB5" s="107">
        <f t="shared" ref="BB5:BB24" si="17">IF(R5=99,0,(LOOKUP($R5,$A$5:$A$26,$K$5:$K$26)))</f>
        <v>8</v>
      </c>
      <c r="BC5" s="107">
        <f t="shared" ref="BC5:BC24" si="18">IF(T5=99,0,(LOOKUP($T5,$A$5:$A$26,$K$5:$K$26)))</f>
        <v>10</v>
      </c>
      <c r="BD5" s="108">
        <f t="shared" ref="BD5:BD24" si="19">IF(V5=99,0,(LOOKUP($V5,$A$5:$A$26,$K$5:$K$26)))</f>
        <v>10</v>
      </c>
      <c r="BE5" s="107">
        <f t="shared" ref="BE5:BE24" si="20">IF(X5=99,0,(LOOKUP($X5,$A$5:$A$26,$K$5:$K$26)))</f>
        <v>9</v>
      </c>
      <c r="BF5" s="107">
        <f t="shared" ref="BF5:BF24" si="21">IF(Z5=99,0,(LOOKUP($Z5,$A$5:$A$26,$K$5:$K$26)))</f>
        <v>15</v>
      </c>
      <c r="BG5" s="107">
        <f t="shared" ref="BG5:BG24" si="22">IF(AB5=99,0,(LOOKUP($AB5,$A$5:$A$26,$K$5:$K$26)))</f>
        <v>11</v>
      </c>
      <c r="BH5" s="107">
        <f t="shared" ref="BH5:BH24" si="23">IF(AD5=99,0,(LOOKUP($AD5,$A$5:$A$26,$K$5:$K$26)))</f>
        <v>9</v>
      </c>
      <c r="BI5" s="107">
        <f t="shared" ref="BI5:BI24" si="24">IF(AF5=99,0,(LOOKUP($AF5,$A$5:$A$26,$K$5:$K$26)))</f>
        <v>8</v>
      </c>
      <c r="BJ5" s="107">
        <f t="shared" ref="BJ5:BJ24" si="25">IF(AH5=99,0,(LOOKUP($AH5,$A$5:$A$26,$K$5:$K$26)))</f>
        <v>0</v>
      </c>
      <c r="BK5" s="107">
        <f t="shared" ref="BK5:BK24" si="26">IF(AJ5=99,0,(LOOKUP($AJ5,$A$5:$A$26,$K$5:$K$26)))</f>
        <v>0</v>
      </c>
      <c r="BL5" s="109">
        <f>SUM(BA5,BB5,BC5,BD5,BE5,BG5,BF5,BH5,BI5,BJ5,BK5)</f>
        <v>91</v>
      </c>
      <c r="BM5" s="103">
        <f>IF($AX$1&gt;7,(IF($AX$1=8,MIN(BA5:BH5),IF($AX$1=9,MIN(BA5:BI5),IF($AX$1=10,MIN(BA5:BJ5),IF($AX$1=11,MIN(BA5:BK5)))))),(IF($AX$1=4,MIN(BA5:BD5),IF($AX$1=5,MIN(BA5:BE5),IF($AX$1=6,MIN(BA5:BF5),IF($AX$1=7,MIN(BA5:BG5)))))))</f>
        <v>8</v>
      </c>
      <c r="BN5" s="103">
        <f>IF($AX$1&gt;7,(IF($AX$1=8,MAX(BA5:BH5),IF($AX$1=9,MAX(BA5:BI5),IF($AX$1=10,MAX(BA5:BJ5),IF($AX$1=11,MAX(BA5:BK5)))))),(IF($AX$1=4,MAX(BA5:BD5),IF($AX$1=5,MAX(BA5:BE5),IF($AX$1=6,MAX(BA5:BF5),IF($AX$1=7,MAX(BA5:BG5)))))))</f>
        <v>15</v>
      </c>
      <c r="BO5" s="110">
        <f>SUM($BL5-$BM5)</f>
        <v>83</v>
      </c>
      <c r="BP5" s="64"/>
    </row>
    <row r="6" spans="1:68" ht="15">
      <c r="A6" s="111">
        <v>2</v>
      </c>
      <c r="B6" s="112" t="s">
        <v>14</v>
      </c>
      <c r="C6" s="222" t="s">
        <v>11</v>
      </c>
      <c r="D6" s="113"/>
      <c r="E6" s="114">
        <f>IF(G6=0,0,IF(G6+F6&lt;1000,1000,G6+F6))</f>
        <v>1000</v>
      </c>
      <c r="F6" s="115">
        <f t="shared" si="0"/>
        <v>0</v>
      </c>
      <c r="G6" s="116">
        <v>1000</v>
      </c>
      <c r="H6" s="117">
        <f t="shared" si="1"/>
        <v>24.3</v>
      </c>
      <c r="I6" s="118">
        <f>IF(M6=0,0,G6-M6)</f>
        <v>0</v>
      </c>
      <c r="J6" s="119">
        <v>3</v>
      </c>
      <c r="K6" s="120">
        <v>11</v>
      </c>
      <c r="L6" s="121">
        <v>9</v>
      </c>
      <c r="M6" s="122">
        <f t="shared" si="2"/>
        <v>1000</v>
      </c>
      <c r="N6" s="118">
        <f t="shared" si="3"/>
        <v>97</v>
      </c>
      <c r="O6" s="123">
        <f t="shared" si="4"/>
        <v>89</v>
      </c>
      <c r="P6" s="124">
        <v>12</v>
      </c>
      <c r="Q6" s="125">
        <v>2</v>
      </c>
      <c r="R6" s="126">
        <v>17</v>
      </c>
      <c r="S6" s="127">
        <v>2</v>
      </c>
      <c r="T6" s="128">
        <v>6</v>
      </c>
      <c r="U6" s="129">
        <v>1</v>
      </c>
      <c r="V6" s="126">
        <v>3</v>
      </c>
      <c r="W6" s="129">
        <v>2</v>
      </c>
      <c r="X6" s="128">
        <v>19</v>
      </c>
      <c r="Y6" s="129">
        <v>0</v>
      </c>
      <c r="Z6" s="128">
        <v>8</v>
      </c>
      <c r="AA6" s="129">
        <v>1</v>
      </c>
      <c r="AB6" s="128">
        <v>1</v>
      </c>
      <c r="AC6" s="127">
        <v>2</v>
      </c>
      <c r="AD6" s="124">
        <v>9</v>
      </c>
      <c r="AE6" s="125">
        <v>0</v>
      </c>
      <c r="AF6" s="130">
        <v>10</v>
      </c>
      <c r="AG6" s="127">
        <v>1</v>
      </c>
      <c r="AH6" s="126">
        <v>99</v>
      </c>
      <c r="AI6" s="129">
        <v>0</v>
      </c>
      <c r="AJ6" s="126">
        <v>99</v>
      </c>
      <c r="AK6" s="129">
        <v>0</v>
      </c>
      <c r="AL6" s="100"/>
      <c r="AM6" s="101">
        <f t="shared" ref="AM6:AM24" si="27">SUM(Q6+S6+U6+W6+Y6+AA6+AC6+AE6+AG6+AI6+AK6)</f>
        <v>11</v>
      </c>
      <c r="AN6" s="100"/>
      <c r="AO6" s="131">
        <f t="shared" si="5"/>
        <v>1000</v>
      </c>
      <c r="AP6" s="132">
        <f t="shared" si="6"/>
        <v>1000</v>
      </c>
      <c r="AQ6" s="133">
        <f t="shared" si="7"/>
        <v>1000</v>
      </c>
      <c r="AR6" s="132">
        <f t="shared" si="8"/>
        <v>1000</v>
      </c>
      <c r="AS6" s="133">
        <f t="shared" si="9"/>
        <v>1000</v>
      </c>
      <c r="AT6" s="133">
        <f t="shared" si="10"/>
        <v>1000</v>
      </c>
      <c r="AU6" s="133">
        <f t="shared" si="11"/>
        <v>1000</v>
      </c>
      <c r="AV6" s="133">
        <f t="shared" si="12"/>
        <v>1000</v>
      </c>
      <c r="AW6" s="132">
        <f t="shared" si="13"/>
        <v>1000</v>
      </c>
      <c r="AX6" s="133">
        <f t="shared" si="14"/>
        <v>0</v>
      </c>
      <c r="AY6" s="134">
        <f t="shared" si="15"/>
        <v>0</v>
      </c>
      <c r="AZ6" s="62"/>
      <c r="BA6" s="135">
        <f t="shared" si="16"/>
        <v>8</v>
      </c>
      <c r="BB6" s="136">
        <f t="shared" si="17"/>
        <v>10</v>
      </c>
      <c r="BC6" s="136">
        <f t="shared" si="18"/>
        <v>13</v>
      </c>
      <c r="BD6" s="137">
        <f t="shared" si="19"/>
        <v>10</v>
      </c>
      <c r="BE6" s="136">
        <f t="shared" si="20"/>
        <v>15</v>
      </c>
      <c r="BF6" s="136">
        <f t="shared" si="21"/>
        <v>9</v>
      </c>
      <c r="BG6" s="136">
        <f t="shared" si="22"/>
        <v>11</v>
      </c>
      <c r="BH6" s="136">
        <f t="shared" si="23"/>
        <v>11</v>
      </c>
      <c r="BI6" s="136">
        <f t="shared" si="24"/>
        <v>10</v>
      </c>
      <c r="BJ6" s="136">
        <f t="shared" si="25"/>
        <v>0</v>
      </c>
      <c r="BK6" s="136">
        <f t="shared" si="26"/>
        <v>0</v>
      </c>
      <c r="BL6" s="138">
        <f>SUM(BA6,BB6,BC6,BD6,BE6,BG6,BF6,BH6,BI6,BJ6,BK6)</f>
        <v>97</v>
      </c>
      <c r="BM6" s="132">
        <f>IF($AX$1&gt;7,(IF($AX$1=8,MIN(BA6:BH6),IF($AX$1=9,MIN(BA6:BI6),IF($AX$1=10,MIN(BA6:BJ6),IF($AX$1=11,MIN(BA6:BK6)))))),(IF($AX$1=4,MIN(BA6:BD6),IF($AX$1=5,MIN(BA6:BE6),IF($AX$1=6,MIN(BA6:BF6),IF($AX$1=7,MIN(BA6:BG6)))))))</f>
        <v>8</v>
      </c>
      <c r="BN6" s="132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139">
        <f t="shared" ref="BO6:BO24" si="28">SUM($BL6-$BM6)</f>
        <v>89</v>
      </c>
      <c r="BP6" s="64"/>
    </row>
    <row r="7" spans="1:68" ht="15">
      <c r="A7" s="111">
        <v>3</v>
      </c>
      <c r="B7" s="112" t="s">
        <v>32</v>
      </c>
      <c r="C7" s="222" t="s">
        <v>72</v>
      </c>
      <c r="D7" s="113"/>
      <c r="E7" s="140">
        <f t="shared" ref="E7:E24" si="29">IF(G7=0,0,IF(G7+F7&lt;1000,1000,G7+F7))</f>
        <v>1000</v>
      </c>
      <c r="F7" s="115">
        <f t="shared" si="0"/>
        <v>0</v>
      </c>
      <c r="G7" s="116">
        <v>1000</v>
      </c>
      <c r="H7" s="117">
        <f t="shared" si="1"/>
        <v>19.8</v>
      </c>
      <c r="I7" s="118">
        <f t="shared" ref="I7:I24" si="30">IF(M7=0,0,G7-M7)</f>
        <v>0</v>
      </c>
      <c r="J7" s="141">
        <v>8</v>
      </c>
      <c r="K7" s="120">
        <v>10</v>
      </c>
      <c r="L7" s="121">
        <v>9</v>
      </c>
      <c r="M7" s="122">
        <f t="shared" si="2"/>
        <v>1000</v>
      </c>
      <c r="N7" s="118">
        <f t="shared" si="3"/>
        <v>87</v>
      </c>
      <c r="O7" s="123">
        <f t="shared" si="4"/>
        <v>79</v>
      </c>
      <c r="P7" s="124">
        <v>13</v>
      </c>
      <c r="Q7" s="125">
        <v>1</v>
      </c>
      <c r="R7" s="126">
        <v>11</v>
      </c>
      <c r="S7" s="127">
        <v>2</v>
      </c>
      <c r="T7" s="128">
        <v>8</v>
      </c>
      <c r="U7" s="129">
        <v>2</v>
      </c>
      <c r="V7" s="126">
        <v>2</v>
      </c>
      <c r="W7" s="129">
        <v>0</v>
      </c>
      <c r="X7" s="128">
        <v>10</v>
      </c>
      <c r="Y7" s="129">
        <v>0</v>
      </c>
      <c r="Z7" s="128">
        <v>15</v>
      </c>
      <c r="AA7" s="129">
        <v>1</v>
      </c>
      <c r="AB7" s="128">
        <v>7</v>
      </c>
      <c r="AC7" s="127">
        <v>2</v>
      </c>
      <c r="AD7" s="124">
        <v>6</v>
      </c>
      <c r="AE7" s="125">
        <v>0</v>
      </c>
      <c r="AF7" s="130">
        <v>14</v>
      </c>
      <c r="AG7" s="127">
        <v>2</v>
      </c>
      <c r="AH7" s="126">
        <v>99</v>
      </c>
      <c r="AI7" s="129">
        <v>0</v>
      </c>
      <c r="AJ7" s="126">
        <v>99</v>
      </c>
      <c r="AK7" s="129">
        <v>0</v>
      </c>
      <c r="AL7" s="100"/>
      <c r="AM7" s="101">
        <f t="shared" si="27"/>
        <v>10</v>
      </c>
      <c r="AN7" s="100"/>
      <c r="AO7" s="131">
        <f t="shared" si="5"/>
        <v>1000</v>
      </c>
      <c r="AP7" s="132">
        <f t="shared" si="6"/>
        <v>1000</v>
      </c>
      <c r="AQ7" s="133">
        <f t="shared" si="7"/>
        <v>1000</v>
      </c>
      <c r="AR7" s="132">
        <f t="shared" si="8"/>
        <v>1000</v>
      </c>
      <c r="AS7" s="133">
        <f t="shared" si="9"/>
        <v>1000</v>
      </c>
      <c r="AT7" s="133">
        <f t="shared" si="10"/>
        <v>1000</v>
      </c>
      <c r="AU7" s="133">
        <f t="shared" si="11"/>
        <v>1000</v>
      </c>
      <c r="AV7" s="133">
        <f t="shared" si="12"/>
        <v>1000</v>
      </c>
      <c r="AW7" s="132">
        <f t="shared" si="13"/>
        <v>1000</v>
      </c>
      <c r="AX7" s="133">
        <f t="shared" si="14"/>
        <v>0</v>
      </c>
      <c r="AY7" s="134">
        <f t="shared" si="15"/>
        <v>0</v>
      </c>
      <c r="AZ7" s="62"/>
      <c r="BA7" s="135">
        <f t="shared" si="16"/>
        <v>8</v>
      </c>
      <c r="BB7" s="136">
        <f t="shared" si="17"/>
        <v>11</v>
      </c>
      <c r="BC7" s="136">
        <f t="shared" si="18"/>
        <v>9</v>
      </c>
      <c r="BD7" s="137">
        <f t="shared" si="19"/>
        <v>11</v>
      </c>
      <c r="BE7" s="136">
        <f t="shared" si="20"/>
        <v>10</v>
      </c>
      <c r="BF7" s="136">
        <f t="shared" si="21"/>
        <v>9</v>
      </c>
      <c r="BG7" s="136">
        <f t="shared" si="22"/>
        <v>8</v>
      </c>
      <c r="BH7" s="136">
        <f t="shared" si="23"/>
        <v>13</v>
      </c>
      <c r="BI7" s="136">
        <f t="shared" si="24"/>
        <v>8</v>
      </c>
      <c r="BJ7" s="136">
        <f t="shared" si="25"/>
        <v>0</v>
      </c>
      <c r="BK7" s="136">
        <f t="shared" si="26"/>
        <v>0</v>
      </c>
      <c r="BL7" s="138">
        <f t="shared" ref="BL7:BL24" si="31">SUM(BA7,BB7,BC7,BD7,BE7,BG7,BF7,BH7,BI7,BJ7,BK7)</f>
        <v>87</v>
      </c>
      <c r="BM7" s="132">
        <f t="shared" ref="BM7:BM24" si="32">IF($AX$1&gt;7,(IF($AX$1=8,MIN(BA7:BH7),IF($AX$1=9,MIN(BA7:BI7),IF($AX$1=10,MIN(BA7:BJ7),IF($AX$1=11,MIN(BA7:BK7)))))),(IF($AX$1=4,MIN(BA7:BD7),IF($AX$1=5,MIN(BA7:BE7),IF($AX$1=6,MIN(BA7:BF7),IF($AX$1=7,MIN(BA7:BG7)))))))</f>
        <v>8</v>
      </c>
      <c r="BN7" s="132">
        <f t="shared" ref="BN7:BN24" si="33">IF($AX$1&gt;7,(IF($AX$1=8,MAX(BA7:BH7),IF($AX$1=9,MAX(BA7:BI7),IF($AX$1=10,MAX(BA7:BJ7),IF($AX$1=11,MAX(BA7:BK7)))))),(IF($AX$1=4,MAX(BA7:BD7),IF($AX$1=5,MAX(BA7:BE7),IF($AX$1=6,MAX(BA7:BF7),IF($AX$1=7,MAX(BA7:BG7)))))))</f>
        <v>13</v>
      </c>
      <c r="BO7" s="139">
        <f t="shared" si="28"/>
        <v>79</v>
      </c>
      <c r="BP7" s="64"/>
    </row>
    <row r="8" spans="1:68" ht="15">
      <c r="A8" s="111">
        <v>4</v>
      </c>
      <c r="B8" s="112" t="s">
        <v>165</v>
      </c>
      <c r="C8" s="116" t="s">
        <v>55</v>
      </c>
      <c r="D8" s="113"/>
      <c r="E8" s="140">
        <f t="shared" si="29"/>
        <v>1000</v>
      </c>
      <c r="F8" s="115">
        <f t="shared" si="0"/>
        <v>0</v>
      </c>
      <c r="G8" s="116">
        <v>1000</v>
      </c>
      <c r="H8" s="117">
        <f t="shared" si="1"/>
        <v>18</v>
      </c>
      <c r="I8" s="118">
        <f t="shared" si="30"/>
        <v>0</v>
      </c>
      <c r="J8" s="141">
        <v>10</v>
      </c>
      <c r="K8" s="120">
        <v>10</v>
      </c>
      <c r="L8" s="121">
        <v>9</v>
      </c>
      <c r="M8" s="122">
        <f t="shared" si="2"/>
        <v>1000</v>
      </c>
      <c r="N8" s="118">
        <f t="shared" si="3"/>
        <v>76</v>
      </c>
      <c r="O8" s="123">
        <f t="shared" si="4"/>
        <v>74</v>
      </c>
      <c r="P8" s="124">
        <v>14</v>
      </c>
      <c r="Q8" s="125">
        <v>1</v>
      </c>
      <c r="R8" s="126">
        <v>18</v>
      </c>
      <c r="S8" s="127">
        <v>1</v>
      </c>
      <c r="T8" s="128">
        <v>17</v>
      </c>
      <c r="U8" s="129">
        <v>2</v>
      </c>
      <c r="V8" s="126">
        <v>1</v>
      </c>
      <c r="W8" s="129">
        <v>0</v>
      </c>
      <c r="X8" s="128">
        <v>6</v>
      </c>
      <c r="Y8" s="129">
        <v>0</v>
      </c>
      <c r="Z8" s="128">
        <v>7</v>
      </c>
      <c r="AA8" s="129">
        <v>1</v>
      </c>
      <c r="AB8" s="128">
        <v>12</v>
      </c>
      <c r="AC8" s="127">
        <v>2</v>
      </c>
      <c r="AD8" s="142">
        <v>5</v>
      </c>
      <c r="AE8" s="125">
        <v>1</v>
      </c>
      <c r="AF8" s="130">
        <v>16</v>
      </c>
      <c r="AG8" s="127">
        <v>2</v>
      </c>
      <c r="AH8" s="126">
        <v>99</v>
      </c>
      <c r="AI8" s="129">
        <v>0</v>
      </c>
      <c r="AJ8" s="126">
        <v>99</v>
      </c>
      <c r="AK8" s="129">
        <v>0</v>
      </c>
      <c r="AL8" s="100"/>
      <c r="AM8" s="101">
        <f t="shared" si="27"/>
        <v>10</v>
      </c>
      <c r="AN8" s="100"/>
      <c r="AO8" s="131">
        <f t="shared" si="5"/>
        <v>1000</v>
      </c>
      <c r="AP8" s="132">
        <f t="shared" si="6"/>
        <v>1000</v>
      </c>
      <c r="AQ8" s="133">
        <f t="shared" si="7"/>
        <v>1000</v>
      </c>
      <c r="AR8" s="132">
        <f t="shared" si="8"/>
        <v>1000</v>
      </c>
      <c r="AS8" s="133">
        <f t="shared" si="9"/>
        <v>1000</v>
      </c>
      <c r="AT8" s="133">
        <f t="shared" si="10"/>
        <v>1000</v>
      </c>
      <c r="AU8" s="133">
        <f t="shared" si="11"/>
        <v>1000</v>
      </c>
      <c r="AV8" s="133">
        <f t="shared" si="12"/>
        <v>1000</v>
      </c>
      <c r="AW8" s="132">
        <f t="shared" si="13"/>
        <v>1000</v>
      </c>
      <c r="AX8" s="133">
        <f t="shared" si="14"/>
        <v>0</v>
      </c>
      <c r="AY8" s="134">
        <f t="shared" si="15"/>
        <v>0</v>
      </c>
      <c r="AZ8" s="62"/>
      <c r="BA8" s="135">
        <f t="shared" si="16"/>
        <v>8</v>
      </c>
      <c r="BB8" s="136">
        <f t="shared" si="17"/>
        <v>8</v>
      </c>
      <c r="BC8" s="136">
        <f t="shared" si="18"/>
        <v>10</v>
      </c>
      <c r="BD8" s="137">
        <f t="shared" si="19"/>
        <v>11</v>
      </c>
      <c r="BE8" s="136">
        <f t="shared" si="20"/>
        <v>13</v>
      </c>
      <c r="BF8" s="136">
        <f t="shared" si="21"/>
        <v>8</v>
      </c>
      <c r="BG8" s="136">
        <f t="shared" si="22"/>
        <v>8</v>
      </c>
      <c r="BH8" s="136">
        <f t="shared" si="23"/>
        <v>8</v>
      </c>
      <c r="BI8" s="136">
        <f t="shared" si="24"/>
        <v>2</v>
      </c>
      <c r="BJ8" s="136">
        <f t="shared" si="25"/>
        <v>0</v>
      </c>
      <c r="BK8" s="136">
        <f t="shared" si="26"/>
        <v>0</v>
      </c>
      <c r="BL8" s="138">
        <f t="shared" si="31"/>
        <v>76</v>
      </c>
      <c r="BM8" s="132">
        <f t="shared" si="32"/>
        <v>2</v>
      </c>
      <c r="BN8" s="132">
        <f t="shared" si="33"/>
        <v>13</v>
      </c>
      <c r="BO8" s="139">
        <f t="shared" si="28"/>
        <v>74</v>
      </c>
      <c r="BP8" s="64"/>
    </row>
    <row r="9" spans="1:68" ht="15">
      <c r="A9" s="111">
        <v>5</v>
      </c>
      <c r="B9" s="112" t="s">
        <v>19</v>
      </c>
      <c r="C9" s="223" t="s">
        <v>20</v>
      </c>
      <c r="D9" s="113"/>
      <c r="E9" s="140">
        <f t="shared" si="29"/>
        <v>1000</v>
      </c>
      <c r="F9" s="115">
        <f t="shared" si="0"/>
        <v>0</v>
      </c>
      <c r="G9" s="116">
        <v>1000</v>
      </c>
      <c r="H9" s="117">
        <f t="shared" si="1"/>
        <v>15.3</v>
      </c>
      <c r="I9" s="118">
        <f t="shared" si="30"/>
        <v>0</v>
      </c>
      <c r="J9" s="141">
        <v>13</v>
      </c>
      <c r="K9" s="120">
        <v>8</v>
      </c>
      <c r="L9" s="121">
        <v>8</v>
      </c>
      <c r="M9" s="122">
        <f t="shared" si="2"/>
        <v>1000</v>
      </c>
      <c r="N9" s="118">
        <f t="shared" si="3"/>
        <v>83</v>
      </c>
      <c r="O9" s="123">
        <f t="shared" si="4"/>
        <v>83</v>
      </c>
      <c r="P9" s="124">
        <v>15</v>
      </c>
      <c r="Q9" s="125">
        <v>2</v>
      </c>
      <c r="R9" s="126">
        <v>10</v>
      </c>
      <c r="S9" s="127">
        <v>1</v>
      </c>
      <c r="T9" s="128">
        <v>19</v>
      </c>
      <c r="U9" s="129">
        <v>0</v>
      </c>
      <c r="V9" s="126">
        <v>8</v>
      </c>
      <c r="W9" s="129">
        <v>0</v>
      </c>
      <c r="X9" s="128">
        <v>12</v>
      </c>
      <c r="Y9" s="129">
        <v>2</v>
      </c>
      <c r="Z9" s="128">
        <v>11</v>
      </c>
      <c r="AA9" s="129">
        <v>0</v>
      </c>
      <c r="AB9" s="128">
        <v>99</v>
      </c>
      <c r="AC9" s="127">
        <v>2</v>
      </c>
      <c r="AD9" s="124">
        <v>4</v>
      </c>
      <c r="AE9" s="125">
        <v>1</v>
      </c>
      <c r="AF9" s="130">
        <v>1</v>
      </c>
      <c r="AG9" s="127">
        <v>0</v>
      </c>
      <c r="AH9" s="126">
        <v>99</v>
      </c>
      <c r="AI9" s="129">
        <v>0</v>
      </c>
      <c r="AJ9" s="126">
        <v>99</v>
      </c>
      <c r="AK9" s="129">
        <v>0</v>
      </c>
      <c r="AL9" s="100"/>
      <c r="AM9" s="101">
        <f t="shared" si="27"/>
        <v>8</v>
      </c>
      <c r="AN9" s="100"/>
      <c r="AO9" s="131">
        <f t="shared" si="5"/>
        <v>1000</v>
      </c>
      <c r="AP9" s="132">
        <f t="shared" si="6"/>
        <v>1000</v>
      </c>
      <c r="AQ9" s="133">
        <f t="shared" si="7"/>
        <v>1000</v>
      </c>
      <c r="AR9" s="132">
        <f t="shared" si="8"/>
        <v>1000</v>
      </c>
      <c r="AS9" s="133">
        <f t="shared" si="9"/>
        <v>1000</v>
      </c>
      <c r="AT9" s="133">
        <f t="shared" si="10"/>
        <v>1000</v>
      </c>
      <c r="AU9" s="133">
        <f t="shared" si="11"/>
        <v>0</v>
      </c>
      <c r="AV9" s="133">
        <f t="shared" si="12"/>
        <v>1000</v>
      </c>
      <c r="AW9" s="132">
        <f t="shared" si="13"/>
        <v>1000</v>
      </c>
      <c r="AX9" s="133">
        <f t="shared" si="14"/>
        <v>0</v>
      </c>
      <c r="AY9" s="134">
        <f t="shared" si="15"/>
        <v>0</v>
      </c>
      <c r="AZ9" s="62"/>
      <c r="BA9" s="135">
        <f t="shared" si="16"/>
        <v>9</v>
      </c>
      <c r="BB9" s="136">
        <f t="shared" si="17"/>
        <v>10</v>
      </c>
      <c r="BC9" s="136">
        <f t="shared" si="18"/>
        <v>15</v>
      </c>
      <c r="BD9" s="137">
        <f t="shared" si="19"/>
        <v>9</v>
      </c>
      <c r="BE9" s="136">
        <f t="shared" si="20"/>
        <v>8</v>
      </c>
      <c r="BF9" s="136">
        <f t="shared" si="21"/>
        <v>11</v>
      </c>
      <c r="BG9" s="136">
        <f t="shared" si="22"/>
        <v>0</v>
      </c>
      <c r="BH9" s="136">
        <f t="shared" si="23"/>
        <v>10</v>
      </c>
      <c r="BI9" s="136">
        <f t="shared" si="24"/>
        <v>11</v>
      </c>
      <c r="BJ9" s="136">
        <f t="shared" si="25"/>
        <v>0</v>
      </c>
      <c r="BK9" s="136">
        <f t="shared" si="26"/>
        <v>0</v>
      </c>
      <c r="BL9" s="138">
        <f t="shared" si="31"/>
        <v>83</v>
      </c>
      <c r="BM9" s="132">
        <f t="shared" si="32"/>
        <v>0</v>
      </c>
      <c r="BN9" s="132">
        <f t="shared" si="33"/>
        <v>15</v>
      </c>
      <c r="BO9" s="139">
        <f t="shared" si="28"/>
        <v>83</v>
      </c>
      <c r="BP9" s="64"/>
    </row>
    <row r="10" spans="1:68" ht="15">
      <c r="A10" s="111">
        <v>6</v>
      </c>
      <c r="B10" s="112" t="s">
        <v>4</v>
      </c>
      <c r="C10" s="222" t="s">
        <v>11</v>
      </c>
      <c r="D10" s="113"/>
      <c r="E10" s="140">
        <f t="shared" si="29"/>
        <v>1020</v>
      </c>
      <c r="F10" s="115">
        <f t="shared" si="0"/>
        <v>20</v>
      </c>
      <c r="G10" s="116">
        <v>1000</v>
      </c>
      <c r="H10" s="117">
        <f t="shared" si="1"/>
        <v>25.2</v>
      </c>
      <c r="I10" s="118">
        <f t="shared" si="30"/>
        <v>0</v>
      </c>
      <c r="J10" s="119">
        <v>2</v>
      </c>
      <c r="K10" s="120">
        <v>13</v>
      </c>
      <c r="L10" s="121">
        <v>9</v>
      </c>
      <c r="M10" s="122">
        <f t="shared" si="2"/>
        <v>1000</v>
      </c>
      <c r="N10" s="118">
        <f t="shared" si="3"/>
        <v>88</v>
      </c>
      <c r="O10" s="123">
        <f t="shared" si="4"/>
        <v>86</v>
      </c>
      <c r="P10" s="124">
        <v>16</v>
      </c>
      <c r="Q10" s="125">
        <v>2</v>
      </c>
      <c r="R10" s="126">
        <v>9</v>
      </c>
      <c r="S10" s="127">
        <v>2</v>
      </c>
      <c r="T10" s="128">
        <v>2</v>
      </c>
      <c r="U10" s="129">
        <v>1</v>
      </c>
      <c r="V10" s="126">
        <v>15</v>
      </c>
      <c r="W10" s="129">
        <v>0</v>
      </c>
      <c r="X10" s="128">
        <v>4</v>
      </c>
      <c r="Y10" s="129">
        <v>2</v>
      </c>
      <c r="Z10" s="128">
        <v>10</v>
      </c>
      <c r="AA10" s="129">
        <v>2</v>
      </c>
      <c r="AB10" s="128">
        <v>19</v>
      </c>
      <c r="AC10" s="127">
        <v>0</v>
      </c>
      <c r="AD10" s="142">
        <v>3</v>
      </c>
      <c r="AE10" s="125">
        <v>2</v>
      </c>
      <c r="AF10" s="130">
        <v>17</v>
      </c>
      <c r="AG10" s="127">
        <v>2</v>
      </c>
      <c r="AH10" s="126">
        <v>99</v>
      </c>
      <c r="AI10" s="129">
        <v>0</v>
      </c>
      <c r="AJ10" s="126">
        <v>99</v>
      </c>
      <c r="AK10" s="129">
        <v>0</v>
      </c>
      <c r="AL10" s="100"/>
      <c r="AM10" s="101">
        <f t="shared" si="27"/>
        <v>13</v>
      </c>
      <c r="AN10" s="100"/>
      <c r="AO10" s="131">
        <f t="shared" si="5"/>
        <v>1000</v>
      </c>
      <c r="AP10" s="132">
        <f t="shared" si="6"/>
        <v>1000</v>
      </c>
      <c r="AQ10" s="133">
        <f t="shared" si="7"/>
        <v>1000</v>
      </c>
      <c r="AR10" s="132">
        <f t="shared" si="8"/>
        <v>1000</v>
      </c>
      <c r="AS10" s="133">
        <f t="shared" si="9"/>
        <v>1000</v>
      </c>
      <c r="AT10" s="133">
        <f t="shared" si="10"/>
        <v>1000</v>
      </c>
      <c r="AU10" s="133">
        <f t="shared" si="11"/>
        <v>1000</v>
      </c>
      <c r="AV10" s="133">
        <f t="shared" si="12"/>
        <v>1000</v>
      </c>
      <c r="AW10" s="132">
        <f t="shared" si="13"/>
        <v>1000</v>
      </c>
      <c r="AX10" s="133">
        <f t="shared" si="14"/>
        <v>0</v>
      </c>
      <c r="AY10" s="134">
        <f t="shared" si="15"/>
        <v>0</v>
      </c>
      <c r="AZ10" s="62"/>
      <c r="BA10" s="135">
        <f t="shared" si="16"/>
        <v>2</v>
      </c>
      <c r="BB10" s="136">
        <f t="shared" si="17"/>
        <v>11</v>
      </c>
      <c r="BC10" s="136">
        <f t="shared" si="18"/>
        <v>11</v>
      </c>
      <c r="BD10" s="137">
        <f t="shared" si="19"/>
        <v>9</v>
      </c>
      <c r="BE10" s="136">
        <f t="shared" si="20"/>
        <v>10</v>
      </c>
      <c r="BF10" s="136">
        <f t="shared" si="21"/>
        <v>10</v>
      </c>
      <c r="BG10" s="136">
        <f t="shared" si="22"/>
        <v>15</v>
      </c>
      <c r="BH10" s="136">
        <f t="shared" si="23"/>
        <v>10</v>
      </c>
      <c r="BI10" s="136">
        <f t="shared" si="24"/>
        <v>10</v>
      </c>
      <c r="BJ10" s="136">
        <f t="shared" si="25"/>
        <v>0</v>
      </c>
      <c r="BK10" s="136">
        <f t="shared" si="26"/>
        <v>0</v>
      </c>
      <c r="BL10" s="138">
        <f t="shared" si="31"/>
        <v>88</v>
      </c>
      <c r="BM10" s="132">
        <f t="shared" si="32"/>
        <v>2</v>
      </c>
      <c r="BN10" s="132">
        <f t="shared" si="33"/>
        <v>15</v>
      </c>
      <c r="BO10" s="139">
        <f t="shared" si="28"/>
        <v>86</v>
      </c>
      <c r="BP10" s="64"/>
    </row>
    <row r="11" spans="1:68" ht="15">
      <c r="A11" s="111">
        <v>7</v>
      </c>
      <c r="B11" s="112" t="s">
        <v>33</v>
      </c>
      <c r="C11" s="222" t="s">
        <v>11</v>
      </c>
      <c r="D11" s="113"/>
      <c r="E11" s="140">
        <f t="shared" si="29"/>
        <v>1000</v>
      </c>
      <c r="F11" s="115">
        <f t="shared" si="0"/>
        <v>0</v>
      </c>
      <c r="G11" s="116">
        <v>1000</v>
      </c>
      <c r="H11" s="117">
        <f t="shared" si="1"/>
        <v>12.6</v>
      </c>
      <c r="I11" s="118">
        <f t="shared" si="30"/>
        <v>0</v>
      </c>
      <c r="J11" s="141">
        <v>16</v>
      </c>
      <c r="K11" s="120">
        <v>8</v>
      </c>
      <c r="L11" s="121">
        <v>8</v>
      </c>
      <c r="M11" s="122">
        <f t="shared" si="2"/>
        <v>1000</v>
      </c>
      <c r="N11" s="143">
        <f t="shared" si="3"/>
        <v>67</v>
      </c>
      <c r="O11" s="144">
        <f t="shared" si="4"/>
        <v>67</v>
      </c>
      <c r="P11" s="124">
        <v>17</v>
      </c>
      <c r="Q11" s="125">
        <v>0</v>
      </c>
      <c r="R11" s="126">
        <v>99</v>
      </c>
      <c r="S11" s="127">
        <v>2</v>
      </c>
      <c r="T11" s="128">
        <v>9</v>
      </c>
      <c r="U11" s="129">
        <v>0</v>
      </c>
      <c r="V11" s="126">
        <v>18</v>
      </c>
      <c r="W11" s="129">
        <v>0</v>
      </c>
      <c r="X11" s="128">
        <v>16</v>
      </c>
      <c r="Y11" s="129">
        <v>2</v>
      </c>
      <c r="Z11" s="128">
        <v>4</v>
      </c>
      <c r="AA11" s="129">
        <v>1</v>
      </c>
      <c r="AB11" s="128">
        <v>3</v>
      </c>
      <c r="AC11" s="127">
        <v>0</v>
      </c>
      <c r="AD11" s="145">
        <v>12</v>
      </c>
      <c r="AE11" s="125">
        <v>1</v>
      </c>
      <c r="AF11" s="130">
        <v>13</v>
      </c>
      <c r="AG11" s="146">
        <v>2</v>
      </c>
      <c r="AH11" s="126">
        <v>99</v>
      </c>
      <c r="AI11" s="129">
        <v>0</v>
      </c>
      <c r="AJ11" s="126">
        <v>99</v>
      </c>
      <c r="AK11" s="129">
        <v>0</v>
      </c>
      <c r="AL11" s="100"/>
      <c r="AM11" s="101">
        <f t="shared" si="27"/>
        <v>8</v>
      </c>
      <c r="AN11" s="100"/>
      <c r="AO11" s="131">
        <f t="shared" si="5"/>
        <v>1000</v>
      </c>
      <c r="AP11" s="132">
        <f t="shared" si="6"/>
        <v>0</v>
      </c>
      <c r="AQ11" s="133">
        <f t="shared" si="7"/>
        <v>1000</v>
      </c>
      <c r="AR11" s="132">
        <f t="shared" si="8"/>
        <v>1000</v>
      </c>
      <c r="AS11" s="133">
        <f t="shared" si="9"/>
        <v>1000</v>
      </c>
      <c r="AT11" s="133">
        <f t="shared" si="10"/>
        <v>1000</v>
      </c>
      <c r="AU11" s="133">
        <f t="shared" si="11"/>
        <v>1000</v>
      </c>
      <c r="AV11" s="133">
        <f t="shared" si="12"/>
        <v>1000</v>
      </c>
      <c r="AW11" s="132">
        <f t="shared" si="13"/>
        <v>1000</v>
      </c>
      <c r="AX11" s="133">
        <f t="shared" si="14"/>
        <v>0</v>
      </c>
      <c r="AY11" s="134">
        <f t="shared" si="15"/>
        <v>0</v>
      </c>
      <c r="AZ11" s="62"/>
      <c r="BA11" s="135">
        <f t="shared" si="16"/>
        <v>10</v>
      </c>
      <c r="BB11" s="136">
        <f t="shared" si="17"/>
        <v>0</v>
      </c>
      <c r="BC11" s="136">
        <f t="shared" si="18"/>
        <v>11</v>
      </c>
      <c r="BD11" s="137">
        <f t="shared" si="19"/>
        <v>8</v>
      </c>
      <c r="BE11" s="136">
        <f t="shared" si="20"/>
        <v>2</v>
      </c>
      <c r="BF11" s="136">
        <f t="shared" si="21"/>
        <v>10</v>
      </c>
      <c r="BG11" s="136">
        <f t="shared" si="22"/>
        <v>10</v>
      </c>
      <c r="BH11" s="136">
        <f t="shared" si="23"/>
        <v>8</v>
      </c>
      <c r="BI11" s="136">
        <f t="shared" si="24"/>
        <v>8</v>
      </c>
      <c r="BJ11" s="136">
        <f t="shared" si="25"/>
        <v>0</v>
      </c>
      <c r="BK11" s="136">
        <f t="shared" si="26"/>
        <v>0</v>
      </c>
      <c r="BL11" s="138">
        <f t="shared" si="31"/>
        <v>67</v>
      </c>
      <c r="BM11" s="132">
        <f t="shared" si="32"/>
        <v>0</v>
      </c>
      <c r="BN11" s="132">
        <f t="shared" si="33"/>
        <v>11</v>
      </c>
      <c r="BO11" s="139">
        <f t="shared" si="28"/>
        <v>67</v>
      </c>
      <c r="BP11" s="64"/>
    </row>
    <row r="12" spans="1:68" ht="15">
      <c r="A12" s="111">
        <v>8</v>
      </c>
      <c r="B12" s="112" t="s">
        <v>38</v>
      </c>
      <c r="C12" s="222" t="s">
        <v>11</v>
      </c>
      <c r="D12" s="147"/>
      <c r="E12" s="140">
        <f t="shared" si="29"/>
        <v>1000</v>
      </c>
      <c r="F12" s="115">
        <f t="shared" si="0"/>
        <v>0</v>
      </c>
      <c r="G12" s="116">
        <v>1000</v>
      </c>
      <c r="H12" s="117">
        <f t="shared" si="1"/>
        <v>17.100000000000001</v>
      </c>
      <c r="I12" s="118">
        <f t="shared" si="30"/>
        <v>0</v>
      </c>
      <c r="J12" s="141">
        <v>11</v>
      </c>
      <c r="K12" s="120">
        <v>9</v>
      </c>
      <c r="L12" s="121">
        <v>9</v>
      </c>
      <c r="M12" s="122">
        <f t="shared" si="2"/>
        <v>1000</v>
      </c>
      <c r="N12" s="118">
        <f t="shared" si="3"/>
        <v>92</v>
      </c>
      <c r="O12" s="123">
        <f t="shared" si="4"/>
        <v>84</v>
      </c>
      <c r="P12" s="124">
        <v>18</v>
      </c>
      <c r="Q12" s="125">
        <v>1</v>
      </c>
      <c r="R12" s="126">
        <v>14</v>
      </c>
      <c r="S12" s="127">
        <v>2</v>
      </c>
      <c r="T12" s="128">
        <v>3</v>
      </c>
      <c r="U12" s="129">
        <v>0</v>
      </c>
      <c r="V12" s="126">
        <v>5</v>
      </c>
      <c r="W12" s="129">
        <v>2</v>
      </c>
      <c r="X12" s="128">
        <v>9</v>
      </c>
      <c r="Y12" s="129">
        <v>1</v>
      </c>
      <c r="Z12" s="128">
        <v>2</v>
      </c>
      <c r="AA12" s="129">
        <v>1</v>
      </c>
      <c r="AB12" s="128">
        <v>10</v>
      </c>
      <c r="AC12" s="127">
        <v>1</v>
      </c>
      <c r="AD12" s="145">
        <v>1</v>
      </c>
      <c r="AE12" s="125">
        <v>1</v>
      </c>
      <c r="AF12" s="130">
        <v>19</v>
      </c>
      <c r="AG12" s="127">
        <v>0</v>
      </c>
      <c r="AH12" s="126">
        <v>99</v>
      </c>
      <c r="AI12" s="129">
        <v>0</v>
      </c>
      <c r="AJ12" s="126">
        <v>99</v>
      </c>
      <c r="AK12" s="129">
        <v>0</v>
      </c>
      <c r="AL12" s="100"/>
      <c r="AM12" s="101">
        <f t="shared" si="27"/>
        <v>9</v>
      </c>
      <c r="AN12" s="100"/>
      <c r="AO12" s="131">
        <f t="shared" si="5"/>
        <v>1000</v>
      </c>
      <c r="AP12" s="132">
        <f t="shared" si="6"/>
        <v>1000</v>
      </c>
      <c r="AQ12" s="133">
        <f t="shared" si="7"/>
        <v>1000</v>
      </c>
      <c r="AR12" s="132">
        <f t="shared" si="8"/>
        <v>1000</v>
      </c>
      <c r="AS12" s="133">
        <f t="shared" si="9"/>
        <v>1000</v>
      </c>
      <c r="AT12" s="133">
        <f t="shared" si="10"/>
        <v>1000</v>
      </c>
      <c r="AU12" s="133">
        <f t="shared" si="11"/>
        <v>1000</v>
      </c>
      <c r="AV12" s="133">
        <f t="shared" si="12"/>
        <v>1000</v>
      </c>
      <c r="AW12" s="132">
        <f t="shared" si="13"/>
        <v>1000</v>
      </c>
      <c r="AX12" s="133">
        <f t="shared" si="14"/>
        <v>0</v>
      </c>
      <c r="AY12" s="134">
        <f t="shared" si="15"/>
        <v>0</v>
      </c>
      <c r="AZ12" s="62"/>
      <c r="BA12" s="135">
        <f t="shared" si="16"/>
        <v>8</v>
      </c>
      <c r="BB12" s="136">
        <f t="shared" si="17"/>
        <v>8</v>
      </c>
      <c r="BC12" s="136">
        <f t="shared" si="18"/>
        <v>10</v>
      </c>
      <c r="BD12" s="137">
        <f t="shared" si="19"/>
        <v>8</v>
      </c>
      <c r="BE12" s="136">
        <f t="shared" si="20"/>
        <v>11</v>
      </c>
      <c r="BF12" s="136">
        <f t="shared" si="21"/>
        <v>11</v>
      </c>
      <c r="BG12" s="136">
        <f t="shared" si="22"/>
        <v>10</v>
      </c>
      <c r="BH12" s="136">
        <f t="shared" si="23"/>
        <v>11</v>
      </c>
      <c r="BI12" s="136">
        <f t="shared" si="24"/>
        <v>15</v>
      </c>
      <c r="BJ12" s="136">
        <f t="shared" si="25"/>
        <v>0</v>
      </c>
      <c r="BK12" s="136">
        <f t="shared" si="26"/>
        <v>0</v>
      </c>
      <c r="BL12" s="138">
        <f t="shared" si="31"/>
        <v>92</v>
      </c>
      <c r="BM12" s="132">
        <f t="shared" si="32"/>
        <v>8</v>
      </c>
      <c r="BN12" s="132">
        <f t="shared" si="33"/>
        <v>15</v>
      </c>
      <c r="BO12" s="139">
        <f t="shared" si="28"/>
        <v>84</v>
      </c>
      <c r="BP12" s="64"/>
    </row>
    <row r="13" spans="1:68" ht="15">
      <c r="A13" s="111">
        <v>9</v>
      </c>
      <c r="B13" s="112" t="s">
        <v>17</v>
      </c>
      <c r="C13" s="116" t="s">
        <v>16</v>
      </c>
      <c r="D13" s="147"/>
      <c r="E13" s="140">
        <f t="shared" si="29"/>
        <v>1000</v>
      </c>
      <c r="F13" s="115">
        <f t="shared" si="0"/>
        <v>0</v>
      </c>
      <c r="G13" s="116">
        <v>1000</v>
      </c>
      <c r="H13" s="117">
        <f t="shared" si="1"/>
        <v>23.400000000000002</v>
      </c>
      <c r="I13" s="118">
        <f t="shared" si="30"/>
        <v>0</v>
      </c>
      <c r="J13" s="141">
        <v>4</v>
      </c>
      <c r="K13" s="120">
        <v>11</v>
      </c>
      <c r="L13" s="121">
        <v>9</v>
      </c>
      <c r="M13" s="122">
        <f t="shared" si="2"/>
        <v>1000</v>
      </c>
      <c r="N13" s="118">
        <f t="shared" si="3"/>
        <v>96</v>
      </c>
      <c r="O13" s="123">
        <f t="shared" si="4"/>
        <v>88</v>
      </c>
      <c r="P13" s="124">
        <v>19</v>
      </c>
      <c r="Q13" s="125">
        <v>2</v>
      </c>
      <c r="R13" s="126">
        <v>6</v>
      </c>
      <c r="S13" s="127">
        <v>0</v>
      </c>
      <c r="T13" s="128">
        <v>7</v>
      </c>
      <c r="U13" s="129">
        <v>2</v>
      </c>
      <c r="V13" s="126">
        <v>10</v>
      </c>
      <c r="W13" s="129">
        <v>1</v>
      </c>
      <c r="X13" s="128">
        <v>8</v>
      </c>
      <c r="Y13" s="129">
        <v>1</v>
      </c>
      <c r="Z13" s="128">
        <v>17</v>
      </c>
      <c r="AA13" s="129">
        <v>1</v>
      </c>
      <c r="AB13" s="128">
        <v>15</v>
      </c>
      <c r="AC13" s="127">
        <v>2</v>
      </c>
      <c r="AD13" s="145">
        <v>2</v>
      </c>
      <c r="AE13" s="125">
        <v>2</v>
      </c>
      <c r="AF13" s="130">
        <v>11</v>
      </c>
      <c r="AG13" s="127">
        <v>0</v>
      </c>
      <c r="AH13" s="126">
        <v>99</v>
      </c>
      <c r="AI13" s="129">
        <v>0</v>
      </c>
      <c r="AJ13" s="126">
        <v>99</v>
      </c>
      <c r="AK13" s="129">
        <v>0</v>
      </c>
      <c r="AL13" s="100"/>
      <c r="AM13" s="101">
        <f t="shared" si="27"/>
        <v>11</v>
      </c>
      <c r="AN13" s="100"/>
      <c r="AO13" s="131">
        <f t="shared" si="5"/>
        <v>1000</v>
      </c>
      <c r="AP13" s="132">
        <f t="shared" si="6"/>
        <v>1000</v>
      </c>
      <c r="AQ13" s="133">
        <f t="shared" si="7"/>
        <v>1000</v>
      </c>
      <c r="AR13" s="132">
        <f t="shared" si="8"/>
        <v>1000</v>
      </c>
      <c r="AS13" s="133">
        <f t="shared" si="9"/>
        <v>1000</v>
      </c>
      <c r="AT13" s="133">
        <f t="shared" si="10"/>
        <v>1000</v>
      </c>
      <c r="AU13" s="133">
        <f t="shared" si="11"/>
        <v>1000</v>
      </c>
      <c r="AV13" s="133">
        <f t="shared" si="12"/>
        <v>1000</v>
      </c>
      <c r="AW13" s="132">
        <f t="shared" si="13"/>
        <v>1000</v>
      </c>
      <c r="AX13" s="133">
        <f t="shared" si="14"/>
        <v>0</v>
      </c>
      <c r="AY13" s="134">
        <f t="shared" si="15"/>
        <v>0</v>
      </c>
      <c r="AZ13" s="62"/>
      <c r="BA13" s="135">
        <f t="shared" si="16"/>
        <v>15</v>
      </c>
      <c r="BB13" s="136">
        <f t="shared" si="17"/>
        <v>13</v>
      </c>
      <c r="BC13" s="136">
        <f t="shared" si="18"/>
        <v>8</v>
      </c>
      <c r="BD13" s="137">
        <f t="shared" si="19"/>
        <v>10</v>
      </c>
      <c r="BE13" s="136">
        <f t="shared" si="20"/>
        <v>9</v>
      </c>
      <c r="BF13" s="136">
        <f t="shared" si="21"/>
        <v>10</v>
      </c>
      <c r="BG13" s="136">
        <f t="shared" si="22"/>
        <v>9</v>
      </c>
      <c r="BH13" s="136">
        <f t="shared" si="23"/>
        <v>11</v>
      </c>
      <c r="BI13" s="136">
        <f t="shared" si="24"/>
        <v>11</v>
      </c>
      <c r="BJ13" s="136">
        <f t="shared" si="25"/>
        <v>0</v>
      </c>
      <c r="BK13" s="136">
        <f t="shared" si="26"/>
        <v>0</v>
      </c>
      <c r="BL13" s="138">
        <f t="shared" si="31"/>
        <v>96</v>
      </c>
      <c r="BM13" s="132">
        <f t="shared" si="32"/>
        <v>8</v>
      </c>
      <c r="BN13" s="132">
        <f t="shared" si="33"/>
        <v>15</v>
      </c>
      <c r="BO13" s="139">
        <f t="shared" si="28"/>
        <v>88</v>
      </c>
      <c r="BP13" s="64"/>
    </row>
    <row r="14" spans="1:68" ht="15">
      <c r="A14" s="111">
        <v>10</v>
      </c>
      <c r="B14" s="112" t="s">
        <v>108</v>
      </c>
      <c r="C14" s="222" t="s">
        <v>11</v>
      </c>
      <c r="D14" s="147"/>
      <c r="E14" s="140">
        <f t="shared" si="29"/>
        <v>1000</v>
      </c>
      <c r="F14" s="115">
        <f t="shared" si="0"/>
        <v>0</v>
      </c>
      <c r="G14" s="116">
        <v>1000</v>
      </c>
      <c r="H14" s="117">
        <f t="shared" si="1"/>
        <v>18.900000000000002</v>
      </c>
      <c r="I14" s="118">
        <f t="shared" si="30"/>
        <v>0</v>
      </c>
      <c r="J14" s="141">
        <v>9</v>
      </c>
      <c r="K14" s="120">
        <v>10</v>
      </c>
      <c r="L14" s="121">
        <v>8</v>
      </c>
      <c r="M14" s="122">
        <f t="shared" si="2"/>
        <v>1000</v>
      </c>
      <c r="N14" s="118">
        <f t="shared" si="3"/>
        <v>81</v>
      </c>
      <c r="O14" s="123">
        <f t="shared" si="4"/>
        <v>81</v>
      </c>
      <c r="P14" s="124">
        <v>99</v>
      </c>
      <c r="Q14" s="125">
        <v>2</v>
      </c>
      <c r="R14" s="126">
        <v>5</v>
      </c>
      <c r="S14" s="127">
        <v>1</v>
      </c>
      <c r="T14" s="128">
        <v>1</v>
      </c>
      <c r="U14" s="129">
        <v>1</v>
      </c>
      <c r="V14" s="126">
        <v>9</v>
      </c>
      <c r="W14" s="129">
        <v>1</v>
      </c>
      <c r="X14" s="128">
        <v>3</v>
      </c>
      <c r="Y14" s="129">
        <v>2</v>
      </c>
      <c r="Z14" s="128">
        <v>6</v>
      </c>
      <c r="AA14" s="129">
        <v>0</v>
      </c>
      <c r="AB14" s="128">
        <v>8</v>
      </c>
      <c r="AC14" s="127">
        <v>1</v>
      </c>
      <c r="AD14" s="124">
        <v>14</v>
      </c>
      <c r="AE14" s="125">
        <v>1</v>
      </c>
      <c r="AF14" s="130">
        <v>2</v>
      </c>
      <c r="AG14" s="127">
        <v>1</v>
      </c>
      <c r="AH14" s="126">
        <v>99</v>
      </c>
      <c r="AI14" s="129">
        <v>0</v>
      </c>
      <c r="AJ14" s="126">
        <v>99</v>
      </c>
      <c r="AK14" s="129">
        <v>0</v>
      </c>
      <c r="AL14" s="100"/>
      <c r="AM14" s="101">
        <f t="shared" si="27"/>
        <v>10</v>
      </c>
      <c r="AN14" s="100"/>
      <c r="AO14" s="131">
        <f t="shared" si="5"/>
        <v>0</v>
      </c>
      <c r="AP14" s="132">
        <f t="shared" si="6"/>
        <v>1000</v>
      </c>
      <c r="AQ14" s="133">
        <f t="shared" si="7"/>
        <v>1000</v>
      </c>
      <c r="AR14" s="132">
        <f t="shared" si="8"/>
        <v>1000</v>
      </c>
      <c r="AS14" s="133">
        <f t="shared" si="9"/>
        <v>1000</v>
      </c>
      <c r="AT14" s="133">
        <f t="shared" si="10"/>
        <v>1000</v>
      </c>
      <c r="AU14" s="133">
        <f t="shared" si="11"/>
        <v>1000</v>
      </c>
      <c r="AV14" s="133">
        <f t="shared" si="12"/>
        <v>1000</v>
      </c>
      <c r="AW14" s="132">
        <f t="shared" si="13"/>
        <v>1000</v>
      </c>
      <c r="AX14" s="133">
        <f t="shared" si="14"/>
        <v>0</v>
      </c>
      <c r="AY14" s="134">
        <f t="shared" si="15"/>
        <v>0</v>
      </c>
      <c r="AZ14" s="62"/>
      <c r="BA14" s="135">
        <f t="shared" si="16"/>
        <v>0</v>
      </c>
      <c r="BB14" s="136">
        <f t="shared" si="17"/>
        <v>8</v>
      </c>
      <c r="BC14" s="136">
        <f t="shared" si="18"/>
        <v>11</v>
      </c>
      <c r="BD14" s="137">
        <f t="shared" si="19"/>
        <v>11</v>
      </c>
      <c r="BE14" s="136">
        <f t="shared" si="20"/>
        <v>10</v>
      </c>
      <c r="BF14" s="136">
        <f t="shared" si="21"/>
        <v>13</v>
      </c>
      <c r="BG14" s="136">
        <f t="shared" si="22"/>
        <v>9</v>
      </c>
      <c r="BH14" s="136">
        <f t="shared" si="23"/>
        <v>8</v>
      </c>
      <c r="BI14" s="136">
        <f t="shared" si="24"/>
        <v>11</v>
      </c>
      <c r="BJ14" s="136">
        <f t="shared" si="25"/>
        <v>0</v>
      </c>
      <c r="BK14" s="136">
        <f t="shared" si="26"/>
        <v>0</v>
      </c>
      <c r="BL14" s="138">
        <f t="shared" si="31"/>
        <v>81</v>
      </c>
      <c r="BM14" s="132">
        <f t="shared" si="32"/>
        <v>0</v>
      </c>
      <c r="BN14" s="132">
        <f t="shared" si="33"/>
        <v>13</v>
      </c>
      <c r="BO14" s="139">
        <f t="shared" si="28"/>
        <v>81</v>
      </c>
      <c r="BP14" s="64"/>
    </row>
    <row r="15" spans="1:68" ht="15">
      <c r="A15" s="111">
        <v>11</v>
      </c>
      <c r="B15" s="112" t="s">
        <v>23</v>
      </c>
      <c r="C15" s="223" t="s">
        <v>20</v>
      </c>
      <c r="D15" s="147"/>
      <c r="E15" s="140">
        <f t="shared" si="29"/>
        <v>1000</v>
      </c>
      <c r="F15" s="115">
        <f t="shared" si="0"/>
        <v>0</v>
      </c>
      <c r="G15" s="116">
        <v>1000</v>
      </c>
      <c r="H15" s="117">
        <f t="shared" si="1"/>
        <v>21.6</v>
      </c>
      <c r="I15" s="118">
        <f t="shared" si="30"/>
        <v>0</v>
      </c>
      <c r="J15" s="141">
        <v>6</v>
      </c>
      <c r="K15" s="120">
        <v>11</v>
      </c>
      <c r="L15" s="121">
        <v>9</v>
      </c>
      <c r="M15" s="122">
        <f t="shared" si="2"/>
        <v>1000</v>
      </c>
      <c r="N15" s="118">
        <f t="shared" si="3"/>
        <v>84</v>
      </c>
      <c r="O15" s="123">
        <f t="shared" si="4"/>
        <v>82</v>
      </c>
      <c r="P15" s="124">
        <v>1</v>
      </c>
      <c r="Q15" s="125">
        <v>1</v>
      </c>
      <c r="R15" s="126">
        <v>3</v>
      </c>
      <c r="S15" s="127">
        <v>0</v>
      </c>
      <c r="T15" s="128">
        <v>16</v>
      </c>
      <c r="U15" s="129">
        <v>2</v>
      </c>
      <c r="V15" s="126">
        <v>19</v>
      </c>
      <c r="W15" s="129">
        <v>0</v>
      </c>
      <c r="X15" s="128">
        <v>13</v>
      </c>
      <c r="Y15" s="129">
        <v>2</v>
      </c>
      <c r="Z15" s="128">
        <v>5</v>
      </c>
      <c r="AA15" s="129">
        <v>2</v>
      </c>
      <c r="AB15" s="128">
        <v>17</v>
      </c>
      <c r="AC15" s="127">
        <v>0</v>
      </c>
      <c r="AD15" s="142">
        <v>15</v>
      </c>
      <c r="AE15" s="125">
        <v>2</v>
      </c>
      <c r="AF15" s="130">
        <v>9</v>
      </c>
      <c r="AG15" s="127">
        <v>2</v>
      </c>
      <c r="AH15" s="126">
        <v>99</v>
      </c>
      <c r="AI15" s="129">
        <v>0</v>
      </c>
      <c r="AJ15" s="126">
        <v>99</v>
      </c>
      <c r="AK15" s="129">
        <v>0</v>
      </c>
      <c r="AL15" s="100"/>
      <c r="AM15" s="101">
        <f t="shared" si="27"/>
        <v>11</v>
      </c>
      <c r="AN15" s="100"/>
      <c r="AO15" s="131">
        <f t="shared" si="5"/>
        <v>1000</v>
      </c>
      <c r="AP15" s="132">
        <f t="shared" si="6"/>
        <v>1000</v>
      </c>
      <c r="AQ15" s="133">
        <f t="shared" si="7"/>
        <v>1000</v>
      </c>
      <c r="AR15" s="132">
        <f t="shared" si="8"/>
        <v>1000</v>
      </c>
      <c r="AS15" s="133">
        <f t="shared" si="9"/>
        <v>1000</v>
      </c>
      <c r="AT15" s="133">
        <f t="shared" si="10"/>
        <v>1000</v>
      </c>
      <c r="AU15" s="133">
        <f t="shared" si="11"/>
        <v>1000</v>
      </c>
      <c r="AV15" s="133">
        <f t="shared" si="12"/>
        <v>1000</v>
      </c>
      <c r="AW15" s="132">
        <f t="shared" si="13"/>
        <v>1000</v>
      </c>
      <c r="AX15" s="133">
        <f t="shared" si="14"/>
        <v>0</v>
      </c>
      <c r="AY15" s="134">
        <f t="shared" si="15"/>
        <v>0</v>
      </c>
      <c r="AZ15" s="62"/>
      <c r="BA15" s="135">
        <f t="shared" si="16"/>
        <v>11</v>
      </c>
      <c r="BB15" s="136">
        <f t="shared" si="17"/>
        <v>10</v>
      </c>
      <c r="BC15" s="136">
        <f t="shared" si="18"/>
        <v>2</v>
      </c>
      <c r="BD15" s="137">
        <f t="shared" si="19"/>
        <v>15</v>
      </c>
      <c r="BE15" s="136">
        <f t="shared" si="20"/>
        <v>8</v>
      </c>
      <c r="BF15" s="136">
        <f t="shared" si="21"/>
        <v>8</v>
      </c>
      <c r="BG15" s="136">
        <f t="shared" si="22"/>
        <v>10</v>
      </c>
      <c r="BH15" s="136">
        <f t="shared" si="23"/>
        <v>9</v>
      </c>
      <c r="BI15" s="136">
        <f t="shared" si="24"/>
        <v>11</v>
      </c>
      <c r="BJ15" s="136">
        <f t="shared" si="25"/>
        <v>0</v>
      </c>
      <c r="BK15" s="136">
        <f t="shared" si="26"/>
        <v>0</v>
      </c>
      <c r="BL15" s="138">
        <f t="shared" si="31"/>
        <v>84</v>
      </c>
      <c r="BM15" s="132">
        <f t="shared" si="32"/>
        <v>2</v>
      </c>
      <c r="BN15" s="132">
        <f t="shared" si="33"/>
        <v>15</v>
      </c>
      <c r="BO15" s="139">
        <f t="shared" si="28"/>
        <v>82</v>
      </c>
      <c r="BP15" s="64"/>
    </row>
    <row r="16" spans="1:68" ht="15">
      <c r="A16" s="111">
        <v>12</v>
      </c>
      <c r="B16" s="112" t="s">
        <v>167</v>
      </c>
      <c r="C16" s="116" t="s">
        <v>16</v>
      </c>
      <c r="D16" s="147"/>
      <c r="E16" s="140">
        <f t="shared" si="29"/>
        <v>1000</v>
      </c>
      <c r="F16" s="115">
        <f t="shared" si="0"/>
        <v>0</v>
      </c>
      <c r="G16" s="116">
        <v>1000</v>
      </c>
      <c r="H16" s="117">
        <f t="shared" si="1"/>
        <v>14.4</v>
      </c>
      <c r="I16" s="118">
        <f t="shared" si="30"/>
        <v>0</v>
      </c>
      <c r="J16" s="141">
        <v>14</v>
      </c>
      <c r="K16" s="120">
        <v>8</v>
      </c>
      <c r="L16" s="121">
        <v>8</v>
      </c>
      <c r="M16" s="122">
        <f t="shared" si="2"/>
        <v>1000</v>
      </c>
      <c r="N16" s="148">
        <f t="shared" si="3"/>
        <v>70</v>
      </c>
      <c r="O16" s="149">
        <f t="shared" si="4"/>
        <v>70</v>
      </c>
      <c r="P16" s="124">
        <v>2</v>
      </c>
      <c r="Q16" s="125">
        <v>0</v>
      </c>
      <c r="R16" s="126">
        <v>19</v>
      </c>
      <c r="S16" s="127">
        <v>0</v>
      </c>
      <c r="T16" s="128">
        <v>99</v>
      </c>
      <c r="U16" s="129">
        <v>2</v>
      </c>
      <c r="V16" s="126">
        <v>13</v>
      </c>
      <c r="W16" s="129">
        <v>1</v>
      </c>
      <c r="X16" s="128">
        <v>5</v>
      </c>
      <c r="Y16" s="129">
        <v>0</v>
      </c>
      <c r="Z16" s="128">
        <v>16</v>
      </c>
      <c r="AA16" s="129">
        <v>2</v>
      </c>
      <c r="AB16" s="128">
        <v>4</v>
      </c>
      <c r="AC16" s="127">
        <v>0</v>
      </c>
      <c r="AD16" s="124">
        <v>7</v>
      </c>
      <c r="AE16" s="125">
        <v>1</v>
      </c>
      <c r="AF16" s="130">
        <v>18</v>
      </c>
      <c r="AG16" s="150">
        <v>2</v>
      </c>
      <c r="AH16" s="126">
        <v>99</v>
      </c>
      <c r="AI16" s="129">
        <v>0</v>
      </c>
      <c r="AJ16" s="126">
        <v>99</v>
      </c>
      <c r="AK16" s="129">
        <v>0</v>
      </c>
      <c r="AL16" s="100"/>
      <c r="AM16" s="101">
        <f t="shared" si="27"/>
        <v>8</v>
      </c>
      <c r="AN16" s="100"/>
      <c r="AO16" s="131">
        <f t="shared" si="5"/>
        <v>1000</v>
      </c>
      <c r="AP16" s="132">
        <f t="shared" si="6"/>
        <v>1000</v>
      </c>
      <c r="AQ16" s="133">
        <f t="shared" si="7"/>
        <v>0</v>
      </c>
      <c r="AR16" s="132">
        <f t="shared" si="8"/>
        <v>1000</v>
      </c>
      <c r="AS16" s="133">
        <f t="shared" si="9"/>
        <v>1000</v>
      </c>
      <c r="AT16" s="133">
        <f t="shared" si="10"/>
        <v>1000</v>
      </c>
      <c r="AU16" s="133">
        <f t="shared" si="11"/>
        <v>1000</v>
      </c>
      <c r="AV16" s="133">
        <f t="shared" si="12"/>
        <v>1000</v>
      </c>
      <c r="AW16" s="132">
        <f t="shared" si="13"/>
        <v>1000</v>
      </c>
      <c r="AX16" s="133">
        <f t="shared" si="14"/>
        <v>0</v>
      </c>
      <c r="AY16" s="134">
        <f t="shared" si="15"/>
        <v>0</v>
      </c>
      <c r="AZ16" s="62"/>
      <c r="BA16" s="135">
        <f t="shared" si="16"/>
        <v>11</v>
      </c>
      <c r="BB16" s="136">
        <f t="shared" si="17"/>
        <v>15</v>
      </c>
      <c r="BC16" s="136">
        <f t="shared" si="18"/>
        <v>0</v>
      </c>
      <c r="BD16" s="137">
        <f t="shared" si="19"/>
        <v>8</v>
      </c>
      <c r="BE16" s="136">
        <f t="shared" si="20"/>
        <v>8</v>
      </c>
      <c r="BF16" s="136">
        <f t="shared" si="21"/>
        <v>2</v>
      </c>
      <c r="BG16" s="136">
        <f t="shared" si="22"/>
        <v>10</v>
      </c>
      <c r="BH16" s="136">
        <f t="shared" si="23"/>
        <v>8</v>
      </c>
      <c r="BI16" s="136">
        <f t="shared" si="24"/>
        <v>8</v>
      </c>
      <c r="BJ16" s="136">
        <f t="shared" si="25"/>
        <v>0</v>
      </c>
      <c r="BK16" s="136">
        <f t="shared" si="26"/>
        <v>0</v>
      </c>
      <c r="BL16" s="138">
        <f t="shared" si="31"/>
        <v>70</v>
      </c>
      <c r="BM16" s="132">
        <f t="shared" si="32"/>
        <v>0</v>
      </c>
      <c r="BN16" s="132">
        <f t="shared" si="33"/>
        <v>15</v>
      </c>
      <c r="BO16" s="139">
        <f t="shared" si="28"/>
        <v>70</v>
      </c>
      <c r="BP16" s="64"/>
    </row>
    <row r="17" spans="1:256" ht="15">
      <c r="A17" s="111">
        <v>13</v>
      </c>
      <c r="B17" s="112" t="s">
        <v>101</v>
      </c>
      <c r="C17" s="223" t="s">
        <v>20</v>
      </c>
      <c r="D17" s="113"/>
      <c r="E17" s="140">
        <f t="shared" si="29"/>
        <v>1000</v>
      </c>
      <c r="F17" s="115">
        <f t="shared" si="0"/>
        <v>0</v>
      </c>
      <c r="G17" s="116">
        <v>1000</v>
      </c>
      <c r="H17" s="117">
        <f t="shared" si="1"/>
        <v>10.8</v>
      </c>
      <c r="I17" s="118">
        <f t="shared" si="30"/>
        <v>0</v>
      </c>
      <c r="J17" s="141">
        <v>18</v>
      </c>
      <c r="K17" s="120">
        <v>8</v>
      </c>
      <c r="L17" s="121">
        <v>8</v>
      </c>
      <c r="M17" s="122">
        <f t="shared" si="2"/>
        <v>1000</v>
      </c>
      <c r="N17" s="118">
        <f t="shared" si="3"/>
        <v>66</v>
      </c>
      <c r="O17" s="123">
        <f t="shared" si="4"/>
        <v>66</v>
      </c>
      <c r="P17" s="124">
        <v>3</v>
      </c>
      <c r="Q17" s="125">
        <v>1</v>
      </c>
      <c r="R17" s="126">
        <v>1</v>
      </c>
      <c r="S17" s="127">
        <v>0</v>
      </c>
      <c r="T17" s="128">
        <v>14</v>
      </c>
      <c r="U17" s="129">
        <v>1</v>
      </c>
      <c r="V17" s="126">
        <v>12</v>
      </c>
      <c r="W17" s="129">
        <v>1</v>
      </c>
      <c r="X17" s="128">
        <v>11</v>
      </c>
      <c r="Y17" s="129">
        <v>0</v>
      </c>
      <c r="Z17" s="128">
        <v>99</v>
      </c>
      <c r="AA17" s="129">
        <v>2</v>
      </c>
      <c r="AB17" s="128">
        <v>18</v>
      </c>
      <c r="AC17" s="127">
        <v>1</v>
      </c>
      <c r="AD17" s="124">
        <v>16</v>
      </c>
      <c r="AE17" s="125">
        <v>2</v>
      </c>
      <c r="AF17" s="130">
        <v>7</v>
      </c>
      <c r="AG17" s="127">
        <v>0</v>
      </c>
      <c r="AH17" s="126">
        <v>99</v>
      </c>
      <c r="AI17" s="129">
        <v>0</v>
      </c>
      <c r="AJ17" s="126">
        <v>99</v>
      </c>
      <c r="AK17" s="129">
        <v>0</v>
      </c>
      <c r="AL17" s="100"/>
      <c r="AM17" s="101">
        <f t="shared" si="27"/>
        <v>8</v>
      </c>
      <c r="AN17" s="100"/>
      <c r="AO17" s="131">
        <f t="shared" si="5"/>
        <v>1000</v>
      </c>
      <c r="AP17" s="132">
        <f t="shared" si="6"/>
        <v>1000</v>
      </c>
      <c r="AQ17" s="133">
        <f t="shared" si="7"/>
        <v>1000</v>
      </c>
      <c r="AR17" s="132">
        <f t="shared" si="8"/>
        <v>1000</v>
      </c>
      <c r="AS17" s="133">
        <f t="shared" si="9"/>
        <v>1000</v>
      </c>
      <c r="AT17" s="133">
        <f t="shared" si="10"/>
        <v>0</v>
      </c>
      <c r="AU17" s="133">
        <f t="shared" si="11"/>
        <v>1000</v>
      </c>
      <c r="AV17" s="133">
        <f t="shared" si="12"/>
        <v>1000</v>
      </c>
      <c r="AW17" s="132">
        <f t="shared" si="13"/>
        <v>1000</v>
      </c>
      <c r="AX17" s="133">
        <f t="shared" si="14"/>
        <v>0</v>
      </c>
      <c r="AY17" s="134">
        <f t="shared" si="15"/>
        <v>0</v>
      </c>
      <c r="AZ17" s="62"/>
      <c r="BA17" s="135">
        <f t="shared" si="16"/>
        <v>10</v>
      </c>
      <c r="BB17" s="136">
        <f t="shared" si="17"/>
        <v>11</v>
      </c>
      <c r="BC17" s="136">
        <f t="shared" si="18"/>
        <v>8</v>
      </c>
      <c r="BD17" s="137">
        <f t="shared" si="19"/>
        <v>8</v>
      </c>
      <c r="BE17" s="136">
        <f t="shared" si="20"/>
        <v>11</v>
      </c>
      <c r="BF17" s="136">
        <f t="shared" si="21"/>
        <v>0</v>
      </c>
      <c r="BG17" s="136">
        <f t="shared" si="22"/>
        <v>8</v>
      </c>
      <c r="BH17" s="136">
        <f t="shared" si="23"/>
        <v>2</v>
      </c>
      <c r="BI17" s="136">
        <f t="shared" si="24"/>
        <v>8</v>
      </c>
      <c r="BJ17" s="136">
        <f t="shared" si="25"/>
        <v>0</v>
      </c>
      <c r="BK17" s="136">
        <f t="shared" si="26"/>
        <v>0</v>
      </c>
      <c r="BL17" s="138">
        <f t="shared" si="31"/>
        <v>66</v>
      </c>
      <c r="BM17" s="132">
        <f t="shared" si="32"/>
        <v>0</v>
      </c>
      <c r="BN17" s="132">
        <f t="shared" si="33"/>
        <v>11</v>
      </c>
      <c r="BO17" s="139">
        <f t="shared" si="28"/>
        <v>66</v>
      </c>
      <c r="BP17" s="64"/>
    </row>
    <row r="18" spans="1:256" ht="15">
      <c r="A18" s="111">
        <v>14</v>
      </c>
      <c r="B18" s="112" t="s">
        <v>29</v>
      </c>
      <c r="C18" s="223" t="s">
        <v>20</v>
      </c>
      <c r="D18" s="113"/>
      <c r="E18" s="140">
        <f t="shared" si="29"/>
        <v>1000</v>
      </c>
      <c r="F18" s="115">
        <f t="shared" si="0"/>
        <v>0</v>
      </c>
      <c r="G18" s="116">
        <v>1000</v>
      </c>
      <c r="H18" s="117">
        <f t="shared" si="1"/>
        <v>11.700000000000001</v>
      </c>
      <c r="I18" s="118">
        <f t="shared" si="30"/>
        <v>0</v>
      </c>
      <c r="J18" s="141">
        <v>17</v>
      </c>
      <c r="K18" s="120">
        <v>8</v>
      </c>
      <c r="L18" s="121">
        <v>8</v>
      </c>
      <c r="M18" s="122">
        <f t="shared" si="2"/>
        <v>1000</v>
      </c>
      <c r="N18" s="143">
        <f t="shared" si="3"/>
        <v>67</v>
      </c>
      <c r="O18" s="144">
        <f t="shared" si="4"/>
        <v>67</v>
      </c>
      <c r="P18" s="124">
        <v>4</v>
      </c>
      <c r="Q18" s="125">
        <v>1</v>
      </c>
      <c r="R18" s="126">
        <v>8</v>
      </c>
      <c r="S18" s="127">
        <v>0</v>
      </c>
      <c r="T18" s="128">
        <v>13</v>
      </c>
      <c r="U18" s="129">
        <v>1</v>
      </c>
      <c r="V18" s="126">
        <v>17</v>
      </c>
      <c r="W18" s="129">
        <v>0</v>
      </c>
      <c r="X18" s="128">
        <v>99</v>
      </c>
      <c r="Y18" s="129">
        <v>2</v>
      </c>
      <c r="Z18" s="128">
        <v>18</v>
      </c>
      <c r="AA18" s="129">
        <v>1</v>
      </c>
      <c r="AB18" s="128">
        <v>16</v>
      </c>
      <c r="AC18" s="127">
        <v>2</v>
      </c>
      <c r="AD18" s="124">
        <v>10</v>
      </c>
      <c r="AE18" s="125">
        <v>1</v>
      </c>
      <c r="AF18" s="130">
        <v>3</v>
      </c>
      <c r="AG18" s="127">
        <v>0</v>
      </c>
      <c r="AH18" s="126">
        <v>99</v>
      </c>
      <c r="AI18" s="129">
        <v>0</v>
      </c>
      <c r="AJ18" s="126">
        <v>99</v>
      </c>
      <c r="AK18" s="129">
        <v>0</v>
      </c>
      <c r="AL18" s="100"/>
      <c r="AM18" s="101">
        <f t="shared" si="27"/>
        <v>8</v>
      </c>
      <c r="AN18" s="100"/>
      <c r="AO18" s="131">
        <f t="shared" si="5"/>
        <v>1000</v>
      </c>
      <c r="AP18" s="132">
        <f t="shared" si="6"/>
        <v>1000</v>
      </c>
      <c r="AQ18" s="133">
        <f t="shared" si="7"/>
        <v>1000</v>
      </c>
      <c r="AR18" s="132">
        <f t="shared" si="8"/>
        <v>1000</v>
      </c>
      <c r="AS18" s="133">
        <f t="shared" si="9"/>
        <v>0</v>
      </c>
      <c r="AT18" s="133">
        <f t="shared" si="10"/>
        <v>1000</v>
      </c>
      <c r="AU18" s="133">
        <f t="shared" si="11"/>
        <v>1000</v>
      </c>
      <c r="AV18" s="133">
        <f t="shared" si="12"/>
        <v>1000</v>
      </c>
      <c r="AW18" s="132">
        <f t="shared" si="13"/>
        <v>1000</v>
      </c>
      <c r="AX18" s="133">
        <f t="shared" si="14"/>
        <v>0</v>
      </c>
      <c r="AY18" s="134">
        <f t="shared" si="15"/>
        <v>0</v>
      </c>
      <c r="AZ18" s="62"/>
      <c r="BA18" s="135">
        <f t="shared" si="16"/>
        <v>10</v>
      </c>
      <c r="BB18" s="136">
        <f t="shared" si="17"/>
        <v>9</v>
      </c>
      <c r="BC18" s="136">
        <f t="shared" si="18"/>
        <v>8</v>
      </c>
      <c r="BD18" s="137">
        <f t="shared" si="19"/>
        <v>10</v>
      </c>
      <c r="BE18" s="136">
        <f t="shared" si="20"/>
        <v>0</v>
      </c>
      <c r="BF18" s="136">
        <f t="shared" si="21"/>
        <v>8</v>
      </c>
      <c r="BG18" s="136">
        <f t="shared" si="22"/>
        <v>2</v>
      </c>
      <c r="BH18" s="136">
        <f t="shared" si="23"/>
        <v>10</v>
      </c>
      <c r="BI18" s="136">
        <f t="shared" si="24"/>
        <v>10</v>
      </c>
      <c r="BJ18" s="136">
        <f t="shared" si="25"/>
        <v>0</v>
      </c>
      <c r="BK18" s="136">
        <f t="shared" si="26"/>
        <v>0</v>
      </c>
      <c r="BL18" s="138">
        <f t="shared" si="31"/>
        <v>67</v>
      </c>
      <c r="BM18" s="132">
        <f t="shared" si="32"/>
        <v>0</v>
      </c>
      <c r="BN18" s="132">
        <f t="shared" si="33"/>
        <v>10</v>
      </c>
      <c r="BO18" s="139">
        <f t="shared" si="28"/>
        <v>67</v>
      </c>
      <c r="BP18" s="64"/>
    </row>
    <row r="19" spans="1:256" ht="15">
      <c r="A19" s="111">
        <v>15</v>
      </c>
      <c r="B19" s="112" t="s">
        <v>25</v>
      </c>
      <c r="C19" s="223" t="s">
        <v>20</v>
      </c>
      <c r="D19" s="113"/>
      <c r="E19" s="140">
        <f t="shared" si="29"/>
        <v>1000</v>
      </c>
      <c r="F19" s="115">
        <f t="shared" si="0"/>
        <v>0</v>
      </c>
      <c r="G19" s="116">
        <v>1000</v>
      </c>
      <c r="H19" s="117">
        <f t="shared" si="1"/>
        <v>16.2</v>
      </c>
      <c r="I19" s="118">
        <f t="shared" si="30"/>
        <v>0</v>
      </c>
      <c r="J19" s="141">
        <v>12</v>
      </c>
      <c r="K19" s="120">
        <v>9</v>
      </c>
      <c r="L19" s="121">
        <v>8</v>
      </c>
      <c r="M19" s="122">
        <f t="shared" si="2"/>
        <v>1000</v>
      </c>
      <c r="N19" s="118">
        <f t="shared" si="3"/>
        <v>74</v>
      </c>
      <c r="O19" s="123">
        <f t="shared" si="4"/>
        <v>74</v>
      </c>
      <c r="P19" s="124">
        <v>5</v>
      </c>
      <c r="Q19" s="125">
        <v>0</v>
      </c>
      <c r="R19" s="126">
        <v>16</v>
      </c>
      <c r="S19" s="127">
        <v>2</v>
      </c>
      <c r="T19" s="128">
        <v>18</v>
      </c>
      <c r="U19" s="129">
        <v>2</v>
      </c>
      <c r="V19" s="126">
        <v>6</v>
      </c>
      <c r="W19" s="129">
        <v>2</v>
      </c>
      <c r="X19" s="128">
        <v>1</v>
      </c>
      <c r="Y19" s="129">
        <v>0</v>
      </c>
      <c r="Z19" s="128">
        <v>3</v>
      </c>
      <c r="AA19" s="129">
        <v>1</v>
      </c>
      <c r="AB19" s="128">
        <v>9</v>
      </c>
      <c r="AC19" s="127">
        <v>0</v>
      </c>
      <c r="AD19" s="124">
        <v>11</v>
      </c>
      <c r="AE19" s="125">
        <v>0</v>
      </c>
      <c r="AF19" s="130">
        <v>99</v>
      </c>
      <c r="AG19" s="127">
        <v>2</v>
      </c>
      <c r="AH19" s="126">
        <v>99</v>
      </c>
      <c r="AI19" s="129">
        <v>0</v>
      </c>
      <c r="AJ19" s="126">
        <v>99</v>
      </c>
      <c r="AK19" s="129">
        <v>0</v>
      </c>
      <c r="AL19" s="100"/>
      <c r="AM19" s="101">
        <f t="shared" si="27"/>
        <v>9</v>
      </c>
      <c r="AN19" s="100"/>
      <c r="AO19" s="131">
        <f t="shared" si="5"/>
        <v>1000</v>
      </c>
      <c r="AP19" s="132">
        <f t="shared" si="6"/>
        <v>1000</v>
      </c>
      <c r="AQ19" s="133">
        <f t="shared" si="7"/>
        <v>1000</v>
      </c>
      <c r="AR19" s="132">
        <f t="shared" si="8"/>
        <v>1000</v>
      </c>
      <c r="AS19" s="133">
        <f t="shared" si="9"/>
        <v>1000</v>
      </c>
      <c r="AT19" s="133">
        <f t="shared" si="10"/>
        <v>1000</v>
      </c>
      <c r="AU19" s="133">
        <f t="shared" si="11"/>
        <v>1000</v>
      </c>
      <c r="AV19" s="133">
        <f t="shared" si="12"/>
        <v>1000</v>
      </c>
      <c r="AW19" s="132">
        <f t="shared" si="13"/>
        <v>0</v>
      </c>
      <c r="AX19" s="133">
        <f t="shared" si="14"/>
        <v>0</v>
      </c>
      <c r="AY19" s="134">
        <f t="shared" si="15"/>
        <v>0</v>
      </c>
      <c r="AZ19" s="62"/>
      <c r="BA19" s="135">
        <f t="shared" si="16"/>
        <v>8</v>
      </c>
      <c r="BB19" s="136">
        <f t="shared" si="17"/>
        <v>2</v>
      </c>
      <c r="BC19" s="136">
        <f t="shared" si="18"/>
        <v>8</v>
      </c>
      <c r="BD19" s="137">
        <f t="shared" si="19"/>
        <v>13</v>
      </c>
      <c r="BE19" s="136">
        <f t="shared" si="20"/>
        <v>11</v>
      </c>
      <c r="BF19" s="136">
        <f t="shared" si="21"/>
        <v>10</v>
      </c>
      <c r="BG19" s="136">
        <f t="shared" si="22"/>
        <v>11</v>
      </c>
      <c r="BH19" s="136">
        <f t="shared" si="23"/>
        <v>11</v>
      </c>
      <c r="BI19" s="136">
        <f t="shared" si="24"/>
        <v>0</v>
      </c>
      <c r="BJ19" s="136">
        <f t="shared" si="25"/>
        <v>0</v>
      </c>
      <c r="BK19" s="136">
        <f t="shared" si="26"/>
        <v>0</v>
      </c>
      <c r="BL19" s="138">
        <f t="shared" si="31"/>
        <v>74</v>
      </c>
      <c r="BM19" s="132">
        <f t="shared" si="32"/>
        <v>0</v>
      </c>
      <c r="BN19" s="132">
        <f t="shared" si="33"/>
        <v>13</v>
      </c>
      <c r="BO19" s="139">
        <f t="shared" si="28"/>
        <v>74</v>
      </c>
      <c r="BP19" s="64"/>
    </row>
    <row r="20" spans="1:256" ht="15">
      <c r="A20" s="111">
        <v>16</v>
      </c>
      <c r="B20" s="112" t="s">
        <v>202</v>
      </c>
      <c r="C20" s="223" t="s">
        <v>20</v>
      </c>
      <c r="D20" s="113"/>
      <c r="E20" s="140">
        <f t="shared" si="29"/>
        <v>1000</v>
      </c>
      <c r="F20" s="115">
        <f t="shared" si="0"/>
        <v>0</v>
      </c>
      <c r="G20" s="116">
        <v>1000</v>
      </c>
      <c r="H20" s="117">
        <f t="shared" si="1"/>
        <v>9.9</v>
      </c>
      <c r="I20" s="118">
        <f t="shared" si="30"/>
        <v>0</v>
      </c>
      <c r="J20" s="141">
        <v>19</v>
      </c>
      <c r="K20" s="120">
        <v>2</v>
      </c>
      <c r="L20" s="121">
        <v>8</v>
      </c>
      <c r="M20" s="122">
        <f t="shared" si="2"/>
        <v>1000</v>
      </c>
      <c r="N20" s="118">
        <f t="shared" si="3"/>
        <v>75</v>
      </c>
      <c r="O20" s="123">
        <f t="shared" si="4"/>
        <v>75</v>
      </c>
      <c r="P20" s="124">
        <v>6</v>
      </c>
      <c r="Q20" s="125">
        <v>0</v>
      </c>
      <c r="R20" s="126">
        <v>15</v>
      </c>
      <c r="S20" s="127">
        <v>0</v>
      </c>
      <c r="T20" s="128">
        <v>11</v>
      </c>
      <c r="U20" s="129">
        <v>0</v>
      </c>
      <c r="V20" s="126">
        <v>99</v>
      </c>
      <c r="W20" s="129">
        <v>2</v>
      </c>
      <c r="X20" s="128">
        <v>7</v>
      </c>
      <c r="Y20" s="129">
        <v>0</v>
      </c>
      <c r="Z20" s="128">
        <v>12</v>
      </c>
      <c r="AA20" s="129">
        <v>0</v>
      </c>
      <c r="AB20" s="128">
        <v>14</v>
      </c>
      <c r="AC20" s="127">
        <v>0</v>
      </c>
      <c r="AD20" s="142">
        <v>13</v>
      </c>
      <c r="AE20" s="125">
        <v>0</v>
      </c>
      <c r="AF20" s="130">
        <v>4</v>
      </c>
      <c r="AG20" s="127">
        <v>0</v>
      </c>
      <c r="AH20" s="126">
        <v>99</v>
      </c>
      <c r="AI20" s="129">
        <v>0</v>
      </c>
      <c r="AJ20" s="126">
        <v>99</v>
      </c>
      <c r="AK20" s="129">
        <v>0</v>
      </c>
      <c r="AL20" s="100"/>
      <c r="AM20" s="101">
        <f t="shared" si="27"/>
        <v>2</v>
      </c>
      <c r="AN20" s="100"/>
      <c r="AO20" s="131">
        <f t="shared" si="5"/>
        <v>1000</v>
      </c>
      <c r="AP20" s="132">
        <f t="shared" si="6"/>
        <v>1000</v>
      </c>
      <c r="AQ20" s="133">
        <f t="shared" si="7"/>
        <v>1000</v>
      </c>
      <c r="AR20" s="132">
        <f t="shared" si="8"/>
        <v>0</v>
      </c>
      <c r="AS20" s="133">
        <f t="shared" si="9"/>
        <v>1000</v>
      </c>
      <c r="AT20" s="133">
        <f t="shared" si="10"/>
        <v>1000</v>
      </c>
      <c r="AU20" s="133">
        <f t="shared" si="11"/>
        <v>1000</v>
      </c>
      <c r="AV20" s="133">
        <f t="shared" si="12"/>
        <v>1000</v>
      </c>
      <c r="AW20" s="132">
        <f t="shared" si="13"/>
        <v>1000</v>
      </c>
      <c r="AX20" s="133">
        <f t="shared" si="14"/>
        <v>0</v>
      </c>
      <c r="AY20" s="134">
        <f t="shared" si="15"/>
        <v>0</v>
      </c>
      <c r="AZ20" s="62"/>
      <c r="BA20" s="135">
        <f t="shared" si="16"/>
        <v>13</v>
      </c>
      <c r="BB20" s="136">
        <f t="shared" si="17"/>
        <v>9</v>
      </c>
      <c r="BC20" s="136">
        <f t="shared" si="18"/>
        <v>11</v>
      </c>
      <c r="BD20" s="137">
        <f t="shared" si="19"/>
        <v>0</v>
      </c>
      <c r="BE20" s="136">
        <f t="shared" si="20"/>
        <v>8</v>
      </c>
      <c r="BF20" s="136">
        <f t="shared" si="21"/>
        <v>8</v>
      </c>
      <c r="BG20" s="136">
        <f t="shared" si="22"/>
        <v>8</v>
      </c>
      <c r="BH20" s="136">
        <f t="shared" si="23"/>
        <v>8</v>
      </c>
      <c r="BI20" s="136">
        <f t="shared" si="24"/>
        <v>10</v>
      </c>
      <c r="BJ20" s="136">
        <f t="shared" si="25"/>
        <v>0</v>
      </c>
      <c r="BK20" s="136">
        <f t="shared" si="26"/>
        <v>0</v>
      </c>
      <c r="BL20" s="138">
        <f t="shared" si="31"/>
        <v>75</v>
      </c>
      <c r="BM20" s="132">
        <f t="shared" si="32"/>
        <v>0</v>
      </c>
      <c r="BN20" s="132">
        <f t="shared" si="33"/>
        <v>13</v>
      </c>
      <c r="BO20" s="139">
        <f t="shared" si="28"/>
        <v>75</v>
      </c>
      <c r="BP20" s="64"/>
    </row>
    <row r="21" spans="1:256" ht="15">
      <c r="A21" s="111">
        <v>17</v>
      </c>
      <c r="B21" s="112" t="s">
        <v>28</v>
      </c>
      <c r="C21" s="223" t="s">
        <v>20</v>
      </c>
      <c r="D21" s="113"/>
      <c r="E21" s="140">
        <f t="shared" si="29"/>
        <v>1000</v>
      </c>
      <c r="F21" s="115">
        <f t="shared" si="0"/>
        <v>0</v>
      </c>
      <c r="G21" s="116">
        <v>1000</v>
      </c>
      <c r="H21" s="117">
        <f t="shared" si="1"/>
        <v>20.7</v>
      </c>
      <c r="I21" s="118">
        <f t="shared" si="30"/>
        <v>0</v>
      </c>
      <c r="J21" s="141">
        <v>7</v>
      </c>
      <c r="K21" s="120">
        <v>10</v>
      </c>
      <c r="L21" s="121">
        <v>9</v>
      </c>
      <c r="M21" s="122">
        <f t="shared" si="2"/>
        <v>1000</v>
      </c>
      <c r="N21" s="118">
        <f t="shared" si="3"/>
        <v>95</v>
      </c>
      <c r="O21" s="123">
        <f t="shared" si="4"/>
        <v>87</v>
      </c>
      <c r="P21" s="124">
        <v>7</v>
      </c>
      <c r="Q21" s="125">
        <v>2</v>
      </c>
      <c r="R21" s="126">
        <v>2</v>
      </c>
      <c r="S21" s="127">
        <v>0</v>
      </c>
      <c r="T21" s="128">
        <v>4</v>
      </c>
      <c r="U21" s="129">
        <v>0</v>
      </c>
      <c r="V21" s="126">
        <v>14</v>
      </c>
      <c r="W21" s="129">
        <v>2</v>
      </c>
      <c r="X21" s="128">
        <v>18</v>
      </c>
      <c r="Y21" s="129">
        <v>2</v>
      </c>
      <c r="Z21" s="128">
        <v>9</v>
      </c>
      <c r="AA21" s="129">
        <v>1</v>
      </c>
      <c r="AB21" s="128">
        <v>11</v>
      </c>
      <c r="AC21" s="127">
        <v>2</v>
      </c>
      <c r="AD21" s="124">
        <v>19</v>
      </c>
      <c r="AE21" s="125">
        <v>1</v>
      </c>
      <c r="AF21" s="130">
        <v>6</v>
      </c>
      <c r="AG21" s="127">
        <v>0</v>
      </c>
      <c r="AH21" s="126">
        <v>99</v>
      </c>
      <c r="AI21" s="129">
        <v>0</v>
      </c>
      <c r="AJ21" s="126">
        <v>99</v>
      </c>
      <c r="AK21" s="129">
        <v>0</v>
      </c>
      <c r="AL21" s="100"/>
      <c r="AM21" s="101">
        <f t="shared" si="27"/>
        <v>10</v>
      </c>
      <c r="AN21" s="100"/>
      <c r="AO21" s="131">
        <f t="shared" si="5"/>
        <v>1000</v>
      </c>
      <c r="AP21" s="132">
        <f t="shared" si="6"/>
        <v>1000</v>
      </c>
      <c r="AQ21" s="133">
        <f t="shared" si="7"/>
        <v>1000</v>
      </c>
      <c r="AR21" s="132">
        <f t="shared" si="8"/>
        <v>1000</v>
      </c>
      <c r="AS21" s="133">
        <f t="shared" si="9"/>
        <v>1000</v>
      </c>
      <c r="AT21" s="133">
        <f t="shared" si="10"/>
        <v>1000</v>
      </c>
      <c r="AU21" s="133">
        <f t="shared" si="11"/>
        <v>1000</v>
      </c>
      <c r="AV21" s="133">
        <f t="shared" si="12"/>
        <v>1000</v>
      </c>
      <c r="AW21" s="132">
        <f t="shared" si="13"/>
        <v>1000</v>
      </c>
      <c r="AX21" s="133">
        <f t="shared" si="14"/>
        <v>0</v>
      </c>
      <c r="AY21" s="134">
        <f t="shared" si="15"/>
        <v>0</v>
      </c>
      <c r="AZ21" s="62"/>
      <c r="BA21" s="135">
        <f t="shared" si="16"/>
        <v>8</v>
      </c>
      <c r="BB21" s="136">
        <f t="shared" si="17"/>
        <v>11</v>
      </c>
      <c r="BC21" s="136">
        <f t="shared" si="18"/>
        <v>10</v>
      </c>
      <c r="BD21" s="137">
        <f t="shared" si="19"/>
        <v>8</v>
      </c>
      <c r="BE21" s="136">
        <f t="shared" si="20"/>
        <v>8</v>
      </c>
      <c r="BF21" s="136">
        <f t="shared" si="21"/>
        <v>11</v>
      </c>
      <c r="BG21" s="136">
        <f t="shared" si="22"/>
        <v>11</v>
      </c>
      <c r="BH21" s="136">
        <f t="shared" si="23"/>
        <v>15</v>
      </c>
      <c r="BI21" s="136">
        <f t="shared" si="24"/>
        <v>13</v>
      </c>
      <c r="BJ21" s="136">
        <f t="shared" si="25"/>
        <v>0</v>
      </c>
      <c r="BK21" s="136">
        <f t="shared" si="26"/>
        <v>0</v>
      </c>
      <c r="BL21" s="138">
        <f t="shared" si="31"/>
        <v>95</v>
      </c>
      <c r="BM21" s="132">
        <f t="shared" si="32"/>
        <v>8</v>
      </c>
      <c r="BN21" s="132">
        <f t="shared" si="33"/>
        <v>15</v>
      </c>
      <c r="BO21" s="139">
        <f t="shared" si="28"/>
        <v>87</v>
      </c>
      <c r="BP21" s="64"/>
    </row>
    <row r="22" spans="1:256" ht="15">
      <c r="A22" s="111">
        <v>18</v>
      </c>
      <c r="B22" s="112" t="s">
        <v>169</v>
      </c>
      <c r="C22" s="223" t="s">
        <v>20</v>
      </c>
      <c r="D22" s="113"/>
      <c r="E22" s="140">
        <f t="shared" si="29"/>
        <v>1000</v>
      </c>
      <c r="F22" s="115">
        <f t="shared" si="0"/>
        <v>0</v>
      </c>
      <c r="G22" s="116">
        <v>1000</v>
      </c>
      <c r="H22" s="117">
        <f t="shared" si="1"/>
        <v>13.5</v>
      </c>
      <c r="I22" s="118">
        <f t="shared" si="30"/>
        <v>0</v>
      </c>
      <c r="J22" s="141">
        <v>15</v>
      </c>
      <c r="K22" s="120">
        <v>8</v>
      </c>
      <c r="L22" s="121">
        <v>8</v>
      </c>
      <c r="M22" s="122">
        <f t="shared" si="2"/>
        <v>1000</v>
      </c>
      <c r="N22" s="148">
        <f t="shared" si="3"/>
        <v>70</v>
      </c>
      <c r="O22" s="149">
        <f t="shared" si="4"/>
        <v>70</v>
      </c>
      <c r="P22" s="124">
        <v>8</v>
      </c>
      <c r="Q22" s="125">
        <v>1</v>
      </c>
      <c r="R22" s="126">
        <v>4</v>
      </c>
      <c r="S22" s="127">
        <v>1</v>
      </c>
      <c r="T22" s="128">
        <v>15</v>
      </c>
      <c r="U22" s="129">
        <v>0</v>
      </c>
      <c r="V22" s="126">
        <v>7</v>
      </c>
      <c r="W22" s="129">
        <v>2</v>
      </c>
      <c r="X22" s="128">
        <v>17</v>
      </c>
      <c r="Y22" s="129">
        <v>0</v>
      </c>
      <c r="Z22" s="128">
        <v>14</v>
      </c>
      <c r="AA22" s="129">
        <v>1</v>
      </c>
      <c r="AB22" s="128">
        <v>13</v>
      </c>
      <c r="AC22" s="127">
        <v>1</v>
      </c>
      <c r="AD22" s="124">
        <v>99</v>
      </c>
      <c r="AE22" s="125">
        <v>2</v>
      </c>
      <c r="AF22" s="130">
        <v>12</v>
      </c>
      <c r="AG22" s="127">
        <v>0</v>
      </c>
      <c r="AH22" s="126">
        <v>99</v>
      </c>
      <c r="AI22" s="129">
        <v>0</v>
      </c>
      <c r="AJ22" s="126">
        <v>99</v>
      </c>
      <c r="AK22" s="129">
        <v>0</v>
      </c>
      <c r="AL22" s="100"/>
      <c r="AM22" s="101">
        <f t="shared" si="27"/>
        <v>8</v>
      </c>
      <c r="AN22" s="100"/>
      <c r="AO22" s="131">
        <f t="shared" si="5"/>
        <v>1000</v>
      </c>
      <c r="AP22" s="132">
        <f t="shared" si="6"/>
        <v>1000</v>
      </c>
      <c r="AQ22" s="133">
        <f t="shared" si="7"/>
        <v>1000</v>
      </c>
      <c r="AR22" s="132">
        <f t="shared" si="8"/>
        <v>1000</v>
      </c>
      <c r="AS22" s="133">
        <f t="shared" si="9"/>
        <v>1000</v>
      </c>
      <c r="AT22" s="133">
        <f t="shared" si="10"/>
        <v>1000</v>
      </c>
      <c r="AU22" s="133">
        <f t="shared" si="11"/>
        <v>1000</v>
      </c>
      <c r="AV22" s="133">
        <f t="shared" si="12"/>
        <v>0</v>
      </c>
      <c r="AW22" s="132">
        <f t="shared" si="13"/>
        <v>1000</v>
      </c>
      <c r="AX22" s="133">
        <f t="shared" si="14"/>
        <v>0</v>
      </c>
      <c r="AY22" s="134">
        <f t="shared" si="15"/>
        <v>0</v>
      </c>
      <c r="AZ22" s="62"/>
      <c r="BA22" s="135">
        <f t="shared" si="16"/>
        <v>9</v>
      </c>
      <c r="BB22" s="136">
        <f t="shared" si="17"/>
        <v>10</v>
      </c>
      <c r="BC22" s="136">
        <f t="shared" si="18"/>
        <v>9</v>
      </c>
      <c r="BD22" s="137">
        <f t="shared" si="19"/>
        <v>8</v>
      </c>
      <c r="BE22" s="136">
        <f t="shared" si="20"/>
        <v>10</v>
      </c>
      <c r="BF22" s="136">
        <f t="shared" si="21"/>
        <v>8</v>
      </c>
      <c r="BG22" s="136">
        <f t="shared" si="22"/>
        <v>8</v>
      </c>
      <c r="BH22" s="136">
        <f t="shared" si="23"/>
        <v>0</v>
      </c>
      <c r="BI22" s="136">
        <f t="shared" si="24"/>
        <v>8</v>
      </c>
      <c r="BJ22" s="136">
        <f t="shared" si="25"/>
        <v>0</v>
      </c>
      <c r="BK22" s="136">
        <f t="shared" si="26"/>
        <v>0</v>
      </c>
      <c r="BL22" s="138">
        <f t="shared" si="31"/>
        <v>70</v>
      </c>
      <c r="BM22" s="132">
        <f t="shared" si="32"/>
        <v>0</v>
      </c>
      <c r="BN22" s="132">
        <f t="shared" si="33"/>
        <v>10</v>
      </c>
      <c r="BO22" s="139">
        <f t="shared" si="28"/>
        <v>70</v>
      </c>
      <c r="BP22" s="64"/>
    </row>
    <row r="23" spans="1:256" ht="15">
      <c r="A23" s="111">
        <v>19</v>
      </c>
      <c r="B23" s="112" t="s">
        <v>21</v>
      </c>
      <c r="C23" s="222" t="s">
        <v>11</v>
      </c>
      <c r="D23" s="113"/>
      <c r="E23" s="140">
        <f t="shared" si="29"/>
        <v>1040</v>
      </c>
      <c r="F23" s="115">
        <f t="shared" si="0"/>
        <v>40</v>
      </c>
      <c r="G23" s="116">
        <v>1000</v>
      </c>
      <c r="H23" s="117">
        <f t="shared" si="1"/>
        <v>26.1</v>
      </c>
      <c r="I23" s="118">
        <f t="shared" si="30"/>
        <v>0</v>
      </c>
      <c r="J23" s="119">
        <v>1</v>
      </c>
      <c r="K23" s="120">
        <v>15</v>
      </c>
      <c r="L23" s="121">
        <v>9</v>
      </c>
      <c r="M23" s="122">
        <f t="shared" si="2"/>
        <v>1000</v>
      </c>
      <c r="N23" s="118">
        <f t="shared" si="3"/>
        <v>92</v>
      </c>
      <c r="O23" s="123">
        <f t="shared" si="4"/>
        <v>84</v>
      </c>
      <c r="P23" s="124">
        <v>9</v>
      </c>
      <c r="Q23" s="125">
        <v>0</v>
      </c>
      <c r="R23" s="126">
        <v>12</v>
      </c>
      <c r="S23" s="127">
        <v>2</v>
      </c>
      <c r="T23" s="128">
        <v>5</v>
      </c>
      <c r="U23" s="129">
        <v>2</v>
      </c>
      <c r="V23" s="126">
        <v>11</v>
      </c>
      <c r="W23" s="129">
        <v>2</v>
      </c>
      <c r="X23" s="128">
        <v>2</v>
      </c>
      <c r="Y23" s="129">
        <v>2</v>
      </c>
      <c r="Z23" s="128">
        <v>1</v>
      </c>
      <c r="AA23" s="129">
        <v>2</v>
      </c>
      <c r="AB23" s="128">
        <v>6</v>
      </c>
      <c r="AC23" s="127">
        <v>2</v>
      </c>
      <c r="AD23" s="124">
        <v>17</v>
      </c>
      <c r="AE23" s="125">
        <v>1</v>
      </c>
      <c r="AF23" s="130">
        <v>8</v>
      </c>
      <c r="AG23" s="127">
        <v>2</v>
      </c>
      <c r="AH23" s="126">
        <v>99</v>
      </c>
      <c r="AI23" s="129">
        <v>0</v>
      </c>
      <c r="AJ23" s="126">
        <v>99</v>
      </c>
      <c r="AK23" s="129">
        <v>0</v>
      </c>
      <c r="AL23" s="100"/>
      <c r="AM23" s="101">
        <f t="shared" si="27"/>
        <v>15</v>
      </c>
      <c r="AN23" s="100"/>
      <c r="AO23" s="131">
        <f t="shared" si="5"/>
        <v>1000</v>
      </c>
      <c r="AP23" s="132">
        <f t="shared" si="6"/>
        <v>1000</v>
      </c>
      <c r="AQ23" s="133">
        <f t="shared" si="7"/>
        <v>1000</v>
      </c>
      <c r="AR23" s="132">
        <f t="shared" si="8"/>
        <v>1000</v>
      </c>
      <c r="AS23" s="133">
        <f t="shared" si="9"/>
        <v>1000</v>
      </c>
      <c r="AT23" s="133">
        <f t="shared" si="10"/>
        <v>1000</v>
      </c>
      <c r="AU23" s="133">
        <f t="shared" si="11"/>
        <v>1000</v>
      </c>
      <c r="AV23" s="133">
        <f t="shared" si="12"/>
        <v>1000</v>
      </c>
      <c r="AW23" s="132">
        <f t="shared" si="13"/>
        <v>1000</v>
      </c>
      <c r="AX23" s="133">
        <f t="shared" si="14"/>
        <v>0</v>
      </c>
      <c r="AY23" s="134">
        <f t="shared" si="15"/>
        <v>0</v>
      </c>
      <c r="AZ23" s="62"/>
      <c r="BA23" s="135">
        <f t="shared" si="16"/>
        <v>11</v>
      </c>
      <c r="BB23" s="136">
        <f t="shared" si="17"/>
        <v>8</v>
      </c>
      <c r="BC23" s="136">
        <f t="shared" si="18"/>
        <v>8</v>
      </c>
      <c r="BD23" s="137">
        <f t="shared" si="19"/>
        <v>11</v>
      </c>
      <c r="BE23" s="136">
        <f t="shared" si="20"/>
        <v>11</v>
      </c>
      <c r="BF23" s="136">
        <f t="shared" si="21"/>
        <v>11</v>
      </c>
      <c r="BG23" s="136">
        <f t="shared" si="22"/>
        <v>13</v>
      </c>
      <c r="BH23" s="136">
        <f t="shared" si="23"/>
        <v>10</v>
      </c>
      <c r="BI23" s="136">
        <f t="shared" si="24"/>
        <v>9</v>
      </c>
      <c r="BJ23" s="136">
        <f t="shared" si="25"/>
        <v>0</v>
      </c>
      <c r="BK23" s="136">
        <f t="shared" si="26"/>
        <v>0</v>
      </c>
      <c r="BL23" s="138">
        <f t="shared" si="31"/>
        <v>92</v>
      </c>
      <c r="BM23" s="132">
        <f t="shared" si="32"/>
        <v>8</v>
      </c>
      <c r="BN23" s="132">
        <f t="shared" si="33"/>
        <v>13</v>
      </c>
      <c r="BO23" s="139">
        <f t="shared" si="28"/>
        <v>84</v>
      </c>
      <c r="BP23" s="64"/>
    </row>
    <row r="24" spans="1:256" ht="15">
      <c r="A24" s="151">
        <v>20</v>
      </c>
      <c r="B24" s="152" t="s">
        <v>203</v>
      </c>
      <c r="C24" s="156"/>
      <c r="D24" s="153"/>
      <c r="E24" s="154" t="e">
        <f t="shared" si="29"/>
        <v>#VALUE!</v>
      </c>
      <c r="F24" s="155" t="e">
        <f t="shared" si="0"/>
        <v>#VALUE!</v>
      </c>
      <c r="G24" s="156" t="s">
        <v>204</v>
      </c>
      <c r="H24" s="157">
        <f t="shared" si="1"/>
        <v>0</v>
      </c>
      <c r="I24" s="158" t="e">
        <f t="shared" si="30"/>
        <v>#VALUE!</v>
      </c>
      <c r="J24" s="159"/>
      <c r="K24" s="160">
        <v>0</v>
      </c>
      <c r="L24" s="161">
        <v>9</v>
      </c>
      <c r="M24" s="162">
        <f t="shared" si="2"/>
        <v>1000</v>
      </c>
      <c r="N24" s="158">
        <f t="shared" si="3"/>
        <v>69</v>
      </c>
      <c r="O24" s="163">
        <f t="shared" si="4"/>
        <v>67</v>
      </c>
      <c r="P24" s="164">
        <v>10</v>
      </c>
      <c r="Q24" s="165">
        <v>0</v>
      </c>
      <c r="R24" s="166">
        <v>7</v>
      </c>
      <c r="S24" s="167">
        <v>0</v>
      </c>
      <c r="T24" s="168">
        <v>12</v>
      </c>
      <c r="U24" s="169">
        <v>0</v>
      </c>
      <c r="V24" s="166">
        <v>16</v>
      </c>
      <c r="W24" s="169">
        <v>0</v>
      </c>
      <c r="X24" s="168">
        <v>14</v>
      </c>
      <c r="Y24" s="169">
        <v>0</v>
      </c>
      <c r="Z24" s="168">
        <v>13</v>
      </c>
      <c r="AA24" s="169">
        <v>0</v>
      </c>
      <c r="AB24" s="168">
        <v>5</v>
      </c>
      <c r="AC24" s="167">
        <v>0</v>
      </c>
      <c r="AD24" s="170">
        <v>18</v>
      </c>
      <c r="AE24" s="165">
        <v>0</v>
      </c>
      <c r="AF24" s="166">
        <v>15</v>
      </c>
      <c r="AG24" s="167">
        <v>0</v>
      </c>
      <c r="AH24" s="166">
        <v>99</v>
      </c>
      <c r="AI24" s="169">
        <v>0</v>
      </c>
      <c r="AJ24" s="166">
        <v>99</v>
      </c>
      <c r="AK24" s="169">
        <v>0</v>
      </c>
      <c r="AL24" s="100"/>
      <c r="AM24" s="101">
        <f t="shared" si="27"/>
        <v>0</v>
      </c>
      <c r="AN24" s="100"/>
      <c r="AO24" s="171">
        <f t="shared" si="5"/>
        <v>1000</v>
      </c>
      <c r="AP24" s="172">
        <f t="shared" si="6"/>
        <v>1000</v>
      </c>
      <c r="AQ24" s="173">
        <f t="shared" si="7"/>
        <v>1000</v>
      </c>
      <c r="AR24" s="172">
        <f t="shared" si="8"/>
        <v>1000</v>
      </c>
      <c r="AS24" s="173">
        <f t="shared" si="9"/>
        <v>1000</v>
      </c>
      <c r="AT24" s="173">
        <f t="shared" si="10"/>
        <v>1000</v>
      </c>
      <c r="AU24" s="173">
        <f t="shared" si="11"/>
        <v>1000</v>
      </c>
      <c r="AV24" s="173">
        <f t="shared" si="12"/>
        <v>1000</v>
      </c>
      <c r="AW24" s="172">
        <f t="shared" si="13"/>
        <v>1000</v>
      </c>
      <c r="AX24" s="173">
        <f t="shared" si="14"/>
        <v>0</v>
      </c>
      <c r="AY24" s="174">
        <f t="shared" si="15"/>
        <v>0</v>
      </c>
      <c r="AZ24" s="62"/>
      <c r="BA24" s="175">
        <f t="shared" si="16"/>
        <v>10</v>
      </c>
      <c r="BB24" s="176">
        <f t="shared" si="17"/>
        <v>8</v>
      </c>
      <c r="BC24" s="176">
        <f t="shared" si="18"/>
        <v>8</v>
      </c>
      <c r="BD24" s="177">
        <f t="shared" si="19"/>
        <v>2</v>
      </c>
      <c r="BE24" s="176">
        <f t="shared" si="20"/>
        <v>8</v>
      </c>
      <c r="BF24" s="176">
        <f t="shared" si="21"/>
        <v>8</v>
      </c>
      <c r="BG24" s="176">
        <f t="shared" si="22"/>
        <v>8</v>
      </c>
      <c r="BH24" s="176">
        <f t="shared" si="23"/>
        <v>8</v>
      </c>
      <c r="BI24" s="176">
        <f t="shared" si="24"/>
        <v>9</v>
      </c>
      <c r="BJ24" s="176">
        <f t="shared" si="25"/>
        <v>0</v>
      </c>
      <c r="BK24" s="176">
        <f t="shared" si="26"/>
        <v>0</v>
      </c>
      <c r="BL24" s="178">
        <f t="shared" si="31"/>
        <v>69</v>
      </c>
      <c r="BM24" s="172">
        <f t="shared" si="32"/>
        <v>2</v>
      </c>
      <c r="BN24" s="172">
        <f t="shared" si="33"/>
        <v>10</v>
      </c>
      <c r="BO24" s="179">
        <f t="shared" si="28"/>
        <v>67</v>
      </c>
      <c r="BP24" s="64"/>
    </row>
    <row r="25" spans="1:256" ht="14.25" hidden="1" customHeight="1">
      <c r="A25" s="180">
        <v>99</v>
      </c>
      <c r="B25" s="181"/>
      <c r="C25" s="224"/>
      <c r="D25" s="182"/>
      <c r="E25" s="183"/>
      <c r="F25" s="184"/>
      <c r="G25" s="185">
        <v>0</v>
      </c>
      <c r="H25" s="186"/>
      <c r="I25" s="187"/>
      <c r="J25" s="188"/>
      <c r="K25" s="189"/>
      <c r="L25" s="190"/>
      <c r="M25" s="191"/>
      <c r="N25" s="187"/>
      <c r="O25" s="187"/>
      <c r="P25" s="192"/>
      <c r="Q25" s="193"/>
      <c r="R25" s="192"/>
      <c r="S25" s="193"/>
      <c r="T25" s="192"/>
      <c r="U25" s="193"/>
      <c r="V25" s="192"/>
      <c r="W25" s="193"/>
      <c r="X25" s="192"/>
      <c r="Y25" s="193"/>
      <c r="Z25" s="192"/>
      <c r="AA25" s="193"/>
      <c r="AB25" s="192"/>
      <c r="AC25" s="193"/>
      <c r="AD25" s="192"/>
      <c r="AE25" s="193"/>
      <c r="AF25" s="192"/>
      <c r="AG25" s="193"/>
      <c r="AH25" s="192"/>
      <c r="AI25" s="193"/>
      <c r="AJ25" s="192"/>
      <c r="AK25" s="193"/>
      <c r="AL25" s="100"/>
      <c r="AM25" s="101"/>
      <c r="AN25" s="100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62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6"/>
      <c r="BM25" s="197"/>
      <c r="BN25" s="197"/>
      <c r="BO25" s="196"/>
      <c r="BP25" s="64"/>
    </row>
    <row r="26" spans="1:256" ht="14.25" hidden="1" customHeight="1">
      <c r="A26" s="198">
        <f>IF(B5=0,0,COUNTA(A5:A24)+1)</f>
        <v>21</v>
      </c>
      <c r="B26" s="63"/>
      <c r="C26" s="225"/>
      <c r="D26" s="199"/>
      <c r="E26" s="200"/>
      <c r="F26" s="184"/>
      <c r="G26" s="201"/>
      <c r="H26" s="186"/>
      <c r="I26" s="201"/>
      <c r="J26" s="188"/>
      <c r="K26" s="189"/>
      <c r="L26" s="190"/>
      <c r="M26" s="191"/>
      <c r="N26" s="187"/>
      <c r="O26" s="187"/>
      <c r="P26" s="192"/>
      <c r="Q26" s="193"/>
      <c r="R26" s="192"/>
      <c r="S26" s="193"/>
      <c r="T26" s="202"/>
      <c r="U26" s="193"/>
      <c r="V26" s="202"/>
      <c r="W26" s="193"/>
      <c r="X26" s="202"/>
      <c r="Y26" s="193"/>
      <c r="Z26" s="202"/>
      <c r="AA26" s="193"/>
      <c r="AB26" s="202"/>
      <c r="AC26" s="193"/>
      <c r="AD26" s="192"/>
      <c r="AE26" s="193"/>
      <c r="AF26" s="202"/>
      <c r="AG26" s="193"/>
      <c r="AH26" s="202"/>
      <c r="AI26" s="193"/>
      <c r="AJ26" s="192"/>
      <c r="AK26" s="193"/>
      <c r="AL26" s="100"/>
      <c r="AM26" s="101"/>
      <c r="AN26" s="100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62"/>
      <c r="BA26" s="195"/>
      <c r="BB26" s="195"/>
      <c r="BC26" s="195"/>
      <c r="BD26" s="195"/>
      <c r="BE26" s="195"/>
      <c r="BF26" s="195"/>
      <c r="BG26" s="195"/>
      <c r="BH26" s="195"/>
      <c r="BI26" s="195"/>
      <c r="BJ26" s="195"/>
      <c r="BK26" s="195"/>
      <c r="BL26" s="196"/>
      <c r="BM26" s="197"/>
      <c r="BN26" s="197"/>
      <c r="BO26" s="196"/>
      <c r="BP26" s="64"/>
    </row>
    <row r="27" spans="1:256" ht="14.25" customHeight="1">
      <c r="A27" s="203">
        <f>IF(B5=0,0,COUNTA(A5:A24))</f>
        <v>20</v>
      </c>
      <c r="B27" s="204"/>
      <c r="C27" s="205"/>
      <c r="D27" s="205"/>
      <c r="E27" s="205"/>
      <c r="F27" s="184"/>
      <c r="G27" s="206"/>
      <c r="H27" s="207"/>
      <c r="I27" s="207"/>
      <c r="J27" s="207"/>
      <c r="K27" s="189"/>
      <c r="L27" s="207"/>
      <c r="M27" s="207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8"/>
      <c r="AM27" s="208"/>
      <c r="AN27" s="208"/>
      <c r="AO27" s="197"/>
      <c r="AP27" s="209"/>
      <c r="AQ27" s="209"/>
      <c r="AR27" s="197"/>
      <c r="AS27" s="197"/>
      <c r="AT27" s="197"/>
      <c r="AU27" s="197"/>
      <c r="AV27" s="197"/>
      <c r="AW27" s="197"/>
      <c r="AX27" s="197"/>
      <c r="AY27" s="209"/>
      <c r="AZ27" s="62"/>
      <c r="BA27" s="62"/>
      <c r="BB27" s="62"/>
      <c r="BC27" s="63"/>
      <c r="BD27" s="63"/>
      <c r="BE27" s="209"/>
      <c r="BF27" s="195"/>
      <c r="BG27" s="209"/>
      <c r="BH27" s="209"/>
      <c r="BI27" s="209"/>
      <c r="BJ27" s="209"/>
      <c r="BK27" s="209"/>
      <c r="BL27" s="209"/>
      <c r="BM27" s="197"/>
      <c r="BN27" s="209"/>
      <c r="BO27" s="63"/>
      <c r="BP27" s="64"/>
    </row>
    <row r="28" spans="1:256" hidden="1">
      <c r="A28" s="210"/>
      <c r="B28" s="181"/>
      <c r="C28" s="205"/>
      <c r="D28" s="205"/>
      <c r="E28" s="205"/>
      <c r="F28" s="184"/>
      <c r="G28" s="206"/>
      <c r="H28" s="207"/>
      <c r="I28" s="207"/>
      <c r="J28" s="207"/>
      <c r="K28" s="189"/>
      <c r="L28" s="207"/>
      <c r="M28" s="207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8"/>
      <c r="AM28" s="208"/>
      <c r="AN28" s="208"/>
      <c r="AO28" s="197"/>
      <c r="AP28" s="209"/>
      <c r="AQ28" s="209"/>
      <c r="AR28" s="197"/>
      <c r="AS28" s="197"/>
      <c r="AT28" s="197"/>
      <c r="AU28" s="197"/>
      <c r="AV28" s="197"/>
      <c r="AW28" s="197"/>
      <c r="AX28" s="197"/>
      <c r="AY28" s="209"/>
      <c r="AZ28" s="62"/>
      <c r="BA28" s="62"/>
      <c r="BB28" s="62"/>
      <c r="BC28" s="63"/>
      <c r="BD28" s="63"/>
      <c r="BE28" s="209"/>
      <c r="BF28" s="195"/>
      <c r="BG28" s="209"/>
      <c r="BH28" s="209"/>
      <c r="BI28" s="209"/>
      <c r="BJ28" s="209"/>
      <c r="BK28" s="209"/>
      <c r="BL28" s="209"/>
      <c r="BM28" s="197"/>
      <c r="BN28" s="209"/>
      <c r="BO28" s="63"/>
      <c r="BP28" s="64"/>
    </row>
    <row r="29" spans="1:256" customFormat="1" ht="14.1" customHeight="1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spans="1:256" customFormat="1" ht="14.1" customHeight="1">
      <c r="A30" s="215"/>
      <c r="B30" s="212"/>
      <c r="C30" s="212"/>
      <c r="D30" s="212"/>
      <c r="E30" s="212"/>
      <c r="F30" s="212"/>
      <c r="G30" s="212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6"/>
      <c r="U30" s="217"/>
      <c r="V30" s="216"/>
      <c r="W30" s="216"/>
      <c r="X30" s="217"/>
      <c r="Y30" s="218"/>
      <c r="Z30" s="216"/>
      <c r="AA30" s="217"/>
      <c r="AB30" s="217"/>
      <c r="AC30" s="217"/>
      <c r="AD30" s="217"/>
      <c r="AE30" s="217"/>
      <c r="AF30" s="217"/>
      <c r="AG30" s="212"/>
      <c r="AH30" s="212"/>
      <c r="AI30" s="212"/>
      <c r="AJ30" s="212"/>
      <c r="AK30" s="212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3"/>
      <c r="FU30" s="213"/>
      <c r="FV30" s="213"/>
      <c r="FW30" s="213"/>
      <c r="FX30" s="213"/>
      <c r="FY30" s="213"/>
      <c r="FZ30" s="213"/>
      <c r="GA30" s="213"/>
      <c r="GB30" s="213"/>
      <c r="GC30" s="213"/>
      <c r="GD30" s="213"/>
      <c r="GE30" s="213"/>
      <c r="GF30" s="213"/>
      <c r="GG30" s="213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  <c r="II30" s="214"/>
      <c r="IJ30" s="214"/>
      <c r="IK30" s="214"/>
      <c r="IL30" s="214"/>
      <c r="IM30" s="214"/>
      <c r="IN30" s="214"/>
      <c r="IO30" s="214"/>
      <c r="IP30" s="214"/>
      <c r="IQ30" s="214"/>
      <c r="IR30" s="214"/>
      <c r="IS30" s="214"/>
      <c r="IT30" s="214"/>
      <c r="IU30" s="214"/>
      <c r="IV30" s="214"/>
    </row>
    <row r="31" spans="1:256" customFormat="1" ht="14.1" customHeight="1">
      <c r="A31" s="215"/>
      <c r="B31" s="212"/>
      <c r="C31" s="212"/>
      <c r="D31" s="212"/>
      <c r="E31" s="212"/>
      <c r="F31" s="212"/>
      <c r="G31" s="212"/>
      <c r="H31" s="216"/>
      <c r="I31" s="212"/>
      <c r="J31" s="218"/>
      <c r="K31" s="216"/>
      <c r="L31" s="217"/>
      <c r="M31" s="218"/>
      <c r="N31" s="216"/>
      <c r="O31" s="217"/>
      <c r="P31" s="218"/>
      <c r="Q31" s="216"/>
      <c r="R31" s="217"/>
      <c r="S31" s="218"/>
      <c r="T31" s="216"/>
      <c r="U31" s="217"/>
      <c r="V31" s="218"/>
      <c r="W31" s="216"/>
      <c r="X31" s="217"/>
      <c r="Y31" s="218"/>
      <c r="Z31" s="218"/>
      <c r="AA31" s="217"/>
      <c r="AB31" s="217"/>
      <c r="AC31" s="217"/>
      <c r="AD31" s="217"/>
      <c r="AE31" s="217"/>
      <c r="AF31" s="217"/>
      <c r="AG31" s="212"/>
      <c r="AH31" s="212"/>
      <c r="AI31" s="212"/>
      <c r="AJ31" s="212"/>
      <c r="AK31" s="212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  <c r="FN31" s="213"/>
      <c r="FO31" s="213"/>
      <c r="FP31" s="213"/>
      <c r="FQ31" s="213"/>
      <c r="FR31" s="213"/>
      <c r="FS31" s="213"/>
      <c r="FT31" s="213"/>
      <c r="FU31" s="213"/>
      <c r="FV31" s="213"/>
      <c r="FW31" s="213"/>
      <c r="FX31" s="213"/>
      <c r="FY31" s="213"/>
      <c r="FZ31" s="213"/>
      <c r="GA31" s="213"/>
      <c r="GB31" s="213"/>
      <c r="GC31" s="213"/>
      <c r="GD31" s="213"/>
      <c r="GE31" s="213"/>
      <c r="GF31" s="213"/>
      <c r="GG31" s="213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  <c r="II31" s="214"/>
      <c r="IJ31" s="214"/>
      <c r="IK31" s="214"/>
      <c r="IL31" s="214"/>
      <c r="IM31" s="214"/>
      <c r="IN31" s="214"/>
      <c r="IO31" s="214"/>
      <c r="IP31" s="214"/>
      <c r="IQ31" s="214"/>
      <c r="IR31" s="214"/>
      <c r="IS31" s="214"/>
      <c r="IT31" s="214"/>
      <c r="IU31" s="214"/>
      <c r="IV31" s="214"/>
    </row>
    <row r="32" spans="1:256" customFormat="1" ht="14.1" customHeight="1">
      <c r="A32" s="215"/>
      <c r="B32" s="212"/>
      <c r="C32" s="212"/>
      <c r="D32" s="212"/>
      <c r="E32" s="212"/>
      <c r="F32" s="212"/>
      <c r="G32" s="212"/>
      <c r="H32" s="216"/>
      <c r="I32" s="217"/>
      <c r="J32" s="218"/>
      <c r="K32" s="216"/>
      <c r="L32" s="217"/>
      <c r="M32" s="218"/>
      <c r="N32" s="216"/>
      <c r="O32" s="217"/>
      <c r="P32" s="218"/>
      <c r="Q32" s="216"/>
      <c r="R32" s="217"/>
      <c r="S32" s="218"/>
      <c r="T32" s="216"/>
      <c r="U32" s="217"/>
      <c r="V32" s="218"/>
      <c r="W32" s="216"/>
      <c r="X32" s="217"/>
      <c r="Y32" s="218"/>
      <c r="Z32" s="218"/>
      <c r="AA32" s="217"/>
      <c r="AB32" s="217"/>
      <c r="AC32" s="217"/>
      <c r="AD32" s="217"/>
      <c r="AE32" s="217"/>
      <c r="AF32" s="217"/>
      <c r="AG32" s="212"/>
      <c r="AH32" s="212"/>
      <c r="AI32" s="212"/>
      <c r="AJ32" s="212"/>
      <c r="AK32" s="212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3"/>
      <c r="FU32" s="213"/>
      <c r="FV32" s="213"/>
      <c r="FW32" s="213"/>
      <c r="FX32" s="213"/>
      <c r="FY32" s="213"/>
      <c r="FZ32" s="213"/>
      <c r="GA32" s="213"/>
      <c r="GB32" s="213"/>
      <c r="GC32" s="213"/>
      <c r="GD32" s="213"/>
      <c r="GE32" s="213"/>
      <c r="GF32" s="213"/>
      <c r="GG32" s="213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  <c r="II32" s="214"/>
      <c r="IJ32" s="214"/>
      <c r="IK32" s="214"/>
      <c r="IL32" s="214"/>
      <c r="IM32" s="214"/>
      <c r="IN32" s="214"/>
      <c r="IO32" s="214"/>
      <c r="IP32" s="214"/>
      <c r="IQ32" s="214"/>
      <c r="IR32" s="214"/>
      <c r="IS32" s="214"/>
      <c r="IT32" s="214"/>
      <c r="IU32" s="214"/>
      <c r="IV32" s="214"/>
    </row>
    <row r="33" spans="1:40" customFormat="1" ht="15">
      <c r="A33" s="215"/>
      <c r="B33" s="212"/>
      <c r="C33" s="212"/>
      <c r="D33" s="212"/>
      <c r="E33" s="212"/>
      <c r="F33" s="212"/>
      <c r="G33" s="212"/>
      <c r="H33" s="216"/>
      <c r="I33" s="217"/>
      <c r="J33" s="218"/>
      <c r="K33" s="216"/>
      <c r="L33" s="217"/>
      <c r="M33" s="218"/>
      <c r="N33" s="216"/>
      <c r="O33" s="217"/>
      <c r="P33" s="218"/>
      <c r="Q33" s="216"/>
      <c r="R33" s="217"/>
      <c r="S33" s="218"/>
      <c r="T33" s="216"/>
      <c r="U33" s="217"/>
      <c r="V33" s="218"/>
      <c r="W33" s="216"/>
      <c r="X33" s="217"/>
      <c r="Y33" s="218"/>
      <c r="Z33" s="218"/>
      <c r="AA33" s="217"/>
      <c r="AB33" s="217"/>
      <c r="AC33" s="217"/>
      <c r="AD33" s="217"/>
      <c r="AE33" s="217"/>
      <c r="AF33" s="217"/>
      <c r="AG33" s="212"/>
      <c r="AH33" s="212"/>
      <c r="AI33" s="212"/>
      <c r="AJ33" s="212"/>
      <c r="AK33" s="212"/>
      <c r="AL33" s="219"/>
      <c r="AM33" s="219"/>
      <c r="AN33" s="219"/>
    </row>
    <row r="34" spans="1:40" customFormat="1" ht="15">
      <c r="A34" s="220" t="s">
        <v>205</v>
      </c>
      <c r="B34" s="220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18"/>
      <c r="N34" s="216"/>
      <c r="O34" s="217"/>
      <c r="P34" s="218"/>
      <c r="Q34" s="216"/>
      <c r="R34" s="217"/>
      <c r="S34" s="218"/>
      <c r="T34" s="216"/>
      <c r="U34" s="217"/>
      <c r="V34" s="218"/>
      <c r="W34" s="216"/>
      <c r="X34" s="217"/>
      <c r="Y34" s="218"/>
      <c r="Z34" s="216"/>
      <c r="AA34" s="217"/>
      <c r="AB34" s="217"/>
      <c r="AC34" s="217"/>
      <c r="AD34" s="217"/>
      <c r="AE34" s="217"/>
      <c r="AF34" s="217"/>
      <c r="AG34" s="212"/>
      <c r="AH34" s="212"/>
      <c r="AI34" s="212"/>
      <c r="AJ34" s="212"/>
      <c r="AK34" s="212"/>
      <c r="AL34" s="219"/>
      <c r="AM34" s="219"/>
      <c r="AN34" s="219"/>
    </row>
    <row r="35" spans="1:40">
      <c r="A35" s="62"/>
      <c r="B35" s="62"/>
      <c r="C35" s="226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5"/>
      <c r="AM35" s="65"/>
      <c r="AN35" s="65"/>
    </row>
    <row r="36" spans="1:40">
      <c r="A36" s="62"/>
      <c r="B36" s="62"/>
      <c r="C36" s="226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5"/>
      <c r="AM36" s="65"/>
      <c r="AN36" s="65"/>
    </row>
    <row r="37" spans="1:40">
      <c r="A37" s="62"/>
      <c r="B37" s="62"/>
      <c r="C37" s="226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5"/>
      <c r="AM37" s="65"/>
      <c r="AN37" s="65"/>
    </row>
    <row r="38" spans="1:40">
      <c r="A38" s="62"/>
      <c r="B38" s="62"/>
      <c r="C38" s="226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5"/>
      <c r="AM38" s="65"/>
      <c r="AN38" s="65"/>
    </row>
    <row r="39" spans="1:40">
      <c r="A39" s="62"/>
      <c r="B39" s="62"/>
      <c r="C39" s="226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5"/>
      <c r="AM39" s="65"/>
      <c r="AN39" s="65"/>
    </row>
    <row r="40" spans="1:40">
      <c r="A40" s="62"/>
      <c r="B40" s="62"/>
      <c r="C40" s="226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5"/>
      <c r="AM40" s="65"/>
      <c r="AN40" s="65"/>
    </row>
    <row r="41" spans="1:40">
      <c r="A41" s="62"/>
      <c r="B41" s="62"/>
      <c r="C41" s="226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5"/>
      <c r="AM41" s="65"/>
      <c r="AN41" s="65"/>
    </row>
    <row r="42" spans="1:40">
      <c r="A42" s="62"/>
      <c r="B42" s="62"/>
      <c r="C42" s="226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5"/>
      <c r="AM42" s="65"/>
      <c r="AN42" s="65"/>
    </row>
    <row r="43" spans="1:40">
      <c r="A43" s="62"/>
      <c r="B43" s="62"/>
      <c r="C43" s="226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5"/>
      <c r="AM43" s="65"/>
      <c r="AN43" s="65"/>
    </row>
    <row r="44" spans="1:40">
      <c r="A44" s="62"/>
      <c r="B44" s="62"/>
      <c r="C44" s="226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5"/>
      <c r="AM44" s="65"/>
      <c r="AN44" s="65"/>
    </row>
  </sheetData>
  <protectedRanges>
    <protectedRange sqref="L5:L26" name="Diapazons4"/>
    <protectedRange sqref="P5:AK25" name="Diapazons2"/>
    <protectedRange sqref="B25:D25 A27 B28 K25:K28 L25:L26 G5:G25 K5:L24 A8:D8 A5:B7 D5:D7 A13:D13 A24:D24 A16:D16 A17:B23 D17:D23 A9:B12 D9:D12 A14:B15 D14:D15" name="Diapazons1"/>
    <protectedRange sqref="J5:J26" name="Diapazons3"/>
    <protectedRange sqref="N30:N34" name="Diapazons4_1_1"/>
    <protectedRange sqref="R30:Z34" name="Diapazons2_1_1"/>
    <protectedRange sqref="I30:I34 M30:N34 A30:F34" name="Diapazons1_9_2_1_1_1_1"/>
    <protectedRange sqref="L30:L34" name="Diapazons3_1_1"/>
    <protectedRange sqref="C5" name="Diapazons1_5_1_1"/>
    <protectedRange sqref="C7" name="Diapazons1_5_1_3"/>
    <protectedRange sqref="C6" name="Diapazons1_9_2_3_3_1"/>
    <protectedRange sqref="C10" name="Diapazons1_9_2_3_3_3"/>
    <protectedRange sqref="C11" name="Diapazons1_9_2_3_3_5"/>
    <protectedRange sqref="C23" name="Diapazons1_9_2_3_3_7"/>
    <protectedRange sqref="C15 C9" name="Diapazons1_6_2_1"/>
    <protectedRange sqref="C17:C22" name="Diapazons1_6_2_2"/>
    <protectedRange sqref="C12 C14" name="Diapazons1_9_2_3_3_2_7"/>
    <protectedRange sqref="A3" name="Diapazons1_1"/>
    <protectedRange sqref="Q3" name="Diapazons3_1"/>
    <protectedRange sqref="A1" name="Diapazons1_6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4">
    <cfRule type="expression" dxfId="170" priority="97" stopIfTrue="1">
      <formula>A5=0</formula>
    </cfRule>
  </conditionalFormatting>
  <conditionalFormatting sqref="F5:F26">
    <cfRule type="expression" dxfId="169" priority="99" stopIfTrue="1">
      <formula>A5=0</formula>
    </cfRule>
  </conditionalFormatting>
  <conditionalFormatting sqref="H5:H24">
    <cfRule type="expression" dxfId="168" priority="100" stopIfTrue="1">
      <formula>A5=0</formula>
    </cfRule>
  </conditionalFormatting>
  <conditionalFormatting sqref="P5:P24">
    <cfRule type="expression" dxfId="167" priority="101" stopIfTrue="1">
      <formula>A5=0</formula>
    </cfRule>
    <cfRule type="expression" dxfId="166" priority="102" stopIfTrue="1">
      <formula>P5=99</formula>
    </cfRule>
  </conditionalFormatting>
  <conditionalFormatting sqref="M5:M24">
    <cfRule type="expression" dxfId="165" priority="103" stopIfTrue="1">
      <formula>A5=0</formula>
    </cfRule>
  </conditionalFormatting>
  <conditionalFormatting sqref="N5:N24">
    <cfRule type="expression" dxfId="164" priority="104" stopIfTrue="1">
      <formula>A5=0</formula>
    </cfRule>
  </conditionalFormatting>
  <conditionalFormatting sqref="O5:O24">
    <cfRule type="expression" dxfId="163" priority="105" stopIfTrue="1">
      <formula>A5=0</formula>
    </cfRule>
  </conditionalFormatting>
  <conditionalFormatting sqref="Q5:Q24">
    <cfRule type="expression" dxfId="162" priority="106" stopIfTrue="1">
      <formula>A5=0</formula>
    </cfRule>
  </conditionalFormatting>
  <conditionalFormatting sqref="S5:S24">
    <cfRule type="expression" dxfId="161" priority="107" stopIfTrue="1">
      <formula>A5=0</formula>
    </cfRule>
  </conditionalFormatting>
  <conditionalFormatting sqref="U5:U24">
    <cfRule type="expression" dxfId="160" priority="108" stopIfTrue="1">
      <formula>A5=0</formula>
    </cfRule>
  </conditionalFormatting>
  <conditionalFormatting sqref="W5:W24">
    <cfRule type="expression" dxfId="159" priority="109" stopIfTrue="1">
      <formula>A5=0</formula>
    </cfRule>
  </conditionalFormatting>
  <conditionalFormatting sqref="Y5:Y24">
    <cfRule type="expression" dxfId="158" priority="110" stopIfTrue="1">
      <formula>A5=0</formula>
    </cfRule>
  </conditionalFormatting>
  <conditionalFormatting sqref="AA5:AA24">
    <cfRule type="expression" dxfId="157" priority="111" stopIfTrue="1">
      <formula>A5=0</formula>
    </cfRule>
  </conditionalFormatting>
  <conditionalFormatting sqref="B5:B24">
    <cfRule type="expression" dxfId="156" priority="112" stopIfTrue="1">
      <formula>J5=1</formula>
    </cfRule>
    <cfRule type="expression" dxfId="155" priority="113" stopIfTrue="1">
      <formula>J5=2</formula>
    </cfRule>
    <cfRule type="expression" dxfId="154" priority="114" stopIfTrue="1">
      <formula>J5=3</formula>
    </cfRule>
  </conditionalFormatting>
  <conditionalFormatting sqref="AC5:AC24">
    <cfRule type="expression" dxfId="153" priority="119" stopIfTrue="1">
      <formula>A5=0</formula>
    </cfRule>
  </conditionalFormatting>
  <conditionalFormatting sqref="AE5:AE24">
    <cfRule type="expression" dxfId="152" priority="120" stopIfTrue="1">
      <formula>A5=0</formula>
    </cfRule>
  </conditionalFormatting>
  <conditionalFormatting sqref="AG5:AG24">
    <cfRule type="expression" dxfId="151" priority="121" stopIfTrue="1">
      <formula>A5=0</formula>
    </cfRule>
  </conditionalFormatting>
  <conditionalFormatting sqref="AI5:AI24">
    <cfRule type="expression" dxfId="150" priority="122" stopIfTrue="1">
      <formula>A5=0</formula>
    </cfRule>
  </conditionalFormatting>
  <conditionalFormatting sqref="AK5:AK24">
    <cfRule type="expression" dxfId="149" priority="123" stopIfTrue="1">
      <formula>A5=0</formula>
    </cfRule>
  </conditionalFormatting>
  <conditionalFormatting sqref="I5:I24">
    <cfRule type="expression" dxfId="148" priority="124" stopIfTrue="1">
      <formula>A5=0</formula>
    </cfRule>
    <cfRule type="expression" dxfId="147" priority="125" stopIfTrue="1">
      <formula>I5&gt;150</formula>
    </cfRule>
    <cfRule type="expression" dxfId="146" priority="126" stopIfTrue="1">
      <formula>I5&lt;-150</formula>
    </cfRule>
  </conditionalFormatting>
  <conditionalFormatting sqref="R5:R24">
    <cfRule type="expression" dxfId="145" priority="127" stopIfTrue="1">
      <formula>A5=0</formula>
    </cfRule>
    <cfRule type="expression" dxfId="144" priority="128" stopIfTrue="1">
      <formula>R5=99</formula>
    </cfRule>
  </conditionalFormatting>
  <conditionalFormatting sqref="T5:T24">
    <cfRule type="expression" dxfId="143" priority="129" stopIfTrue="1">
      <formula>A5=0</formula>
    </cfRule>
    <cfRule type="expression" dxfId="142" priority="130" stopIfTrue="1">
      <formula>T5=99</formula>
    </cfRule>
  </conditionalFormatting>
  <conditionalFormatting sqref="V5:V24">
    <cfRule type="expression" dxfId="141" priority="131" stopIfTrue="1">
      <formula>A5=0</formula>
    </cfRule>
    <cfRule type="expression" dxfId="140" priority="132" stopIfTrue="1">
      <formula>V5=99</formula>
    </cfRule>
  </conditionalFormatting>
  <conditionalFormatting sqref="X5:X24">
    <cfRule type="expression" dxfId="139" priority="133" stopIfTrue="1">
      <formula>A5=0</formula>
    </cfRule>
    <cfRule type="expression" dxfId="138" priority="134" stopIfTrue="1">
      <formula>X5=99</formula>
    </cfRule>
  </conditionalFormatting>
  <conditionalFormatting sqref="Z5:Z24">
    <cfRule type="expression" dxfId="137" priority="135" stopIfTrue="1">
      <formula>A5=0</formula>
    </cfRule>
    <cfRule type="expression" dxfId="136" priority="136" stopIfTrue="1">
      <formula>Z5=99</formula>
    </cfRule>
  </conditionalFormatting>
  <conditionalFormatting sqref="AB5:AB24">
    <cfRule type="expression" dxfId="135" priority="137" stopIfTrue="1">
      <formula>A5=0</formula>
    </cfRule>
    <cfRule type="expression" dxfId="134" priority="138" stopIfTrue="1">
      <formula>AB5=99</formula>
    </cfRule>
  </conditionalFormatting>
  <conditionalFormatting sqref="AD5:AD24">
    <cfRule type="expression" dxfId="133" priority="139" stopIfTrue="1">
      <formula>A5=0</formula>
    </cfRule>
    <cfRule type="expression" dxfId="132" priority="140" stopIfTrue="1">
      <formula>AD5=99</formula>
    </cfRule>
  </conditionalFormatting>
  <conditionalFormatting sqref="AF5:AF24">
    <cfRule type="expression" dxfId="131" priority="141" stopIfTrue="1">
      <formula>A5=0</formula>
    </cfRule>
    <cfRule type="expression" dxfId="130" priority="142" stopIfTrue="1">
      <formula>AF5=99</formula>
    </cfRule>
  </conditionalFormatting>
  <conditionalFormatting sqref="AH5:AH24">
    <cfRule type="expression" dxfId="129" priority="143" stopIfTrue="1">
      <formula>A5=0</formula>
    </cfRule>
    <cfRule type="expression" dxfId="128" priority="144" stopIfTrue="1">
      <formula>AH5=99</formula>
    </cfRule>
  </conditionalFormatting>
  <conditionalFormatting sqref="AJ5:AJ24">
    <cfRule type="expression" dxfId="127" priority="145" stopIfTrue="1">
      <formula>A5=0</formula>
    </cfRule>
    <cfRule type="expression" dxfId="126" priority="146" stopIfTrue="1">
      <formula>AJ5=99</formula>
    </cfRule>
  </conditionalFormatting>
  <conditionalFormatting sqref="AO5:AO24">
    <cfRule type="expression" dxfId="125" priority="147" stopIfTrue="1">
      <formula>A5=0</formula>
    </cfRule>
  </conditionalFormatting>
  <conditionalFormatting sqref="AP5:AP24">
    <cfRule type="expression" dxfId="124" priority="148" stopIfTrue="1">
      <formula>A5=0</formula>
    </cfRule>
  </conditionalFormatting>
  <conditionalFormatting sqref="AQ5:AQ24">
    <cfRule type="expression" dxfId="123" priority="149" stopIfTrue="1">
      <formula>A5=0</formula>
    </cfRule>
  </conditionalFormatting>
  <conditionalFormatting sqref="AR5:AR24">
    <cfRule type="expression" dxfId="122" priority="150" stopIfTrue="1">
      <formula>A5=0</formula>
    </cfRule>
  </conditionalFormatting>
  <conditionalFormatting sqref="AS5:AS24">
    <cfRule type="expression" dxfId="121" priority="151" stopIfTrue="1">
      <formula>A5=0</formula>
    </cfRule>
  </conditionalFormatting>
  <conditionalFormatting sqref="AT5:AT24">
    <cfRule type="expression" dxfId="120" priority="152" stopIfTrue="1">
      <formula>A5=0</formula>
    </cfRule>
  </conditionalFormatting>
  <conditionalFormatting sqref="AU5:AU24">
    <cfRule type="expression" dxfId="119" priority="153" stopIfTrue="1">
      <formula>A5=0</formula>
    </cfRule>
  </conditionalFormatting>
  <conditionalFormatting sqref="AV5:AV24">
    <cfRule type="expression" dxfId="118" priority="154" stopIfTrue="1">
      <formula>A5=0</formula>
    </cfRule>
  </conditionalFormatting>
  <conditionalFormatting sqref="AW5:AW24">
    <cfRule type="expression" dxfId="117" priority="155" stopIfTrue="1">
      <formula>A5=0</formula>
    </cfRule>
  </conditionalFormatting>
  <conditionalFormatting sqref="AX5:AX24">
    <cfRule type="expression" dxfId="116" priority="156" stopIfTrue="1">
      <formula>A5=0</formula>
    </cfRule>
  </conditionalFormatting>
  <conditionalFormatting sqref="AY5:AY24">
    <cfRule type="expression" dxfId="115" priority="157" stopIfTrue="1">
      <formula>A5=0</formula>
    </cfRule>
  </conditionalFormatting>
  <conditionalFormatting sqref="BA5:BA24">
    <cfRule type="expression" dxfId="114" priority="158" stopIfTrue="1">
      <formula>A5=0</formula>
    </cfRule>
  </conditionalFormatting>
  <conditionalFormatting sqref="BB5:BB24">
    <cfRule type="expression" dxfId="113" priority="159" stopIfTrue="1">
      <formula>A5=0</formula>
    </cfRule>
  </conditionalFormatting>
  <conditionalFormatting sqref="BC5:BC24">
    <cfRule type="expression" dxfId="112" priority="160" stopIfTrue="1">
      <formula>A5=0</formula>
    </cfRule>
  </conditionalFormatting>
  <conditionalFormatting sqref="BD5:BD24">
    <cfRule type="expression" dxfId="111" priority="161" stopIfTrue="1">
      <formula>A5=0</formula>
    </cfRule>
  </conditionalFormatting>
  <conditionalFormatting sqref="BE5:BE24">
    <cfRule type="expression" dxfId="110" priority="162" stopIfTrue="1">
      <formula>A5=0</formula>
    </cfRule>
  </conditionalFormatting>
  <conditionalFormatting sqref="BF5:BF24">
    <cfRule type="expression" dxfId="109" priority="163" stopIfTrue="1">
      <formula>A5=0</formula>
    </cfRule>
  </conditionalFormatting>
  <conditionalFormatting sqref="BG5:BG24">
    <cfRule type="expression" dxfId="108" priority="164" stopIfTrue="1">
      <formula>A5=0</formula>
    </cfRule>
  </conditionalFormatting>
  <conditionalFormatting sqref="BH5:BH24">
    <cfRule type="expression" dxfId="107" priority="165" stopIfTrue="1">
      <formula>A5=0</formula>
    </cfRule>
  </conditionalFormatting>
  <conditionalFormatting sqref="BI5:BI24">
    <cfRule type="expression" dxfId="106" priority="166" stopIfTrue="1">
      <formula>A5=0</formula>
    </cfRule>
  </conditionalFormatting>
  <conditionalFormatting sqref="BJ5:BJ24">
    <cfRule type="expression" dxfId="105" priority="167" stopIfTrue="1">
      <formula>A5=0</formula>
    </cfRule>
  </conditionalFormatting>
  <conditionalFormatting sqref="BK5:BK24">
    <cfRule type="expression" dxfId="104" priority="168" stopIfTrue="1">
      <formula>A5=0</formula>
    </cfRule>
  </conditionalFormatting>
  <conditionalFormatting sqref="BL5:BL24">
    <cfRule type="expression" dxfId="103" priority="169" stopIfTrue="1">
      <formula>A5=0</formula>
    </cfRule>
  </conditionalFormatting>
  <conditionalFormatting sqref="BM5:BM24">
    <cfRule type="expression" dxfId="102" priority="170" stopIfTrue="1">
      <formula>A5=0</formula>
    </cfRule>
  </conditionalFormatting>
  <conditionalFormatting sqref="BN5:BN24">
    <cfRule type="expression" dxfId="101" priority="171" stopIfTrue="1">
      <formula>A5=0</formula>
    </cfRule>
  </conditionalFormatting>
  <conditionalFormatting sqref="BO5:BO24">
    <cfRule type="expression" dxfId="100" priority="172" stopIfTrue="1">
      <formula>A5=0</formula>
    </cfRule>
  </conditionalFormatting>
  <conditionalFormatting sqref="K5:K24">
    <cfRule type="expression" dxfId="99" priority="173" stopIfTrue="1">
      <formula>A5=0</formula>
    </cfRule>
  </conditionalFormatting>
  <conditionalFormatting sqref="J5:J24">
    <cfRule type="cellIs" dxfId="98" priority="115" stopIfTrue="1" operator="equal">
      <formula>1</formula>
    </cfRule>
    <cfRule type="cellIs" dxfId="97" priority="116" stopIfTrue="1" operator="equal">
      <formula>2</formula>
    </cfRule>
    <cfRule type="cellIs" dxfId="96" priority="117" stopIfTrue="1" operator="equal">
      <formula>3</formula>
    </cfRule>
  </conditionalFormatting>
  <conditionalFormatting sqref="G30:G33">
    <cfRule type="expression" dxfId="95" priority="91" stopIfTrue="1">
      <formula>A30=0</formula>
    </cfRule>
  </conditionalFormatting>
  <conditionalFormatting sqref="H30:H33">
    <cfRule type="expression" dxfId="94" priority="90" stopIfTrue="1">
      <formula>A30=0</formula>
    </cfRule>
  </conditionalFormatting>
  <conditionalFormatting sqref="J30:J33">
    <cfRule type="expression" dxfId="93" priority="89" stopIfTrue="1">
      <formula>A30=0</formula>
    </cfRule>
  </conditionalFormatting>
  <conditionalFormatting sqref="R30:R34">
    <cfRule type="expression" dxfId="92" priority="87" stopIfTrue="1">
      <formula>A30=0</formula>
    </cfRule>
    <cfRule type="expression" dxfId="91" priority="88" stopIfTrue="1">
      <formula>R30=99</formula>
    </cfRule>
  </conditionalFormatting>
  <conditionalFormatting sqref="O30:O34 AA30:AA34">
    <cfRule type="expression" dxfId="90" priority="86" stopIfTrue="1">
      <formula>A30=0</formula>
    </cfRule>
  </conditionalFormatting>
  <conditionalFormatting sqref="P30:P34">
    <cfRule type="expression" dxfId="89" priority="85" stopIfTrue="1">
      <formula>A30=0</formula>
    </cfRule>
  </conditionalFormatting>
  <conditionalFormatting sqref="S30:S34">
    <cfRule type="expression" dxfId="88" priority="84" stopIfTrue="1">
      <formula>A30=0</formula>
    </cfRule>
  </conditionalFormatting>
  <conditionalFormatting sqref="W30:W34">
    <cfRule type="expression" dxfId="87" priority="83" stopIfTrue="1">
      <formula>A30=0</formula>
    </cfRule>
  </conditionalFormatting>
  <conditionalFormatting sqref="Y30:Y34">
    <cfRule type="expression" dxfId="86" priority="82" stopIfTrue="1">
      <formula>A30=0</formula>
    </cfRule>
  </conditionalFormatting>
  <conditionalFormatting sqref="D30:D33">
    <cfRule type="expression" dxfId="85" priority="79" stopIfTrue="1">
      <formula>L30=1</formula>
    </cfRule>
    <cfRule type="expression" dxfId="84" priority="80" stopIfTrue="1">
      <formula>L30=2</formula>
    </cfRule>
    <cfRule type="expression" dxfId="83" priority="81" stopIfTrue="1">
      <formula>L30=3</formula>
    </cfRule>
  </conditionalFormatting>
  <conditionalFormatting sqref="T30:T34">
    <cfRule type="expression" dxfId="82" priority="77" stopIfTrue="1">
      <formula>A30=0</formula>
    </cfRule>
    <cfRule type="expression" dxfId="81" priority="78" stopIfTrue="1">
      <formula>T30=99</formula>
    </cfRule>
  </conditionalFormatting>
  <conditionalFormatting sqref="V31:V34">
    <cfRule type="expression" dxfId="80" priority="75" stopIfTrue="1">
      <formula>A31=0</formula>
    </cfRule>
    <cfRule type="expression" dxfId="79" priority="76" stopIfTrue="1">
      <formula>V31=99</formula>
    </cfRule>
  </conditionalFormatting>
  <conditionalFormatting sqref="X30:X34">
    <cfRule type="expression" dxfId="78" priority="73" stopIfTrue="1">
      <formula>A30=0</formula>
    </cfRule>
    <cfRule type="expression" dxfId="77" priority="74" stopIfTrue="1">
      <formula>X30=99</formula>
    </cfRule>
  </conditionalFormatting>
  <conditionalFormatting sqref="Z31:Z34">
    <cfRule type="expression" dxfId="76" priority="71" stopIfTrue="1">
      <formula>A31=0</formula>
    </cfRule>
    <cfRule type="expression" dxfId="75" priority="72" stopIfTrue="1">
      <formula>Z31=99</formula>
    </cfRule>
  </conditionalFormatting>
  <conditionalFormatting sqref="M30:M34">
    <cfRule type="expression" dxfId="74" priority="70" stopIfTrue="1">
      <formula>A30=0</formula>
    </cfRule>
  </conditionalFormatting>
  <conditionalFormatting sqref="L30:L33">
    <cfRule type="cellIs" dxfId="73" priority="67" stopIfTrue="1" operator="equal">
      <formula>1</formula>
    </cfRule>
    <cfRule type="cellIs" dxfId="72" priority="68" stopIfTrue="1" operator="equal">
      <formula>2</formula>
    </cfRule>
    <cfRule type="cellIs" dxfId="71" priority="69" stopIfTrue="1" operator="equal">
      <formula>3</formula>
    </cfRule>
  </conditionalFormatting>
  <conditionalFormatting sqref="G30:G32">
    <cfRule type="expression" dxfId="70" priority="66" stopIfTrue="1">
      <formula>A30=0</formula>
    </cfRule>
  </conditionalFormatting>
  <conditionalFormatting sqref="H30:H33">
    <cfRule type="expression" dxfId="69" priority="65" stopIfTrue="1">
      <formula>A30=0</formula>
    </cfRule>
  </conditionalFormatting>
  <conditionalFormatting sqref="J30:J32">
    <cfRule type="expression" dxfId="68" priority="64" stopIfTrue="1">
      <formula>A30=0</formula>
    </cfRule>
  </conditionalFormatting>
  <conditionalFormatting sqref="R30:R32">
    <cfRule type="expression" dxfId="67" priority="62" stopIfTrue="1">
      <formula>A30=0</formula>
    </cfRule>
    <cfRule type="expression" dxfId="66" priority="63" stopIfTrue="1">
      <formula>R30=99</formula>
    </cfRule>
  </conditionalFormatting>
  <conditionalFormatting sqref="O30:O32">
    <cfRule type="expression" dxfId="65" priority="61" stopIfTrue="1">
      <formula>A30=0</formula>
    </cfRule>
  </conditionalFormatting>
  <conditionalFormatting sqref="P30:P32">
    <cfRule type="expression" dxfId="64" priority="60" stopIfTrue="1">
      <formula>A30=0</formula>
    </cfRule>
  </conditionalFormatting>
  <conditionalFormatting sqref="Q30:Q34">
    <cfRule type="expression" dxfId="63" priority="59" stopIfTrue="1">
      <formula>A30=0</formula>
    </cfRule>
  </conditionalFormatting>
  <conditionalFormatting sqref="S30:S32">
    <cfRule type="expression" dxfId="62" priority="58" stopIfTrue="1">
      <formula>A30=0</formula>
    </cfRule>
  </conditionalFormatting>
  <conditionalFormatting sqref="U30:U34">
    <cfRule type="expression" dxfId="61" priority="57" stopIfTrue="1">
      <formula>A30=0</formula>
    </cfRule>
  </conditionalFormatting>
  <conditionalFormatting sqref="W30:W32">
    <cfRule type="expression" dxfId="60" priority="56" stopIfTrue="1">
      <formula>A30=0</formula>
    </cfRule>
  </conditionalFormatting>
  <conditionalFormatting sqref="Y30:Y32">
    <cfRule type="expression" dxfId="59" priority="55" stopIfTrue="1">
      <formula>A30=0</formula>
    </cfRule>
  </conditionalFormatting>
  <conditionalFormatting sqref="D30:D32">
    <cfRule type="expression" dxfId="58" priority="52" stopIfTrue="1">
      <formula>L30=1</formula>
    </cfRule>
    <cfRule type="expression" dxfId="57" priority="53" stopIfTrue="1">
      <formula>L30=2</formula>
    </cfRule>
    <cfRule type="expression" dxfId="56" priority="54" stopIfTrue="1">
      <formula>L30=3</formula>
    </cfRule>
  </conditionalFormatting>
  <conditionalFormatting sqref="T30:T32">
    <cfRule type="expression" dxfId="55" priority="50" stopIfTrue="1">
      <formula>A30=0</formula>
    </cfRule>
    <cfRule type="expression" dxfId="54" priority="51" stopIfTrue="1">
      <formula>T30=99</formula>
    </cfRule>
  </conditionalFormatting>
  <conditionalFormatting sqref="V31:V32">
    <cfRule type="expression" dxfId="53" priority="48" stopIfTrue="1">
      <formula>A31=0</formula>
    </cfRule>
    <cfRule type="expression" dxfId="52" priority="49" stopIfTrue="1">
      <formula>V31=99</formula>
    </cfRule>
  </conditionalFormatting>
  <conditionalFormatting sqref="X30:X32">
    <cfRule type="expression" dxfId="51" priority="46" stopIfTrue="1">
      <formula>A30=0</formula>
    </cfRule>
    <cfRule type="expression" dxfId="50" priority="47" stopIfTrue="1">
      <formula>X30=99</formula>
    </cfRule>
  </conditionalFormatting>
  <conditionalFormatting sqref="Z31:Z32">
    <cfRule type="expression" dxfId="49" priority="44" stopIfTrue="1">
      <formula>A31=0</formula>
    </cfRule>
    <cfRule type="expression" dxfId="48" priority="45" stopIfTrue="1">
      <formula>Z31=99</formula>
    </cfRule>
  </conditionalFormatting>
  <conditionalFormatting sqref="M30:M32">
    <cfRule type="expression" dxfId="47" priority="43" stopIfTrue="1">
      <formula>A30=0</formula>
    </cfRule>
  </conditionalFormatting>
  <conditionalFormatting sqref="G30:G33">
    <cfRule type="expression" dxfId="46" priority="42" stopIfTrue="1">
      <formula>A30=0</formula>
    </cfRule>
  </conditionalFormatting>
  <conditionalFormatting sqref="H30:H33">
    <cfRule type="expression" dxfId="45" priority="41" stopIfTrue="1">
      <formula>A30=0</formula>
    </cfRule>
  </conditionalFormatting>
  <conditionalFormatting sqref="J30:J33">
    <cfRule type="expression" dxfId="44" priority="40" stopIfTrue="1">
      <formula>A30=0</formula>
    </cfRule>
  </conditionalFormatting>
  <conditionalFormatting sqref="R30:R34">
    <cfRule type="expression" dxfId="43" priority="38" stopIfTrue="1">
      <formula>A30=0</formula>
    </cfRule>
    <cfRule type="expression" dxfId="42" priority="39" stopIfTrue="1">
      <formula>R30=99</formula>
    </cfRule>
  </conditionalFormatting>
  <conditionalFormatting sqref="O30:O34">
    <cfRule type="expression" dxfId="41" priority="37" stopIfTrue="1">
      <formula>A30=0</formula>
    </cfRule>
  </conditionalFormatting>
  <conditionalFormatting sqref="P30:P34">
    <cfRule type="expression" dxfId="40" priority="36" stopIfTrue="1">
      <formula>A30=0</formula>
    </cfRule>
  </conditionalFormatting>
  <conditionalFormatting sqref="Q30:Q34">
    <cfRule type="expression" dxfId="39" priority="35" stopIfTrue="1">
      <formula>A30=0</formula>
    </cfRule>
  </conditionalFormatting>
  <conditionalFormatting sqref="S30:S34">
    <cfRule type="expression" dxfId="38" priority="34" stopIfTrue="1">
      <formula>A30=0</formula>
    </cfRule>
  </conditionalFormatting>
  <conditionalFormatting sqref="U30:U34">
    <cfRule type="expression" dxfId="37" priority="33" stopIfTrue="1">
      <formula>A30=0</formula>
    </cfRule>
  </conditionalFormatting>
  <conditionalFormatting sqref="W30:W34">
    <cfRule type="expression" dxfId="36" priority="32" stopIfTrue="1">
      <formula>A30=0</formula>
    </cfRule>
  </conditionalFormatting>
  <conditionalFormatting sqref="Y30:Y34">
    <cfRule type="expression" dxfId="35" priority="31" stopIfTrue="1">
      <formula>A30=0</formula>
    </cfRule>
  </conditionalFormatting>
  <conditionalFormatting sqref="D30:D33">
    <cfRule type="expression" dxfId="34" priority="28" stopIfTrue="1">
      <formula>L30=1</formula>
    </cfRule>
    <cfRule type="expression" dxfId="33" priority="29" stopIfTrue="1">
      <formula>L30=2</formula>
    </cfRule>
    <cfRule type="expression" dxfId="32" priority="30" stopIfTrue="1">
      <formula>L30=3</formula>
    </cfRule>
  </conditionalFormatting>
  <conditionalFormatting sqref="T30:T34">
    <cfRule type="expression" dxfId="31" priority="26" stopIfTrue="1">
      <formula>A30=0</formula>
    </cfRule>
    <cfRule type="expression" dxfId="30" priority="27" stopIfTrue="1">
      <formula>T30=99</formula>
    </cfRule>
  </conditionalFormatting>
  <conditionalFormatting sqref="V31:V34">
    <cfRule type="expression" dxfId="29" priority="24" stopIfTrue="1">
      <formula>A31=0</formula>
    </cfRule>
    <cfRule type="expression" dxfId="28" priority="25" stopIfTrue="1">
      <formula>V31=99</formula>
    </cfRule>
  </conditionalFormatting>
  <conditionalFormatting sqref="X30:X34">
    <cfRule type="expression" dxfId="27" priority="22" stopIfTrue="1">
      <formula>A30=0</formula>
    </cfRule>
    <cfRule type="expression" dxfId="26" priority="23" stopIfTrue="1">
      <formula>X30=99</formula>
    </cfRule>
  </conditionalFormatting>
  <conditionalFormatting sqref="Z31:Z34">
    <cfRule type="expression" dxfId="25" priority="20" stopIfTrue="1">
      <formula>A31=0</formula>
    </cfRule>
    <cfRule type="expression" dxfId="24" priority="21" stopIfTrue="1">
      <formula>Z31=99</formula>
    </cfRule>
  </conditionalFormatting>
  <conditionalFormatting sqref="M30:M34">
    <cfRule type="expression" dxfId="23" priority="19" stopIfTrue="1">
      <formula>A30=0</formula>
    </cfRule>
  </conditionalFormatting>
  <conditionalFormatting sqref="V31:V33 Z31:Z33">
    <cfRule type="expression" dxfId="22" priority="18" stopIfTrue="1">
      <formula>FR29=0</formula>
    </cfRule>
  </conditionalFormatting>
  <conditionalFormatting sqref="F31">
    <cfRule type="expression" dxfId="21" priority="17" stopIfTrue="1">
      <formula>A31=0</formula>
    </cfRule>
  </conditionalFormatting>
  <conditionalFormatting sqref="I31">
    <cfRule type="expression" dxfId="20" priority="16" stopIfTrue="1">
      <formula>E31=0</formula>
    </cfRule>
  </conditionalFormatting>
  <conditionalFormatting sqref="E31">
    <cfRule type="expression" dxfId="19" priority="92" stopIfTrue="1">
      <formula>FW29=0</formula>
    </cfRule>
  </conditionalFormatting>
  <conditionalFormatting sqref="AB30:AF30 AB34:AF34 AB31:AE33">
    <cfRule type="expression" dxfId="18" priority="93" stopIfTrue="1">
      <formula>Q30=0</formula>
    </cfRule>
  </conditionalFormatting>
  <conditionalFormatting sqref="AF31:AF33">
    <cfRule type="expression" dxfId="17" priority="15" stopIfTrue="1">
      <formula>U31=0</formula>
    </cfRule>
  </conditionalFormatting>
  <conditionalFormatting sqref="AL29:AL32">
    <cfRule type="expression" dxfId="16" priority="94" stopIfTrue="1">
      <formula>Z31=0</formula>
    </cfRule>
  </conditionalFormatting>
  <conditionalFormatting sqref="AN29:AR32">
    <cfRule type="expression" dxfId="15" priority="95" stopIfTrue="1">
      <formula>Z31=0</formula>
    </cfRule>
  </conditionalFormatting>
  <conditionalFormatting sqref="AM29:AM32">
    <cfRule type="expression" dxfId="14" priority="96" stopIfTrue="1">
      <formula>Z31=0</formula>
    </cfRule>
  </conditionalFormatting>
  <conditionalFormatting sqref="V30">
    <cfRule type="expression" dxfId="13" priority="13" stopIfTrue="1">
      <formula>C30=0</formula>
    </cfRule>
    <cfRule type="expression" dxfId="12" priority="14" stopIfTrue="1">
      <formula>V30=99</formula>
    </cfRule>
  </conditionalFormatting>
  <conditionalFormatting sqref="V30">
    <cfRule type="expression" dxfId="11" priority="11" stopIfTrue="1">
      <formula>C30=0</formula>
    </cfRule>
    <cfRule type="expression" dxfId="10" priority="12" stopIfTrue="1">
      <formula>V30=99</formula>
    </cfRule>
  </conditionalFormatting>
  <conditionalFormatting sqref="V30">
    <cfRule type="expression" dxfId="9" priority="9" stopIfTrue="1">
      <formula>C30=0</formula>
    </cfRule>
    <cfRule type="expression" dxfId="8" priority="10" stopIfTrue="1">
      <formula>V30=99</formula>
    </cfRule>
  </conditionalFormatting>
  <conditionalFormatting sqref="Z30">
    <cfRule type="expression" dxfId="7" priority="7" stopIfTrue="1">
      <formula>G30=0</formula>
    </cfRule>
    <cfRule type="expression" dxfId="6" priority="8" stopIfTrue="1">
      <formula>Z30=99</formula>
    </cfRule>
  </conditionalFormatting>
  <conditionalFormatting sqref="Z30">
    <cfRule type="expression" dxfId="5" priority="5" stopIfTrue="1">
      <formula>G30=0</formula>
    </cfRule>
    <cfRule type="expression" dxfId="4" priority="6" stopIfTrue="1">
      <formula>Z30=99</formula>
    </cfRule>
  </conditionalFormatting>
  <conditionalFormatting sqref="Z30">
    <cfRule type="expression" dxfId="3" priority="3" stopIfTrue="1">
      <formula>G30=0</formula>
    </cfRule>
    <cfRule type="expression" dxfId="2" priority="4" stopIfTrue="1">
      <formula>Z30=99</formula>
    </cfRule>
  </conditionalFormatting>
  <conditionalFormatting sqref="Q3:AK3">
    <cfRule type="expression" dxfId="1" priority="1" stopIfTrue="1">
      <formula>$Q$3=0</formula>
    </cfRule>
  </conditionalFormatting>
  <conditionalFormatting sqref="H3">
    <cfRule type="cellIs" dxfId="0" priority="2" stopIfTrue="1" operator="equal">
      <formula>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58"/>
  <sheetViews>
    <sheetView workbookViewId="0">
      <selection sqref="A1:AR27"/>
    </sheetView>
  </sheetViews>
  <sheetFormatPr defaultRowHeight="12.75"/>
  <cols>
    <col min="1" max="1" width="3" style="585" bestFit="1" customWidth="1"/>
    <col min="2" max="2" width="21.5703125" style="250" customWidth="1"/>
    <col min="3" max="3" width="12.85546875" style="252" customWidth="1"/>
    <col min="4" max="4" width="2.140625" style="251" customWidth="1"/>
    <col min="5" max="5" width="2.140625" style="252" customWidth="1"/>
    <col min="6" max="6" width="2.140625" style="253" customWidth="1"/>
    <col min="7" max="7" width="2.140625" style="251" customWidth="1"/>
    <col min="8" max="8" width="2.140625" style="250" customWidth="1"/>
    <col min="9" max="9" width="2.140625" style="253" customWidth="1"/>
    <col min="10" max="10" width="2.140625" style="251" customWidth="1"/>
    <col min="11" max="11" width="2.140625" style="250" customWidth="1"/>
    <col min="12" max="12" width="2.140625" style="253" customWidth="1"/>
    <col min="13" max="13" width="2.140625" style="251" customWidth="1"/>
    <col min="14" max="14" width="2.140625" style="250" customWidth="1"/>
    <col min="15" max="15" width="2.140625" style="253" customWidth="1"/>
    <col min="16" max="16" width="2.140625" style="251" customWidth="1"/>
    <col min="17" max="17" width="2.140625" style="250" customWidth="1"/>
    <col min="18" max="18" width="2.140625" style="253" customWidth="1"/>
    <col min="19" max="19" width="2.140625" style="251" customWidth="1"/>
    <col min="20" max="20" width="2.140625" style="250" customWidth="1"/>
    <col min="21" max="21" width="2.140625" style="253" customWidth="1"/>
    <col min="22" max="22" width="2.140625" style="251" customWidth="1"/>
    <col min="23" max="23" width="2.140625" style="250" customWidth="1"/>
    <col min="24" max="24" width="2.140625" style="253" customWidth="1"/>
    <col min="25" max="25" width="2.140625" style="251" customWidth="1"/>
    <col min="26" max="26" width="2.140625" style="250" customWidth="1"/>
    <col min="27" max="27" width="2.140625" style="253" customWidth="1"/>
    <col min="28" max="28" width="2.140625" style="253" bestFit="1" customWidth="1"/>
    <col min="29" max="29" width="2.140625" style="253" customWidth="1"/>
    <col min="30" max="30" width="2.28515625" style="253" customWidth="1"/>
    <col min="31" max="31" width="2.28515625" style="251" customWidth="1"/>
    <col min="32" max="32" width="2.28515625" style="250" customWidth="1"/>
    <col min="33" max="33" width="2.140625" style="253" customWidth="1"/>
    <col min="34" max="34" width="2.28515625" style="251" customWidth="1"/>
    <col min="35" max="35" width="2.28515625" style="250" customWidth="1"/>
    <col min="36" max="36" width="2.140625" style="253" customWidth="1"/>
    <col min="37" max="37" width="2.28515625" style="251" customWidth="1"/>
    <col min="38" max="38" width="2.28515625" style="250" customWidth="1"/>
    <col min="39" max="39" width="2" style="253" customWidth="1"/>
    <col min="40" max="40" width="5.42578125" style="250" customWidth="1"/>
    <col min="41" max="41" width="2.85546875" style="250" customWidth="1"/>
    <col min="42" max="42" width="1.42578125" style="250" customWidth="1"/>
    <col min="43" max="43" width="3.28515625" style="250" customWidth="1"/>
    <col min="44" max="44" width="6.140625" style="250" customWidth="1"/>
    <col min="45" max="45" width="4.7109375" style="250" customWidth="1"/>
    <col min="46" max="49" width="9.140625" style="588"/>
    <col min="50" max="253" width="9.140625" style="250"/>
    <col min="254" max="254" width="3" style="250" bestFit="1" customWidth="1"/>
    <col min="255" max="255" width="23.28515625" style="250" customWidth="1"/>
    <col min="256" max="256" width="16.28515625" style="250" customWidth="1"/>
    <col min="257" max="280" width="2.140625" style="250" customWidth="1"/>
    <col min="281" max="281" width="2.140625" style="250" bestFit="1" customWidth="1"/>
    <col min="282" max="282" width="2.140625" style="250" customWidth="1"/>
    <col min="283" max="285" width="2.28515625" style="250" customWidth="1"/>
    <col min="286" max="286" width="2.140625" style="250" customWidth="1"/>
    <col min="287" max="288" width="2.28515625" style="250" customWidth="1"/>
    <col min="289" max="289" width="2.140625" style="250" customWidth="1"/>
    <col min="290" max="291" width="2.28515625" style="250" customWidth="1"/>
    <col min="292" max="292" width="2" style="250" customWidth="1"/>
    <col min="293" max="295" width="2.28515625" style="250" customWidth="1"/>
    <col min="296" max="296" width="5.42578125" style="250" customWidth="1"/>
    <col min="297" max="297" width="2.85546875" style="250" customWidth="1"/>
    <col min="298" max="298" width="1.42578125" style="250" customWidth="1"/>
    <col min="299" max="299" width="3.28515625" style="250" customWidth="1"/>
    <col min="300" max="300" width="6.140625" style="250" customWidth="1"/>
    <col min="301" max="301" width="4.7109375" style="250" customWidth="1"/>
    <col min="302" max="509" width="9.140625" style="250"/>
    <col min="510" max="510" width="3" style="250" bestFit="1" customWidth="1"/>
    <col min="511" max="511" width="23.28515625" style="250" customWidth="1"/>
    <col min="512" max="512" width="16.28515625" style="250" customWidth="1"/>
    <col min="513" max="536" width="2.140625" style="250" customWidth="1"/>
    <col min="537" max="537" width="2.140625" style="250" bestFit="1" customWidth="1"/>
    <col min="538" max="538" width="2.140625" style="250" customWidth="1"/>
    <col min="539" max="541" width="2.28515625" style="250" customWidth="1"/>
    <col min="542" max="542" width="2.140625" style="250" customWidth="1"/>
    <col min="543" max="544" width="2.28515625" style="250" customWidth="1"/>
    <col min="545" max="545" width="2.140625" style="250" customWidth="1"/>
    <col min="546" max="547" width="2.28515625" style="250" customWidth="1"/>
    <col min="548" max="548" width="2" style="250" customWidth="1"/>
    <col min="549" max="551" width="2.28515625" style="250" customWidth="1"/>
    <col min="552" max="552" width="5.42578125" style="250" customWidth="1"/>
    <col min="553" max="553" width="2.85546875" style="250" customWidth="1"/>
    <col min="554" max="554" width="1.42578125" style="250" customWidth="1"/>
    <col min="555" max="555" width="3.28515625" style="250" customWidth="1"/>
    <col min="556" max="556" width="6.140625" style="250" customWidth="1"/>
    <col min="557" max="557" width="4.7109375" style="250" customWidth="1"/>
    <col min="558" max="765" width="9.140625" style="250"/>
    <col min="766" max="766" width="3" style="250" bestFit="1" customWidth="1"/>
    <col min="767" max="767" width="23.28515625" style="250" customWidth="1"/>
    <col min="768" max="768" width="16.28515625" style="250" customWidth="1"/>
    <col min="769" max="792" width="2.140625" style="250" customWidth="1"/>
    <col min="793" max="793" width="2.140625" style="250" bestFit="1" customWidth="1"/>
    <col min="794" max="794" width="2.140625" style="250" customWidth="1"/>
    <col min="795" max="797" width="2.28515625" style="250" customWidth="1"/>
    <col min="798" max="798" width="2.140625" style="250" customWidth="1"/>
    <col min="799" max="800" width="2.28515625" style="250" customWidth="1"/>
    <col min="801" max="801" width="2.140625" style="250" customWidth="1"/>
    <col min="802" max="803" width="2.28515625" style="250" customWidth="1"/>
    <col min="804" max="804" width="2" style="250" customWidth="1"/>
    <col min="805" max="807" width="2.28515625" style="250" customWidth="1"/>
    <col min="808" max="808" width="5.42578125" style="250" customWidth="1"/>
    <col min="809" max="809" width="2.85546875" style="250" customWidth="1"/>
    <col min="810" max="810" width="1.42578125" style="250" customWidth="1"/>
    <col min="811" max="811" width="3.28515625" style="250" customWidth="1"/>
    <col min="812" max="812" width="6.140625" style="250" customWidth="1"/>
    <col min="813" max="813" width="4.7109375" style="250" customWidth="1"/>
    <col min="814" max="1021" width="9.140625" style="250"/>
    <col min="1022" max="1022" width="3" style="250" bestFit="1" customWidth="1"/>
    <col min="1023" max="1023" width="23.28515625" style="250" customWidth="1"/>
    <col min="1024" max="1024" width="16.28515625" style="250" customWidth="1"/>
    <col min="1025" max="1048" width="2.140625" style="250" customWidth="1"/>
    <col min="1049" max="1049" width="2.140625" style="250" bestFit="1" customWidth="1"/>
    <col min="1050" max="1050" width="2.140625" style="250" customWidth="1"/>
    <col min="1051" max="1053" width="2.28515625" style="250" customWidth="1"/>
    <col min="1054" max="1054" width="2.140625" style="250" customWidth="1"/>
    <col min="1055" max="1056" width="2.28515625" style="250" customWidth="1"/>
    <col min="1057" max="1057" width="2.140625" style="250" customWidth="1"/>
    <col min="1058" max="1059" width="2.28515625" style="250" customWidth="1"/>
    <col min="1060" max="1060" width="2" style="250" customWidth="1"/>
    <col min="1061" max="1063" width="2.28515625" style="250" customWidth="1"/>
    <col min="1064" max="1064" width="5.42578125" style="250" customWidth="1"/>
    <col min="1065" max="1065" width="2.85546875" style="250" customWidth="1"/>
    <col min="1066" max="1066" width="1.42578125" style="250" customWidth="1"/>
    <col min="1067" max="1067" width="3.28515625" style="250" customWidth="1"/>
    <col min="1068" max="1068" width="6.140625" style="250" customWidth="1"/>
    <col min="1069" max="1069" width="4.7109375" style="250" customWidth="1"/>
    <col min="1070" max="1277" width="9.140625" style="250"/>
    <col min="1278" max="1278" width="3" style="250" bestFit="1" customWidth="1"/>
    <col min="1279" max="1279" width="23.28515625" style="250" customWidth="1"/>
    <col min="1280" max="1280" width="16.28515625" style="250" customWidth="1"/>
    <col min="1281" max="1304" width="2.140625" style="250" customWidth="1"/>
    <col min="1305" max="1305" width="2.140625" style="250" bestFit="1" customWidth="1"/>
    <col min="1306" max="1306" width="2.140625" style="250" customWidth="1"/>
    <col min="1307" max="1309" width="2.28515625" style="250" customWidth="1"/>
    <col min="1310" max="1310" width="2.140625" style="250" customWidth="1"/>
    <col min="1311" max="1312" width="2.28515625" style="250" customWidth="1"/>
    <col min="1313" max="1313" width="2.140625" style="250" customWidth="1"/>
    <col min="1314" max="1315" width="2.28515625" style="250" customWidth="1"/>
    <col min="1316" max="1316" width="2" style="250" customWidth="1"/>
    <col min="1317" max="1319" width="2.28515625" style="250" customWidth="1"/>
    <col min="1320" max="1320" width="5.42578125" style="250" customWidth="1"/>
    <col min="1321" max="1321" width="2.85546875" style="250" customWidth="1"/>
    <col min="1322" max="1322" width="1.42578125" style="250" customWidth="1"/>
    <col min="1323" max="1323" width="3.28515625" style="250" customWidth="1"/>
    <col min="1324" max="1324" width="6.140625" style="250" customWidth="1"/>
    <col min="1325" max="1325" width="4.7109375" style="250" customWidth="1"/>
    <col min="1326" max="1533" width="9.140625" style="250"/>
    <col min="1534" max="1534" width="3" style="250" bestFit="1" customWidth="1"/>
    <col min="1535" max="1535" width="23.28515625" style="250" customWidth="1"/>
    <col min="1536" max="1536" width="16.28515625" style="250" customWidth="1"/>
    <col min="1537" max="1560" width="2.140625" style="250" customWidth="1"/>
    <col min="1561" max="1561" width="2.140625" style="250" bestFit="1" customWidth="1"/>
    <col min="1562" max="1562" width="2.140625" style="250" customWidth="1"/>
    <col min="1563" max="1565" width="2.28515625" style="250" customWidth="1"/>
    <col min="1566" max="1566" width="2.140625" style="250" customWidth="1"/>
    <col min="1567" max="1568" width="2.28515625" style="250" customWidth="1"/>
    <col min="1569" max="1569" width="2.140625" style="250" customWidth="1"/>
    <col min="1570" max="1571" width="2.28515625" style="250" customWidth="1"/>
    <col min="1572" max="1572" width="2" style="250" customWidth="1"/>
    <col min="1573" max="1575" width="2.28515625" style="250" customWidth="1"/>
    <col min="1576" max="1576" width="5.42578125" style="250" customWidth="1"/>
    <col min="1577" max="1577" width="2.85546875" style="250" customWidth="1"/>
    <col min="1578" max="1578" width="1.42578125" style="250" customWidth="1"/>
    <col min="1579" max="1579" width="3.28515625" style="250" customWidth="1"/>
    <col min="1580" max="1580" width="6.140625" style="250" customWidth="1"/>
    <col min="1581" max="1581" width="4.7109375" style="250" customWidth="1"/>
    <col min="1582" max="1789" width="9.140625" style="250"/>
    <col min="1790" max="1790" width="3" style="250" bestFit="1" customWidth="1"/>
    <col min="1791" max="1791" width="23.28515625" style="250" customWidth="1"/>
    <col min="1792" max="1792" width="16.28515625" style="250" customWidth="1"/>
    <col min="1793" max="1816" width="2.140625" style="250" customWidth="1"/>
    <col min="1817" max="1817" width="2.140625" style="250" bestFit="1" customWidth="1"/>
    <col min="1818" max="1818" width="2.140625" style="250" customWidth="1"/>
    <col min="1819" max="1821" width="2.28515625" style="250" customWidth="1"/>
    <col min="1822" max="1822" width="2.140625" style="250" customWidth="1"/>
    <col min="1823" max="1824" width="2.28515625" style="250" customWidth="1"/>
    <col min="1825" max="1825" width="2.140625" style="250" customWidth="1"/>
    <col min="1826" max="1827" width="2.28515625" style="250" customWidth="1"/>
    <col min="1828" max="1828" width="2" style="250" customWidth="1"/>
    <col min="1829" max="1831" width="2.28515625" style="250" customWidth="1"/>
    <col min="1832" max="1832" width="5.42578125" style="250" customWidth="1"/>
    <col min="1833" max="1833" width="2.85546875" style="250" customWidth="1"/>
    <col min="1834" max="1834" width="1.42578125" style="250" customWidth="1"/>
    <col min="1835" max="1835" width="3.28515625" style="250" customWidth="1"/>
    <col min="1836" max="1836" width="6.140625" style="250" customWidth="1"/>
    <col min="1837" max="1837" width="4.7109375" style="250" customWidth="1"/>
    <col min="1838" max="2045" width="9.140625" style="250"/>
    <col min="2046" max="2046" width="3" style="250" bestFit="1" customWidth="1"/>
    <col min="2047" max="2047" width="23.28515625" style="250" customWidth="1"/>
    <col min="2048" max="2048" width="16.28515625" style="250" customWidth="1"/>
    <col min="2049" max="2072" width="2.140625" style="250" customWidth="1"/>
    <col min="2073" max="2073" width="2.140625" style="250" bestFit="1" customWidth="1"/>
    <col min="2074" max="2074" width="2.140625" style="250" customWidth="1"/>
    <col min="2075" max="2077" width="2.28515625" style="250" customWidth="1"/>
    <col min="2078" max="2078" width="2.140625" style="250" customWidth="1"/>
    <col min="2079" max="2080" width="2.28515625" style="250" customWidth="1"/>
    <col min="2081" max="2081" width="2.140625" style="250" customWidth="1"/>
    <col min="2082" max="2083" width="2.28515625" style="250" customWidth="1"/>
    <col min="2084" max="2084" width="2" style="250" customWidth="1"/>
    <col min="2085" max="2087" width="2.28515625" style="250" customWidth="1"/>
    <col min="2088" max="2088" width="5.42578125" style="250" customWidth="1"/>
    <col min="2089" max="2089" width="2.85546875" style="250" customWidth="1"/>
    <col min="2090" max="2090" width="1.42578125" style="250" customWidth="1"/>
    <col min="2091" max="2091" width="3.28515625" style="250" customWidth="1"/>
    <col min="2092" max="2092" width="6.140625" style="250" customWidth="1"/>
    <col min="2093" max="2093" width="4.7109375" style="250" customWidth="1"/>
    <col min="2094" max="2301" width="9.140625" style="250"/>
    <col min="2302" max="2302" width="3" style="250" bestFit="1" customWidth="1"/>
    <col min="2303" max="2303" width="23.28515625" style="250" customWidth="1"/>
    <col min="2304" max="2304" width="16.28515625" style="250" customWidth="1"/>
    <col min="2305" max="2328" width="2.140625" style="250" customWidth="1"/>
    <col min="2329" max="2329" width="2.140625" style="250" bestFit="1" customWidth="1"/>
    <col min="2330" max="2330" width="2.140625" style="250" customWidth="1"/>
    <col min="2331" max="2333" width="2.28515625" style="250" customWidth="1"/>
    <col min="2334" max="2334" width="2.140625" style="250" customWidth="1"/>
    <col min="2335" max="2336" width="2.28515625" style="250" customWidth="1"/>
    <col min="2337" max="2337" width="2.140625" style="250" customWidth="1"/>
    <col min="2338" max="2339" width="2.28515625" style="250" customWidth="1"/>
    <col min="2340" max="2340" width="2" style="250" customWidth="1"/>
    <col min="2341" max="2343" width="2.28515625" style="250" customWidth="1"/>
    <col min="2344" max="2344" width="5.42578125" style="250" customWidth="1"/>
    <col min="2345" max="2345" width="2.85546875" style="250" customWidth="1"/>
    <col min="2346" max="2346" width="1.42578125" style="250" customWidth="1"/>
    <col min="2347" max="2347" width="3.28515625" style="250" customWidth="1"/>
    <col min="2348" max="2348" width="6.140625" style="250" customWidth="1"/>
    <col min="2349" max="2349" width="4.7109375" style="250" customWidth="1"/>
    <col min="2350" max="2557" width="9.140625" style="250"/>
    <col min="2558" max="2558" width="3" style="250" bestFit="1" customWidth="1"/>
    <col min="2559" max="2559" width="23.28515625" style="250" customWidth="1"/>
    <col min="2560" max="2560" width="16.28515625" style="250" customWidth="1"/>
    <col min="2561" max="2584" width="2.140625" style="250" customWidth="1"/>
    <col min="2585" max="2585" width="2.140625" style="250" bestFit="1" customWidth="1"/>
    <col min="2586" max="2586" width="2.140625" style="250" customWidth="1"/>
    <col min="2587" max="2589" width="2.28515625" style="250" customWidth="1"/>
    <col min="2590" max="2590" width="2.140625" style="250" customWidth="1"/>
    <col min="2591" max="2592" width="2.28515625" style="250" customWidth="1"/>
    <col min="2593" max="2593" width="2.140625" style="250" customWidth="1"/>
    <col min="2594" max="2595" width="2.28515625" style="250" customWidth="1"/>
    <col min="2596" max="2596" width="2" style="250" customWidth="1"/>
    <col min="2597" max="2599" width="2.28515625" style="250" customWidth="1"/>
    <col min="2600" max="2600" width="5.42578125" style="250" customWidth="1"/>
    <col min="2601" max="2601" width="2.85546875" style="250" customWidth="1"/>
    <col min="2602" max="2602" width="1.42578125" style="250" customWidth="1"/>
    <col min="2603" max="2603" width="3.28515625" style="250" customWidth="1"/>
    <col min="2604" max="2604" width="6.140625" style="250" customWidth="1"/>
    <col min="2605" max="2605" width="4.7109375" style="250" customWidth="1"/>
    <col min="2606" max="2813" width="9.140625" style="250"/>
    <col min="2814" max="2814" width="3" style="250" bestFit="1" customWidth="1"/>
    <col min="2815" max="2815" width="23.28515625" style="250" customWidth="1"/>
    <col min="2816" max="2816" width="16.28515625" style="250" customWidth="1"/>
    <col min="2817" max="2840" width="2.140625" style="250" customWidth="1"/>
    <col min="2841" max="2841" width="2.140625" style="250" bestFit="1" customWidth="1"/>
    <col min="2842" max="2842" width="2.140625" style="250" customWidth="1"/>
    <col min="2843" max="2845" width="2.28515625" style="250" customWidth="1"/>
    <col min="2846" max="2846" width="2.140625" style="250" customWidth="1"/>
    <col min="2847" max="2848" width="2.28515625" style="250" customWidth="1"/>
    <col min="2849" max="2849" width="2.140625" style="250" customWidth="1"/>
    <col min="2850" max="2851" width="2.28515625" style="250" customWidth="1"/>
    <col min="2852" max="2852" width="2" style="250" customWidth="1"/>
    <col min="2853" max="2855" width="2.28515625" style="250" customWidth="1"/>
    <col min="2856" max="2856" width="5.42578125" style="250" customWidth="1"/>
    <col min="2857" max="2857" width="2.85546875" style="250" customWidth="1"/>
    <col min="2858" max="2858" width="1.42578125" style="250" customWidth="1"/>
    <col min="2859" max="2859" width="3.28515625" style="250" customWidth="1"/>
    <col min="2860" max="2860" width="6.140625" style="250" customWidth="1"/>
    <col min="2861" max="2861" width="4.7109375" style="250" customWidth="1"/>
    <col min="2862" max="3069" width="9.140625" style="250"/>
    <col min="3070" max="3070" width="3" style="250" bestFit="1" customWidth="1"/>
    <col min="3071" max="3071" width="23.28515625" style="250" customWidth="1"/>
    <col min="3072" max="3072" width="16.28515625" style="250" customWidth="1"/>
    <col min="3073" max="3096" width="2.140625" style="250" customWidth="1"/>
    <col min="3097" max="3097" width="2.140625" style="250" bestFit="1" customWidth="1"/>
    <col min="3098" max="3098" width="2.140625" style="250" customWidth="1"/>
    <col min="3099" max="3101" width="2.28515625" style="250" customWidth="1"/>
    <col min="3102" max="3102" width="2.140625" style="250" customWidth="1"/>
    <col min="3103" max="3104" width="2.28515625" style="250" customWidth="1"/>
    <col min="3105" max="3105" width="2.140625" style="250" customWidth="1"/>
    <col min="3106" max="3107" width="2.28515625" style="250" customWidth="1"/>
    <col min="3108" max="3108" width="2" style="250" customWidth="1"/>
    <col min="3109" max="3111" width="2.28515625" style="250" customWidth="1"/>
    <col min="3112" max="3112" width="5.42578125" style="250" customWidth="1"/>
    <col min="3113" max="3113" width="2.85546875" style="250" customWidth="1"/>
    <col min="3114" max="3114" width="1.42578125" style="250" customWidth="1"/>
    <col min="3115" max="3115" width="3.28515625" style="250" customWidth="1"/>
    <col min="3116" max="3116" width="6.140625" style="250" customWidth="1"/>
    <col min="3117" max="3117" width="4.7109375" style="250" customWidth="1"/>
    <col min="3118" max="3325" width="9.140625" style="250"/>
    <col min="3326" max="3326" width="3" style="250" bestFit="1" customWidth="1"/>
    <col min="3327" max="3327" width="23.28515625" style="250" customWidth="1"/>
    <col min="3328" max="3328" width="16.28515625" style="250" customWidth="1"/>
    <col min="3329" max="3352" width="2.140625" style="250" customWidth="1"/>
    <col min="3353" max="3353" width="2.140625" style="250" bestFit="1" customWidth="1"/>
    <col min="3354" max="3354" width="2.140625" style="250" customWidth="1"/>
    <col min="3355" max="3357" width="2.28515625" style="250" customWidth="1"/>
    <col min="3358" max="3358" width="2.140625" style="250" customWidth="1"/>
    <col min="3359" max="3360" width="2.28515625" style="250" customWidth="1"/>
    <col min="3361" max="3361" width="2.140625" style="250" customWidth="1"/>
    <col min="3362" max="3363" width="2.28515625" style="250" customWidth="1"/>
    <col min="3364" max="3364" width="2" style="250" customWidth="1"/>
    <col min="3365" max="3367" width="2.28515625" style="250" customWidth="1"/>
    <col min="3368" max="3368" width="5.42578125" style="250" customWidth="1"/>
    <col min="3369" max="3369" width="2.85546875" style="250" customWidth="1"/>
    <col min="3370" max="3370" width="1.42578125" style="250" customWidth="1"/>
    <col min="3371" max="3371" width="3.28515625" style="250" customWidth="1"/>
    <col min="3372" max="3372" width="6.140625" style="250" customWidth="1"/>
    <col min="3373" max="3373" width="4.7109375" style="250" customWidth="1"/>
    <col min="3374" max="3581" width="9.140625" style="250"/>
    <col min="3582" max="3582" width="3" style="250" bestFit="1" customWidth="1"/>
    <col min="3583" max="3583" width="23.28515625" style="250" customWidth="1"/>
    <col min="3584" max="3584" width="16.28515625" style="250" customWidth="1"/>
    <col min="3585" max="3608" width="2.140625" style="250" customWidth="1"/>
    <col min="3609" max="3609" width="2.140625" style="250" bestFit="1" customWidth="1"/>
    <col min="3610" max="3610" width="2.140625" style="250" customWidth="1"/>
    <col min="3611" max="3613" width="2.28515625" style="250" customWidth="1"/>
    <col min="3614" max="3614" width="2.140625" style="250" customWidth="1"/>
    <col min="3615" max="3616" width="2.28515625" style="250" customWidth="1"/>
    <col min="3617" max="3617" width="2.140625" style="250" customWidth="1"/>
    <col min="3618" max="3619" width="2.28515625" style="250" customWidth="1"/>
    <col min="3620" max="3620" width="2" style="250" customWidth="1"/>
    <col min="3621" max="3623" width="2.28515625" style="250" customWidth="1"/>
    <col min="3624" max="3624" width="5.42578125" style="250" customWidth="1"/>
    <col min="3625" max="3625" width="2.85546875" style="250" customWidth="1"/>
    <col min="3626" max="3626" width="1.42578125" style="250" customWidth="1"/>
    <col min="3627" max="3627" width="3.28515625" style="250" customWidth="1"/>
    <col min="3628" max="3628" width="6.140625" style="250" customWidth="1"/>
    <col min="3629" max="3629" width="4.7109375" style="250" customWidth="1"/>
    <col min="3630" max="3837" width="9.140625" style="250"/>
    <col min="3838" max="3838" width="3" style="250" bestFit="1" customWidth="1"/>
    <col min="3839" max="3839" width="23.28515625" style="250" customWidth="1"/>
    <col min="3840" max="3840" width="16.28515625" style="250" customWidth="1"/>
    <col min="3841" max="3864" width="2.140625" style="250" customWidth="1"/>
    <col min="3865" max="3865" width="2.140625" style="250" bestFit="1" customWidth="1"/>
    <col min="3866" max="3866" width="2.140625" style="250" customWidth="1"/>
    <col min="3867" max="3869" width="2.28515625" style="250" customWidth="1"/>
    <col min="3870" max="3870" width="2.140625" style="250" customWidth="1"/>
    <col min="3871" max="3872" width="2.28515625" style="250" customWidth="1"/>
    <col min="3873" max="3873" width="2.140625" style="250" customWidth="1"/>
    <col min="3874" max="3875" width="2.28515625" style="250" customWidth="1"/>
    <col min="3876" max="3876" width="2" style="250" customWidth="1"/>
    <col min="3877" max="3879" width="2.28515625" style="250" customWidth="1"/>
    <col min="3880" max="3880" width="5.42578125" style="250" customWidth="1"/>
    <col min="3881" max="3881" width="2.85546875" style="250" customWidth="1"/>
    <col min="3882" max="3882" width="1.42578125" style="250" customWidth="1"/>
    <col min="3883" max="3883" width="3.28515625" style="250" customWidth="1"/>
    <col min="3884" max="3884" width="6.140625" style="250" customWidth="1"/>
    <col min="3885" max="3885" width="4.7109375" style="250" customWidth="1"/>
    <col min="3886" max="4093" width="9.140625" style="250"/>
    <col min="4094" max="4094" width="3" style="250" bestFit="1" customWidth="1"/>
    <col min="4095" max="4095" width="23.28515625" style="250" customWidth="1"/>
    <col min="4096" max="4096" width="16.28515625" style="250" customWidth="1"/>
    <col min="4097" max="4120" width="2.140625" style="250" customWidth="1"/>
    <col min="4121" max="4121" width="2.140625" style="250" bestFit="1" customWidth="1"/>
    <col min="4122" max="4122" width="2.140625" style="250" customWidth="1"/>
    <col min="4123" max="4125" width="2.28515625" style="250" customWidth="1"/>
    <col min="4126" max="4126" width="2.140625" style="250" customWidth="1"/>
    <col min="4127" max="4128" width="2.28515625" style="250" customWidth="1"/>
    <col min="4129" max="4129" width="2.140625" style="250" customWidth="1"/>
    <col min="4130" max="4131" width="2.28515625" style="250" customWidth="1"/>
    <col min="4132" max="4132" width="2" style="250" customWidth="1"/>
    <col min="4133" max="4135" width="2.28515625" style="250" customWidth="1"/>
    <col min="4136" max="4136" width="5.42578125" style="250" customWidth="1"/>
    <col min="4137" max="4137" width="2.85546875" style="250" customWidth="1"/>
    <col min="4138" max="4138" width="1.42578125" style="250" customWidth="1"/>
    <col min="4139" max="4139" width="3.28515625" style="250" customWidth="1"/>
    <col min="4140" max="4140" width="6.140625" style="250" customWidth="1"/>
    <col min="4141" max="4141" width="4.7109375" style="250" customWidth="1"/>
    <col min="4142" max="4349" width="9.140625" style="250"/>
    <col min="4350" max="4350" width="3" style="250" bestFit="1" customWidth="1"/>
    <col min="4351" max="4351" width="23.28515625" style="250" customWidth="1"/>
    <col min="4352" max="4352" width="16.28515625" style="250" customWidth="1"/>
    <col min="4353" max="4376" width="2.140625" style="250" customWidth="1"/>
    <col min="4377" max="4377" width="2.140625" style="250" bestFit="1" customWidth="1"/>
    <col min="4378" max="4378" width="2.140625" style="250" customWidth="1"/>
    <col min="4379" max="4381" width="2.28515625" style="250" customWidth="1"/>
    <col min="4382" max="4382" width="2.140625" style="250" customWidth="1"/>
    <col min="4383" max="4384" width="2.28515625" style="250" customWidth="1"/>
    <col min="4385" max="4385" width="2.140625" style="250" customWidth="1"/>
    <col min="4386" max="4387" width="2.28515625" style="250" customWidth="1"/>
    <col min="4388" max="4388" width="2" style="250" customWidth="1"/>
    <col min="4389" max="4391" width="2.28515625" style="250" customWidth="1"/>
    <col min="4392" max="4392" width="5.42578125" style="250" customWidth="1"/>
    <col min="4393" max="4393" width="2.85546875" style="250" customWidth="1"/>
    <col min="4394" max="4394" width="1.42578125" style="250" customWidth="1"/>
    <col min="4395" max="4395" width="3.28515625" style="250" customWidth="1"/>
    <col min="4396" max="4396" width="6.140625" style="250" customWidth="1"/>
    <col min="4397" max="4397" width="4.7109375" style="250" customWidth="1"/>
    <col min="4398" max="4605" width="9.140625" style="250"/>
    <col min="4606" max="4606" width="3" style="250" bestFit="1" customWidth="1"/>
    <col min="4607" max="4607" width="23.28515625" style="250" customWidth="1"/>
    <col min="4608" max="4608" width="16.28515625" style="250" customWidth="1"/>
    <col min="4609" max="4632" width="2.140625" style="250" customWidth="1"/>
    <col min="4633" max="4633" width="2.140625" style="250" bestFit="1" customWidth="1"/>
    <col min="4634" max="4634" width="2.140625" style="250" customWidth="1"/>
    <col min="4635" max="4637" width="2.28515625" style="250" customWidth="1"/>
    <col min="4638" max="4638" width="2.140625" style="250" customWidth="1"/>
    <col min="4639" max="4640" width="2.28515625" style="250" customWidth="1"/>
    <col min="4641" max="4641" width="2.140625" style="250" customWidth="1"/>
    <col min="4642" max="4643" width="2.28515625" style="250" customWidth="1"/>
    <col min="4644" max="4644" width="2" style="250" customWidth="1"/>
    <col min="4645" max="4647" width="2.28515625" style="250" customWidth="1"/>
    <col min="4648" max="4648" width="5.42578125" style="250" customWidth="1"/>
    <col min="4649" max="4649" width="2.85546875" style="250" customWidth="1"/>
    <col min="4650" max="4650" width="1.42578125" style="250" customWidth="1"/>
    <col min="4651" max="4651" width="3.28515625" style="250" customWidth="1"/>
    <col min="4652" max="4652" width="6.140625" style="250" customWidth="1"/>
    <col min="4653" max="4653" width="4.7109375" style="250" customWidth="1"/>
    <col min="4654" max="4861" width="9.140625" style="250"/>
    <col min="4862" max="4862" width="3" style="250" bestFit="1" customWidth="1"/>
    <col min="4863" max="4863" width="23.28515625" style="250" customWidth="1"/>
    <col min="4864" max="4864" width="16.28515625" style="250" customWidth="1"/>
    <col min="4865" max="4888" width="2.140625" style="250" customWidth="1"/>
    <col min="4889" max="4889" width="2.140625" style="250" bestFit="1" customWidth="1"/>
    <col min="4890" max="4890" width="2.140625" style="250" customWidth="1"/>
    <col min="4891" max="4893" width="2.28515625" style="250" customWidth="1"/>
    <col min="4894" max="4894" width="2.140625" style="250" customWidth="1"/>
    <col min="4895" max="4896" width="2.28515625" style="250" customWidth="1"/>
    <col min="4897" max="4897" width="2.140625" style="250" customWidth="1"/>
    <col min="4898" max="4899" width="2.28515625" style="250" customWidth="1"/>
    <col min="4900" max="4900" width="2" style="250" customWidth="1"/>
    <col min="4901" max="4903" width="2.28515625" style="250" customWidth="1"/>
    <col min="4904" max="4904" width="5.42578125" style="250" customWidth="1"/>
    <col min="4905" max="4905" width="2.85546875" style="250" customWidth="1"/>
    <col min="4906" max="4906" width="1.42578125" style="250" customWidth="1"/>
    <col min="4907" max="4907" width="3.28515625" style="250" customWidth="1"/>
    <col min="4908" max="4908" width="6.140625" style="250" customWidth="1"/>
    <col min="4909" max="4909" width="4.7109375" style="250" customWidth="1"/>
    <col min="4910" max="5117" width="9.140625" style="250"/>
    <col min="5118" max="5118" width="3" style="250" bestFit="1" customWidth="1"/>
    <col min="5119" max="5119" width="23.28515625" style="250" customWidth="1"/>
    <col min="5120" max="5120" width="16.28515625" style="250" customWidth="1"/>
    <col min="5121" max="5144" width="2.140625" style="250" customWidth="1"/>
    <col min="5145" max="5145" width="2.140625" style="250" bestFit="1" customWidth="1"/>
    <col min="5146" max="5146" width="2.140625" style="250" customWidth="1"/>
    <col min="5147" max="5149" width="2.28515625" style="250" customWidth="1"/>
    <col min="5150" max="5150" width="2.140625" style="250" customWidth="1"/>
    <col min="5151" max="5152" width="2.28515625" style="250" customWidth="1"/>
    <col min="5153" max="5153" width="2.140625" style="250" customWidth="1"/>
    <col min="5154" max="5155" width="2.28515625" style="250" customWidth="1"/>
    <col min="5156" max="5156" width="2" style="250" customWidth="1"/>
    <col min="5157" max="5159" width="2.28515625" style="250" customWidth="1"/>
    <col min="5160" max="5160" width="5.42578125" style="250" customWidth="1"/>
    <col min="5161" max="5161" width="2.85546875" style="250" customWidth="1"/>
    <col min="5162" max="5162" width="1.42578125" style="250" customWidth="1"/>
    <col min="5163" max="5163" width="3.28515625" style="250" customWidth="1"/>
    <col min="5164" max="5164" width="6.140625" style="250" customWidth="1"/>
    <col min="5165" max="5165" width="4.7109375" style="250" customWidth="1"/>
    <col min="5166" max="5373" width="9.140625" style="250"/>
    <col min="5374" max="5374" width="3" style="250" bestFit="1" customWidth="1"/>
    <col min="5375" max="5375" width="23.28515625" style="250" customWidth="1"/>
    <col min="5376" max="5376" width="16.28515625" style="250" customWidth="1"/>
    <col min="5377" max="5400" width="2.140625" style="250" customWidth="1"/>
    <col min="5401" max="5401" width="2.140625" style="250" bestFit="1" customWidth="1"/>
    <col min="5402" max="5402" width="2.140625" style="250" customWidth="1"/>
    <col min="5403" max="5405" width="2.28515625" style="250" customWidth="1"/>
    <col min="5406" max="5406" width="2.140625" style="250" customWidth="1"/>
    <col min="5407" max="5408" width="2.28515625" style="250" customWidth="1"/>
    <col min="5409" max="5409" width="2.140625" style="250" customWidth="1"/>
    <col min="5410" max="5411" width="2.28515625" style="250" customWidth="1"/>
    <col min="5412" max="5412" width="2" style="250" customWidth="1"/>
    <col min="5413" max="5415" width="2.28515625" style="250" customWidth="1"/>
    <col min="5416" max="5416" width="5.42578125" style="250" customWidth="1"/>
    <col min="5417" max="5417" width="2.85546875" style="250" customWidth="1"/>
    <col min="5418" max="5418" width="1.42578125" style="250" customWidth="1"/>
    <col min="5419" max="5419" width="3.28515625" style="250" customWidth="1"/>
    <col min="5420" max="5420" width="6.140625" style="250" customWidth="1"/>
    <col min="5421" max="5421" width="4.7109375" style="250" customWidth="1"/>
    <col min="5422" max="5629" width="9.140625" style="250"/>
    <col min="5630" max="5630" width="3" style="250" bestFit="1" customWidth="1"/>
    <col min="5631" max="5631" width="23.28515625" style="250" customWidth="1"/>
    <col min="5632" max="5632" width="16.28515625" style="250" customWidth="1"/>
    <col min="5633" max="5656" width="2.140625" style="250" customWidth="1"/>
    <col min="5657" max="5657" width="2.140625" style="250" bestFit="1" customWidth="1"/>
    <col min="5658" max="5658" width="2.140625" style="250" customWidth="1"/>
    <col min="5659" max="5661" width="2.28515625" style="250" customWidth="1"/>
    <col min="5662" max="5662" width="2.140625" style="250" customWidth="1"/>
    <col min="5663" max="5664" width="2.28515625" style="250" customWidth="1"/>
    <col min="5665" max="5665" width="2.140625" style="250" customWidth="1"/>
    <col min="5666" max="5667" width="2.28515625" style="250" customWidth="1"/>
    <col min="5668" max="5668" width="2" style="250" customWidth="1"/>
    <col min="5669" max="5671" width="2.28515625" style="250" customWidth="1"/>
    <col min="5672" max="5672" width="5.42578125" style="250" customWidth="1"/>
    <col min="5673" max="5673" width="2.85546875" style="250" customWidth="1"/>
    <col min="5674" max="5674" width="1.42578125" style="250" customWidth="1"/>
    <col min="5675" max="5675" width="3.28515625" style="250" customWidth="1"/>
    <col min="5676" max="5676" width="6.140625" style="250" customWidth="1"/>
    <col min="5677" max="5677" width="4.7109375" style="250" customWidth="1"/>
    <col min="5678" max="5885" width="9.140625" style="250"/>
    <col min="5886" max="5886" width="3" style="250" bestFit="1" customWidth="1"/>
    <col min="5887" max="5887" width="23.28515625" style="250" customWidth="1"/>
    <col min="5888" max="5888" width="16.28515625" style="250" customWidth="1"/>
    <col min="5889" max="5912" width="2.140625" style="250" customWidth="1"/>
    <col min="5913" max="5913" width="2.140625" style="250" bestFit="1" customWidth="1"/>
    <col min="5914" max="5914" width="2.140625" style="250" customWidth="1"/>
    <col min="5915" max="5917" width="2.28515625" style="250" customWidth="1"/>
    <col min="5918" max="5918" width="2.140625" style="250" customWidth="1"/>
    <col min="5919" max="5920" width="2.28515625" style="250" customWidth="1"/>
    <col min="5921" max="5921" width="2.140625" style="250" customWidth="1"/>
    <col min="5922" max="5923" width="2.28515625" style="250" customWidth="1"/>
    <col min="5924" max="5924" width="2" style="250" customWidth="1"/>
    <col min="5925" max="5927" width="2.28515625" style="250" customWidth="1"/>
    <col min="5928" max="5928" width="5.42578125" style="250" customWidth="1"/>
    <col min="5929" max="5929" width="2.85546875" style="250" customWidth="1"/>
    <col min="5930" max="5930" width="1.42578125" style="250" customWidth="1"/>
    <col min="5931" max="5931" width="3.28515625" style="250" customWidth="1"/>
    <col min="5932" max="5932" width="6.140625" style="250" customWidth="1"/>
    <col min="5933" max="5933" width="4.7109375" style="250" customWidth="1"/>
    <col min="5934" max="6141" width="9.140625" style="250"/>
    <col min="6142" max="6142" width="3" style="250" bestFit="1" customWidth="1"/>
    <col min="6143" max="6143" width="23.28515625" style="250" customWidth="1"/>
    <col min="6144" max="6144" width="16.28515625" style="250" customWidth="1"/>
    <col min="6145" max="6168" width="2.140625" style="250" customWidth="1"/>
    <col min="6169" max="6169" width="2.140625" style="250" bestFit="1" customWidth="1"/>
    <col min="6170" max="6170" width="2.140625" style="250" customWidth="1"/>
    <col min="6171" max="6173" width="2.28515625" style="250" customWidth="1"/>
    <col min="6174" max="6174" width="2.140625" style="250" customWidth="1"/>
    <col min="6175" max="6176" width="2.28515625" style="250" customWidth="1"/>
    <col min="6177" max="6177" width="2.140625" style="250" customWidth="1"/>
    <col min="6178" max="6179" width="2.28515625" style="250" customWidth="1"/>
    <col min="6180" max="6180" width="2" style="250" customWidth="1"/>
    <col min="6181" max="6183" width="2.28515625" style="250" customWidth="1"/>
    <col min="6184" max="6184" width="5.42578125" style="250" customWidth="1"/>
    <col min="6185" max="6185" width="2.85546875" style="250" customWidth="1"/>
    <col min="6186" max="6186" width="1.42578125" style="250" customWidth="1"/>
    <col min="6187" max="6187" width="3.28515625" style="250" customWidth="1"/>
    <col min="6188" max="6188" width="6.140625" style="250" customWidth="1"/>
    <col min="6189" max="6189" width="4.7109375" style="250" customWidth="1"/>
    <col min="6190" max="6397" width="9.140625" style="250"/>
    <col min="6398" max="6398" width="3" style="250" bestFit="1" customWidth="1"/>
    <col min="6399" max="6399" width="23.28515625" style="250" customWidth="1"/>
    <col min="6400" max="6400" width="16.28515625" style="250" customWidth="1"/>
    <col min="6401" max="6424" width="2.140625" style="250" customWidth="1"/>
    <col min="6425" max="6425" width="2.140625" style="250" bestFit="1" customWidth="1"/>
    <col min="6426" max="6426" width="2.140625" style="250" customWidth="1"/>
    <col min="6427" max="6429" width="2.28515625" style="250" customWidth="1"/>
    <col min="6430" max="6430" width="2.140625" style="250" customWidth="1"/>
    <col min="6431" max="6432" width="2.28515625" style="250" customWidth="1"/>
    <col min="6433" max="6433" width="2.140625" style="250" customWidth="1"/>
    <col min="6434" max="6435" width="2.28515625" style="250" customWidth="1"/>
    <col min="6436" max="6436" width="2" style="250" customWidth="1"/>
    <col min="6437" max="6439" width="2.28515625" style="250" customWidth="1"/>
    <col min="6440" max="6440" width="5.42578125" style="250" customWidth="1"/>
    <col min="6441" max="6441" width="2.85546875" style="250" customWidth="1"/>
    <col min="6442" max="6442" width="1.42578125" style="250" customWidth="1"/>
    <col min="6443" max="6443" width="3.28515625" style="250" customWidth="1"/>
    <col min="6444" max="6444" width="6.140625" style="250" customWidth="1"/>
    <col min="6445" max="6445" width="4.7109375" style="250" customWidth="1"/>
    <col min="6446" max="6653" width="9.140625" style="250"/>
    <col min="6654" max="6654" width="3" style="250" bestFit="1" customWidth="1"/>
    <col min="6655" max="6655" width="23.28515625" style="250" customWidth="1"/>
    <col min="6656" max="6656" width="16.28515625" style="250" customWidth="1"/>
    <col min="6657" max="6680" width="2.140625" style="250" customWidth="1"/>
    <col min="6681" max="6681" width="2.140625" style="250" bestFit="1" customWidth="1"/>
    <col min="6682" max="6682" width="2.140625" style="250" customWidth="1"/>
    <col min="6683" max="6685" width="2.28515625" style="250" customWidth="1"/>
    <col min="6686" max="6686" width="2.140625" style="250" customWidth="1"/>
    <col min="6687" max="6688" width="2.28515625" style="250" customWidth="1"/>
    <col min="6689" max="6689" width="2.140625" style="250" customWidth="1"/>
    <col min="6690" max="6691" width="2.28515625" style="250" customWidth="1"/>
    <col min="6692" max="6692" width="2" style="250" customWidth="1"/>
    <col min="6693" max="6695" width="2.28515625" style="250" customWidth="1"/>
    <col min="6696" max="6696" width="5.42578125" style="250" customWidth="1"/>
    <col min="6697" max="6697" width="2.85546875" style="250" customWidth="1"/>
    <col min="6698" max="6698" width="1.42578125" style="250" customWidth="1"/>
    <col min="6699" max="6699" width="3.28515625" style="250" customWidth="1"/>
    <col min="6700" max="6700" width="6.140625" style="250" customWidth="1"/>
    <col min="6701" max="6701" width="4.7109375" style="250" customWidth="1"/>
    <col min="6702" max="6909" width="9.140625" style="250"/>
    <col min="6910" max="6910" width="3" style="250" bestFit="1" customWidth="1"/>
    <col min="6911" max="6911" width="23.28515625" style="250" customWidth="1"/>
    <col min="6912" max="6912" width="16.28515625" style="250" customWidth="1"/>
    <col min="6913" max="6936" width="2.140625" style="250" customWidth="1"/>
    <col min="6937" max="6937" width="2.140625" style="250" bestFit="1" customWidth="1"/>
    <col min="6938" max="6938" width="2.140625" style="250" customWidth="1"/>
    <col min="6939" max="6941" width="2.28515625" style="250" customWidth="1"/>
    <col min="6942" max="6942" width="2.140625" style="250" customWidth="1"/>
    <col min="6943" max="6944" width="2.28515625" style="250" customWidth="1"/>
    <col min="6945" max="6945" width="2.140625" style="250" customWidth="1"/>
    <col min="6946" max="6947" width="2.28515625" style="250" customWidth="1"/>
    <col min="6948" max="6948" width="2" style="250" customWidth="1"/>
    <col min="6949" max="6951" width="2.28515625" style="250" customWidth="1"/>
    <col min="6952" max="6952" width="5.42578125" style="250" customWidth="1"/>
    <col min="6953" max="6953" width="2.85546875" style="250" customWidth="1"/>
    <col min="6954" max="6954" width="1.42578125" style="250" customWidth="1"/>
    <col min="6955" max="6955" width="3.28515625" style="250" customWidth="1"/>
    <col min="6956" max="6956" width="6.140625" style="250" customWidth="1"/>
    <col min="6957" max="6957" width="4.7109375" style="250" customWidth="1"/>
    <col min="6958" max="7165" width="9.140625" style="250"/>
    <col min="7166" max="7166" width="3" style="250" bestFit="1" customWidth="1"/>
    <col min="7167" max="7167" width="23.28515625" style="250" customWidth="1"/>
    <col min="7168" max="7168" width="16.28515625" style="250" customWidth="1"/>
    <col min="7169" max="7192" width="2.140625" style="250" customWidth="1"/>
    <col min="7193" max="7193" width="2.140625" style="250" bestFit="1" customWidth="1"/>
    <col min="7194" max="7194" width="2.140625" style="250" customWidth="1"/>
    <col min="7195" max="7197" width="2.28515625" style="250" customWidth="1"/>
    <col min="7198" max="7198" width="2.140625" style="250" customWidth="1"/>
    <col min="7199" max="7200" width="2.28515625" style="250" customWidth="1"/>
    <col min="7201" max="7201" width="2.140625" style="250" customWidth="1"/>
    <col min="7202" max="7203" width="2.28515625" style="250" customWidth="1"/>
    <col min="7204" max="7204" width="2" style="250" customWidth="1"/>
    <col min="7205" max="7207" width="2.28515625" style="250" customWidth="1"/>
    <col min="7208" max="7208" width="5.42578125" style="250" customWidth="1"/>
    <col min="7209" max="7209" width="2.85546875" style="250" customWidth="1"/>
    <col min="7210" max="7210" width="1.42578125" style="250" customWidth="1"/>
    <col min="7211" max="7211" width="3.28515625" style="250" customWidth="1"/>
    <col min="7212" max="7212" width="6.140625" style="250" customWidth="1"/>
    <col min="7213" max="7213" width="4.7109375" style="250" customWidth="1"/>
    <col min="7214" max="7421" width="9.140625" style="250"/>
    <col min="7422" max="7422" width="3" style="250" bestFit="1" customWidth="1"/>
    <col min="7423" max="7423" width="23.28515625" style="250" customWidth="1"/>
    <col min="7424" max="7424" width="16.28515625" style="250" customWidth="1"/>
    <col min="7425" max="7448" width="2.140625" style="250" customWidth="1"/>
    <col min="7449" max="7449" width="2.140625" style="250" bestFit="1" customWidth="1"/>
    <col min="7450" max="7450" width="2.140625" style="250" customWidth="1"/>
    <col min="7451" max="7453" width="2.28515625" style="250" customWidth="1"/>
    <col min="7454" max="7454" width="2.140625" style="250" customWidth="1"/>
    <col min="7455" max="7456" width="2.28515625" style="250" customWidth="1"/>
    <col min="7457" max="7457" width="2.140625" style="250" customWidth="1"/>
    <col min="7458" max="7459" width="2.28515625" style="250" customWidth="1"/>
    <col min="7460" max="7460" width="2" style="250" customWidth="1"/>
    <col min="7461" max="7463" width="2.28515625" style="250" customWidth="1"/>
    <col min="7464" max="7464" width="5.42578125" style="250" customWidth="1"/>
    <col min="7465" max="7465" width="2.85546875" style="250" customWidth="1"/>
    <col min="7466" max="7466" width="1.42578125" style="250" customWidth="1"/>
    <col min="7467" max="7467" width="3.28515625" style="250" customWidth="1"/>
    <col min="7468" max="7468" width="6.140625" style="250" customWidth="1"/>
    <col min="7469" max="7469" width="4.7109375" style="250" customWidth="1"/>
    <col min="7470" max="7677" width="9.140625" style="250"/>
    <col min="7678" max="7678" width="3" style="250" bestFit="1" customWidth="1"/>
    <col min="7679" max="7679" width="23.28515625" style="250" customWidth="1"/>
    <col min="7680" max="7680" width="16.28515625" style="250" customWidth="1"/>
    <col min="7681" max="7704" width="2.140625" style="250" customWidth="1"/>
    <col min="7705" max="7705" width="2.140625" style="250" bestFit="1" customWidth="1"/>
    <col min="7706" max="7706" width="2.140625" style="250" customWidth="1"/>
    <col min="7707" max="7709" width="2.28515625" style="250" customWidth="1"/>
    <col min="7710" max="7710" width="2.140625" style="250" customWidth="1"/>
    <col min="7711" max="7712" width="2.28515625" style="250" customWidth="1"/>
    <col min="7713" max="7713" width="2.140625" style="250" customWidth="1"/>
    <col min="7714" max="7715" width="2.28515625" style="250" customWidth="1"/>
    <col min="7716" max="7716" width="2" style="250" customWidth="1"/>
    <col min="7717" max="7719" width="2.28515625" style="250" customWidth="1"/>
    <col min="7720" max="7720" width="5.42578125" style="250" customWidth="1"/>
    <col min="7721" max="7721" width="2.85546875" style="250" customWidth="1"/>
    <col min="7722" max="7722" width="1.42578125" style="250" customWidth="1"/>
    <col min="7723" max="7723" width="3.28515625" style="250" customWidth="1"/>
    <col min="7724" max="7724" width="6.140625" style="250" customWidth="1"/>
    <col min="7725" max="7725" width="4.7109375" style="250" customWidth="1"/>
    <col min="7726" max="7933" width="9.140625" style="250"/>
    <col min="7934" max="7934" width="3" style="250" bestFit="1" customWidth="1"/>
    <col min="7935" max="7935" width="23.28515625" style="250" customWidth="1"/>
    <col min="7936" max="7936" width="16.28515625" style="250" customWidth="1"/>
    <col min="7937" max="7960" width="2.140625" style="250" customWidth="1"/>
    <col min="7961" max="7961" width="2.140625" style="250" bestFit="1" customWidth="1"/>
    <col min="7962" max="7962" width="2.140625" style="250" customWidth="1"/>
    <col min="7963" max="7965" width="2.28515625" style="250" customWidth="1"/>
    <col min="7966" max="7966" width="2.140625" style="250" customWidth="1"/>
    <col min="7967" max="7968" width="2.28515625" style="250" customWidth="1"/>
    <col min="7969" max="7969" width="2.140625" style="250" customWidth="1"/>
    <col min="7970" max="7971" width="2.28515625" style="250" customWidth="1"/>
    <col min="7972" max="7972" width="2" style="250" customWidth="1"/>
    <col min="7973" max="7975" width="2.28515625" style="250" customWidth="1"/>
    <col min="7976" max="7976" width="5.42578125" style="250" customWidth="1"/>
    <col min="7977" max="7977" width="2.85546875" style="250" customWidth="1"/>
    <col min="7978" max="7978" width="1.42578125" style="250" customWidth="1"/>
    <col min="7979" max="7979" width="3.28515625" style="250" customWidth="1"/>
    <col min="7980" max="7980" width="6.140625" style="250" customWidth="1"/>
    <col min="7981" max="7981" width="4.7109375" style="250" customWidth="1"/>
    <col min="7982" max="8189" width="9.140625" style="250"/>
    <col min="8190" max="8190" width="3" style="250" bestFit="1" customWidth="1"/>
    <col min="8191" max="8191" width="23.28515625" style="250" customWidth="1"/>
    <col min="8192" max="8192" width="16.28515625" style="250" customWidth="1"/>
    <col min="8193" max="8216" width="2.140625" style="250" customWidth="1"/>
    <col min="8217" max="8217" width="2.140625" style="250" bestFit="1" customWidth="1"/>
    <col min="8218" max="8218" width="2.140625" style="250" customWidth="1"/>
    <col min="8219" max="8221" width="2.28515625" style="250" customWidth="1"/>
    <col min="8222" max="8222" width="2.140625" style="250" customWidth="1"/>
    <col min="8223" max="8224" width="2.28515625" style="250" customWidth="1"/>
    <col min="8225" max="8225" width="2.140625" style="250" customWidth="1"/>
    <col min="8226" max="8227" width="2.28515625" style="250" customWidth="1"/>
    <col min="8228" max="8228" width="2" style="250" customWidth="1"/>
    <col min="8229" max="8231" width="2.28515625" style="250" customWidth="1"/>
    <col min="8232" max="8232" width="5.42578125" style="250" customWidth="1"/>
    <col min="8233" max="8233" width="2.85546875" style="250" customWidth="1"/>
    <col min="8234" max="8234" width="1.42578125" style="250" customWidth="1"/>
    <col min="8235" max="8235" width="3.28515625" style="250" customWidth="1"/>
    <col min="8236" max="8236" width="6.140625" style="250" customWidth="1"/>
    <col min="8237" max="8237" width="4.7109375" style="250" customWidth="1"/>
    <col min="8238" max="8445" width="9.140625" style="250"/>
    <col min="8446" max="8446" width="3" style="250" bestFit="1" customWidth="1"/>
    <col min="8447" max="8447" width="23.28515625" style="250" customWidth="1"/>
    <col min="8448" max="8448" width="16.28515625" style="250" customWidth="1"/>
    <col min="8449" max="8472" width="2.140625" style="250" customWidth="1"/>
    <col min="8473" max="8473" width="2.140625" style="250" bestFit="1" customWidth="1"/>
    <col min="8474" max="8474" width="2.140625" style="250" customWidth="1"/>
    <col min="8475" max="8477" width="2.28515625" style="250" customWidth="1"/>
    <col min="8478" max="8478" width="2.140625" style="250" customWidth="1"/>
    <col min="8479" max="8480" width="2.28515625" style="250" customWidth="1"/>
    <col min="8481" max="8481" width="2.140625" style="250" customWidth="1"/>
    <col min="8482" max="8483" width="2.28515625" style="250" customWidth="1"/>
    <col min="8484" max="8484" width="2" style="250" customWidth="1"/>
    <col min="8485" max="8487" width="2.28515625" style="250" customWidth="1"/>
    <col min="8488" max="8488" width="5.42578125" style="250" customWidth="1"/>
    <col min="8489" max="8489" width="2.85546875" style="250" customWidth="1"/>
    <col min="8490" max="8490" width="1.42578125" style="250" customWidth="1"/>
    <col min="8491" max="8491" width="3.28515625" style="250" customWidth="1"/>
    <col min="8492" max="8492" width="6.140625" style="250" customWidth="1"/>
    <col min="8493" max="8493" width="4.7109375" style="250" customWidth="1"/>
    <col min="8494" max="8701" width="9.140625" style="250"/>
    <col min="8702" max="8702" width="3" style="250" bestFit="1" customWidth="1"/>
    <col min="8703" max="8703" width="23.28515625" style="250" customWidth="1"/>
    <col min="8704" max="8704" width="16.28515625" style="250" customWidth="1"/>
    <col min="8705" max="8728" width="2.140625" style="250" customWidth="1"/>
    <col min="8729" max="8729" width="2.140625" style="250" bestFit="1" customWidth="1"/>
    <col min="8730" max="8730" width="2.140625" style="250" customWidth="1"/>
    <col min="8731" max="8733" width="2.28515625" style="250" customWidth="1"/>
    <col min="8734" max="8734" width="2.140625" style="250" customWidth="1"/>
    <col min="8735" max="8736" width="2.28515625" style="250" customWidth="1"/>
    <col min="8737" max="8737" width="2.140625" style="250" customWidth="1"/>
    <col min="8738" max="8739" width="2.28515625" style="250" customWidth="1"/>
    <col min="8740" max="8740" width="2" style="250" customWidth="1"/>
    <col min="8741" max="8743" width="2.28515625" style="250" customWidth="1"/>
    <col min="8744" max="8744" width="5.42578125" style="250" customWidth="1"/>
    <col min="8745" max="8745" width="2.85546875" style="250" customWidth="1"/>
    <col min="8746" max="8746" width="1.42578125" style="250" customWidth="1"/>
    <col min="8747" max="8747" width="3.28515625" style="250" customWidth="1"/>
    <col min="8748" max="8748" width="6.140625" style="250" customWidth="1"/>
    <col min="8749" max="8749" width="4.7109375" style="250" customWidth="1"/>
    <col min="8750" max="8957" width="9.140625" style="250"/>
    <col min="8958" max="8958" width="3" style="250" bestFit="1" customWidth="1"/>
    <col min="8959" max="8959" width="23.28515625" style="250" customWidth="1"/>
    <col min="8960" max="8960" width="16.28515625" style="250" customWidth="1"/>
    <col min="8961" max="8984" width="2.140625" style="250" customWidth="1"/>
    <col min="8985" max="8985" width="2.140625" style="250" bestFit="1" customWidth="1"/>
    <col min="8986" max="8986" width="2.140625" style="250" customWidth="1"/>
    <col min="8987" max="8989" width="2.28515625" style="250" customWidth="1"/>
    <col min="8990" max="8990" width="2.140625" style="250" customWidth="1"/>
    <col min="8991" max="8992" width="2.28515625" style="250" customWidth="1"/>
    <col min="8993" max="8993" width="2.140625" style="250" customWidth="1"/>
    <col min="8994" max="8995" width="2.28515625" style="250" customWidth="1"/>
    <col min="8996" max="8996" width="2" style="250" customWidth="1"/>
    <col min="8997" max="8999" width="2.28515625" style="250" customWidth="1"/>
    <col min="9000" max="9000" width="5.42578125" style="250" customWidth="1"/>
    <col min="9001" max="9001" width="2.85546875" style="250" customWidth="1"/>
    <col min="9002" max="9002" width="1.42578125" style="250" customWidth="1"/>
    <col min="9003" max="9003" width="3.28515625" style="250" customWidth="1"/>
    <col min="9004" max="9004" width="6.140625" style="250" customWidth="1"/>
    <col min="9005" max="9005" width="4.7109375" style="250" customWidth="1"/>
    <col min="9006" max="9213" width="9.140625" style="250"/>
    <col min="9214" max="9214" width="3" style="250" bestFit="1" customWidth="1"/>
    <col min="9215" max="9215" width="23.28515625" style="250" customWidth="1"/>
    <col min="9216" max="9216" width="16.28515625" style="250" customWidth="1"/>
    <col min="9217" max="9240" width="2.140625" style="250" customWidth="1"/>
    <col min="9241" max="9241" width="2.140625" style="250" bestFit="1" customWidth="1"/>
    <col min="9242" max="9242" width="2.140625" style="250" customWidth="1"/>
    <col min="9243" max="9245" width="2.28515625" style="250" customWidth="1"/>
    <col min="9246" max="9246" width="2.140625" style="250" customWidth="1"/>
    <col min="9247" max="9248" width="2.28515625" style="250" customWidth="1"/>
    <col min="9249" max="9249" width="2.140625" style="250" customWidth="1"/>
    <col min="9250" max="9251" width="2.28515625" style="250" customWidth="1"/>
    <col min="9252" max="9252" width="2" style="250" customWidth="1"/>
    <col min="9253" max="9255" width="2.28515625" style="250" customWidth="1"/>
    <col min="9256" max="9256" width="5.42578125" style="250" customWidth="1"/>
    <col min="9257" max="9257" width="2.85546875" style="250" customWidth="1"/>
    <col min="9258" max="9258" width="1.42578125" style="250" customWidth="1"/>
    <col min="9259" max="9259" width="3.28515625" style="250" customWidth="1"/>
    <col min="9260" max="9260" width="6.140625" style="250" customWidth="1"/>
    <col min="9261" max="9261" width="4.7109375" style="250" customWidth="1"/>
    <col min="9262" max="9469" width="9.140625" style="250"/>
    <col min="9470" max="9470" width="3" style="250" bestFit="1" customWidth="1"/>
    <col min="9471" max="9471" width="23.28515625" style="250" customWidth="1"/>
    <col min="9472" max="9472" width="16.28515625" style="250" customWidth="1"/>
    <col min="9473" max="9496" width="2.140625" style="250" customWidth="1"/>
    <col min="9497" max="9497" width="2.140625" style="250" bestFit="1" customWidth="1"/>
    <col min="9498" max="9498" width="2.140625" style="250" customWidth="1"/>
    <col min="9499" max="9501" width="2.28515625" style="250" customWidth="1"/>
    <col min="9502" max="9502" width="2.140625" style="250" customWidth="1"/>
    <col min="9503" max="9504" width="2.28515625" style="250" customWidth="1"/>
    <col min="9505" max="9505" width="2.140625" style="250" customWidth="1"/>
    <col min="9506" max="9507" width="2.28515625" style="250" customWidth="1"/>
    <col min="9508" max="9508" width="2" style="250" customWidth="1"/>
    <col min="9509" max="9511" width="2.28515625" style="250" customWidth="1"/>
    <col min="9512" max="9512" width="5.42578125" style="250" customWidth="1"/>
    <col min="9513" max="9513" width="2.85546875" style="250" customWidth="1"/>
    <col min="9514" max="9514" width="1.42578125" style="250" customWidth="1"/>
    <col min="9515" max="9515" width="3.28515625" style="250" customWidth="1"/>
    <col min="9516" max="9516" width="6.140625" style="250" customWidth="1"/>
    <col min="9517" max="9517" width="4.7109375" style="250" customWidth="1"/>
    <col min="9518" max="9725" width="9.140625" style="250"/>
    <col min="9726" max="9726" width="3" style="250" bestFit="1" customWidth="1"/>
    <col min="9727" max="9727" width="23.28515625" style="250" customWidth="1"/>
    <col min="9728" max="9728" width="16.28515625" style="250" customWidth="1"/>
    <col min="9729" max="9752" width="2.140625" style="250" customWidth="1"/>
    <col min="9753" max="9753" width="2.140625" style="250" bestFit="1" customWidth="1"/>
    <col min="9754" max="9754" width="2.140625" style="250" customWidth="1"/>
    <col min="9755" max="9757" width="2.28515625" style="250" customWidth="1"/>
    <col min="9758" max="9758" width="2.140625" style="250" customWidth="1"/>
    <col min="9759" max="9760" width="2.28515625" style="250" customWidth="1"/>
    <col min="9761" max="9761" width="2.140625" style="250" customWidth="1"/>
    <col min="9762" max="9763" width="2.28515625" style="250" customWidth="1"/>
    <col min="9764" max="9764" width="2" style="250" customWidth="1"/>
    <col min="9765" max="9767" width="2.28515625" style="250" customWidth="1"/>
    <col min="9768" max="9768" width="5.42578125" style="250" customWidth="1"/>
    <col min="9769" max="9769" width="2.85546875" style="250" customWidth="1"/>
    <col min="9770" max="9770" width="1.42578125" style="250" customWidth="1"/>
    <col min="9771" max="9771" width="3.28515625" style="250" customWidth="1"/>
    <col min="9772" max="9772" width="6.140625" style="250" customWidth="1"/>
    <col min="9773" max="9773" width="4.7109375" style="250" customWidth="1"/>
    <col min="9774" max="9981" width="9.140625" style="250"/>
    <col min="9982" max="9982" width="3" style="250" bestFit="1" customWidth="1"/>
    <col min="9983" max="9983" width="23.28515625" style="250" customWidth="1"/>
    <col min="9984" max="9984" width="16.28515625" style="250" customWidth="1"/>
    <col min="9985" max="10008" width="2.140625" style="250" customWidth="1"/>
    <col min="10009" max="10009" width="2.140625" style="250" bestFit="1" customWidth="1"/>
    <col min="10010" max="10010" width="2.140625" style="250" customWidth="1"/>
    <col min="10011" max="10013" width="2.28515625" style="250" customWidth="1"/>
    <col min="10014" max="10014" width="2.140625" style="250" customWidth="1"/>
    <col min="10015" max="10016" width="2.28515625" style="250" customWidth="1"/>
    <col min="10017" max="10017" width="2.140625" style="250" customWidth="1"/>
    <col min="10018" max="10019" width="2.28515625" style="250" customWidth="1"/>
    <col min="10020" max="10020" width="2" style="250" customWidth="1"/>
    <col min="10021" max="10023" width="2.28515625" style="250" customWidth="1"/>
    <col min="10024" max="10024" width="5.42578125" style="250" customWidth="1"/>
    <col min="10025" max="10025" width="2.85546875" style="250" customWidth="1"/>
    <col min="10026" max="10026" width="1.42578125" style="250" customWidth="1"/>
    <col min="10027" max="10027" width="3.28515625" style="250" customWidth="1"/>
    <col min="10028" max="10028" width="6.140625" style="250" customWidth="1"/>
    <col min="10029" max="10029" width="4.7109375" style="250" customWidth="1"/>
    <col min="10030" max="10237" width="9.140625" style="250"/>
    <col min="10238" max="10238" width="3" style="250" bestFit="1" customWidth="1"/>
    <col min="10239" max="10239" width="23.28515625" style="250" customWidth="1"/>
    <col min="10240" max="10240" width="16.28515625" style="250" customWidth="1"/>
    <col min="10241" max="10264" width="2.140625" style="250" customWidth="1"/>
    <col min="10265" max="10265" width="2.140625" style="250" bestFit="1" customWidth="1"/>
    <col min="10266" max="10266" width="2.140625" style="250" customWidth="1"/>
    <col min="10267" max="10269" width="2.28515625" style="250" customWidth="1"/>
    <col min="10270" max="10270" width="2.140625" style="250" customWidth="1"/>
    <col min="10271" max="10272" width="2.28515625" style="250" customWidth="1"/>
    <col min="10273" max="10273" width="2.140625" style="250" customWidth="1"/>
    <col min="10274" max="10275" width="2.28515625" style="250" customWidth="1"/>
    <col min="10276" max="10276" width="2" style="250" customWidth="1"/>
    <col min="10277" max="10279" width="2.28515625" style="250" customWidth="1"/>
    <col min="10280" max="10280" width="5.42578125" style="250" customWidth="1"/>
    <col min="10281" max="10281" width="2.85546875" style="250" customWidth="1"/>
    <col min="10282" max="10282" width="1.42578125" style="250" customWidth="1"/>
    <col min="10283" max="10283" width="3.28515625" style="250" customWidth="1"/>
    <col min="10284" max="10284" width="6.140625" style="250" customWidth="1"/>
    <col min="10285" max="10285" width="4.7109375" style="250" customWidth="1"/>
    <col min="10286" max="10493" width="9.140625" style="250"/>
    <col min="10494" max="10494" width="3" style="250" bestFit="1" customWidth="1"/>
    <col min="10495" max="10495" width="23.28515625" style="250" customWidth="1"/>
    <col min="10496" max="10496" width="16.28515625" style="250" customWidth="1"/>
    <col min="10497" max="10520" width="2.140625" style="250" customWidth="1"/>
    <col min="10521" max="10521" width="2.140625" style="250" bestFit="1" customWidth="1"/>
    <col min="10522" max="10522" width="2.140625" style="250" customWidth="1"/>
    <col min="10523" max="10525" width="2.28515625" style="250" customWidth="1"/>
    <col min="10526" max="10526" width="2.140625" style="250" customWidth="1"/>
    <col min="10527" max="10528" width="2.28515625" style="250" customWidth="1"/>
    <col min="10529" max="10529" width="2.140625" style="250" customWidth="1"/>
    <col min="10530" max="10531" width="2.28515625" style="250" customWidth="1"/>
    <col min="10532" max="10532" width="2" style="250" customWidth="1"/>
    <col min="10533" max="10535" width="2.28515625" style="250" customWidth="1"/>
    <col min="10536" max="10536" width="5.42578125" style="250" customWidth="1"/>
    <col min="10537" max="10537" width="2.85546875" style="250" customWidth="1"/>
    <col min="10538" max="10538" width="1.42578125" style="250" customWidth="1"/>
    <col min="10539" max="10539" width="3.28515625" style="250" customWidth="1"/>
    <col min="10540" max="10540" width="6.140625" style="250" customWidth="1"/>
    <col min="10541" max="10541" width="4.7109375" style="250" customWidth="1"/>
    <col min="10542" max="10749" width="9.140625" style="250"/>
    <col min="10750" max="10750" width="3" style="250" bestFit="1" customWidth="1"/>
    <col min="10751" max="10751" width="23.28515625" style="250" customWidth="1"/>
    <col min="10752" max="10752" width="16.28515625" style="250" customWidth="1"/>
    <col min="10753" max="10776" width="2.140625" style="250" customWidth="1"/>
    <col min="10777" max="10777" width="2.140625" style="250" bestFit="1" customWidth="1"/>
    <col min="10778" max="10778" width="2.140625" style="250" customWidth="1"/>
    <col min="10779" max="10781" width="2.28515625" style="250" customWidth="1"/>
    <col min="10782" max="10782" width="2.140625" style="250" customWidth="1"/>
    <col min="10783" max="10784" width="2.28515625" style="250" customWidth="1"/>
    <col min="10785" max="10785" width="2.140625" style="250" customWidth="1"/>
    <col min="10786" max="10787" width="2.28515625" style="250" customWidth="1"/>
    <col min="10788" max="10788" width="2" style="250" customWidth="1"/>
    <col min="10789" max="10791" width="2.28515625" style="250" customWidth="1"/>
    <col min="10792" max="10792" width="5.42578125" style="250" customWidth="1"/>
    <col min="10793" max="10793" width="2.85546875" style="250" customWidth="1"/>
    <col min="10794" max="10794" width="1.42578125" style="250" customWidth="1"/>
    <col min="10795" max="10795" width="3.28515625" style="250" customWidth="1"/>
    <col min="10796" max="10796" width="6.140625" style="250" customWidth="1"/>
    <col min="10797" max="10797" width="4.7109375" style="250" customWidth="1"/>
    <col min="10798" max="11005" width="9.140625" style="250"/>
    <col min="11006" max="11006" width="3" style="250" bestFit="1" customWidth="1"/>
    <col min="11007" max="11007" width="23.28515625" style="250" customWidth="1"/>
    <col min="11008" max="11008" width="16.28515625" style="250" customWidth="1"/>
    <col min="11009" max="11032" width="2.140625" style="250" customWidth="1"/>
    <col min="11033" max="11033" width="2.140625" style="250" bestFit="1" customWidth="1"/>
    <col min="11034" max="11034" width="2.140625" style="250" customWidth="1"/>
    <col min="11035" max="11037" width="2.28515625" style="250" customWidth="1"/>
    <col min="11038" max="11038" width="2.140625" style="250" customWidth="1"/>
    <col min="11039" max="11040" width="2.28515625" style="250" customWidth="1"/>
    <col min="11041" max="11041" width="2.140625" style="250" customWidth="1"/>
    <col min="11042" max="11043" width="2.28515625" style="250" customWidth="1"/>
    <col min="11044" max="11044" width="2" style="250" customWidth="1"/>
    <col min="11045" max="11047" width="2.28515625" style="250" customWidth="1"/>
    <col min="11048" max="11048" width="5.42578125" style="250" customWidth="1"/>
    <col min="11049" max="11049" width="2.85546875" style="250" customWidth="1"/>
    <col min="11050" max="11050" width="1.42578125" style="250" customWidth="1"/>
    <col min="11051" max="11051" width="3.28515625" style="250" customWidth="1"/>
    <col min="11052" max="11052" width="6.140625" style="250" customWidth="1"/>
    <col min="11053" max="11053" width="4.7109375" style="250" customWidth="1"/>
    <col min="11054" max="11261" width="9.140625" style="250"/>
    <col min="11262" max="11262" width="3" style="250" bestFit="1" customWidth="1"/>
    <col min="11263" max="11263" width="23.28515625" style="250" customWidth="1"/>
    <col min="11264" max="11264" width="16.28515625" style="250" customWidth="1"/>
    <col min="11265" max="11288" width="2.140625" style="250" customWidth="1"/>
    <col min="11289" max="11289" width="2.140625" style="250" bestFit="1" customWidth="1"/>
    <col min="11290" max="11290" width="2.140625" style="250" customWidth="1"/>
    <col min="11291" max="11293" width="2.28515625" style="250" customWidth="1"/>
    <col min="11294" max="11294" width="2.140625" style="250" customWidth="1"/>
    <col min="11295" max="11296" width="2.28515625" style="250" customWidth="1"/>
    <col min="11297" max="11297" width="2.140625" style="250" customWidth="1"/>
    <col min="11298" max="11299" width="2.28515625" style="250" customWidth="1"/>
    <col min="11300" max="11300" width="2" style="250" customWidth="1"/>
    <col min="11301" max="11303" width="2.28515625" style="250" customWidth="1"/>
    <col min="11304" max="11304" width="5.42578125" style="250" customWidth="1"/>
    <col min="11305" max="11305" width="2.85546875" style="250" customWidth="1"/>
    <col min="11306" max="11306" width="1.42578125" style="250" customWidth="1"/>
    <col min="11307" max="11307" width="3.28515625" style="250" customWidth="1"/>
    <col min="11308" max="11308" width="6.140625" style="250" customWidth="1"/>
    <col min="11309" max="11309" width="4.7109375" style="250" customWidth="1"/>
    <col min="11310" max="11517" width="9.140625" style="250"/>
    <col min="11518" max="11518" width="3" style="250" bestFit="1" customWidth="1"/>
    <col min="11519" max="11519" width="23.28515625" style="250" customWidth="1"/>
    <col min="11520" max="11520" width="16.28515625" style="250" customWidth="1"/>
    <col min="11521" max="11544" width="2.140625" style="250" customWidth="1"/>
    <col min="11545" max="11545" width="2.140625" style="250" bestFit="1" customWidth="1"/>
    <col min="11546" max="11546" width="2.140625" style="250" customWidth="1"/>
    <col min="11547" max="11549" width="2.28515625" style="250" customWidth="1"/>
    <col min="11550" max="11550" width="2.140625" style="250" customWidth="1"/>
    <col min="11551" max="11552" width="2.28515625" style="250" customWidth="1"/>
    <col min="11553" max="11553" width="2.140625" style="250" customWidth="1"/>
    <col min="11554" max="11555" width="2.28515625" style="250" customWidth="1"/>
    <col min="11556" max="11556" width="2" style="250" customWidth="1"/>
    <col min="11557" max="11559" width="2.28515625" style="250" customWidth="1"/>
    <col min="11560" max="11560" width="5.42578125" style="250" customWidth="1"/>
    <col min="11561" max="11561" width="2.85546875" style="250" customWidth="1"/>
    <col min="11562" max="11562" width="1.42578125" style="250" customWidth="1"/>
    <col min="11563" max="11563" width="3.28515625" style="250" customWidth="1"/>
    <col min="11564" max="11564" width="6.140625" style="250" customWidth="1"/>
    <col min="11565" max="11565" width="4.7109375" style="250" customWidth="1"/>
    <col min="11566" max="11773" width="9.140625" style="250"/>
    <col min="11774" max="11774" width="3" style="250" bestFit="1" customWidth="1"/>
    <col min="11775" max="11775" width="23.28515625" style="250" customWidth="1"/>
    <col min="11776" max="11776" width="16.28515625" style="250" customWidth="1"/>
    <col min="11777" max="11800" width="2.140625" style="250" customWidth="1"/>
    <col min="11801" max="11801" width="2.140625" style="250" bestFit="1" customWidth="1"/>
    <col min="11802" max="11802" width="2.140625" style="250" customWidth="1"/>
    <col min="11803" max="11805" width="2.28515625" style="250" customWidth="1"/>
    <col min="11806" max="11806" width="2.140625" style="250" customWidth="1"/>
    <col min="11807" max="11808" width="2.28515625" style="250" customWidth="1"/>
    <col min="11809" max="11809" width="2.140625" style="250" customWidth="1"/>
    <col min="11810" max="11811" width="2.28515625" style="250" customWidth="1"/>
    <col min="11812" max="11812" width="2" style="250" customWidth="1"/>
    <col min="11813" max="11815" width="2.28515625" style="250" customWidth="1"/>
    <col min="11816" max="11816" width="5.42578125" style="250" customWidth="1"/>
    <col min="11817" max="11817" width="2.85546875" style="250" customWidth="1"/>
    <col min="11818" max="11818" width="1.42578125" style="250" customWidth="1"/>
    <col min="11819" max="11819" width="3.28515625" style="250" customWidth="1"/>
    <col min="11820" max="11820" width="6.140625" style="250" customWidth="1"/>
    <col min="11821" max="11821" width="4.7109375" style="250" customWidth="1"/>
    <col min="11822" max="12029" width="9.140625" style="250"/>
    <col min="12030" max="12030" width="3" style="250" bestFit="1" customWidth="1"/>
    <col min="12031" max="12031" width="23.28515625" style="250" customWidth="1"/>
    <col min="12032" max="12032" width="16.28515625" style="250" customWidth="1"/>
    <col min="12033" max="12056" width="2.140625" style="250" customWidth="1"/>
    <col min="12057" max="12057" width="2.140625" style="250" bestFit="1" customWidth="1"/>
    <col min="12058" max="12058" width="2.140625" style="250" customWidth="1"/>
    <col min="12059" max="12061" width="2.28515625" style="250" customWidth="1"/>
    <col min="12062" max="12062" width="2.140625" style="250" customWidth="1"/>
    <col min="12063" max="12064" width="2.28515625" style="250" customWidth="1"/>
    <col min="12065" max="12065" width="2.140625" style="250" customWidth="1"/>
    <col min="12066" max="12067" width="2.28515625" style="250" customWidth="1"/>
    <col min="12068" max="12068" width="2" style="250" customWidth="1"/>
    <col min="12069" max="12071" width="2.28515625" style="250" customWidth="1"/>
    <col min="12072" max="12072" width="5.42578125" style="250" customWidth="1"/>
    <col min="12073" max="12073" width="2.85546875" style="250" customWidth="1"/>
    <col min="12074" max="12074" width="1.42578125" style="250" customWidth="1"/>
    <col min="12075" max="12075" width="3.28515625" style="250" customWidth="1"/>
    <col min="12076" max="12076" width="6.140625" style="250" customWidth="1"/>
    <col min="12077" max="12077" width="4.7109375" style="250" customWidth="1"/>
    <col min="12078" max="12285" width="9.140625" style="250"/>
    <col min="12286" max="12286" width="3" style="250" bestFit="1" customWidth="1"/>
    <col min="12287" max="12287" width="23.28515625" style="250" customWidth="1"/>
    <col min="12288" max="12288" width="16.28515625" style="250" customWidth="1"/>
    <col min="12289" max="12312" width="2.140625" style="250" customWidth="1"/>
    <col min="12313" max="12313" width="2.140625" style="250" bestFit="1" customWidth="1"/>
    <col min="12314" max="12314" width="2.140625" style="250" customWidth="1"/>
    <col min="12315" max="12317" width="2.28515625" style="250" customWidth="1"/>
    <col min="12318" max="12318" width="2.140625" style="250" customWidth="1"/>
    <col min="12319" max="12320" width="2.28515625" style="250" customWidth="1"/>
    <col min="12321" max="12321" width="2.140625" style="250" customWidth="1"/>
    <col min="12322" max="12323" width="2.28515625" style="250" customWidth="1"/>
    <col min="12324" max="12324" width="2" style="250" customWidth="1"/>
    <col min="12325" max="12327" width="2.28515625" style="250" customWidth="1"/>
    <col min="12328" max="12328" width="5.42578125" style="250" customWidth="1"/>
    <col min="12329" max="12329" width="2.85546875" style="250" customWidth="1"/>
    <col min="12330" max="12330" width="1.42578125" style="250" customWidth="1"/>
    <col min="12331" max="12331" width="3.28515625" style="250" customWidth="1"/>
    <col min="12332" max="12332" width="6.140625" style="250" customWidth="1"/>
    <col min="12333" max="12333" width="4.7109375" style="250" customWidth="1"/>
    <col min="12334" max="12541" width="9.140625" style="250"/>
    <col min="12542" max="12542" width="3" style="250" bestFit="1" customWidth="1"/>
    <col min="12543" max="12543" width="23.28515625" style="250" customWidth="1"/>
    <col min="12544" max="12544" width="16.28515625" style="250" customWidth="1"/>
    <col min="12545" max="12568" width="2.140625" style="250" customWidth="1"/>
    <col min="12569" max="12569" width="2.140625" style="250" bestFit="1" customWidth="1"/>
    <col min="12570" max="12570" width="2.140625" style="250" customWidth="1"/>
    <col min="12571" max="12573" width="2.28515625" style="250" customWidth="1"/>
    <col min="12574" max="12574" width="2.140625" style="250" customWidth="1"/>
    <col min="12575" max="12576" width="2.28515625" style="250" customWidth="1"/>
    <col min="12577" max="12577" width="2.140625" style="250" customWidth="1"/>
    <col min="12578" max="12579" width="2.28515625" style="250" customWidth="1"/>
    <col min="12580" max="12580" width="2" style="250" customWidth="1"/>
    <col min="12581" max="12583" width="2.28515625" style="250" customWidth="1"/>
    <col min="12584" max="12584" width="5.42578125" style="250" customWidth="1"/>
    <col min="12585" max="12585" width="2.85546875" style="250" customWidth="1"/>
    <col min="12586" max="12586" width="1.42578125" style="250" customWidth="1"/>
    <col min="12587" max="12587" width="3.28515625" style="250" customWidth="1"/>
    <col min="12588" max="12588" width="6.140625" style="250" customWidth="1"/>
    <col min="12589" max="12589" width="4.7109375" style="250" customWidth="1"/>
    <col min="12590" max="12797" width="9.140625" style="250"/>
    <col min="12798" max="12798" width="3" style="250" bestFit="1" customWidth="1"/>
    <col min="12799" max="12799" width="23.28515625" style="250" customWidth="1"/>
    <col min="12800" max="12800" width="16.28515625" style="250" customWidth="1"/>
    <col min="12801" max="12824" width="2.140625" style="250" customWidth="1"/>
    <col min="12825" max="12825" width="2.140625" style="250" bestFit="1" customWidth="1"/>
    <col min="12826" max="12826" width="2.140625" style="250" customWidth="1"/>
    <col min="12827" max="12829" width="2.28515625" style="250" customWidth="1"/>
    <col min="12830" max="12830" width="2.140625" style="250" customWidth="1"/>
    <col min="12831" max="12832" width="2.28515625" style="250" customWidth="1"/>
    <col min="12833" max="12833" width="2.140625" style="250" customWidth="1"/>
    <col min="12834" max="12835" width="2.28515625" style="250" customWidth="1"/>
    <col min="12836" max="12836" width="2" style="250" customWidth="1"/>
    <col min="12837" max="12839" width="2.28515625" style="250" customWidth="1"/>
    <col min="12840" max="12840" width="5.42578125" style="250" customWidth="1"/>
    <col min="12841" max="12841" width="2.85546875" style="250" customWidth="1"/>
    <col min="12842" max="12842" width="1.42578125" style="250" customWidth="1"/>
    <col min="12843" max="12843" width="3.28515625" style="250" customWidth="1"/>
    <col min="12844" max="12844" width="6.140625" style="250" customWidth="1"/>
    <col min="12845" max="12845" width="4.7109375" style="250" customWidth="1"/>
    <col min="12846" max="13053" width="9.140625" style="250"/>
    <col min="13054" max="13054" width="3" style="250" bestFit="1" customWidth="1"/>
    <col min="13055" max="13055" width="23.28515625" style="250" customWidth="1"/>
    <col min="13056" max="13056" width="16.28515625" style="250" customWidth="1"/>
    <col min="13057" max="13080" width="2.140625" style="250" customWidth="1"/>
    <col min="13081" max="13081" width="2.140625" style="250" bestFit="1" customWidth="1"/>
    <col min="13082" max="13082" width="2.140625" style="250" customWidth="1"/>
    <col min="13083" max="13085" width="2.28515625" style="250" customWidth="1"/>
    <col min="13086" max="13086" width="2.140625" style="250" customWidth="1"/>
    <col min="13087" max="13088" width="2.28515625" style="250" customWidth="1"/>
    <col min="13089" max="13089" width="2.140625" style="250" customWidth="1"/>
    <col min="13090" max="13091" width="2.28515625" style="250" customWidth="1"/>
    <col min="13092" max="13092" width="2" style="250" customWidth="1"/>
    <col min="13093" max="13095" width="2.28515625" style="250" customWidth="1"/>
    <col min="13096" max="13096" width="5.42578125" style="250" customWidth="1"/>
    <col min="13097" max="13097" width="2.85546875" style="250" customWidth="1"/>
    <col min="13098" max="13098" width="1.42578125" style="250" customWidth="1"/>
    <col min="13099" max="13099" width="3.28515625" style="250" customWidth="1"/>
    <col min="13100" max="13100" width="6.140625" style="250" customWidth="1"/>
    <col min="13101" max="13101" width="4.7109375" style="250" customWidth="1"/>
    <col min="13102" max="13309" width="9.140625" style="250"/>
    <col min="13310" max="13310" width="3" style="250" bestFit="1" customWidth="1"/>
    <col min="13311" max="13311" width="23.28515625" style="250" customWidth="1"/>
    <col min="13312" max="13312" width="16.28515625" style="250" customWidth="1"/>
    <col min="13313" max="13336" width="2.140625" style="250" customWidth="1"/>
    <col min="13337" max="13337" width="2.140625" style="250" bestFit="1" customWidth="1"/>
    <col min="13338" max="13338" width="2.140625" style="250" customWidth="1"/>
    <col min="13339" max="13341" width="2.28515625" style="250" customWidth="1"/>
    <col min="13342" max="13342" width="2.140625" style="250" customWidth="1"/>
    <col min="13343" max="13344" width="2.28515625" style="250" customWidth="1"/>
    <col min="13345" max="13345" width="2.140625" style="250" customWidth="1"/>
    <col min="13346" max="13347" width="2.28515625" style="250" customWidth="1"/>
    <col min="13348" max="13348" width="2" style="250" customWidth="1"/>
    <col min="13349" max="13351" width="2.28515625" style="250" customWidth="1"/>
    <col min="13352" max="13352" width="5.42578125" style="250" customWidth="1"/>
    <col min="13353" max="13353" width="2.85546875" style="250" customWidth="1"/>
    <col min="13354" max="13354" width="1.42578125" style="250" customWidth="1"/>
    <col min="13355" max="13355" width="3.28515625" style="250" customWidth="1"/>
    <col min="13356" max="13356" width="6.140625" style="250" customWidth="1"/>
    <col min="13357" max="13357" width="4.7109375" style="250" customWidth="1"/>
    <col min="13358" max="13565" width="9.140625" style="250"/>
    <col min="13566" max="13566" width="3" style="250" bestFit="1" customWidth="1"/>
    <col min="13567" max="13567" width="23.28515625" style="250" customWidth="1"/>
    <col min="13568" max="13568" width="16.28515625" style="250" customWidth="1"/>
    <col min="13569" max="13592" width="2.140625" style="250" customWidth="1"/>
    <col min="13593" max="13593" width="2.140625" style="250" bestFit="1" customWidth="1"/>
    <col min="13594" max="13594" width="2.140625" style="250" customWidth="1"/>
    <col min="13595" max="13597" width="2.28515625" style="250" customWidth="1"/>
    <col min="13598" max="13598" width="2.140625" style="250" customWidth="1"/>
    <col min="13599" max="13600" width="2.28515625" style="250" customWidth="1"/>
    <col min="13601" max="13601" width="2.140625" style="250" customWidth="1"/>
    <col min="13602" max="13603" width="2.28515625" style="250" customWidth="1"/>
    <col min="13604" max="13604" width="2" style="250" customWidth="1"/>
    <col min="13605" max="13607" width="2.28515625" style="250" customWidth="1"/>
    <col min="13608" max="13608" width="5.42578125" style="250" customWidth="1"/>
    <col min="13609" max="13609" width="2.85546875" style="250" customWidth="1"/>
    <col min="13610" max="13610" width="1.42578125" style="250" customWidth="1"/>
    <col min="13611" max="13611" width="3.28515625" style="250" customWidth="1"/>
    <col min="13612" max="13612" width="6.140625" style="250" customWidth="1"/>
    <col min="13613" max="13613" width="4.7109375" style="250" customWidth="1"/>
    <col min="13614" max="13821" width="9.140625" style="250"/>
    <col min="13822" max="13822" width="3" style="250" bestFit="1" customWidth="1"/>
    <col min="13823" max="13823" width="23.28515625" style="250" customWidth="1"/>
    <col min="13824" max="13824" width="16.28515625" style="250" customWidth="1"/>
    <col min="13825" max="13848" width="2.140625" style="250" customWidth="1"/>
    <col min="13849" max="13849" width="2.140625" style="250" bestFit="1" customWidth="1"/>
    <col min="13850" max="13850" width="2.140625" style="250" customWidth="1"/>
    <col min="13851" max="13853" width="2.28515625" style="250" customWidth="1"/>
    <col min="13854" max="13854" width="2.140625" style="250" customWidth="1"/>
    <col min="13855" max="13856" width="2.28515625" style="250" customWidth="1"/>
    <col min="13857" max="13857" width="2.140625" style="250" customWidth="1"/>
    <col min="13858" max="13859" width="2.28515625" style="250" customWidth="1"/>
    <col min="13860" max="13860" width="2" style="250" customWidth="1"/>
    <col min="13861" max="13863" width="2.28515625" style="250" customWidth="1"/>
    <col min="13864" max="13864" width="5.42578125" style="250" customWidth="1"/>
    <col min="13865" max="13865" width="2.85546875" style="250" customWidth="1"/>
    <col min="13866" max="13866" width="1.42578125" style="250" customWidth="1"/>
    <col min="13867" max="13867" width="3.28515625" style="250" customWidth="1"/>
    <col min="13868" max="13868" width="6.140625" style="250" customWidth="1"/>
    <col min="13869" max="13869" width="4.7109375" style="250" customWidth="1"/>
    <col min="13870" max="14077" width="9.140625" style="250"/>
    <col min="14078" max="14078" width="3" style="250" bestFit="1" customWidth="1"/>
    <col min="14079" max="14079" width="23.28515625" style="250" customWidth="1"/>
    <col min="14080" max="14080" width="16.28515625" style="250" customWidth="1"/>
    <col min="14081" max="14104" width="2.140625" style="250" customWidth="1"/>
    <col min="14105" max="14105" width="2.140625" style="250" bestFit="1" customWidth="1"/>
    <col min="14106" max="14106" width="2.140625" style="250" customWidth="1"/>
    <col min="14107" max="14109" width="2.28515625" style="250" customWidth="1"/>
    <col min="14110" max="14110" width="2.140625" style="250" customWidth="1"/>
    <col min="14111" max="14112" width="2.28515625" style="250" customWidth="1"/>
    <col min="14113" max="14113" width="2.140625" style="250" customWidth="1"/>
    <col min="14114" max="14115" width="2.28515625" style="250" customWidth="1"/>
    <col min="14116" max="14116" width="2" style="250" customWidth="1"/>
    <col min="14117" max="14119" width="2.28515625" style="250" customWidth="1"/>
    <col min="14120" max="14120" width="5.42578125" style="250" customWidth="1"/>
    <col min="14121" max="14121" width="2.85546875" style="250" customWidth="1"/>
    <col min="14122" max="14122" width="1.42578125" style="250" customWidth="1"/>
    <col min="14123" max="14123" width="3.28515625" style="250" customWidth="1"/>
    <col min="14124" max="14124" width="6.140625" style="250" customWidth="1"/>
    <col min="14125" max="14125" width="4.7109375" style="250" customWidth="1"/>
    <col min="14126" max="14333" width="9.140625" style="250"/>
    <col min="14334" max="14334" width="3" style="250" bestFit="1" customWidth="1"/>
    <col min="14335" max="14335" width="23.28515625" style="250" customWidth="1"/>
    <col min="14336" max="14336" width="16.28515625" style="250" customWidth="1"/>
    <col min="14337" max="14360" width="2.140625" style="250" customWidth="1"/>
    <col min="14361" max="14361" width="2.140625" style="250" bestFit="1" customWidth="1"/>
    <col min="14362" max="14362" width="2.140625" style="250" customWidth="1"/>
    <col min="14363" max="14365" width="2.28515625" style="250" customWidth="1"/>
    <col min="14366" max="14366" width="2.140625" style="250" customWidth="1"/>
    <col min="14367" max="14368" width="2.28515625" style="250" customWidth="1"/>
    <col min="14369" max="14369" width="2.140625" style="250" customWidth="1"/>
    <col min="14370" max="14371" width="2.28515625" style="250" customWidth="1"/>
    <col min="14372" max="14372" width="2" style="250" customWidth="1"/>
    <col min="14373" max="14375" width="2.28515625" style="250" customWidth="1"/>
    <col min="14376" max="14376" width="5.42578125" style="250" customWidth="1"/>
    <col min="14377" max="14377" width="2.85546875" style="250" customWidth="1"/>
    <col min="14378" max="14378" width="1.42578125" style="250" customWidth="1"/>
    <col min="14379" max="14379" width="3.28515625" style="250" customWidth="1"/>
    <col min="14380" max="14380" width="6.140625" style="250" customWidth="1"/>
    <col min="14381" max="14381" width="4.7109375" style="250" customWidth="1"/>
    <col min="14382" max="14589" width="9.140625" style="250"/>
    <col min="14590" max="14590" width="3" style="250" bestFit="1" customWidth="1"/>
    <col min="14591" max="14591" width="23.28515625" style="250" customWidth="1"/>
    <col min="14592" max="14592" width="16.28515625" style="250" customWidth="1"/>
    <col min="14593" max="14616" width="2.140625" style="250" customWidth="1"/>
    <col min="14617" max="14617" width="2.140625" style="250" bestFit="1" customWidth="1"/>
    <col min="14618" max="14618" width="2.140625" style="250" customWidth="1"/>
    <col min="14619" max="14621" width="2.28515625" style="250" customWidth="1"/>
    <col min="14622" max="14622" width="2.140625" style="250" customWidth="1"/>
    <col min="14623" max="14624" width="2.28515625" style="250" customWidth="1"/>
    <col min="14625" max="14625" width="2.140625" style="250" customWidth="1"/>
    <col min="14626" max="14627" width="2.28515625" style="250" customWidth="1"/>
    <col min="14628" max="14628" width="2" style="250" customWidth="1"/>
    <col min="14629" max="14631" width="2.28515625" style="250" customWidth="1"/>
    <col min="14632" max="14632" width="5.42578125" style="250" customWidth="1"/>
    <col min="14633" max="14633" width="2.85546875" style="250" customWidth="1"/>
    <col min="14634" max="14634" width="1.42578125" style="250" customWidth="1"/>
    <col min="14635" max="14635" width="3.28515625" style="250" customWidth="1"/>
    <col min="14636" max="14636" width="6.140625" style="250" customWidth="1"/>
    <col min="14637" max="14637" width="4.7109375" style="250" customWidth="1"/>
    <col min="14638" max="14845" width="9.140625" style="250"/>
    <col min="14846" max="14846" width="3" style="250" bestFit="1" customWidth="1"/>
    <col min="14847" max="14847" width="23.28515625" style="250" customWidth="1"/>
    <col min="14848" max="14848" width="16.28515625" style="250" customWidth="1"/>
    <col min="14849" max="14872" width="2.140625" style="250" customWidth="1"/>
    <col min="14873" max="14873" width="2.140625" style="250" bestFit="1" customWidth="1"/>
    <col min="14874" max="14874" width="2.140625" style="250" customWidth="1"/>
    <col min="14875" max="14877" width="2.28515625" style="250" customWidth="1"/>
    <col min="14878" max="14878" width="2.140625" style="250" customWidth="1"/>
    <col min="14879" max="14880" width="2.28515625" style="250" customWidth="1"/>
    <col min="14881" max="14881" width="2.140625" style="250" customWidth="1"/>
    <col min="14882" max="14883" width="2.28515625" style="250" customWidth="1"/>
    <col min="14884" max="14884" width="2" style="250" customWidth="1"/>
    <col min="14885" max="14887" width="2.28515625" style="250" customWidth="1"/>
    <col min="14888" max="14888" width="5.42578125" style="250" customWidth="1"/>
    <col min="14889" max="14889" width="2.85546875" style="250" customWidth="1"/>
    <col min="14890" max="14890" width="1.42578125" style="250" customWidth="1"/>
    <col min="14891" max="14891" width="3.28515625" style="250" customWidth="1"/>
    <col min="14892" max="14892" width="6.140625" style="250" customWidth="1"/>
    <col min="14893" max="14893" width="4.7109375" style="250" customWidth="1"/>
    <col min="14894" max="15101" width="9.140625" style="250"/>
    <col min="15102" max="15102" width="3" style="250" bestFit="1" customWidth="1"/>
    <col min="15103" max="15103" width="23.28515625" style="250" customWidth="1"/>
    <col min="15104" max="15104" width="16.28515625" style="250" customWidth="1"/>
    <col min="15105" max="15128" width="2.140625" style="250" customWidth="1"/>
    <col min="15129" max="15129" width="2.140625" style="250" bestFit="1" customWidth="1"/>
    <col min="15130" max="15130" width="2.140625" style="250" customWidth="1"/>
    <col min="15131" max="15133" width="2.28515625" style="250" customWidth="1"/>
    <col min="15134" max="15134" width="2.140625" style="250" customWidth="1"/>
    <col min="15135" max="15136" width="2.28515625" style="250" customWidth="1"/>
    <col min="15137" max="15137" width="2.140625" style="250" customWidth="1"/>
    <col min="15138" max="15139" width="2.28515625" style="250" customWidth="1"/>
    <col min="15140" max="15140" width="2" style="250" customWidth="1"/>
    <col min="15141" max="15143" width="2.28515625" style="250" customWidth="1"/>
    <col min="15144" max="15144" width="5.42578125" style="250" customWidth="1"/>
    <col min="15145" max="15145" width="2.85546875" style="250" customWidth="1"/>
    <col min="15146" max="15146" width="1.42578125" style="250" customWidth="1"/>
    <col min="15147" max="15147" width="3.28515625" style="250" customWidth="1"/>
    <col min="15148" max="15148" width="6.140625" style="250" customWidth="1"/>
    <col min="15149" max="15149" width="4.7109375" style="250" customWidth="1"/>
    <col min="15150" max="15357" width="9.140625" style="250"/>
    <col min="15358" max="15358" width="3" style="250" bestFit="1" customWidth="1"/>
    <col min="15359" max="15359" width="23.28515625" style="250" customWidth="1"/>
    <col min="15360" max="15360" width="16.28515625" style="250" customWidth="1"/>
    <col min="15361" max="15384" width="2.140625" style="250" customWidth="1"/>
    <col min="15385" max="15385" width="2.140625" style="250" bestFit="1" customWidth="1"/>
    <col min="15386" max="15386" width="2.140625" style="250" customWidth="1"/>
    <col min="15387" max="15389" width="2.28515625" style="250" customWidth="1"/>
    <col min="15390" max="15390" width="2.140625" style="250" customWidth="1"/>
    <col min="15391" max="15392" width="2.28515625" style="250" customWidth="1"/>
    <col min="15393" max="15393" width="2.140625" style="250" customWidth="1"/>
    <col min="15394" max="15395" width="2.28515625" style="250" customWidth="1"/>
    <col min="15396" max="15396" width="2" style="250" customWidth="1"/>
    <col min="15397" max="15399" width="2.28515625" style="250" customWidth="1"/>
    <col min="15400" max="15400" width="5.42578125" style="250" customWidth="1"/>
    <col min="15401" max="15401" width="2.85546875" style="250" customWidth="1"/>
    <col min="15402" max="15402" width="1.42578125" style="250" customWidth="1"/>
    <col min="15403" max="15403" width="3.28515625" style="250" customWidth="1"/>
    <col min="15404" max="15404" width="6.140625" style="250" customWidth="1"/>
    <col min="15405" max="15405" width="4.7109375" style="250" customWidth="1"/>
    <col min="15406" max="15613" width="9.140625" style="250"/>
    <col min="15614" max="15614" width="3" style="250" bestFit="1" customWidth="1"/>
    <col min="15615" max="15615" width="23.28515625" style="250" customWidth="1"/>
    <col min="15616" max="15616" width="16.28515625" style="250" customWidth="1"/>
    <col min="15617" max="15640" width="2.140625" style="250" customWidth="1"/>
    <col min="15641" max="15641" width="2.140625" style="250" bestFit="1" customWidth="1"/>
    <col min="15642" max="15642" width="2.140625" style="250" customWidth="1"/>
    <col min="15643" max="15645" width="2.28515625" style="250" customWidth="1"/>
    <col min="15646" max="15646" width="2.140625" style="250" customWidth="1"/>
    <col min="15647" max="15648" width="2.28515625" style="250" customWidth="1"/>
    <col min="15649" max="15649" width="2.140625" style="250" customWidth="1"/>
    <col min="15650" max="15651" width="2.28515625" style="250" customWidth="1"/>
    <col min="15652" max="15652" width="2" style="250" customWidth="1"/>
    <col min="15653" max="15655" width="2.28515625" style="250" customWidth="1"/>
    <col min="15656" max="15656" width="5.42578125" style="250" customWidth="1"/>
    <col min="15657" max="15657" width="2.85546875" style="250" customWidth="1"/>
    <col min="15658" max="15658" width="1.42578125" style="250" customWidth="1"/>
    <col min="15659" max="15659" width="3.28515625" style="250" customWidth="1"/>
    <col min="15660" max="15660" width="6.140625" style="250" customWidth="1"/>
    <col min="15661" max="15661" width="4.7109375" style="250" customWidth="1"/>
    <col min="15662" max="15869" width="9.140625" style="250"/>
    <col min="15870" max="15870" width="3" style="250" bestFit="1" customWidth="1"/>
    <col min="15871" max="15871" width="23.28515625" style="250" customWidth="1"/>
    <col min="15872" max="15872" width="16.28515625" style="250" customWidth="1"/>
    <col min="15873" max="15896" width="2.140625" style="250" customWidth="1"/>
    <col min="15897" max="15897" width="2.140625" style="250" bestFit="1" customWidth="1"/>
    <col min="15898" max="15898" width="2.140625" style="250" customWidth="1"/>
    <col min="15899" max="15901" width="2.28515625" style="250" customWidth="1"/>
    <col min="15902" max="15902" width="2.140625" style="250" customWidth="1"/>
    <col min="15903" max="15904" width="2.28515625" style="250" customWidth="1"/>
    <col min="15905" max="15905" width="2.140625" style="250" customWidth="1"/>
    <col min="15906" max="15907" width="2.28515625" style="250" customWidth="1"/>
    <col min="15908" max="15908" width="2" style="250" customWidth="1"/>
    <col min="15909" max="15911" width="2.28515625" style="250" customWidth="1"/>
    <col min="15912" max="15912" width="5.42578125" style="250" customWidth="1"/>
    <col min="15913" max="15913" width="2.85546875" style="250" customWidth="1"/>
    <col min="15914" max="15914" width="1.42578125" style="250" customWidth="1"/>
    <col min="15915" max="15915" width="3.28515625" style="250" customWidth="1"/>
    <col min="15916" max="15916" width="6.140625" style="250" customWidth="1"/>
    <col min="15917" max="15917" width="4.7109375" style="250" customWidth="1"/>
    <col min="15918" max="16125" width="9.140625" style="250"/>
    <col min="16126" max="16126" width="3" style="250" bestFit="1" customWidth="1"/>
    <col min="16127" max="16127" width="23.28515625" style="250" customWidth="1"/>
    <col min="16128" max="16128" width="16.28515625" style="250" customWidth="1"/>
    <col min="16129" max="16152" width="2.140625" style="250" customWidth="1"/>
    <col min="16153" max="16153" width="2.140625" style="250" bestFit="1" customWidth="1"/>
    <col min="16154" max="16154" width="2.140625" style="250" customWidth="1"/>
    <col min="16155" max="16157" width="2.28515625" style="250" customWidth="1"/>
    <col min="16158" max="16158" width="2.140625" style="250" customWidth="1"/>
    <col min="16159" max="16160" width="2.28515625" style="250" customWidth="1"/>
    <col min="16161" max="16161" width="2.140625" style="250" customWidth="1"/>
    <col min="16162" max="16163" width="2.28515625" style="250" customWidth="1"/>
    <col min="16164" max="16164" width="2" style="250" customWidth="1"/>
    <col min="16165" max="16167" width="2.28515625" style="250" customWidth="1"/>
    <col min="16168" max="16168" width="5.42578125" style="250" customWidth="1"/>
    <col min="16169" max="16169" width="2.85546875" style="250" customWidth="1"/>
    <col min="16170" max="16170" width="1.42578125" style="250" customWidth="1"/>
    <col min="16171" max="16171" width="3.28515625" style="250" customWidth="1"/>
    <col min="16172" max="16172" width="6.140625" style="250" customWidth="1"/>
    <col min="16173" max="16173" width="4.7109375" style="250" customWidth="1"/>
    <col min="16174" max="16384" width="9.140625" style="250"/>
  </cols>
  <sheetData>
    <row r="1" spans="1:59" ht="27" customHeight="1">
      <c r="D1" s="691" t="s">
        <v>359</v>
      </c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586"/>
      <c r="AC1" s="586"/>
      <c r="AD1" s="586"/>
      <c r="AE1" s="587"/>
      <c r="AF1" s="587"/>
      <c r="AG1" s="587"/>
      <c r="AH1" s="587"/>
      <c r="AI1" s="587"/>
      <c r="AJ1" s="587"/>
      <c r="AK1" s="587"/>
      <c r="AL1" s="587"/>
      <c r="AM1" s="587"/>
    </row>
    <row r="2" spans="1:59" ht="5.25" customHeight="1"/>
    <row r="3" spans="1:59" ht="12.75" customHeight="1">
      <c r="A3" s="577" t="s">
        <v>213</v>
      </c>
      <c r="B3" s="577"/>
      <c r="C3" s="577" t="s">
        <v>214</v>
      </c>
      <c r="D3" s="576"/>
      <c r="E3" s="589">
        <v>1</v>
      </c>
      <c r="F3" s="589"/>
      <c r="G3" s="589"/>
      <c r="H3" s="589">
        <v>2</v>
      </c>
      <c r="I3" s="589"/>
      <c r="J3" s="589"/>
      <c r="K3" s="589">
        <v>3</v>
      </c>
      <c r="L3" s="589"/>
      <c r="M3" s="589"/>
      <c r="N3" s="589">
        <v>4</v>
      </c>
      <c r="O3" s="589"/>
      <c r="P3" s="589"/>
      <c r="Q3" s="589">
        <v>5</v>
      </c>
      <c r="R3" s="589"/>
      <c r="S3" s="589"/>
      <c r="T3" s="589">
        <v>6</v>
      </c>
      <c r="U3" s="589"/>
      <c r="V3" s="589"/>
      <c r="W3" s="589">
        <v>7</v>
      </c>
      <c r="X3" s="589"/>
      <c r="Y3" s="589"/>
      <c r="Z3" s="589">
        <v>8</v>
      </c>
      <c r="AA3" s="589"/>
      <c r="AB3" s="589"/>
      <c r="AC3" s="589">
        <v>9</v>
      </c>
      <c r="AD3" s="589"/>
      <c r="AE3" s="589"/>
      <c r="AF3" s="589">
        <v>10</v>
      </c>
      <c r="AG3" s="589"/>
      <c r="AH3" s="589"/>
      <c r="AI3" s="589">
        <v>11</v>
      </c>
      <c r="AJ3" s="589"/>
      <c r="AK3" s="589"/>
      <c r="AL3" s="589">
        <v>12</v>
      </c>
      <c r="AM3" s="589"/>
      <c r="AN3" s="590" t="s">
        <v>1</v>
      </c>
      <c r="AO3" s="693" t="s">
        <v>215</v>
      </c>
      <c r="AP3" s="693"/>
      <c r="AQ3" s="693"/>
      <c r="AR3" s="591" t="s">
        <v>2</v>
      </c>
      <c r="BD3" s="592" t="s">
        <v>270</v>
      </c>
      <c r="BE3" s="592" t="s">
        <v>271</v>
      </c>
      <c r="BF3" s="592" t="s">
        <v>272</v>
      </c>
      <c r="BG3" s="592" t="s">
        <v>273</v>
      </c>
    </row>
    <row r="4" spans="1:59" ht="12.6" customHeight="1">
      <c r="A4" s="694">
        <v>1</v>
      </c>
      <c r="B4" s="696" t="s">
        <v>242</v>
      </c>
      <c r="C4" s="698" t="s">
        <v>247</v>
      </c>
      <c r="D4" s="593"/>
      <c r="E4" s="594"/>
      <c r="F4" s="595"/>
      <c r="G4" s="640"/>
      <c r="H4" s="641">
        <v>2</v>
      </c>
      <c r="I4" s="642"/>
      <c r="J4" s="643"/>
      <c r="K4" s="641">
        <v>2</v>
      </c>
      <c r="L4" s="644"/>
      <c r="M4" s="640"/>
      <c r="N4" s="642">
        <v>2</v>
      </c>
      <c r="O4" s="642"/>
      <c r="P4" s="601"/>
      <c r="Q4" s="602">
        <v>0</v>
      </c>
      <c r="R4" s="603"/>
      <c r="S4" s="640"/>
      <c r="T4" s="642">
        <v>3</v>
      </c>
      <c r="U4" s="642"/>
      <c r="V4" s="643"/>
      <c r="W4" s="641">
        <v>3</v>
      </c>
      <c r="X4" s="644"/>
      <c r="Y4" s="596"/>
      <c r="Z4" s="597">
        <v>0</v>
      </c>
      <c r="AA4" s="598"/>
      <c r="AB4" s="604"/>
      <c r="AC4" s="597">
        <v>0</v>
      </c>
      <c r="AD4" s="598"/>
      <c r="AE4" s="605"/>
      <c r="AF4" s="597">
        <v>1</v>
      </c>
      <c r="AG4" s="600"/>
      <c r="AH4" s="650"/>
      <c r="AI4" s="641">
        <v>2</v>
      </c>
      <c r="AJ4" s="644"/>
      <c r="AK4" s="650"/>
      <c r="AL4" s="641">
        <v>3</v>
      </c>
      <c r="AM4" s="644"/>
      <c r="AN4" s="700">
        <f>SUM(E4+H4+K4+N4+Q4+T4+W4+Z4+AC4+AF4+AI4+AL4)</f>
        <v>18</v>
      </c>
      <c r="AO4" s="702">
        <f>SUM(D5+G5+J5+M5+P5+S5+V5+Y5+AB5+AE5+AH5+AK5)</f>
        <v>34</v>
      </c>
      <c r="AP4" s="704" t="s">
        <v>216</v>
      </c>
      <c r="AQ4" s="706">
        <f>SUM(F5+I5+L5+O5+R5+U5+X5+AA5+AD5+AJ5+AM5+AG5)</f>
        <v>30</v>
      </c>
      <c r="AR4" s="708" t="s">
        <v>361</v>
      </c>
      <c r="BD4" s="606" t="s">
        <v>274</v>
      </c>
      <c r="BE4" s="606" t="s">
        <v>275</v>
      </c>
      <c r="BF4" s="606" t="s">
        <v>276</v>
      </c>
      <c r="BG4" s="606" t="s">
        <v>277</v>
      </c>
    </row>
    <row r="5" spans="1:59" ht="12.6" customHeight="1">
      <c r="A5" s="695"/>
      <c r="B5" s="697"/>
      <c r="C5" s="699"/>
      <c r="D5" s="607"/>
      <c r="E5" s="608"/>
      <c r="F5" s="609"/>
      <c r="G5" s="645">
        <v>4</v>
      </c>
      <c r="H5" s="646"/>
      <c r="I5" s="647">
        <v>3</v>
      </c>
      <c r="J5" s="648">
        <v>4</v>
      </c>
      <c r="K5" s="646"/>
      <c r="L5" s="649">
        <v>3</v>
      </c>
      <c r="M5" s="645">
        <v>4</v>
      </c>
      <c r="N5" s="647"/>
      <c r="O5" s="647">
        <v>3</v>
      </c>
      <c r="P5" s="613">
        <v>2</v>
      </c>
      <c r="Q5" s="612"/>
      <c r="R5" s="614">
        <v>4</v>
      </c>
      <c r="S5" s="645">
        <v>4</v>
      </c>
      <c r="T5" s="647"/>
      <c r="U5" s="647">
        <v>1</v>
      </c>
      <c r="V5" s="648">
        <v>4</v>
      </c>
      <c r="W5" s="646"/>
      <c r="X5" s="649">
        <v>0</v>
      </c>
      <c r="Y5" s="610">
        <v>0</v>
      </c>
      <c r="Z5" s="611"/>
      <c r="AA5" s="612">
        <v>4</v>
      </c>
      <c r="AB5" s="615">
        <v>1</v>
      </c>
      <c r="AC5" s="611"/>
      <c r="AD5" s="612">
        <v>4</v>
      </c>
      <c r="AE5" s="616">
        <v>3</v>
      </c>
      <c r="AF5" s="611"/>
      <c r="AG5" s="614">
        <v>4</v>
      </c>
      <c r="AH5" s="651">
        <v>4</v>
      </c>
      <c r="AI5" s="646"/>
      <c r="AJ5" s="649">
        <v>3</v>
      </c>
      <c r="AK5" s="651">
        <v>4</v>
      </c>
      <c r="AL5" s="646"/>
      <c r="AM5" s="649">
        <v>1</v>
      </c>
      <c r="AN5" s="701"/>
      <c r="AO5" s="703"/>
      <c r="AP5" s="705"/>
      <c r="AQ5" s="707"/>
      <c r="AR5" s="709"/>
      <c r="BD5" s="606" t="s">
        <v>278</v>
      </c>
      <c r="BE5" s="606" t="s">
        <v>279</v>
      </c>
      <c r="BF5" s="606" t="s">
        <v>280</v>
      </c>
      <c r="BG5" s="606" t="s">
        <v>281</v>
      </c>
    </row>
    <row r="6" spans="1:59" ht="12.6" customHeight="1">
      <c r="A6" s="694">
        <v>2</v>
      </c>
      <c r="B6" s="696" t="s">
        <v>166</v>
      </c>
      <c r="C6" s="698" t="s">
        <v>11</v>
      </c>
      <c r="D6" s="599"/>
      <c r="E6" s="597">
        <v>1</v>
      </c>
      <c r="F6" s="600"/>
      <c r="G6" s="593"/>
      <c r="H6" s="594"/>
      <c r="I6" s="595"/>
      <c r="J6" s="643"/>
      <c r="K6" s="641">
        <v>2</v>
      </c>
      <c r="L6" s="644"/>
      <c r="M6" s="652"/>
      <c r="N6" s="653">
        <v>3</v>
      </c>
      <c r="O6" s="654"/>
      <c r="P6" s="599"/>
      <c r="Q6" s="598">
        <v>0</v>
      </c>
      <c r="R6" s="600"/>
      <c r="S6" s="652"/>
      <c r="T6" s="654">
        <v>2</v>
      </c>
      <c r="U6" s="654"/>
      <c r="V6" s="643"/>
      <c r="W6" s="641">
        <v>3</v>
      </c>
      <c r="X6" s="644"/>
      <c r="Y6" s="652"/>
      <c r="Z6" s="653">
        <v>3</v>
      </c>
      <c r="AA6" s="654"/>
      <c r="AB6" s="655"/>
      <c r="AC6" s="653">
        <v>3</v>
      </c>
      <c r="AD6" s="654"/>
      <c r="AE6" s="605"/>
      <c r="AF6" s="597">
        <v>0</v>
      </c>
      <c r="AG6" s="600"/>
      <c r="AH6" s="650"/>
      <c r="AI6" s="641">
        <v>3</v>
      </c>
      <c r="AJ6" s="644"/>
      <c r="AK6" s="605"/>
      <c r="AL6" s="597">
        <v>0</v>
      </c>
      <c r="AM6" s="600"/>
      <c r="AN6" s="700">
        <f t="shared" ref="AN6" si="0">SUM(E6+H6+K6+N6+Q6+T6+W6+Z6+AC6+AF6+AI6+AL6)</f>
        <v>20</v>
      </c>
      <c r="AO6" s="702">
        <f t="shared" ref="AO6" si="1">SUM(D7+G7+J7+M7+P7+S7+V7+Y7+AB7+AE7+AH7+AK7)</f>
        <v>34</v>
      </c>
      <c r="AP6" s="704" t="s">
        <v>216</v>
      </c>
      <c r="AQ6" s="706">
        <f t="shared" ref="AQ6" si="2">SUM(F7+I7+L7+O7+R7+U7+X7+AA7+AD7+AJ7+AM7+AG7)</f>
        <v>26</v>
      </c>
      <c r="AR6" s="708" t="s">
        <v>217</v>
      </c>
      <c r="BD6" s="606" t="s">
        <v>282</v>
      </c>
      <c r="BE6" s="606" t="s">
        <v>283</v>
      </c>
      <c r="BF6" s="606" t="s">
        <v>284</v>
      </c>
      <c r="BG6" s="606" t="s">
        <v>285</v>
      </c>
    </row>
    <row r="7" spans="1:59" ht="12.6" customHeight="1">
      <c r="A7" s="695"/>
      <c r="B7" s="697"/>
      <c r="C7" s="699"/>
      <c r="D7" s="599">
        <v>3</v>
      </c>
      <c r="E7" s="597"/>
      <c r="F7" s="600">
        <v>4</v>
      </c>
      <c r="G7" s="607"/>
      <c r="H7" s="608"/>
      <c r="I7" s="609"/>
      <c r="J7" s="643">
        <v>4</v>
      </c>
      <c r="K7" s="641"/>
      <c r="L7" s="644">
        <v>3</v>
      </c>
      <c r="M7" s="643">
        <v>4</v>
      </c>
      <c r="N7" s="641"/>
      <c r="O7" s="644">
        <v>1</v>
      </c>
      <c r="P7" s="599">
        <v>2</v>
      </c>
      <c r="Q7" s="597"/>
      <c r="R7" s="600">
        <v>4</v>
      </c>
      <c r="S7" s="643">
        <v>4</v>
      </c>
      <c r="T7" s="641"/>
      <c r="U7" s="644">
        <v>3</v>
      </c>
      <c r="V7" s="643">
        <v>4</v>
      </c>
      <c r="W7" s="641"/>
      <c r="X7" s="644">
        <v>0</v>
      </c>
      <c r="Y7" s="643">
        <v>4</v>
      </c>
      <c r="Z7" s="641"/>
      <c r="AA7" s="644">
        <v>1</v>
      </c>
      <c r="AB7" s="643">
        <v>4</v>
      </c>
      <c r="AC7" s="641"/>
      <c r="AD7" s="644">
        <v>1</v>
      </c>
      <c r="AE7" s="599">
        <v>0</v>
      </c>
      <c r="AF7" s="597"/>
      <c r="AG7" s="600">
        <v>4</v>
      </c>
      <c r="AH7" s="643">
        <v>4</v>
      </c>
      <c r="AI7" s="641"/>
      <c r="AJ7" s="644">
        <v>1</v>
      </c>
      <c r="AK7" s="616">
        <v>1</v>
      </c>
      <c r="AL7" s="611"/>
      <c r="AM7" s="614">
        <v>4</v>
      </c>
      <c r="AN7" s="701"/>
      <c r="AO7" s="703"/>
      <c r="AP7" s="705"/>
      <c r="AQ7" s="707"/>
      <c r="AR7" s="709"/>
      <c r="BD7" s="606" t="s">
        <v>286</v>
      </c>
      <c r="BE7" s="606" t="s">
        <v>287</v>
      </c>
      <c r="BF7" s="606" t="s">
        <v>288</v>
      </c>
      <c r="BG7" s="606" t="s">
        <v>289</v>
      </c>
    </row>
    <row r="8" spans="1:59" ht="12.6" customHeight="1">
      <c r="A8" s="694">
        <v>3</v>
      </c>
      <c r="B8" s="696" t="s">
        <v>24</v>
      </c>
      <c r="C8" s="710" t="s">
        <v>18</v>
      </c>
      <c r="D8" s="601"/>
      <c r="E8" s="621">
        <v>1</v>
      </c>
      <c r="F8" s="603"/>
      <c r="G8" s="622"/>
      <c r="H8" s="621">
        <v>0</v>
      </c>
      <c r="I8" s="602"/>
      <c r="J8" s="593"/>
      <c r="K8" s="623"/>
      <c r="L8" s="624"/>
      <c r="M8" s="656"/>
      <c r="N8" s="657">
        <v>2</v>
      </c>
      <c r="O8" s="658"/>
      <c r="P8" s="601"/>
      <c r="Q8" s="602">
        <v>1</v>
      </c>
      <c r="R8" s="603"/>
      <c r="S8" s="656"/>
      <c r="T8" s="658">
        <v>2</v>
      </c>
      <c r="U8" s="658"/>
      <c r="V8" s="659"/>
      <c r="W8" s="657">
        <v>3</v>
      </c>
      <c r="X8" s="660"/>
      <c r="Y8" s="622"/>
      <c r="Z8" s="621">
        <v>0</v>
      </c>
      <c r="AA8" s="602"/>
      <c r="AB8" s="604"/>
      <c r="AC8" s="621">
        <v>1</v>
      </c>
      <c r="AD8" s="602"/>
      <c r="AE8" s="625"/>
      <c r="AF8" s="621">
        <v>0</v>
      </c>
      <c r="AG8" s="603"/>
      <c r="AH8" s="661"/>
      <c r="AI8" s="657">
        <v>3</v>
      </c>
      <c r="AJ8" s="660"/>
      <c r="AK8" s="605"/>
      <c r="AL8" s="597">
        <v>0</v>
      </c>
      <c r="AM8" s="600"/>
      <c r="AN8" s="700">
        <f t="shared" ref="AN8" si="3">SUM(E8+H8+K8+N8+Q8+T8+W8+Z8+AC8+AF8+AI8+AL8)</f>
        <v>13</v>
      </c>
      <c r="AO8" s="702">
        <f t="shared" ref="AO8" si="4">SUM(D9+G9+J9+M9+P9+S9+V9+Y9+AB9+AE9+AH9+AK9)</f>
        <v>34</v>
      </c>
      <c r="AP8" s="704" t="s">
        <v>216</v>
      </c>
      <c r="AQ8" s="706">
        <f t="shared" ref="AQ8" si="5">SUM(F9+I9+L9+O9+R9+U9+X9+AA9+AD9+AJ9+AM9+AG9)</f>
        <v>36</v>
      </c>
      <c r="AR8" s="708" t="s">
        <v>362</v>
      </c>
      <c r="BD8" s="606" t="s">
        <v>290</v>
      </c>
      <c r="BE8" s="606" t="s">
        <v>291</v>
      </c>
      <c r="BF8" s="606" t="s">
        <v>292</v>
      </c>
      <c r="BG8" s="606" t="s">
        <v>293</v>
      </c>
    </row>
    <row r="9" spans="1:59" ht="12.6" customHeight="1">
      <c r="A9" s="695"/>
      <c r="B9" s="697"/>
      <c r="C9" s="711"/>
      <c r="D9" s="613">
        <v>3</v>
      </c>
      <c r="E9" s="611"/>
      <c r="F9" s="614">
        <v>4</v>
      </c>
      <c r="G9" s="610">
        <v>3</v>
      </c>
      <c r="H9" s="611"/>
      <c r="I9" s="612">
        <v>4</v>
      </c>
      <c r="J9" s="607"/>
      <c r="K9" s="608"/>
      <c r="L9" s="609"/>
      <c r="M9" s="645">
        <v>4</v>
      </c>
      <c r="N9" s="646"/>
      <c r="O9" s="647">
        <v>3</v>
      </c>
      <c r="P9" s="613">
        <v>3</v>
      </c>
      <c r="Q9" s="612"/>
      <c r="R9" s="614">
        <v>4</v>
      </c>
      <c r="S9" s="645">
        <v>4</v>
      </c>
      <c r="T9" s="647"/>
      <c r="U9" s="647">
        <v>3</v>
      </c>
      <c r="V9" s="648">
        <v>4</v>
      </c>
      <c r="W9" s="646"/>
      <c r="X9" s="649">
        <v>2</v>
      </c>
      <c r="Y9" s="610">
        <v>2</v>
      </c>
      <c r="Z9" s="611"/>
      <c r="AA9" s="612">
        <v>4</v>
      </c>
      <c r="AB9" s="615">
        <v>3</v>
      </c>
      <c r="AC9" s="611"/>
      <c r="AD9" s="612">
        <v>4</v>
      </c>
      <c r="AE9" s="616">
        <v>2</v>
      </c>
      <c r="AF9" s="611"/>
      <c r="AG9" s="614">
        <v>4</v>
      </c>
      <c r="AH9" s="651">
        <v>4</v>
      </c>
      <c r="AI9" s="646"/>
      <c r="AJ9" s="649">
        <v>0</v>
      </c>
      <c r="AK9" s="616">
        <v>2</v>
      </c>
      <c r="AL9" s="611"/>
      <c r="AM9" s="614">
        <v>4</v>
      </c>
      <c r="AN9" s="701"/>
      <c r="AO9" s="703"/>
      <c r="AP9" s="705"/>
      <c r="AQ9" s="707"/>
      <c r="AR9" s="709"/>
      <c r="BD9" s="606" t="s">
        <v>294</v>
      </c>
      <c r="BE9" s="606" t="s">
        <v>295</v>
      </c>
      <c r="BF9" s="626" t="s">
        <v>296</v>
      </c>
      <c r="BG9" s="626" t="s">
        <v>297</v>
      </c>
    </row>
    <row r="10" spans="1:59" ht="12.6" customHeight="1">
      <c r="A10" s="694">
        <v>4</v>
      </c>
      <c r="B10" s="696" t="s">
        <v>38</v>
      </c>
      <c r="C10" s="698" t="s">
        <v>11</v>
      </c>
      <c r="D10" s="596"/>
      <c r="E10" s="598">
        <v>1</v>
      </c>
      <c r="F10" s="598"/>
      <c r="G10" s="601"/>
      <c r="H10" s="621">
        <v>0</v>
      </c>
      <c r="I10" s="603"/>
      <c r="J10" s="599"/>
      <c r="K10" s="597">
        <v>1</v>
      </c>
      <c r="L10" s="600"/>
      <c r="M10" s="593"/>
      <c r="N10" s="594"/>
      <c r="O10" s="595"/>
      <c r="P10" s="643"/>
      <c r="Q10" s="641">
        <v>2</v>
      </c>
      <c r="R10" s="644"/>
      <c r="S10" s="652"/>
      <c r="T10" s="654">
        <v>3</v>
      </c>
      <c r="U10" s="654"/>
      <c r="V10" s="643"/>
      <c r="W10" s="641">
        <v>3</v>
      </c>
      <c r="X10" s="644"/>
      <c r="Y10" s="617"/>
      <c r="Z10" s="618">
        <v>0</v>
      </c>
      <c r="AA10" s="619"/>
      <c r="AB10" s="620"/>
      <c r="AC10" s="618">
        <v>0</v>
      </c>
      <c r="AD10" s="619"/>
      <c r="AE10" s="650"/>
      <c r="AF10" s="641">
        <v>2</v>
      </c>
      <c r="AG10" s="644"/>
      <c r="AH10" s="605"/>
      <c r="AI10" s="597">
        <v>1</v>
      </c>
      <c r="AJ10" s="600"/>
      <c r="AK10" s="650"/>
      <c r="AL10" s="641">
        <v>3</v>
      </c>
      <c r="AM10" s="644"/>
      <c r="AN10" s="700">
        <f t="shared" ref="AN10" si="6">SUM(E10+H10+K10+N10+Q10+T10+W10+Z10+AC10+AF10+AI10+AL10)</f>
        <v>16</v>
      </c>
      <c r="AO10" s="702">
        <f t="shared" ref="AO10" si="7">SUM(D11+G11+J11+M11+P11+S11+V11+Y11+AB11+AE11+AH11+AK11)</f>
        <v>32</v>
      </c>
      <c r="AP10" s="704" t="s">
        <v>216</v>
      </c>
      <c r="AQ10" s="706">
        <f t="shared" ref="AQ10" si="8">SUM(F11+I11+L11+O11+R11+U11+X11+AA11+AD11+AJ11+AM11+AG11)</f>
        <v>35</v>
      </c>
      <c r="AR10" s="708" t="s">
        <v>223</v>
      </c>
      <c r="BD10" s="626" t="s">
        <v>298</v>
      </c>
      <c r="BE10" s="626" t="s">
        <v>299</v>
      </c>
      <c r="BF10" s="606" t="s">
        <v>300</v>
      </c>
      <c r="BG10" s="592" t="s">
        <v>301</v>
      </c>
    </row>
    <row r="11" spans="1:59" ht="12.6" customHeight="1">
      <c r="A11" s="695"/>
      <c r="B11" s="697"/>
      <c r="C11" s="699"/>
      <c r="D11" s="610">
        <v>3</v>
      </c>
      <c r="E11" s="612"/>
      <c r="F11" s="612">
        <v>4</v>
      </c>
      <c r="G11" s="613">
        <v>1</v>
      </c>
      <c r="H11" s="611"/>
      <c r="I11" s="614">
        <v>4</v>
      </c>
      <c r="J11" s="599">
        <v>3</v>
      </c>
      <c r="K11" s="597"/>
      <c r="L11" s="600">
        <v>4</v>
      </c>
      <c r="M11" s="607"/>
      <c r="N11" s="608"/>
      <c r="O11" s="609"/>
      <c r="P11" s="643">
        <v>4</v>
      </c>
      <c r="Q11" s="641"/>
      <c r="R11" s="644">
        <v>3</v>
      </c>
      <c r="S11" s="652">
        <v>4</v>
      </c>
      <c r="T11" s="654"/>
      <c r="U11" s="654">
        <v>2</v>
      </c>
      <c r="V11" s="643">
        <v>4</v>
      </c>
      <c r="W11" s="641"/>
      <c r="X11" s="644">
        <v>1</v>
      </c>
      <c r="Y11" s="617">
        <v>1</v>
      </c>
      <c r="Z11" s="618"/>
      <c r="AA11" s="619">
        <v>4</v>
      </c>
      <c r="AB11" s="620">
        <v>1</v>
      </c>
      <c r="AC11" s="618"/>
      <c r="AD11" s="619">
        <v>4</v>
      </c>
      <c r="AE11" s="650">
        <v>4</v>
      </c>
      <c r="AF11" s="646"/>
      <c r="AG11" s="644">
        <v>3</v>
      </c>
      <c r="AH11" s="605">
        <v>3</v>
      </c>
      <c r="AI11" s="611"/>
      <c r="AJ11" s="600">
        <v>4</v>
      </c>
      <c r="AK11" s="651">
        <v>4</v>
      </c>
      <c r="AL11" s="646"/>
      <c r="AM11" s="649">
        <v>2</v>
      </c>
      <c r="AN11" s="701"/>
      <c r="AO11" s="703"/>
      <c r="AP11" s="705"/>
      <c r="AQ11" s="707"/>
      <c r="AR11" s="709"/>
    </row>
    <row r="12" spans="1:59" ht="12.6" customHeight="1">
      <c r="A12" s="694">
        <v>5</v>
      </c>
      <c r="B12" s="696" t="s">
        <v>17</v>
      </c>
      <c r="C12" s="698" t="s">
        <v>16</v>
      </c>
      <c r="D12" s="659"/>
      <c r="E12" s="657">
        <v>3</v>
      </c>
      <c r="F12" s="660"/>
      <c r="G12" s="656"/>
      <c r="H12" s="657">
        <v>3</v>
      </c>
      <c r="I12" s="658"/>
      <c r="J12" s="659"/>
      <c r="K12" s="657">
        <v>2</v>
      </c>
      <c r="L12" s="660"/>
      <c r="M12" s="599"/>
      <c r="N12" s="597">
        <v>1</v>
      </c>
      <c r="O12" s="600"/>
      <c r="P12" s="593"/>
      <c r="Q12" s="623"/>
      <c r="R12" s="624"/>
      <c r="S12" s="656"/>
      <c r="T12" s="658">
        <v>3</v>
      </c>
      <c r="U12" s="658"/>
      <c r="V12" s="659"/>
      <c r="W12" s="657">
        <v>3</v>
      </c>
      <c r="X12" s="660"/>
      <c r="Y12" s="622"/>
      <c r="Z12" s="621">
        <v>1</v>
      </c>
      <c r="AA12" s="602"/>
      <c r="AB12" s="604"/>
      <c r="AC12" s="621">
        <v>0</v>
      </c>
      <c r="AD12" s="602"/>
      <c r="AE12" s="661"/>
      <c r="AF12" s="641">
        <v>3</v>
      </c>
      <c r="AG12" s="660"/>
      <c r="AH12" s="625"/>
      <c r="AI12" s="597">
        <v>0</v>
      </c>
      <c r="AJ12" s="603"/>
      <c r="AK12" s="605"/>
      <c r="AL12" s="597">
        <v>1</v>
      </c>
      <c r="AM12" s="600"/>
      <c r="AN12" s="700">
        <f t="shared" ref="AN12" si="9">SUM(E12+H12+K12+N12+Q12+T12+W12+Z12+AC12+AF12+AI12+AL12)</f>
        <v>20</v>
      </c>
      <c r="AO12" s="702">
        <f t="shared" ref="AO12" si="10">SUM(D13+G13+J13+M13+P13+S13+V13+Y13+AB13+AE13+AH13+AK13)</f>
        <v>35</v>
      </c>
      <c r="AP12" s="704" t="s">
        <v>216</v>
      </c>
      <c r="AQ12" s="706">
        <f t="shared" ref="AQ12" si="11">SUM(F13+I13+L13+O13+R13+U13+X13+AA13+AD13+AJ13+AM13+AG13)</f>
        <v>29</v>
      </c>
      <c r="AR12" s="712" t="s">
        <v>218</v>
      </c>
    </row>
    <row r="13" spans="1:59" ht="12.6" customHeight="1">
      <c r="A13" s="695"/>
      <c r="B13" s="697"/>
      <c r="C13" s="699"/>
      <c r="D13" s="648">
        <v>4</v>
      </c>
      <c r="E13" s="646"/>
      <c r="F13" s="649">
        <v>2</v>
      </c>
      <c r="G13" s="645">
        <v>4</v>
      </c>
      <c r="H13" s="646"/>
      <c r="I13" s="647">
        <v>2</v>
      </c>
      <c r="J13" s="648">
        <v>4</v>
      </c>
      <c r="K13" s="646"/>
      <c r="L13" s="649">
        <v>3</v>
      </c>
      <c r="M13" s="599">
        <v>3</v>
      </c>
      <c r="N13" s="597"/>
      <c r="O13" s="600">
        <v>4</v>
      </c>
      <c r="P13" s="607"/>
      <c r="Q13" s="608"/>
      <c r="R13" s="609"/>
      <c r="S13" s="645">
        <v>4</v>
      </c>
      <c r="T13" s="647"/>
      <c r="U13" s="647">
        <v>0</v>
      </c>
      <c r="V13" s="648">
        <v>4</v>
      </c>
      <c r="W13" s="646"/>
      <c r="X13" s="649">
        <v>1</v>
      </c>
      <c r="Y13" s="610">
        <v>3</v>
      </c>
      <c r="Z13" s="611"/>
      <c r="AA13" s="612">
        <v>4</v>
      </c>
      <c r="AB13" s="615">
        <v>1</v>
      </c>
      <c r="AC13" s="611"/>
      <c r="AD13" s="612">
        <v>4</v>
      </c>
      <c r="AE13" s="651">
        <v>4</v>
      </c>
      <c r="AF13" s="646"/>
      <c r="AG13" s="649">
        <v>1</v>
      </c>
      <c r="AH13" s="616">
        <v>1</v>
      </c>
      <c r="AI13" s="611"/>
      <c r="AJ13" s="614">
        <v>4</v>
      </c>
      <c r="AK13" s="616">
        <v>3</v>
      </c>
      <c r="AL13" s="611"/>
      <c r="AM13" s="614">
        <v>4</v>
      </c>
      <c r="AN13" s="701"/>
      <c r="AO13" s="703"/>
      <c r="AP13" s="705"/>
      <c r="AQ13" s="707"/>
      <c r="AR13" s="713"/>
    </row>
    <row r="14" spans="1:59" ht="12.6" customHeight="1">
      <c r="A14" s="694">
        <v>6</v>
      </c>
      <c r="B14" s="696" t="s">
        <v>165</v>
      </c>
      <c r="C14" s="698" t="s">
        <v>72</v>
      </c>
      <c r="D14" s="599"/>
      <c r="E14" s="597">
        <v>0</v>
      </c>
      <c r="F14" s="600"/>
      <c r="G14" s="617"/>
      <c r="H14" s="618">
        <v>1</v>
      </c>
      <c r="I14" s="619"/>
      <c r="J14" s="599"/>
      <c r="K14" s="597">
        <v>1</v>
      </c>
      <c r="L14" s="600"/>
      <c r="M14" s="601"/>
      <c r="N14" s="621">
        <v>0</v>
      </c>
      <c r="O14" s="603"/>
      <c r="P14" s="627"/>
      <c r="Q14" s="598">
        <v>0</v>
      </c>
      <c r="R14" s="600"/>
      <c r="S14" s="593"/>
      <c r="T14" s="594"/>
      <c r="U14" s="595"/>
      <c r="V14" s="599"/>
      <c r="W14" s="597">
        <v>0</v>
      </c>
      <c r="X14" s="600"/>
      <c r="Y14" s="617"/>
      <c r="Z14" s="618">
        <v>0</v>
      </c>
      <c r="AA14" s="619"/>
      <c r="AB14" s="620"/>
      <c r="AC14" s="618">
        <v>0</v>
      </c>
      <c r="AD14" s="619"/>
      <c r="AE14" s="605"/>
      <c r="AF14" s="597">
        <v>0</v>
      </c>
      <c r="AG14" s="600"/>
      <c r="AH14" s="605"/>
      <c r="AI14" s="597">
        <v>0</v>
      </c>
      <c r="AJ14" s="600"/>
      <c r="AK14" s="605"/>
      <c r="AL14" s="597">
        <v>0</v>
      </c>
      <c r="AM14" s="600"/>
      <c r="AN14" s="700">
        <f t="shared" ref="AN14" si="12">SUM(E14+H14+K14+N14+Q14+T14+W14+Z14+AC14+AF14+AI14+AL14)</f>
        <v>2</v>
      </c>
      <c r="AO14" s="702">
        <f t="shared" ref="AO14" si="13">SUM(D15+G15+J15+M15+P15+S15+V15+Y15+AB15+AE15+AH15+AK15)</f>
        <v>15</v>
      </c>
      <c r="AP14" s="704" t="s">
        <v>216</v>
      </c>
      <c r="AQ14" s="706">
        <f t="shared" ref="AQ14" si="14">SUM(F15+I15+L15+O15+R15+U15+X15+AA15+AD15+AJ15+AM15+AG15)</f>
        <v>44</v>
      </c>
      <c r="AR14" s="708" t="s">
        <v>364</v>
      </c>
      <c r="BD14" s="592" t="s">
        <v>302</v>
      </c>
      <c r="BE14" s="592" t="s">
        <v>303</v>
      </c>
      <c r="BF14" s="592" t="s">
        <v>304</v>
      </c>
      <c r="BG14" s="592" t="s">
        <v>305</v>
      </c>
    </row>
    <row r="15" spans="1:59" ht="12.6" customHeight="1">
      <c r="A15" s="695"/>
      <c r="B15" s="697"/>
      <c r="C15" s="699"/>
      <c r="D15" s="599">
        <v>1</v>
      </c>
      <c r="E15" s="597"/>
      <c r="F15" s="600">
        <v>4</v>
      </c>
      <c r="G15" s="617">
        <v>3</v>
      </c>
      <c r="H15" s="618"/>
      <c r="I15" s="619">
        <v>4</v>
      </c>
      <c r="J15" s="599">
        <v>3</v>
      </c>
      <c r="K15" s="597"/>
      <c r="L15" s="600">
        <v>4</v>
      </c>
      <c r="M15" s="613">
        <v>2</v>
      </c>
      <c r="N15" s="611"/>
      <c r="O15" s="614">
        <v>4</v>
      </c>
      <c r="P15" s="599">
        <v>0</v>
      </c>
      <c r="Q15" s="598"/>
      <c r="R15" s="600">
        <v>4</v>
      </c>
      <c r="S15" s="607"/>
      <c r="T15" s="608"/>
      <c r="U15" s="609"/>
      <c r="V15" s="599">
        <v>1</v>
      </c>
      <c r="W15" s="597"/>
      <c r="X15" s="600">
        <v>4</v>
      </c>
      <c r="Y15" s="617">
        <v>0</v>
      </c>
      <c r="Z15" s="618"/>
      <c r="AA15" s="619">
        <v>4</v>
      </c>
      <c r="AB15" s="620">
        <v>2</v>
      </c>
      <c r="AC15" s="618"/>
      <c r="AD15" s="619">
        <v>4</v>
      </c>
      <c r="AE15" s="605">
        <v>1</v>
      </c>
      <c r="AF15" s="611"/>
      <c r="AG15" s="600">
        <v>4</v>
      </c>
      <c r="AH15" s="605">
        <v>0</v>
      </c>
      <c r="AI15" s="611"/>
      <c r="AJ15" s="600">
        <v>4</v>
      </c>
      <c r="AK15" s="616">
        <v>2</v>
      </c>
      <c r="AL15" s="611"/>
      <c r="AM15" s="614">
        <v>4</v>
      </c>
      <c r="AN15" s="701"/>
      <c r="AO15" s="703"/>
      <c r="AP15" s="705"/>
      <c r="AQ15" s="707"/>
      <c r="AR15" s="709"/>
      <c r="BD15" s="606" t="s">
        <v>306</v>
      </c>
      <c r="BE15" s="626" t="s">
        <v>307</v>
      </c>
      <c r="BF15" s="606" t="s">
        <v>308</v>
      </c>
      <c r="BG15" s="592" t="s">
        <v>309</v>
      </c>
    </row>
    <row r="16" spans="1:59" ht="12.6" customHeight="1">
      <c r="A16" s="694">
        <v>7</v>
      </c>
      <c r="B16" s="696" t="s">
        <v>143</v>
      </c>
      <c r="C16" s="698" t="s">
        <v>72</v>
      </c>
      <c r="D16" s="601"/>
      <c r="E16" s="621">
        <v>0</v>
      </c>
      <c r="F16" s="603"/>
      <c r="G16" s="622"/>
      <c r="H16" s="621">
        <v>0</v>
      </c>
      <c r="I16" s="602"/>
      <c r="J16" s="601"/>
      <c r="K16" s="621">
        <v>0</v>
      </c>
      <c r="L16" s="603"/>
      <c r="M16" s="622"/>
      <c r="N16" s="621">
        <v>0</v>
      </c>
      <c r="O16" s="602"/>
      <c r="P16" s="601"/>
      <c r="Q16" s="602">
        <v>0</v>
      </c>
      <c r="R16" s="603"/>
      <c r="S16" s="656"/>
      <c r="T16" s="658">
        <v>3</v>
      </c>
      <c r="U16" s="658"/>
      <c r="V16" s="593"/>
      <c r="W16" s="623"/>
      <c r="X16" s="624"/>
      <c r="Y16" s="625"/>
      <c r="Z16" s="621">
        <v>0</v>
      </c>
      <c r="AA16" s="603"/>
      <c r="AB16" s="661"/>
      <c r="AC16" s="657">
        <v>2</v>
      </c>
      <c r="AD16" s="660"/>
      <c r="AE16" s="661"/>
      <c r="AF16" s="641">
        <v>2</v>
      </c>
      <c r="AG16" s="660"/>
      <c r="AH16" s="625"/>
      <c r="AI16" s="597">
        <v>0</v>
      </c>
      <c r="AJ16" s="603"/>
      <c r="AK16" s="605"/>
      <c r="AL16" s="597">
        <v>0</v>
      </c>
      <c r="AM16" s="600"/>
      <c r="AN16" s="700">
        <f t="shared" ref="AN16" si="15">SUM(E16+H16+K16+N16+Q16+T16+W16+Z16+AC16+AF16+AI16+AL16)</f>
        <v>7</v>
      </c>
      <c r="AO16" s="702">
        <f t="shared" ref="AO16" si="16">SUM(D17+G17+J17+M17+P17+S17+V17+Y17+AB17+AE17+AH17+AK17)</f>
        <v>19</v>
      </c>
      <c r="AP16" s="704" t="s">
        <v>216</v>
      </c>
      <c r="AQ16" s="706">
        <f t="shared" ref="AQ16" si="17">SUM(F17+I17+L17+O17+R17+U17+X17+AA17+AD17+AJ17+AM17+AG17)</f>
        <v>39</v>
      </c>
      <c r="AR16" s="708" t="s">
        <v>363</v>
      </c>
      <c r="BD16" s="606" t="s">
        <v>310</v>
      </c>
      <c r="BE16" s="606" t="s">
        <v>311</v>
      </c>
      <c r="BF16" s="626" t="s">
        <v>312</v>
      </c>
      <c r="BG16" s="592" t="s">
        <v>313</v>
      </c>
    </row>
    <row r="17" spans="1:242" ht="12.6" customHeight="1">
      <c r="A17" s="695"/>
      <c r="B17" s="697"/>
      <c r="C17" s="699"/>
      <c r="D17" s="613">
        <v>0</v>
      </c>
      <c r="E17" s="611"/>
      <c r="F17" s="614">
        <v>4</v>
      </c>
      <c r="G17" s="610">
        <v>0</v>
      </c>
      <c r="H17" s="611"/>
      <c r="I17" s="612">
        <v>4</v>
      </c>
      <c r="J17" s="613">
        <v>2</v>
      </c>
      <c r="K17" s="611"/>
      <c r="L17" s="614">
        <v>4</v>
      </c>
      <c r="M17" s="610">
        <v>1</v>
      </c>
      <c r="N17" s="611"/>
      <c r="O17" s="612">
        <v>4</v>
      </c>
      <c r="P17" s="613">
        <v>1</v>
      </c>
      <c r="Q17" s="612"/>
      <c r="R17" s="614">
        <v>4</v>
      </c>
      <c r="S17" s="645">
        <v>4</v>
      </c>
      <c r="T17" s="647"/>
      <c r="U17" s="647">
        <v>1</v>
      </c>
      <c r="V17" s="607"/>
      <c r="W17" s="608"/>
      <c r="X17" s="609"/>
      <c r="Y17" s="616">
        <v>0</v>
      </c>
      <c r="Z17" s="611"/>
      <c r="AA17" s="614">
        <v>4</v>
      </c>
      <c r="AB17" s="651">
        <v>4</v>
      </c>
      <c r="AC17" s="646"/>
      <c r="AD17" s="649">
        <v>3</v>
      </c>
      <c r="AE17" s="651">
        <v>4</v>
      </c>
      <c r="AF17" s="646"/>
      <c r="AG17" s="649">
        <v>3</v>
      </c>
      <c r="AH17" s="616">
        <v>2</v>
      </c>
      <c r="AI17" s="611"/>
      <c r="AJ17" s="614">
        <v>4</v>
      </c>
      <c r="AK17" s="616">
        <v>1</v>
      </c>
      <c r="AL17" s="611"/>
      <c r="AM17" s="614">
        <v>4</v>
      </c>
      <c r="AN17" s="701"/>
      <c r="AO17" s="703"/>
      <c r="AP17" s="705"/>
      <c r="AQ17" s="707"/>
      <c r="AR17" s="709"/>
      <c r="BD17" s="626" t="s">
        <v>314</v>
      </c>
      <c r="BE17" s="606" t="s">
        <v>315</v>
      </c>
      <c r="BF17" s="606" t="s">
        <v>316</v>
      </c>
      <c r="BG17" s="592" t="s">
        <v>317</v>
      </c>
    </row>
    <row r="18" spans="1:242" ht="12.6" customHeight="1">
      <c r="A18" s="694">
        <v>8</v>
      </c>
      <c r="B18" s="696" t="s">
        <v>4</v>
      </c>
      <c r="C18" s="698" t="s">
        <v>11</v>
      </c>
      <c r="D18" s="659"/>
      <c r="E18" s="657">
        <v>3</v>
      </c>
      <c r="F18" s="660"/>
      <c r="G18" s="622"/>
      <c r="H18" s="621">
        <v>0</v>
      </c>
      <c r="I18" s="602"/>
      <c r="J18" s="659"/>
      <c r="K18" s="657">
        <v>3</v>
      </c>
      <c r="L18" s="660"/>
      <c r="M18" s="656"/>
      <c r="N18" s="657">
        <v>3</v>
      </c>
      <c r="O18" s="658"/>
      <c r="P18" s="659"/>
      <c r="Q18" s="658">
        <v>2</v>
      </c>
      <c r="R18" s="660"/>
      <c r="S18" s="656"/>
      <c r="T18" s="658">
        <v>3</v>
      </c>
      <c r="U18" s="658"/>
      <c r="V18" s="659"/>
      <c r="W18" s="657">
        <v>3</v>
      </c>
      <c r="X18" s="660"/>
      <c r="Y18" s="593"/>
      <c r="Z18" s="594"/>
      <c r="AA18" s="595"/>
      <c r="AB18" s="628"/>
      <c r="AC18" s="629">
        <v>0</v>
      </c>
      <c r="AD18" s="629"/>
      <c r="AE18" s="650"/>
      <c r="AF18" s="641">
        <v>2</v>
      </c>
      <c r="AG18" s="644"/>
      <c r="AH18" s="650"/>
      <c r="AI18" s="641">
        <v>3</v>
      </c>
      <c r="AJ18" s="644"/>
      <c r="AK18" s="605"/>
      <c r="AL18" s="597">
        <v>1</v>
      </c>
      <c r="AM18" s="600"/>
      <c r="AN18" s="700">
        <f t="shared" ref="AN18" si="18">SUM(E18+H18+K18+N18+Q18+T18+W18+Z18+AC18+AF18+AI18+AL18)</f>
        <v>23</v>
      </c>
      <c r="AO18" s="702">
        <f t="shared" ref="AO18" si="19">SUM(D19+G19+J19+M19+P19+S19+V19+Y19+AB19+AE19+AH19+AK19)</f>
        <v>36</v>
      </c>
      <c r="AP18" s="704" t="s">
        <v>216</v>
      </c>
      <c r="AQ18" s="706">
        <f t="shared" ref="AQ18" si="20">SUM(F19+I19+L19+O19+R19+U19+X19+AA19+AD19+AJ19+AM19+AG19)</f>
        <v>23</v>
      </c>
      <c r="AR18" s="712" t="s">
        <v>221</v>
      </c>
      <c r="BD18" s="606" t="s">
        <v>318</v>
      </c>
      <c r="BE18" s="606" t="s">
        <v>319</v>
      </c>
      <c r="BF18" s="606" t="s">
        <v>320</v>
      </c>
      <c r="BG18" s="626" t="s">
        <v>321</v>
      </c>
    </row>
    <row r="19" spans="1:242" ht="12.6" customHeight="1">
      <c r="A19" s="695"/>
      <c r="B19" s="697"/>
      <c r="C19" s="699"/>
      <c r="D19" s="648">
        <v>4</v>
      </c>
      <c r="E19" s="646"/>
      <c r="F19" s="649">
        <v>0</v>
      </c>
      <c r="G19" s="610">
        <v>1</v>
      </c>
      <c r="H19" s="611"/>
      <c r="I19" s="612">
        <v>4</v>
      </c>
      <c r="J19" s="648">
        <v>4</v>
      </c>
      <c r="K19" s="646"/>
      <c r="L19" s="649">
        <v>2</v>
      </c>
      <c r="M19" s="645">
        <v>4</v>
      </c>
      <c r="N19" s="646"/>
      <c r="O19" s="647">
        <v>1</v>
      </c>
      <c r="P19" s="648">
        <v>4</v>
      </c>
      <c r="Q19" s="647"/>
      <c r="R19" s="649">
        <v>3</v>
      </c>
      <c r="S19" s="645">
        <v>4</v>
      </c>
      <c r="T19" s="647"/>
      <c r="U19" s="647">
        <v>0</v>
      </c>
      <c r="V19" s="648">
        <v>4</v>
      </c>
      <c r="W19" s="646"/>
      <c r="X19" s="649">
        <v>0</v>
      </c>
      <c r="Y19" s="607"/>
      <c r="Z19" s="608"/>
      <c r="AA19" s="609"/>
      <c r="AB19" s="630">
        <v>0</v>
      </c>
      <c r="AC19" s="611"/>
      <c r="AD19" s="631">
        <v>4</v>
      </c>
      <c r="AE19" s="651">
        <v>4</v>
      </c>
      <c r="AF19" s="646"/>
      <c r="AG19" s="649">
        <v>3</v>
      </c>
      <c r="AH19" s="651">
        <v>4</v>
      </c>
      <c r="AI19" s="646"/>
      <c r="AJ19" s="649">
        <v>2</v>
      </c>
      <c r="AK19" s="616">
        <v>3</v>
      </c>
      <c r="AL19" s="611"/>
      <c r="AM19" s="614">
        <v>4</v>
      </c>
      <c r="AN19" s="701"/>
      <c r="AO19" s="703"/>
      <c r="AP19" s="705"/>
      <c r="AQ19" s="707"/>
      <c r="AR19" s="713"/>
      <c r="BD19" s="606" t="s">
        <v>322</v>
      </c>
      <c r="BE19" s="606" t="s">
        <v>323</v>
      </c>
      <c r="BF19" s="606" t="s">
        <v>324</v>
      </c>
      <c r="BG19" s="592" t="s">
        <v>325</v>
      </c>
    </row>
    <row r="20" spans="1:242" ht="12.6" customHeight="1">
      <c r="A20" s="694">
        <v>9</v>
      </c>
      <c r="B20" s="696" t="s">
        <v>269</v>
      </c>
      <c r="C20" s="698" t="s">
        <v>11</v>
      </c>
      <c r="D20" s="643"/>
      <c r="E20" s="641">
        <v>3</v>
      </c>
      <c r="F20" s="644"/>
      <c r="G20" s="596"/>
      <c r="H20" s="597">
        <v>0</v>
      </c>
      <c r="I20" s="598"/>
      <c r="J20" s="643"/>
      <c r="K20" s="641">
        <v>2</v>
      </c>
      <c r="L20" s="644"/>
      <c r="M20" s="640"/>
      <c r="N20" s="641">
        <v>3</v>
      </c>
      <c r="O20" s="642"/>
      <c r="P20" s="643"/>
      <c r="Q20" s="642">
        <v>3</v>
      </c>
      <c r="R20" s="644"/>
      <c r="S20" s="640"/>
      <c r="T20" s="642">
        <v>3</v>
      </c>
      <c r="U20" s="642"/>
      <c r="V20" s="599"/>
      <c r="W20" s="597">
        <v>1</v>
      </c>
      <c r="X20" s="600"/>
      <c r="Y20" s="640"/>
      <c r="Z20" s="641">
        <v>3</v>
      </c>
      <c r="AA20" s="642"/>
      <c r="AB20" s="593"/>
      <c r="AC20" s="594"/>
      <c r="AD20" s="595"/>
      <c r="AE20" s="650"/>
      <c r="AF20" s="641">
        <v>2</v>
      </c>
      <c r="AG20" s="644"/>
      <c r="AH20" s="650"/>
      <c r="AI20" s="641">
        <v>2</v>
      </c>
      <c r="AJ20" s="644"/>
      <c r="AK20" s="650"/>
      <c r="AL20" s="641">
        <v>3</v>
      </c>
      <c r="AM20" s="644"/>
      <c r="AN20" s="700">
        <f t="shared" ref="AN20" si="21">SUM(E20+H20+K20+N20+Q20+T20+W20+Z20+AC20+AF20+AI20+AL20)</f>
        <v>25</v>
      </c>
      <c r="AO20" s="702">
        <f t="shared" ref="AO20" si="22">SUM(D21+G21+J21+M21+P21+S21+V21+Y21+AB21+AE21+AH21+AK21)</f>
        <v>40</v>
      </c>
      <c r="AP20" s="704" t="s">
        <v>216</v>
      </c>
      <c r="AQ20" s="706">
        <f t="shared" ref="AQ20" si="23">SUM(F21+I21+L21+O21+R21+U21+X21+AA21+AD21+AJ21+AM21+AG21)</f>
        <v>24</v>
      </c>
      <c r="AR20" s="712" t="s">
        <v>219</v>
      </c>
      <c r="BD20" s="606" t="s">
        <v>326</v>
      </c>
      <c r="BE20" s="606" t="s">
        <v>327</v>
      </c>
      <c r="BF20" s="606" t="s">
        <v>328</v>
      </c>
      <c r="BG20" s="592" t="s">
        <v>329</v>
      </c>
    </row>
    <row r="21" spans="1:242" ht="12.6" customHeight="1">
      <c r="A21" s="695"/>
      <c r="B21" s="697"/>
      <c r="C21" s="699"/>
      <c r="D21" s="651">
        <v>4</v>
      </c>
      <c r="E21" s="646"/>
      <c r="F21" s="649">
        <v>1</v>
      </c>
      <c r="G21" s="632">
        <v>1</v>
      </c>
      <c r="H21" s="611"/>
      <c r="I21" s="612">
        <v>4</v>
      </c>
      <c r="J21" s="651">
        <v>4</v>
      </c>
      <c r="K21" s="646"/>
      <c r="L21" s="649">
        <v>3</v>
      </c>
      <c r="M21" s="662">
        <v>4</v>
      </c>
      <c r="N21" s="646"/>
      <c r="O21" s="647">
        <v>1</v>
      </c>
      <c r="P21" s="651">
        <v>4</v>
      </c>
      <c r="Q21" s="646"/>
      <c r="R21" s="649">
        <v>1</v>
      </c>
      <c r="S21" s="662">
        <v>4</v>
      </c>
      <c r="T21" s="646"/>
      <c r="U21" s="647">
        <v>2</v>
      </c>
      <c r="V21" s="616">
        <v>3</v>
      </c>
      <c r="W21" s="611"/>
      <c r="X21" s="614">
        <v>4</v>
      </c>
      <c r="Y21" s="662">
        <v>4</v>
      </c>
      <c r="Z21" s="646"/>
      <c r="AA21" s="642">
        <v>0</v>
      </c>
      <c r="AB21" s="607"/>
      <c r="AC21" s="608"/>
      <c r="AD21" s="609"/>
      <c r="AE21" s="650">
        <v>4</v>
      </c>
      <c r="AF21" s="641"/>
      <c r="AG21" s="644">
        <v>3</v>
      </c>
      <c r="AH21" s="650">
        <v>4</v>
      </c>
      <c r="AI21" s="641"/>
      <c r="AJ21" s="644">
        <v>3</v>
      </c>
      <c r="AK21" s="651">
        <v>4</v>
      </c>
      <c r="AL21" s="646"/>
      <c r="AM21" s="649">
        <v>2</v>
      </c>
      <c r="AN21" s="701"/>
      <c r="AO21" s="703"/>
      <c r="AP21" s="705"/>
      <c r="AQ21" s="707"/>
      <c r="AR21" s="713"/>
      <c r="BD21" s="606" t="s">
        <v>330</v>
      </c>
      <c r="BE21" s="606" t="s">
        <v>331</v>
      </c>
      <c r="BF21" s="606" t="s">
        <v>332</v>
      </c>
      <c r="BG21" s="592" t="s">
        <v>333</v>
      </c>
    </row>
    <row r="22" spans="1:242" ht="12.6" customHeight="1">
      <c r="A22" s="694">
        <v>10</v>
      </c>
      <c r="B22" s="696" t="s">
        <v>19</v>
      </c>
      <c r="C22" s="710" t="s">
        <v>20</v>
      </c>
      <c r="D22" s="661"/>
      <c r="E22" s="657">
        <v>2</v>
      </c>
      <c r="F22" s="660"/>
      <c r="G22" s="663"/>
      <c r="H22" s="657">
        <v>3</v>
      </c>
      <c r="I22" s="658"/>
      <c r="J22" s="661"/>
      <c r="K22" s="657">
        <v>3</v>
      </c>
      <c r="L22" s="660"/>
      <c r="M22" s="633"/>
      <c r="N22" s="621">
        <v>1</v>
      </c>
      <c r="O22" s="602"/>
      <c r="P22" s="625"/>
      <c r="Q22" s="621">
        <v>0</v>
      </c>
      <c r="R22" s="603"/>
      <c r="S22" s="663"/>
      <c r="T22" s="657">
        <v>3</v>
      </c>
      <c r="U22" s="658"/>
      <c r="V22" s="625"/>
      <c r="W22" s="621">
        <v>1</v>
      </c>
      <c r="X22" s="603"/>
      <c r="Y22" s="633"/>
      <c r="Z22" s="621">
        <v>1</v>
      </c>
      <c r="AA22" s="602"/>
      <c r="AB22" s="620"/>
      <c r="AC22" s="598">
        <v>1</v>
      </c>
      <c r="AD22" s="598"/>
      <c r="AE22" s="593"/>
      <c r="AF22" s="594"/>
      <c r="AG22" s="595"/>
      <c r="AH22" s="634"/>
      <c r="AI22" s="635">
        <v>0</v>
      </c>
      <c r="AJ22" s="636"/>
      <c r="AK22" s="605"/>
      <c r="AL22" s="597">
        <v>1</v>
      </c>
      <c r="AM22" s="600"/>
      <c r="AN22" s="700">
        <f t="shared" ref="AN22" si="24">SUM(E22+H22+K22+N22+Q22+T22+W22+Z22+AC22+AF22+AI22+AL22)</f>
        <v>16</v>
      </c>
      <c r="AO22" s="702">
        <f t="shared" ref="AO22" si="25">SUM(D23+G23+J23+M23+P23+S23+V23+Y23+AB23+AE23+AH23+AK23)</f>
        <v>34</v>
      </c>
      <c r="AP22" s="704" t="s">
        <v>216</v>
      </c>
      <c r="AQ22" s="706">
        <f t="shared" ref="AQ22" si="26">SUM(F23+I23+L23+O23+R23+U23+X23+AA23+AD23+AJ23+AM23+AG23)</f>
        <v>34</v>
      </c>
      <c r="AR22" s="708" t="s">
        <v>222</v>
      </c>
      <c r="BD22" s="592" t="s">
        <v>334</v>
      </c>
      <c r="BE22" s="592" t="s">
        <v>335</v>
      </c>
      <c r="BF22" s="592" t="s">
        <v>336</v>
      </c>
      <c r="BG22" s="592" t="s">
        <v>337</v>
      </c>
    </row>
    <row r="23" spans="1:242" ht="12.6" customHeight="1">
      <c r="A23" s="695"/>
      <c r="B23" s="697"/>
      <c r="C23" s="711"/>
      <c r="D23" s="651">
        <v>4</v>
      </c>
      <c r="E23" s="646"/>
      <c r="F23" s="649">
        <v>3</v>
      </c>
      <c r="G23" s="662">
        <v>4</v>
      </c>
      <c r="H23" s="646"/>
      <c r="I23" s="647">
        <v>0</v>
      </c>
      <c r="J23" s="651">
        <v>4</v>
      </c>
      <c r="K23" s="646"/>
      <c r="L23" s="649">
        <v>2</v>
      </c>
      <c r="M23" s="632">
        <v>3</v>
      </c>
      <c r="N23" s="611"/>
      <c r="O23" s="612">
        <v>4</v>
      </c>
      <c r="P23" s="616">
        <v>1</v>
      </c>
      <c r="Q23" s="611"/>
      <c r="R23" s="614">
        <v>4</v>
      </c>
      <c r="S23" s="662">
        <v>4</v>
      </c>
      <c r="T23" s="646"/>
      <c r="U23" s="647">
        <v>1</v>
      </c>
      <c r="V23" s="616">
        <v>3</v>
      </c>
      <c r="W23" s="611"/>
      <c r="X23" s="614">
        <v>4</v>
      </c>
      <c r="Y23" s="632">
        <v>3</v>
      </c>
      <c r="Z23" s="611"/>
      <c r="AA23" s="612">
        <v>4</v>
      </c>
      <c r="AB23" s="615">
        <v>3</v>
      </c>
      <c r="AC23" s="611"/>
      <c r="AD23" s="612">
        <v>4</v>
      </c>
      <c r="AE23" s="607"/>
      <c r="AF23" s="608"/>
      <c r="AG23" s="609"/>
      <c r="AH23" s="637">
        <v>2</v>
      </c>
      <c r="AI23" s="638"/>
      <c r="AJ23" s="639">
        <v>4</v>
      </c>
      <c r="AK23" s="616">
        <v>3</v>
      </c>
      <c r="AL23" s="611"/>
      <c r="AM23" s="614">
        <v>4</v>
      </c>
      <c r="AN23" s="701"/>
      <c r="AO23" s="703"/>
      <c r="AP23" s="705"/>
      <c r="AQ23" s="707"/>
      <c r="AR23" s="709"/>
      <c r="BD23" s="592" t="s">
        <v>338</v>
      </c>
      <c r="BE23" s="592" t="s">
        <v>339</v>
      </c>
      <c r="BF23" s="592" t="s">
        <v>340</v>
      </c>
      <c r="BG23" s="592" t="s">
        <v>341</v>
      </c>
    </row>
    <row r="24" spans="1:242" ht="12.6" customHeight="1">
      <c r="A24" s="694">
        <v>11</v>
      </c>
      <c r="B24" s="696" t="s">
        <v>25</v>
      </c>
      <c r="C24" s="710" t="s">
        <v>20</v>
      </c>
      <c r="D24" s="625"/>
      <c r="E24" s="621">
        <v>1</v>
      </c>
      <c r="F24" s="603"/>
      <c r="G24" s="633"/>
      <c r="H24" s="621">
        <v>0</v>
      </c>
      <c r="I24" s="602"/>
      <c r="J24" s="625"/>
      <c r="K24" s="621">
        <v>0</v>
      </c>
      <c r="L24" s="603"/>
      <c r="M24" s="663"/>
      <c r="N24" s="657">
        <v>2</v>
      </c>
      <c r="O24" s="658"/>
      <c r="P24" s="661"/>
      <c r="Q24" s="657">
        <v>3</v>
      </c>
      <c r="R24" s="660"/>
      <c r="S24" s="663"/>
      <c r="T24" s="657">
        <v>3</v>
      </c>
      <c r="U24" s="658"/>
      <c r="V24" s="661"/>
      <c r="W24" s="657">
        <v>3</v>
      </c>
      <c r="X24" s="660"/>
      <c r="Y24" s="633"/>
      <c r="Z24" s="621">
        <v>0</v>
      </c>
      <c r="AA24" s="602"/>
      <c r="AB24" s="620"/>
      <c r="AC24" s="598">
        <v>1</v>
      </c>
      <c r="AD24" s="598"/>
      <c r="AE24" s="655"/>
      <c r="AF24" s="642">
        <v>3</v>
      </c>
      <c r="AG24" s="642"/>
      <c r="AH24" s="593"/>
      <c r="AI24" s="623"/>
      <c r="AJ24" s="624"/>
      <c r="AK24" s="659"/>
      <c r="AL24" s="657">
        <v>3</v>
      </c>
      <c r="AM24" s="660"/>
      <c r="AN24" s="700">
        <f t="shared" ref="AN24" si="27">SUM(E24+H24+K24+N24+Q24+T24+W24+Z24+AC24+AF24+AI24+AL24)</f>
        <v>19</v>
      </c>
      <c r="AO24" s="702">
        <f t="shared" ref="AO24" si="28">SUM(D25+G25+J25+M25+P25+S25+V25+Y25+AB25+AE25+AH25+AK25)</f>
        <v>33</v>
      </c>
      <c r="AP24" s="704" t="s">
        <v>216</v>
      </c>
      <c r="AQ24" s="706">
        <f t="shared" ref="AQ24" si="29">SUM(F25+I25+L25+O25+R25+U25+X25+AA25+AD25+AJ25+AM25+AG25)</f>
        <v>29</v>
      </c>
      <c r="AR24" s="708" t="s">
        <v>360</v>
      </c>
      <c r="BD24" s="592" t="s">
        <v>342</v>
      </c>
      <c r="BE24" s="592" t="s">
        <v>343</v>
      </c>
      <c r="BF24" s="592" t="s">
        <v>344</v>
      </c>
      <c r="BG24" s="592" t="s">
        <v>345</v>
      </c>
    </row>
    <row r="25" spans="1:242" ht="12.6" customHeight="1">
      <c r="A25" s="695"/>
      <c r="B25" s="697"/>
      <c r="C25" s="711"/>
      <c r="D25" s="616">
        <v>3</v>
      </c>
      <c r="E25" s="611"/>
      <c r="F25" s="614">
        <v>4</v>
      </c>
      <c r="G25" s="632">
        <v>1</v>
      </c>
      <c r="H25" s="611"/>
      <c r="I25" s="612">
        <v>4</v>
      </c>
      <c r="J25" s="616">
        <v>0</v>
      </c>
      <c r="K25" s="611"/>
      <c r="L25" s="614">
        <v>4</v>
      </c>
      <c r="M25" s="662">
        <v>4</v>
      </c>
      <c r="N25" s="646"/>
      <c r="O25" s="647">
        <v>3</v>
      </c>
      <c r="P25" s="651">
        <v>4</v>
      </c>
      <c r="Q25" s="646"/>
      <c r="R25" s="649">
        <v>1</v>
      </c>
      <c r="S25" s="662">
        <v>4</v>
      </c>
      <c r="T25" s="646"/>
      <c r="U25" s="647">
        <v>0</v>
      </c>
      <c r="V25" s="651">
        <v>4</v>
      </c>
      <c r="W25" s="646"/>
      <c r="X25" s="649">
        <v>2</v>
      </c>
      <c r="Y25" s="632">
        <v>2</v>
      </c>
      <c r="Z25" s="611"/>
      <c r="AA25" s="612">
        <v>4</v>
      </c>
      <c r="AB25" s="615">
        <v>3</v>
      </c>
      <c r="AC25" s="611"/>
      <c r="AD25" s="612">
        <v>4</v>
      </c>
      <c r="AE25" s="664">
        <v>4</v>
      </c>
      <c r="AF25" s="646"/>
      <c r="AG25" s="647">
        <v>2</v>
      </c>
      <c r="AH25" s="607"/>
      <c r="AI25" s="608"/>
      <c r="AJ25" s="609"/>
      <c r="AK25" s="648">
        <v>4</v>
      </c>
      <c r="AL25" s="646"/>
      <c r="AM25" s="649">
        <v>1</v>
      </c>
      <c r="AN25" s="701"/>
      <c r="AO25" s="703"/>
      <c r="AP25" s="705"/>
      <c r="AQ25" s="707"/>
      <c r="AR25" s="709"/>
      <c r="BD25" s="592" t="s">
        <v>346</v>
      </c>
      <c r="BE25" s="592" t="s">
        <v>347</v>
      </c>
      <c r="BF25" s="592" t="s">
        <v>348</v>
      </c>
      <c r="BG25" s="592" t="s">
        <v>349</v>
      </c>
    </row>
    <row r="26" spans="1:242" ht="12.6" customHeight="1">
      <c r="A26" s="694">
        <v>12</v>
      </c>
      <c r="B26" s="696" t="s">
        <v>28</v>
      </c>
      <c r="C26" s="710" t="s">
        <v>20</v>
      </c>
      <c r="D26" s="625"/>
      <c r="E26" s="621">
        <v>0</v>
      </c>
      <c r="F26" s="603"/>
      <c r="G26" s="663"/>
      <c r="H26" s="657">
        <v>3</v>
      </c>
      <c r="I26" s="658"/>
      <c r="J26" s="661"/>
      <c r="K26" s="657">
        <v>3</v>
      </c>
      <c r="L26" s="660"/>
      <c r="M26" s="633"/>
      <c r="N26" s="621">
        <v>0</v>
      </c>
      <c r="O26" s="602"/>
      <c r="P26" s="661"/>
      <c r="Q26" s="657">
        <v>2</v>
      </c>
      <c r="R26" s="660"/>
      <c r="S26" s="663"/>
      <c r="T26" s="657">
        <v>3</v>
      </c>
      <c r="U26" s="658"/>
      <c r="V26" s="661"/>
      <c r="W26" s="657">
        <v>3</v>
      </c>
      <c r="X26" s="660"/>
      <c r="Y26" s="663"/>
      <c r="Z26" s="657">
        <v>2</v>
      </c>
      <c r="AA26" s="658"/>
      <c r="AB26" s="620"/>
      <c r="AC26" s="598">
        <v>0</v>
      </c>
      <c r="AD26" s="598"/>
      <c r="AE26" s="655"/>
      <c r="AF26" s="642">
        <v>2</v>
      </c>
      <c r="AG26" s="642"/>
      <c r="AH26" s="604"/>
      <c r="AI26" s="602">
        <v>0</v>
      </c>
      <c r="AJ26" s="603"/>
      <c r="AK26" s="593"/>
      <c r="AL26" s="623"/>
      <c r="AM26" s="624"/>
      <c r="AN26" s="700">
        <f t="shared" ref="AN26" si="30">SUM(E26+H26+K26+N26+Q26+T26+W26+Z26+AC26+AF26+AI26+AL26)</f>
        <v>18</v>
      </c>
      <c r="AO26" s="702">
        <f t="shared" ref="AO26" si="31">SUM(D27+G27+J27+M27+P27+S27+V27+Y27+AB27+AE27+AH27+AK27)</f>
        <v>34</v>
      </c>
      <c r="AP26" s="704" t="s">
        <v>216</v>
      </c>
      <c r="AQ26" s="706">
        <f t="shared" ref="AQ26" si="32">SUM(F27+I27+L27+O27+R27+U27+X27+AA27+AD27+AJ27+AM27+AG27)</f>
        <v>31</v>
      </c>
      <c r="AR26" s="708" t="s">
        <v>220</v>
      </c>
      <c r="BD26" s="592" t="s">
        <v>350</v>
      </c>
      <c r="BE26" s="626" t="s">
        <v>351</v>
      </c>
      <c r="BF26" s="626" t="s">
        <v>352</v>
      </c>
      <c r="BG26" s="592" t="s">
        <v>353</v>
      </c>
    </row>
    <row r="27" spans="1:242" ht="12.6" customHeight="1">
      <c r="A27" s="695"/>
      <c r="B27" s="714"/>
      <c r="C27" s="711"/>
      <c r="D27" s="616">
        <v>1</v>
      </c>
      <c r="E27" s="611"/>
      <c r="F27" s="614">
        <v>4</v>
      </c>
      <c r="G27" s="662">
        <v>4</v>
      </c>
      <c r="H27" s="646"/>
      <c r="I27" s="647">
        <v>1</v>
      </c>
      <c r="J27" s="651">
        <v>4</v>
      </c>
      <c r="K27" s="646"/>
      <c r="L27" s="649">
        <v>2</v>
      </c>
      <c r="M27" s="632">
        <v>2</v>
      </c>
      <c r="N27" s="611"/>
      <c r="O27" s="612">
        <v>4</v>
      </c>
      <c r="P27" s="651">
        <v>4</v>
      </c>
      <c r="Q27" s="646"/>
      <c r="R27" s="649">
        <v>3</v>
      </c>
      <c r="S27" s="662">
        <v>4</v>
      </c>
      <c r="T27" s="646"/>
      <c r="U27" s="647">
        <v>2</v>
      </c>
      <c r="V27" s="651">
        <v>4</v>
      </c>
      <c r="W27" s="646"/>
      <c r="X27" s="649">
        <v>1</v>
      </c>
      <c r="Y27" s="662">
        <v>4</v>
      </c>
      <c r="Z27" s="646"/>
      <c r="AA27" s="647">
        <v>3</v>
      </c>
      <c r="AB27" s="615">
        <v>2</v>
      </c>
      <c r="AC27" s="611"/>
      <c r="AD27" s="612">
        <v>4</v>
      </c>
      <c r="AE27" s="664">
        <v>4</v>
      </c>
      <c r="AF27" s="646"/>
      <c r="AG27" s="647">
        <v>3</v>
      </c>
      <c r="AH27" s="615">
        <v>1</v>
      </c>
      <c r="AI27" s="611"/>
      <c r="AJ27" s="614">
        <v>4</v>
      </c>
      <c r="AK27" s="607"/>
      <c r="AL27" s="608"/>
      <c r="AM27" s="609"/>
      <c r="AN27" s="701"/>
      <c r="AO27" s="703"/>
      <c r="AP27" s="705"/>
      <c r="AQ27" s="707"/>
      <c r="AR27" s="709"/>
      <c r="BD27" s="592" t="s">
        <v>354</v>
      </c>
      <c r="BE27" s="592" t="s">
        <v>355</v>
      </c>
      <c r="BF27" s="592" t="s">
        <v>356</v>
      </c>
      <c r="BG27" s="626" t="s">
        <v>357</v>
      </c>
    </row>
    <row r="29" spans="1:242" customFormat="1" ht="14.1" customHeight="1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7"/>
      <c r="AL29" s="217"/>
      <c r="AM29" s="217"/>
      <c r="AN29" s="217"/>
      <c r="AO29" s="217"/>
      <c r="AP29" s="217"/>
      <c r="AQ29" s="217"/>
      <c r="AR29" s="217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</row>
    <row r="30" spans="1:242" customFormat="1" ht="14.1" customHeight="1">
      <c r="A30" s="215"/>
      <c r="B30" s="212"/>
      <c r="C30" s="212"/>
      <c r="D30" s="212"/>
      <c r="E30" s="212"/>
      <c r="F30" s="212"/>
      <c r="G30" s="212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6"/>
      <c r="U30" s="217"/>
      <c r="V30" s="216"/>
      <c r="W30" s="216"/>
      <c r="X30" s="217"/>
      <c r="Y30" s="218"/>
      <c r="Z30" s="216"/>
      <c r="AA30" s="217"/>
      <c r="AB30" s="217"/>
      <c r="AC30" s="217"/>
      <c r="AD30" s="217"/>
      <c r="AE30" s="217"/>
      <c r="AF30" s="217"/>
      <c r="AG30" s="212"/>
      <c r="AH30" s="212"/>
      <c r="AI30" s="212"/>
      <c r="AJ30" s="212"/>
      <c r="AK30" s="217"/>
      <c r="AL30" s="217"/>
      <c r="AM30" s="217"/>
      <c r="AN30" s="217"/>
      <c r="AO30" s="217"/>
      <c r="AP30" s="217"/>
      <c r="AQ30" s="217"/>
      <c r="AR30" s="217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</row>
    <row r="31" spans="1:242" customFormat="1" ht="14.1" customHeight="1">
      <c r="A31" s="215"/>
      <c r="B31" s="212"/>
      <c r="C31" s="212"/>
      <c r="D31" s="212"/>
      <c r="E31" s="212"/>
      <c r="F31" s="212"/>
      <c r="G31" s="212"/>
      <c r="H31" s="216"/>
      <c r="I31" s="212"/>
      <c r="J31" s="218"/>
      <c r="K31" s="216"/>
      <c r="L31" s="217"/>
      <c r="M31" s="218"/>
      <c r="N31" s="216"/>
      <c r="O31" s="217"/>
      <c r="P31" s="218"/>
      <c r="Q31" s="216"/>
      <c r="R31" s="217"/>
      <c r="S31" s="218"/>
      <c r="T31" s="216"/>
      <c r="U31" s="217"/>
      <c r="V31" s="218"/>
      <c r="W31" s="216"/>
      <c r="X31" s="217"/>
      <c r="Y31" s="218"/>
      <c r="Z31" s="218"/>
      <c r="AA31" s="217"/>
      <c r="AB31" s="217"/>
      <c r="AC31" s="217"/>
      <c r="AD31" s="217"/>
      <c r="AE31" s="217"/>
      <c r="AF31" s="217"/>
      <c r="AG31" s="212"/>
      <c r="AH31" s="212"/>
      <c r="AI31" s="212"/>
      <c r="AJ31" s="212"/>
      <c r="AK31" s="217"/>
      <c r="AL31" s="217"/>
      <c r="AM31" s="217"/>
      <c r="AN31" s="217"/>
      <c r="AO31" s="217"/>
      <c r="AP31" s="217"/>
      <c r="AQ31" s="217"/>
      <c r="AR31" s="217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3"/>
      <c r="BS31" s="213"/>
      <c r="BT31" s="213"/>
      <c r="BU31" s="213"/>
      <c r="BV31" s="213"/>
      <c r="BW31" s="213"/>
      <c r="BX31" s="213"/>
      <c r="BY31" s="213"/>
      <c r="BZ31" s="213"/>
      <c r="CA31" s="213"/>
      <c r="CB31" s="213"/>
      <c r="CC31" s="213"/>
      <c r="CD31" s="213"/>
      <c r="CE31" s="213"/>
      <c r="CF31" s="213"/>
      <c r="CG31" s="213"/>
      <c r="CH31" s="213"/>
      <c r="CI31" s="213"/>
      <c r="CJ31" s="213"/>
      <c r="CK31" s="213"/>
      <c r="CL31" s="213"/>
      <c r="CM31" s="213"/>
      <c r="CN31" s="213"/>
      <c r="CO31" s="213"/>
      <c r="CP31" s="213"/>
      <c r="CQ31" s="213"/>
      <c r="CR31" s="213"/>
      <c r="CS31" s="213"/>
      <c r="CT31" s="213"/>
      <c r="CU31" s="213"/>
      <c r="CV31" s="213"/>
      <c r="CW31" s="213"/>
      <c r="CX31" s="213"/>
      <c r="CY31" s="213"/>
      <c r="CZ31" s="213"/>
      <c r="DA31" s="213"/>
      <c r="DB31" s="213"/>
      <c r="DC31" s="213"/>
      <c r="DD31" s="213"/>
      <c r="DE31" s="213"/>
      <c r="DF31" s="213"/>
      <c r="DG31" s="213"/>
      <c r="DH31" s="213"/>
      <c r="DI31" s="213"/>
      <c r="DJ31" s="213"/>
      <c r="DK31" s="213"/>
      <c r="DL31" s="213"/>
      <c r="DM31" s="213"/>
      <c r="DN31" s="213"/>
      <c r="DO31" s="213"/>
      <c r="DP31" s="213"/>
      <c r="DQ31" s="213"/>
      <c r="DR31" s="213"/>
      <c r="DS31" s="213"/>
      <c r="DT31" s="213"/>
      <c r="DU31" s="213"/>
      <c r="DV31" s="213"/>
      <c r="DW31" s="213"/>
      <c r="DX31" s="213"/>
      <c r="DY31" s="213"/>
      <c r="DZ31" s="213"/>
      <c r="EA31" s="213"/>
      <c r="EB31" s="213"/>
      <c r="EC31" s="213"/>
      <c r="ED31" s="213"/>
      <c r="EE31" s="213"/>
      <c r="EF31" s="213"/>
      <c r="EG31" s="213"/>
      <c r="EH31" s="213"/>
      <c r="EI31" s="213"/>
      <c r="EJ31" s="213"/>
      <c r="EK31" s="213"/>
      <c r="EL31" s="213"/>
      <c r="EM31" s="213"/>
      <c r="EN31" s="213"/>
      <c r="EO31" s="213"/>
      <c r="EP31" s="213"/>
      <c r="EQ31" s="213"/>
      <c r="ER31" s="213"/>
      <c r="ES31" s="213"/>
      <c r="ET31" s="213"/>
      <c r="EU31" s="213"/>
      <c r="EV31" s="213"/>
      <c r="EW31" s="213"/>
      <c r="EX31" s="213"/>
      <c r="EY31" s="213"/>
      <c r="EZ31" s="213"/>
      <c r="FA31" s="213"/>
      <c r="FB31" s="213"/>
      <c r="FC31" s="213"/>
      <c r="FD31" s="213"/>
      <c r="FE31" s="213"/>
      <c r="FF31" s="213"/>
      <c r="FG31" s="213"/>
      <c r="FH31" s="213"/>
      <c r="FI31" s="213"/>
      <c r="FJ31" s="213"/>
      <c r="FK31" s="213"/>
      <c r="FL31" s="213"/>
      <c r="FM31" s="213"/>
      <c r="FN31" s="213"/>
      <c r="FO31" s="213"/>
      <c r="FP31" s="213"/>
      <c r="FQ31" s="213"/>
      <c r="FR31" s="213"/>
      <c r="FS31" s="213"/>
      <c r="FT31" s="214"/>
      <c r="FU31" s="214"/>
      <c r="FV31" s="214"/>
      <c r="FW31" s="214"/>
      <c r="FX31" s="214"/>
      <c r="FY31" s="214"/>
      <c r="FZ31" s="214"/>
      <c r="GA31" s="214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214"/>
      <c r="HK31" s="214"/>
      <c r="HL31" s="214"/>
      <c r="HM31" s="214"/>
      <c r="HN31" s="214"/>
      <c r="HO31" s="214"/>
      <c r="HP31" s="214"/>
      <c r="HQ31" s="214"/>
      <c r="HR31" s="214"/>
      <c r="HS31" s="214"/>
      <c r="HT31" s="214"/>
      <c r="HU31" s="214"/>
      <c r="HV31" s="214"/>
      <c r="HW31" s="214"/>
      <c r="HX31" s="214"/>
      <c r="HY31" s="214"/>
      <c r="HZ31" s="214"/>
      <c r="IA31" s="214"/>
      <c r="IB31" s="214"/>
      <c r="IC31" s="214"/>
      <c r="ID31" s="214"/>
      <c r="IE31" s="214"/>
      <c r="IF31" s="214"/>
      <c r="IG31" s="214"/>
      <c r="IH31" s="214"/>
    </row>
    <row r="32" spans="1:242" customFormat="1" ht="14.1" customHeight="1">
      <c r="A32" s="215"/>
      <c r="B32" s="212"/>
      <c r="C32" s="212"/>
      <c r="D32" s="212"/>
      <c r="E32" s="212"/>
      <c r="F32" s="212"/>
      <c r="G32" s="212"/>
      <c r="H32" s="216"/>
      <c r="I32" s="217"/>
      <c r="J32" s="218"/>
      <c r="K32" s="216"/>
      <c r="L32" s="217"/>
      <c r="M32" s="218"/>
      <c r="N32" s="216"/>
      <c r="O32" s="217"/>
      <c r="P32" s="218"/>
      <c r="Q32" s="216"/>
      <c r="R32" s="217"/>
      <c r="S32" s="218"/>
      <c r="T32" s="216"/>
      <c r="U32" s="217"/>
      <c r="V32" s="218"/>
      <c r="W32" s="216"/>
      <c r="X32" s="217"/>
      <c r="Y32" s="218"/>
      <c r="Z32" s="218"/>
      <c r="AA32" s="217"/>
      <c r="AB32" s="217"/>
      <c r="AC32" s="217"/>
      <c r="AD32" s="217"/>
      <c r="AE32" s="217"/>
      <c r="AF32" s="217"/>
      <c r="AG32" s="212"/>
      <c r="AH32" s="212"/>
      <c r="AI32" s="212"/>
      <c r="AJ32" s="212"/>
      <c r="AK32" s="217"/>
      <c r="AL32" s="217"/>
      <c r="AM32" s="217"/>
      <c r="AN32" s="217"/>
      <c r="AO32" s="217"/>
      <c r="AP32" s="217"/>
      <c r="AQ32" s="217"/>
      <c r="AR32" s="217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  <c r="BI32" s="213"/>
      <c r="BJ32" s="213"/>
      <c r="BK32" s="213"/>
      <c r="BL32" s="213"/>
      <c r="BM32" s="213"/>
      <c r="BN32" s="213"/>
      <c r="BO32" s="213"/>
      <c r="BP32" s="213"/>
      <c r="BQ32" s="213"/>
      <c r="BR32" s="213"/>
      <c r="BS32" s="213"/>
      <c r="BT32" s="213"/>
      <c r="BU32" s="213"/>
      <c r="BV32" s="213"/>
      <c r="BW32" s="213"/>
      <c r="BX32" s="213"/>
      <c r="BY32" s="213"/>
      <c r="BZ32" s="213"/>
      <c r="CA32" s="213"/>
      <c r="CB32" s="213"/>
      <c r="CC32" s="213"/>
      <c r="CD32" s="213"/>
      <c r="CE32" s="213"/>
      <c r="CF32" s="213"/>
      <c r="CG32" s="213"/>
      <c r="CH32" s="213"/>
      <c r="CI32" s="213"/>
      <c r="CJ32" s="213"/>
      <c r="CK32" s="213"/>
      <c r="CL32" s="213"/>
      <c r="CM32" s="213"/>
      <c r="CN32" s="213"/>
      <c r="CO32" s="213"/>
      <c r="CP32" s="213"/>
      <c r="CQ32" s="213"/>
      <c r="CR32" s="213"/>
      <c r="CS32" s="213"/>
      <c r="CT32" s="213"/>
      <c r="CU32" s="213"/>
      <c r="CV32" s="213"/>
      <c r="CW32" s="213"/>
      <c r="CX32" s="213"/>
      <c r="CY32" s="213"/>
      <c r="CZ32" s="213"/>
      <c r="DA32" s="213"/>
      <c r="DB32" s="213"/>
      <c r="DC32" s="213"/>
      <c r="DD32" s="213"/>
      <c r="DE32" s="213"/>
      <c r="DF32" s="213"/>
      <c r="DG32" s="213"/>
      <c r="DH32" s="213"/>
      <c r="DI32" s="213"/>
      <c r="DJ32" s="213"/>
      <c r="DK32" s="213"/>
      <c r="DL32" s="213"/>
      <c r="DM32" s="213"/>
      <c r="DN32" s="213"/>
      <c r="DO32" s="213"/>
      <c r="DP32" s="213"/>
      <c r="DQ32" s="213"/>
      <c r="DR32" s="213"/>
      <c r="DS32" s="213"/>
      <c r="DT32" s="213"/>
      <c r="DU32" s="213"/>
      <c r="DV32" s="213"/>
      <c r="DW32" s="213"/>
      <c r="DX32" s="213"/>
      <c r="DY32" s="213"/>
      <c r="DZ32" s="213"/>
      <c r="EA32" s="213"/>
      <c r="EB32" s="213"/>
      <c r="EC32" s="213"/>
      <c r="ED32" s="213"/>
      <c r="EE32" s="213"/>
      <c r="EF32" s="213"/>
      <c r="EG32" s="213"/>
      <c r="EH32" s="213"/>
      <c r="EI32" s="213"/>
      <c r="EJ32" s="213"/>
      <c r="EK32" s="213"/>
      <c r="EL32" s="213"/>
      <c r="EM32" s="213"/>
      <c r="EN32" s="213"/>
      <c r="EO32" s="213"/>
      <c r="EP32" s="213"/>
      <c r="EQ32" s="213"/>
      <c r="ER32" s="213"/>
      <c r="ES32" s="213"/>
      <c r="ET32" s="213"/>
      <c r="EU32" s="213"/>
      <c r="EV32" s="213"/>
      <c r="EW32" s="213"/>
      <c r="EX32" s="213"/>
      <c r="EY32" s="213"/>
      <c r="EZ32" s="213"/>
      <c r="FA32" s="213"/>
      <c r="FB32" s="213"/>
      <c r="FC32" s="213"/>
      <c r="FD32" s="213"/>
      <c r="FE32" s="213"/>
      <c r="FF32" s="213"/>
      <c r="FG32" s="213"/>
      <c r="FH32" s="213"/>
      <c r="FI32" s="213"/>
      <c r="FJ32" s="213"/>
      <c r="FK32" s="213"/>
      <c r="FL32" s="213"/>
      <c r="FM32" s="213"/>
      <c r="FN32" s="213"/>
      <c r="FO32" s="213"/>
      <c r="FP32" s="213"/>
      <c r="FQ32" s="213"/>
      <c r="FR32" s="213"/>
      <c r="FS32" s="213"/>
      <c r="FT32" s="214"/>
      <c r="FU32" s="214"/>
      <c r="FV32" s="214"/>
      <c r="FW32" s="214"/>
      <c r="FX32" s="214"/>
      <c r="FY32" s="214"/>
      <c r="FZ32" s="214"/>
      <c r="GA32" s="214"/>
      <c r="GB32" s="214"/>
      <c r="GC32" s="214"/>
      <c r="GD32" s="214"/>
      <c r="GE32" s="214"/>
      <c r="GF32" s="214"/>
      <c r="GG32" s="214"/>
      <c r="GH32" s="214"/>
      <c r="GI32" s="214"/>
      <c r="GJ32" s="214"/>
      <c r="GK32" s="214"/>
      <c r="GL32" s="214"/>
      <c r="GM32" s="214"/>
      <c r="GN32" s="214"/>
      <c r="GO32" s="214"/>
      <c r="GP32" s="214"/>
      <c r="GQ32" s="214"/>
      <c r="GR32" s="214"/>
      <c r="GS32" s="214"/>
      <c r="GT32" s="214"/>
      <c r="GU32" s="214"/>
      <c r="GV32" s="214"/>
      <c r="GW32" s="214"/>
      <c r="GX32" s="214"/>
      <c r="GY32" s="214"/>
      <c r="GZ32" s="214"/>
      <c r="HA32" s="214"/>
      <c r="HB32" s="214"/>
      <c r="HC32" s="214"/>
      <c r="HD32" s="214"/>
      <c r="HE32" s="214"/>
      <c r="HF32" s="214"/>
      <c r="HG32" s="214"/>
      <c r="HH32" s="214"/>
      <c r="HI32" s="214"/>
      <c r="HJ32" s="214"/>
      <c r="HK32" s="214"/>
      <c r="HL32" s="214"/>
      <c r="HM32" s="214"/>
      <c r="HN32" s="214"/>
      <c r="HO32" s="214"/>
      <c r="HP32" s="214"/>
      <c r="HQ32" s="214"/>
      <c r="HR32" s="214"/>
      <c r="HS32" s="214"/>
      <c r="HT32" s="214"/>
      <c r="HU32" s="214"/>
      <c r="HV32" s="214"/>
      <c r="HW32" s="214"/>
      <c r="HX32" s="214"/>
      <c r="HY32" s="214"/>
      <c r="HZ32" s="214"/>
      <c r="IA32" s="214"/>
      <c r="IB32" s="214"/>
      <c r="IC32" s="214"/>
      <c r="ID32" s="214"/>
      <c r="IE32" s="214"/>
      <c r="IF32" s="214"/>
      <c r="IG32" s="214"/>
      <c r="IH32" s="214"/>
    </row>
    <row r="33" spans="1:59" customFormat="1" ht="15">
      <c r="A33" s="215"/>
      <c r="B33" s="212"/>
      <c r="C33" s="212"/>
      <c r="D33" s="212"/>
      <c r="E33" s="212"/>
      <c r="F33" s="212"/>
      <c r="G33" s="212"/>
      <c r="H33" s="216"/>
      <c r="I33" s="217"/>
      <c r="J33" s="218"/>
      <c r="K33" s="216"/>
      <c r="L33" s="217"/>
      <c r="M33" s="218"/>
      <c r="N33" s="216"/>
      <c r="O33" s="217"/>
      <c r="P33" s="218"/>
      <c r="Q33" s="216"/>
      <c r="R33" s="217"/>
      <c r="S33" s="218"/>
      <c r="T33" s="216"/>
      <c r="U33" s="217"/>
      <c r="V33" s="218"/>
      <c r="W33" s="216"/>
      <c r="X33" s="217"/>
      <c r="Y33" s="218"/>
      <c r="Z33" s="218"/>
      <c r="AA33" s="217"/>
      <c r="AB33" s="217"/>
      <c r="AC33" s="217"/>
      <c r="AD33" s="217"/>
      <c r="AE33" s="217"/>
      <c r="AF33" s="217"/>
      <c r="AG33" s="212"/>
      <c r="AH33" s="212"/>
      <c r="AI33" s="212"/>
      <c r="AJ33" s="212"/>
      <c r="AK33" s="217"/>
      <c r="AL33" s="217"/>
      <c r="AM33" s="217"/>
      <c r="AN33" s="217"/>
      <c r="AO33" s="217"/>
      <c r="AP33" s="217"/>
      <c r="AQ33" s="217"/>
      <c r="AR33" s="217"/>
    </row>
    <row r="34" spans="1:59" customFormat="1" ht="15">
      <c r="A34" s="220" t="s">
        <v>205</v>
      </c>
      <c r="B34" s="220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18"/>
      <c r="N34" s="216"/>
      <c r="O34" s="217"/>
      <c r="P34" s="218"/>
      <c r="Q34" s="216"/>
      <c r="R34" s="217"/>
      <c r="S34" s="218"/>
      <c r="T34" s="216"/>
      <c r="U34" s="217"/>
      <c r="V34" s="218"/>
      <c r="W34" s="216"/>
      <c r="X34" s="217"/>
      <c r="Y34" s="218"/>
      <c r="Z34" s="216"/>
      <c r="AA34" s="217"/>
      <c r="AB34" s="217"/>
      <c r="AC34" s="217"/>
      <c r="AD34" s="217"/>
      <c r="AE34" s="217"/>
      <c r="AF34" s="217"/>
      <c r="AG34" s="212"/>
      <c r="AH34" s="212"/>
      <c r="AI34" s="212"/>
      <c r="AJ34" s="212"/>
      <c r="AK34" s="217"/>
      <c r="AL34" s="217"/>
      <c r="AM34" s="217"/>
      <c r="AN34" s="217"/>
      <c r="AO34" s="217"/>
      <c r="AP34" s="217"/>
      <c r="AQ34" s="217"/>
      <c r="AR34" s="217"/>
    </row>
    <row r="35" spans="1:59">
      <c r="AR35" s="592"/>
      <c r="AS35" s="592"/>
      <c r="AX35" s="592"/>
      <c r="AY35" s="592"/>
      <c r="AZ35" s="592"/>
      <c r="BA35" s="592"/>
      <c r="BB35" s="592"/>
      <c r="BC35" s="592"/>
      <c r="BD35" s="592" t="s">
        <v>358</v>
      </c>
      <c r="BE35" s="592"/>
      <c r="BF35" s="592"/>
      <c r="BG35" s="592"/>
    </row>
    <row r="36" spans="1:59">
      <c r="AR36" s="592"/>
      <c r="AS36" s="592"/>
      <c r="AX36" s="592"/>
      <c r="AY36" s="592"/>
      <c r="AZ36" s="592"/>
      <c r="BA36" s="592"/>
      <c r="BB36" s="592"/>
      <c r="BC36" s="592"/>
      <c r="BD36" s="592"/>
      <c r="BE36" s="592"/>
      <c r="BF36" s="592"/>
      <c r="BG36" s="592"/>
    </row>
    <row r="37" spans="1:59">
      <c r="AR37" s="592"/>
      <c r="AS37" s="592"/>
      <c r="AX37" s="592"/>
      <c r="AY37" s="592"/>
      <c r="AZ37" s="592"/>
      <c r="BA37" s="592"/>
      <c r="BB37" s="592"/>
      <c r="BC37" s="592"/>
      <c r="BD37" s="592"/>
      <c r="BE37" s="592"/>
      <c r="BF37" s="592"/>
      <c r="BG37" s="592"/>
    </row>
    <row r="41" spans="1:59">
      <c r="AR41" s="592"/>
      <c r="AS41" s="592"/>
      <c r="BD41" s="592"/>
    </row>
    <row r="42" spans="1:59">
      <c r="AR42" s="592"/>
      <c r="AS42" s="592"/>
      <c r="BD42" s="592"/>
    </row>
    <row r="43" spans="1:59">
      <c r="AR43" s="592"/>
      <c r="AS43" s="592"/>
      <c r="BD43" s="592"/>
    </row>
    <row r="44" spans="1:59">
      <c r="AR44" s="592"/>
      <c r="AS44" s="592"/>
      <c r="BD44" s="592"/>
    </row>
    <row r="45" spans="1:59">
      <c r="AR45" s="592"/>
      <c r="AS45" s="592"/>
      <c r="BD45" s="592"/>
    </row>
    <row r="46" spans="1:59">
      <c r="AR46" s="592"/>
      <c r="AS46" s="592"/>
      <c r="BD46" s="592"/>
    </row>
    <row r="47" spans="1:59">
      <c r="AR47" s="592"/>
      <c r="AS47" s="592"/>
      <c r="BD47" s="592"/>
    </row>
    <row r="48" spans="1:59">
      <c r="AR48" s="592"/>
      <c r="AS48" s="592"/>
      <c r="BD48" s="592"/>
    </row>
    <row r="51" spans="44:56">
      <c r="AR51" s="592"/>
      <c r="AS51" s="592"/>
      <c r="BD51" s="592"/>
    </row>
    <row r="52" spans="44:56">
      <c r="AR52" s="592"/>
      <c r="AS52" s="592"/>
      <c r="BD52" s="592"/>
    </row>
    <row r="53" spans="44:56">
      <c r="AR53" s="592"/>
      <c r="AS53" s="592"/>
      <c r="BD53" s="592"/>
    </row>
    <row r="54" spans="44:56">
      <c r="AR54" s="592"/>
      <c r="AS54" s="592"/>
      <c r="BD54" s="592"/>
    </row>
    <row r="55" spans="44:56">
      <c r="AR55" s="592"/>
      <c r="AS55" s="592"/>
      <c r="BD55" s="592"/>
    </row>
    <row r="56" spans="44:56">
      <c r="AR56" s="592"/>
      <c r="AS56" s="592"/>
      <c r="BD56" s="592"/>
    </row>
    <row r="57" spans="44:56">
      <c r="AR57" s="592"/>
      <c r="AS57" s="592"/>
      <c r="BD57" s="592"/>
    </row>
    <row r="58" spans="44:56">
      <c r="AR58" s="592"/>
      <c r="AS58" s="592"/>
      <c r="BD58" s="592"/>
    </row>
  </sheetData>
  <protectedRanges>
    <protectedRange sqref="N30:N34" name="Diapazons4_1_1"/>
    <protectedRange sqref="R30:Z34" name="Diapazons2_1_1"/>
    <protectedRange sqref="I30:I34 M30:N34 A30:F34" name="Diapazons1_9_2_1_1_1_1"/>
    <protectedRange sqref="L30:L34" name="Diapazons3_1_1"/>
  </protectedRanges>
  <mergeCells count="98">
    <mergeCell ref="AQ22:AQ23"/>
    <mergeCell ref="AR22:AR23"/>
    <mergeCell ref="A24:A25"/>
    <mergeCell ref="B24:B25"/>
    <mergeCell ref="C24:C25"/>
    <mergeCell ref="AN24:AN25"/>
    <mergeCell ref="AO24:AO25"/>
    <mergeCell ref="AP24:AP25"/>
    <mergeCell ref="AQ24:AQ25"/>
    <mergeCell ref="AR24:AR25"/>
    <mergeCell ref="A22:A23"/>
    <mergeCell ref="B22:B23"/>
    <mergeCell ref="C22:C23"/>
    <mergeCell ref="AN22:AN23"/>
    <mergeCell ref="AO22:AO23"/>
    <mergeCell ref="AP22:AP23"/>
    <mergeCell ref="AQ26:AQ27"/>
    <mergeCell ref="AR26:AR27"/>
    <mergeCell ref="A26:A27"/>
    <mergeCell ref="B26:B27"/>
    <mergeCell ref="C26:C27"/>
    <mergeCell ref="AN26:AN27"/>
    <mergeCell ref="AO26:AO27"/>
    <mergeCell ref="AP26:AP27"/>
    <mergeCell ref="AQ20:AQ21"/>
    <mergeCell ref="AR20:AR21"/>
    <mergeCell ref="A20:A21"/>
    <mergeCell ref="B20:B21"/>
    <mergeCell ref="C20:C21"/>
    <mergeCell ref="AN20:AN21"/>
    <mergeCell ref="AO20:AO21"/>
    <mergeCell ref="AP20:AP21"/>
    <mergeCell ref="AQ16:AQ17"/>
    <mergeCell ref="AR16:AR17"/>
    <mergeCell ref="A18:A19"/>
    <mergeCell ref="B18:B19"/>
    <mergeCell ref="C18:C19"/>
    <mergeCell ref="AN18:AN19"/>
    <mergeCell ref="AO18:AO19"/>
    <mergeCell ref="AP18:AP19"/>
    <mergeCell ref="AQ18:AQ19"/>
    <mergeCell ref="AR18:AR19"/>
    <mergeCell ref="A16:A17"/>
    <mergeCell ref="B16:B17"/>
    <mergeCell ref="C16:C17"/>
    <mergeCell ref="AN16:AN17"/>
    <mergeCell ref="AO16:AO17"/>
    <mergeCell ref="AP16:AP17"/>
    <mergeCell ref="AQ12:AQ13"/>
    <mergeCell ref="AR12:AR13"/>
    <mergeCell ref="A14:A15"/>
    <mergeCell ref="B14:B15"/>
    <mergeCell ref="C14:C15"/>
    <mergeCell ref="AN14:AN15"/>
    <mergeCell ref="AO14:AO15"/>
    <mergeCell ref="AP14:AP15"/>
    <mergeCell ref="AQ14:AQ15"/>
    <mergeCell ref="AR14:AR15"/>
    <mergeCell ref="A12:A13"/>
    <mergeCell ref="B12:B13"/>
    <mergeCell ref="C12:C13"/>
    <mergeCell ref="AN12:AN13"/>
    <mergeCell ref="AO12:AO13"/>
    <mergeCell ref="AP12:AP13"/>
    <mergeCell ref="AQ8:AQ9"/>
    <mergeCell ref="AR8:AR9"/>
    <mergeCell ref="A10:A11"/>
    <mergeCell ref="B10:B11"/>
    <mergeCell ref="C10:C11"/>
    <mergeCell ref="AN10:AN11"/>
    <mergeCell ref="AO10:AO11"/>
    <mergeCell ref="AP10:AP11"/>
    <mergeCell ref="AQ10:AQ11"/>
    <mergeCell ref="AR10:AR11"/>
    <mergeCell ref="A8:A9"/>
    <mergeCell ref="B8:B9"/>
    <mergeCell ref="C8:C9"/>
    <mergeCell ref="AN8:AN9"/>
    <mergeCell ref="AO8:AO9"/>
    <mergeCell ref="AP8:AP9"/>
    <mergeCell ref="AR4:AR5"/>
    <mergeCell ref="A6:A7"/>
    <mergeCell ref="B6:B7"/>
    <mergeCell ref="C6:C7"/>
    <mergeCell ref="AN6:AN7"/>
    <mergeCell ref="AO6:AO7"/>
    <mergeCell ref="AP6:AP7"/>
    <mergeCell ref="AQ6:AQ7"/>
    <mergeCell ref="AR6:AR7"/>
    <mergeCell ref="D1:AA1"/>
    <mergeCell ref="AO3:AQ3"/>
    <mergeCell ref="A4:A5"/>
    <mergeCell ref="B4:B5"/>
    <mergeCell ref="C4:C5"/>
    <mergeCell ref="AN4:AN5"/>
    <mergeCell ref="AO4:AO5"/>
    <mergeCell ref="AP4:AP5"/>
    <mergeCell ref="AQ4:AQ5"/>
  </mergeCells>
  <conditionalFormatting sqref="G30:G33">
    <cfRule type="expression" dxfId="1383" priority="91" stopIfTrue="1">
      <formula>A30=0</formula>
    </cfRule>
  </conditionalFormatting>
  <conditionalFormatting sqref="H30:H33">
    <cfRule type="expression" dxfId="1382" priority="90" stopIfTrue="1">
      <formula>A30=0</formula>
    </cfRule>
  </conditionalFormatting>
  <conditionalFormatting sqref="J30:J33">
    <cfRule type="expression" dxfId="1381" priority="89" stopIfTrue="1">
      <formula>A30=0</formula>
    </cfRule>
  </conditionalFormatting>
  <conditionalFormatting sqref="R30:R34">
    <cfRule type="expression" dxfId="1380" priority="87" stopIfTrue="1">
      <formula>A30=0</formula>
    </cfRule>
    <cfRule type="expression" dxfId="1379" priority="88" stopIfTrue="1">
      <formula>R30=99</formula>
    </cfRule>
  </conditionalFormatting>
  <conditionalFormatting sqref="O30:O34 AA30:AA34">
    <cfRule type="expression" dxfId="1378" priority="86" stopIfTrue="1">
      <formula>A30=0</formula>
    </cfRule>
  </conditionalFormatting>
  <conditionalFormatting sqref="P30:P34">
    <cfRule type="expression" dxfId="1377" priority="85" stopIfTrue="1">
      <formula>A30=0</formula>
    </cfRule>
  </conditionalFormatting>
  <conditionalFormatting sqref="S30:S34">
    <cfRule type="expression" dxfId="1376" priority="84" stopIfTrue="1">
      <formula>A30=0</formula>
    </cfRule>
  </conditionalFormatting>
  <conditionalFormatting sqref="W30:W34">
    <cfRule type="expression" dxfId="1375" priority="83" stopIfTrue="1">
      <formula>A30=0</formula>
    </cfRule>
  </conditionalFormatting>
  <conditionalFormatting sqref="Y30:Y34">
    <cfRule type="expression" dxfId="1374" priority="82" stopIfTrue="1">
      <formula>A30=0</formula>
    </cfRule>
  </conditionalFormatting>
  <conditionalFormatting sqref="D30:D33">
    <cfRule type="expression" dxfId="1373" priority="79" stopIfTrue="1">
      <formula>L30=1</formula>
    </cfRule>
    <cfRule type="expression" dxfId="1372" priority="80" stopIfTrue="1">
      <formula>L30=2</formula>
    </cfRule>
    <cfRule type="expression" dxfId="1371" priority="81" stopIfTrue="1">
      <formula>L30=3</formula>
    </cfRule>
  </conditionalFormatting>
  <conditionalFormatting sqref="T30:T34">
    <cfRule type="expression" dxfId="1370" priority="77" stopIfTrue="1">
      <formula>A30=0</formula>
    </cfRule>
    <cfRule type="expression" dxfId="1369" priority="78" stopIfTrue="1">
      <formula>T30=99</formula>
    </cfRule>
  </conditionalFormatting>
  <conditionalFormatting sqref="V31:V34">
    <cfRule type="expression" dxfId="1368" priority="75" stopIfTrue="1">
      <formula>A31=0</formula>
    </cfRule>
    <cfRule type="expression" dxfId="1367" priority="76" stopIfTrue="1">
      <formula>V31=99</formula>
    </cfRule>
  </conditionalFormatting>
  <conditionalFormatting sqref="X30:X34">
    <cfRule type="expression" dxfId="1366" priority="73" stopIfTrue="1">
      <formula>A30=0</formula>
    </cfRule>
    <cfRule type="expression" dxfId="1365" priority="74" stopIfTrue="1">
      <formula>X30=99</formula>
    </cfRule>
  </conditionalFormatting>
  <conditionalFormatting sqref="Z31:Z34">
    <cfRule type="expression" dxfId="1364" priority="71" stopIfTrue="1">
      <formula>A31=0</formula>
    </cfRule>
    <cfRule type="expression" dxfId="1363" priority="72" stopIfTrue="1">
      <formula>Z31=99</formula>
    </cfRule>
  </conditionalFormatting>
  <conditionalFormatting sqref="M30:M34">
    <cfRule type="expression" dxfId="1362" priority="70" stopIfTrue="1">
      <formula>A30=0</formula>
    </cfRule>
  </conditionalFormatting>
  <conditionalFormatting sqref="L30:L33">
    <cfRule type="cellIs" dxfId="1361" priority="67" stopIfTrue="1" operator="equal">
      <formula>1</formula>
    </cfRule>
    <cfRule type="cellIs" dxfId="1360" priority="68" stopIfTrue="1" operator="equal">
      <formula>2</formula>
    </cfRule>
    <cfRule type="cellIs" dxfId="1359" priority="69" stopIfTrue="1" operator="equal">
      <formula>3</formula>
    </cfRule>
  </conditionalFormatting>
  <conditionalFormatting sqref="G30:G32">
    <cfRule type="expression" dxfId="1358" priority="66" stopIfTrue="1">
      <formula>A30=0</formula>
    </cfRule>
  </conditionalFormatting>
  <conditionalFormatting sqref="H30:H33">
    <cfRule type="expression" dxfId="1357" priority="65" stopIfTrue="1">
      <formula>A30=0</formula>
    </cfRule>
  </conditionalFormatting>
  <conditionalFormatting sqref="J30:J32">
    <cfRule type="expression" dxfId="1356" priority="64" stopIfTrue="1">
      <formula>A30=0</formula>
    </cfRule>
  </conditionalFormatting>
  <conditionalFormatting sqref="R30:R32">
    <cfRule type="expression" dxfId="1355" priority="62" stopIfTrue="1">
      <formula>A30=0</formula>
    </cfRule>
    <cfRule type="expression" dxfId="1354" priority="63" stopIfTrue="1">
      <formula>R30=99</formula>
    </cfRule>
  </conditionalFormatting>
  <conditionalFormatting sqref="O30:O32">
    <cfRule type="expression" dxfId="1353" priority="61" stopIfTrue="1">
      <formula>A30=0</formula>
    </cfRule>
  </conditionalFormatting>
  <conditionalFormatting sqref="P30:P32">
    <cfRule type="expression" dxfId="1352" priority="60" stopIfTrue="1">
      <formula>A30=0</formula>
    </cfRule>
  </conditionalFormatting>
  <conditionalFormatting sqref="Q30:Q34">
    <cfRule type="expression" dxfId="1351" priority="59" stopIfTrue="1">
      <formula>A30=0</formula>
    </cfRule>
  </conditionalFormatting>
  <conditionalFormatting sqref="S30:S32">
    <cfRule type="expression" dxfId="1350" priority="58" stopIfTrue="1">
      <formula>A30=0</formula>
    </cfRule>
  </conditionalFormatting>
  <conditionalFormatting sqref="U30:U34">
    <cfRule type="expression" dxfId="1349" priority="57" stopIfTrue="1">
      <formula>A30=0</formula>
    </cfRule>
  </conditionalFormatting>
  <conditionalFormatting sqref="W30:W32">
    <cfRule type="expression" dxfId="1348" priority="56" stopIfTrue="1">
      <formula>A30=0</formula>
    </cfRule>
  </conditionalFormatting>
  <conditionalFormatting sqref="Y30:Y32">
    <cfRule type="expression" dxfId="1347" priority="55" stopIfTrue="1">
      <formula>A30=0</formula>
    </cfRule>
  </conditionalFormatting>
  <conditionalFormatting sqref="D30:D32">
    <cfRule type="expression" dxfId="1346" priority="52" stopIfTrue="1">
      <formula>L30=1</formula>
    </cfRule>
    <cfRule type="expression" dxfId="1345" priority="53" stopIfTrue="1">
      <formula>L30=2</formula>
    </cfRule>
    <cfRule type="expression" dxfId="1344" priority="54" stopIfTrue="1">
      <formula>L30=3</formula>
    </cfRule>
  </conditionalFormatting>
  <conditionalFormatting sqref="T30:T32">
    <cfRule type="expression" dxfId="1343" priority="50" stopIfTrue="1">
      <formula>A30=0</formula>
    </cfRule>
    <cfRule type="expression" dxfId="1342" priority="51" stopIfTrue="1">
      <formula>T30=99</formula>
    </cfRule>
  </conditionalFormatting>
  <conditionalFormatting sqref="V31:V32">
    <cfRule type="expression" dxfId="1341" priority="48" stopIfTrue="1">
      <formula>A31=0</formula>
    </cfRule>
    <cfRule type="expression" dxfId="1340" priority="49" stopIfTrue="1">
      <formula>V31=99</formula>
    </cfRule>
  </conditionalFormatting>
  <conditionalFormatting sqref="X30:X32">
    <cfRule type="expression" dxfId="1339" priority="46" stopIfTrue="1">
      <formula>A30=0</formula>
    </cfRule>
    <cfRule type="expression" dxfId="1338" priority="47" stopIfTrue="1">
      <formula>X30=99</formula>
    </cfRule>
  </conditionalFormatting>
  <conditionalFormatting sqref="Z31:Z32">
    <cfRule type="expression" dxfId="1337" priority="44" stopIfTrue="1">
      <formula>A31=0</formula>
    </cfRule>
    <cfRule type="expression" dxfId="1336" priority="45" stopIfTrue="1">
      <formula>Z31=99</formula>
    </cfRule>
  </conditionalFormatting>
  <conditionalFormatting sqref="M30:M32">
    <cfRule type="expression" dxfId="1335" priority="43" stopIfTrue="1">
      <formula>A30=0</formula>
    </cfRule>
  </conditionalFormatting>
  <conditionalFormatting sqref="G30:G33">
    <cfRule type="expression" dxfId="1334" priority="42" stopIfTrue="1">
      <formula>A30=0</formula>
    </cfRule>
  </conditionalFormatting>
  <conditionalFormatting sqref="H30:H33">
    <cfRule type="expression" dxfId="1333" priority="41" stopIfTrue="1">
      <formula>A30=0</formula>
    </cfRule>
  </conditionalFormatting>
  <conditionalFormatting sqref="J30:J33">
    <cfRule type="expression" dxfId="1332" priority="40" stopIfTrue="1">
      <formula>A30=0</formula>
    </cfRule>
  </conditionalFormatting>
  <conditionalFormatting sqref="R30:R34">
    <cfRule type="expression" dxfId="1331" priority="38" stopIfTrue="1">
      <formula>A30=0</formula>
    </cfRule>
    <cfRule type="expression" dxfId="1330" priority="39" stopIfTrue="1">
      <formula>R30=99</formula>
    </cfRule>
  </conditionalFormatting>
  <conditionalFormatting sqref="O30:O34">
    <cfRule type="expression" dxfId="1329" priority="37" stopIfTrue="1">
      <formula>A30=0</formula>
    </cfRule>
  </conditionalFormatting>
  <conditionalFormatting sqref="P30:P34">
    <cfRule type="expression" dxfId="1328" priority="36" stopIfTrue="1">
      <formula>A30=0</formula>
    </cfRule>
  </conditionalFormatting>
  <conditionalFormatting sqref="Q30:Q34">
    <cfRule type="expression" dxfId="1327" priority="35" stopIfTrue="1">
      <formula>A30=0</formula>
    </cfRule>
  </conditionalFormatting>
  <conditionalFormatting sqref="S30:S34">
    <cfRule type="expression" dxfId="1326" priority="34" stopIfTrue="1">
      <formula>A30=0</formula>
    </cfRule>
  </conditionalFormatting>
  <conditionalFormatting sqref="U30:U34">
    <cfRule type="expression" dxfId="1325" priority="33" stopIfTrue="1">
      <formula>A30=0</formula>
    </cfRule>
  </conditionalFormatting>
  <conditionalFormatting sqref="W30:W34">
    <cfRule type="expression" dxfId="1324" priority="32" stopIfTrue="1">
      <formula>A30=0</formula>
    </cfRule>
  </conditionalFormatting>
  <conditionalFormatting sqref="Y30:Y34">
    <cfRule type="expression" dxfId="1323" priority="31" stopIfTrue="1">
      <formula>A30=0</formula>
    </cfRule>
  </conditionalFormatting>
  <conditionalFormatting sqref="D30:D33">
    <cfRule type="expression" dxfId="1322" priority="28" stopIfTrue="1">
      <formula>L30=1</formula>
    </cfRule>
    <cfRule type="expression" dxfId="1321" priority="29" stopIfTrue="1">
      <formula>L30=2</formula>
    </cfRule>
    <cfRule type="expression" dxfId="1320" priority="30" stopIfTrue="1">
      <formula>L30=3</formula>
    </cfRule>
  </conditionalFormatting>
  <conditionalFormatting sqref="T30:T34">
    <cfRule type="expression" dxfId="1319" priority="26" stopIfTrue="1">
      <formula>A30=0</formula>
    </cfRule>
    <cfRule type="expression" dxfId="1318" priority="27" stopIfTrue="1">
      <formula>T30=99</formula>
    </cfRule>
  </conditionalFormatting>
  <conditionalFormatting sqref="V31:V34">
    <cfRule type="expression" dxfId="1317" priority="24" stopIfTrue="1">
      <formula>A31=0</formula>
    </cfRule>
    <cfRule type="expression" dxfId="1316" priority="25" stopIfTrue="1">
      <formula>V31=99</formula>
    </cfRule>
  </conditionalFormatting>
  <conditionalFormatting sqref="X30:X34">
    <cfRule type="expression" dxfId="1315" priority="22" stopIfTrue="1">
      <formula>A30=0</formula>
    </cfRule>
    <cfRule type="expression" dxfId="1314" priority="23" stopIfTrue="1">
      <formula>X30=99</formula>
    </cfRule>
  </conditionalFormatting>
  <conditionalFormatting sqref="Z31:Z34">
    <cfRule type="expression" dxfId="1313" priority="20" stopIfTrue="1">
      <formula>A31=0</formula>
    </cfRule>
    <cfRule type="expression" dxfId="1312" priority="21" stopIfTrue="1">
      <formula>Z31=99</formula>
    </cfRule>
  </conditionalFormatting>
  <conditionalFormatting sqref="M30:M34">
    <cfRule type="expression" dxfId="1311" priority="19" stopIfTrue="1">
      <formula>A30=0</formula>
    </cfRule>
  </conditionalFormatting>
  <conditionalFormatting sqref="V31:V33 Z31:Z33">
    <cfRule type="expression" dxfId="1310" priority="18" stopIfTrue="1">
      <formula>FD29=0</formula>
    </cfRule>
  </conditionalFormatting>
  <conditionalFormatting sqref="F31">
    <cfRule type="expression" dxfId="1309" priority="17" stopIfTrue="1">
      <formula>A31=0</formula>
    </cfRule>
  </conditionalFormatting>
  <conditionalFormatting sqref="I31">
    <cfRule type="expression" dxfId="1308" priority="16" stopIfTrue="1">
      <formula>E31=0</formula>
    </cfRule>
  </conditionalFormatting>
  <conditionalFormatting sqref="E31">
    <cfRule type="expression" dxfId="1307" priority="92" stopIfTrue="1">
      <formula>FI29=0</formula>
    </cfRule>
  </conditionalFormatting>
  <conditionalFormatting sqref="AB30:AF30 AB34:AF34 AB31:AE33">
    <cfRule type="expression" dxfId="1306" priority="93" stopIfTrue="1">
      <formula>Q30=0</formula>
    </cfRule>
  </conditionalFormatting>
  <conditionalFormatting sqref="AF31:AF33">
    <cfRule type="expression" dxfId="1305" priority="15" stopIfTrue="1">
      <formula>U31=0</formula>
    </cfRule>
  </conditionalFormatting>
  <conditionalFormatting sqref="V30">
    <cfRule type="expression" dxfId="1304" priority="13" stopIfTrue="1">
      <formula>C30=0</formula>
    </cfRule>
    <cfRule type="expression" dxfId="1303" priority="14" stopIfTrue="1">
      <formula>V30=99</formula>
    </cfRule>
  </conditionalFormatting>
  <conditionalFormatting sqref="V30">
    <cfRule type="expression" dxfId="1302" priority="11" stopIfTrue="1">
      <formula>C30=0</formula>
    </cfRule>
    <cfRule type="expression" dxfId="1301" priority="12" stopIfTrue="1">
      <formula>V30=99</formula>
    </cfRule>
  </conditionalFormatting>
  <conditionalFormatting sqref="V30">
    <cfRule type="expression" dxfId="1300" priority="9" stopIfTrue="1">
      <formula>C30=0</formula>
    </cfRule>
    <cfRule type="expression" dxfId="1299" priority="10" stopIfTrue="1">
      <formula>V30=99</formula>
    </cfRule>
  </conditionalFormatting>
  <conditionalFormatting sqref="Z30">
    <cfRule type="expression" dxfId="1298" priority="7" stopIfTrue="1">
      <formula>G30=0</formula>
    </cfRule>
    <cfRule type="expression" dxfId="1297" priority="8" stopIfTrue="1">
      <formula>Z30=99</formula>
    </cfRule>
  </conditionalFormatting>
  <conditionalFormatting sqref="Z30">
    <cfRule type="expression" dxfId="1296" priority="5" stopIfTrue="1">
      <formula>G30=0</formula>
    </cfRule>
    <cfRule type="expression" dxfId="1295" priority="6" stopIfTrue="1">
      <formula>Z30=99</formula>
    </cfRule>
  </conditionalFormatting>
  <conditionalFormatting sqref="Z30">
    <cfRule type="expression" dxfId="1294" priority="3" stopIfTrue="1">
      <formula>G30=0</formula>
    </cfRule>
    <cfRule type="expression" dxfId="1293" priority="4" stopIfTrue="1">
      <formula>Z30=99</formula>
    </cfRule>
  </conditionalFormatting>
  <conditionalFormatting sqref="AK29:AO34">
    <cfRule type="expression" dxfId="1292" priority="2" stopIfTrue="1">
      <formula>Z29=0</formula>
    </cfRule>
  </conditionalFormatting>
  <conditionalFormatting sqref="AP29:AR34">
    <cfRule type="expression" dxfId="1291" priority="1" stopIfTrue="1">
      <formula>AE29=0</formula>
    </cfRule>
  </conditionalFormatting>
  <pageMargins left="0" right="0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29"/>
  <sheetViews>
    <sheetView zoomScaleNormal="100" workbookViewId="0">
      <selection activeCell="AO17" sqref="AO17"/>
    </sheetView>
  </sheetViews>
  <sheetFormatPr defaultRowHeight="15.75"/>
  <cols>
    <col min="1" max="1" width="3.85546875" style="275" bestFit="1" customWidth="1"/>
    <col min="2" max="2" width="12.85546875" style="250" customWidth="1"/>
    <col min="3" max="3" width="21.28515625" style="250" customWidth="1"/>
    <col min="4" max="4" width="2.28515625" style="251" customWidth="1"/>
    <col min="5" max="5" width="2.28515625" style="252" customWidth="1"/>
    <col min="6" max="6" width="2.28515625" style="253" customWidth="1"/>
    <col min="7" max="7" width="2.28515625" style="251" customWidth="1"/>
    <col min="8" max="8" width="2.28515625" style="250" customWidth="1"/>
    <col min="9" max="9" width="2.28515625" style="253" customWidth="1"/>
    <col min="10" max="10" width="2.28515625" style="251" customWidth="1"/>
    <col min="11" max="11" width="2.28515625" style="250" customWidth="1"/>
    <col min="12" max="12" width="2.28515625" style="253" customWidth="1"/>
    <col min="13" max="13" width="2.28515625" style="251" customWidth="1"/>
    <col min="14" max="14" width="2.28515625" style="250" customWidth="1"/>
    <col min="15" max="15" width="2.28515625" style="253" customWidth="1"/>
    <col min="16" max="16" width="2.28515625" style="251" customWidth="1"/>
    <col min="17" max="17" width="2.28515625" style="250" customWidth="1"/>
    <col min="18" max="18" width="2.28515625" style="253" customWidth="1"/>
    <col min="19" max="19" width="2.28515625" style="251" customWidth="1"/>
    <col min="20" max="20" width="2.28515625" style="250" customWidth="1"/>
    <col min="21" max="21" width="2.28515625" style="253" customWidth="1"/>
    <col min="22" max="22" width="2.28515625" style="251" customWidth="1"/>
    <col min="23" max="23" width="2.28515625" style="250" customWidth="1"/>
    <col min="24" max="24" width="2.28515625" style="253" customWidth="1"/>
    <col min="25" max="25" width="2.28515625" style="251" customWidth="1"/>
    <col min="26" max="26" width="2.28515625" style="250" customWidth="1"/>
    <col min="27" max="30" width="2.28515625" style="253" customWidth="1"/>
    <col min="31" max="31" width="2.28515625" style="251" customWidth="1"/>
    <col min="32" max="32" width="2.28515625" style="250" customWidth="1"/>
    <col min="33" max="33" width="2.28515625" style="253" customWidth="1"/>
    <col min="34" max="34" width="8" style="250" customWidth="1"/>
    <col min="35" max="35" width="4" style="250" customWidth="1"/>
    <col min="36" max="36" width="2.28515625" style="250" customWidth="1"/>
    <col min="37" max="37" width="4.140625" style="250" customWidth="1"/>
    <col min="38" max="38" width="6" style="250" customWidth="1"/>
    <col min="39" max="207" width="9.140625" style="250"/>
    <col min="208" max="208" width="3.85546875" style="250" bestFit="1" customWidth="1"/>
    <col min="209" max="209" width="12.85546875" style="250" customWidth="1"/>
    <col min="210" max="210" width="21.28515625" style="250" customWidth="1"/>
    <col min="211" max="240" width="2.28515625" style="250" customWidth="1"/>
    <col min="241" max="241" width="6.42578125" style="250" customWidth="1"/>
    <col min="242" max="242" width="4" style="250" customWidth="1"/>
    <col min="243" max="243" width="1.5703125" style="250" customWidth="1"/>
    <col min="244" max="244" width="4" style="250" customWidth="1"/>
    <col min="245" max="245" width="8" style="250" customWidth="1"/>
    <col min="246" max="463" width="9.140625" style="250"/>
    <col min="464" max="464" width="3.85546875" style="250" bestFit="1" customWidth="1"/>
    <col min="465" max="465" width="12.85546875" style="250" customWidth="1"/>
    <col min="466" max="466" width="21.28515625" style="250" customWidth="1"/>
    <col min="467" max="496" width="2.28515625" style="250" customWidth="1"/>
    <col min="497" max="497" width="6.42578125" style="250" customWidth="1"/>
    <col min="498" max="498" width="4" style="250" customWidth="1"/>
    <col min="499" max="499" width="1.5703125" style="250" customWidth="1"/>
    <col min="500" max="500" width="4" style="250" customWidth="1"/>
    <col min="501" max="501" width="8" style="250" customWidth="1"/>
    <col min="502" max="719" width="9.140625" style="250"/>
    <col min="720" max="720" width="3.85546875" style="250" bestFit="1" customWidth="1"/>
    <col min="721" max="721" width="12.85546875" style="250" customWidth="1"/>
    <col min="722" max="722" width="21.28515625" style="250" customWidth="1"/>
    <col min="723" max="752" width="2.28515625" style="250" customWidth="1"/>
    <col min="753" max="753" width="6.42578125" style="250" customWidth="1"/>
    <col min="754" max="754" width="4" style="250" customWidth="1"/>
    <col min="755" max="755" width="1.5703125" style="250" customWidth="1"/>
    <col min="756" max="756" width="4" style="250" customWidth="1"/>
    <col min="757" max="757" width="8" style="250" customWidth="1"/>
    <col min="758" max="975" width="9.140625" style="250"/>
    <col min="976" max="976" width="3.85546875" style="250" bestFit="1" customWidth="1"/>
    <col min="977" max="977" width="12.85546875" style="250" customWidth="1"/>
    <col min="978" max="978" width="21.28515625" style="250" customWidth="1"/>
    <col min="979" max="1008" width="2.28515625" style="250" customWidth="1"/>
    <col min="1009" max="1009" width="6.42578125" style="250" customWidth="1"/>
    <col min="1010" max="1010" width="4" style="250" customWidth="1"/>
    <col min="1011" max="1011" width="1.5703125" style="250" customWidth="1"/>
    <col min="1012" max="1012" width="4" style="250" customWidth="1"/>
    <col min="1013" max="1013" width="8" style="250" customWidth="1"/>
    <col min="1014" max="1231" width="9.140625" style="250"/>
    <col min="1232" max="1232" width="3.85546875" style="250" bestFit="1" customWidth="1"/>
    <col min="1233" max="1233" width="12.85546875" style="250" customWidth="1"/>
    <col min="1234" max="1234" width="21.28515625" style="250" customWidth="1"/>
    <col min="1235" max="1264" width="2.28515625" style="250" customWidth="1"/>
    <col min="1265" max="1265" width="6.42578125" style="250" customWidth="1"/>
    <col min="1266" max="1266" width="4" style="250" customWidth="1"/>
    <col min="1267" max="1267" width="1.5703125" style="250" customWidth="1"/>
    <col min="1268" max="1268" width="4" style="250" customWidth="1"/>
    <col min="1269" max="1269" width="8" style="250" customWidth="1"/>
    <col min="1270" max="1487" width="9.140625" style="250"/>
    <col min="1488" max="1488" width="3.85546875" style="250" bestFit="1" customWidth="1"/>
    <col min="1489" max="1489" width="12.85546875" style="250" customWidth="1"/>
    <col min="1490" max="1490" width="21.28515625" style="250" customWidth="1"/>
    <col min="1491" max="1520" width="2.28515625" style="250" customWidth="1"/>
    <col min="1521" max="1521" width="6.42578125" style="250" customWidth="1"/>
    <col min="1522" max="1522" width="4" style="250" customWidth="1"/>
    <col min="1523" max="1523" width="1.5703125" style="250" customWidth="1"/>
    <col min="1524" max="1524" width="4" style="250" customWidth="1"/>
    <col min="1525" max="1525" width="8" style="250" customWidth="1"/>
    <col min="1526" max="1743" width="9.140625" style="250"/>
    <col min="1744" max="1744" width="3.85546875" style="250" bestFit="1" customWidth="1"/>
    <col min="1745" max="1745" width="12.85546875" style="250" customWidth="1"/>
    <col min="1746" max="1746" width="21.28515625" style="250" customWidth="1"/>
    <col min="1747" max="1776" width="2.28515625" style="250" customWidth="1"/>
    <col min="1777" max="1777" width="6.42578125" style="250" customWidth="1"/>
    <col min="1778" max="1778" width="4" style="250" customWidth="1"/>
    <col min="1779" max="1779" width="1.5703125" style="250" customWidth="1"/>
    <col min="1780" max="1780" width="4" style="250" customWidth="1"/>
    <col min="1781" max="1781" width="8" style="250" customWidth="1"/>
    <col min="1782" max="1999" width="9.140625" style="250"/>
    <col min="2000" max="2000" width="3.85546875" style="250" bestFit="1" customWidth="1"/>
    <col min="2001" max="2001" width="12.85546875" style="250" customWidth="1"/>
    <col min="2002" max="2002" width="21.28515625" style="250" customWidth="1"/>
    <col min="2003" max="2032" width="2.28515625" style="250" customWidth="1"/>
    <col min="2033" max="2033" width="6.42578125" style="250" customWidth="1"/>
    <col min="2034" max="2034" width="4" style="250" customWidth="1"/>
    <col min="2035" max="2035" width="1.5703125" style="250" customWidth="1"/>
    <col min="2036" max="2036" width="4" style="250" customWidth="1"/>
    <col min="2037" max="2037" width="8" style="250" customWidth="1"/>
    <col min="2038" max="2255" width="9.140625" style="250"/>
    <col min="2256" max="2256" width="3.85546875" style="250" bestFit="1" customWidth="1"/>
    <col min="2257" max="2257" width="12.85546875" style="250" customWidth="1"/>
    <col min="2258" max="2258" width="21.28515625" style="250" customWidth="1"/>
    <col min="2259" max="2288" width="2.28515625" style="250" customWidth="1"/>
    <col min="2289" max="2289" width="6.42578125" style="250" customWidth="1"/>
    <col min="2290" max="2290" width="4" style="250" customWidth="1"/>
    <col min="2291" max="2291" width="1.5703125" style="250" customWidth="1"/>
    <col min="2292" max="2292" width="4" style="250" customWidth="1"/>
    <col min="2293" max="2293" width="8" style="250" customWidth="1"/>
    <col min="2294" max="2511" width="9.140625" style="250"/>
    <col min="2512" max="2512" width="3.85546875" style="250" bestFit="1" customWidth="1"/>
    <col min="2513" max="2513" width="12.85546875" style="250" customWidth="1"/>
    <col min="2514" max="2514" width="21.28515625" style="250" customWidth="1"/>
    <col min="2515" max="2544" width="2.28515625" style="250" customWidth="1"/>
    <col min="2545" max="2545" width="6.42578125" style="250" customWidth="1"/>
    <col min="2546" max="2546" width="4" style="250" customWidth="1"/>
    <col min="2547" max="2547" width="1.5703125" style="250" customWidth="1"/>
    <col min="2548" max="2548" width="4" style="250" customWidth="1"/>
    <col min="2549" max="2549" width="8" style="250" customWidth="1"/>
    <col min="2550" max="2767" width="9.140625" style="250"/>
    <col min="2768" max="2768" width="3.85546875" style="250" bestFit="1" customWidth="1"/>
    <col min="2769" max="2769" width="12.85546875" style="250" customWidth="1"/>
    <col min="2770" max="2770" width="21.28515625" style="250" customWidth="1"/>
    <col min="2771" max="2800" width="2.28515625" style="250" customWidth="1"/>
    <col min="2801" max="2801" width="6.42578125" style="250" customWidth="1"/>
    <col min="2802" max="2802" width="4" style="250" customWidth="1"/>
    <col min="2803" max="2803" width="1.5703125" style="250" customWidth="1"/>
    <col min="2804" max="2804" width="4" style="250" customWidth="1"/>
    <col min="2805" max="2805" width="8" style="250" customWidth="1"/>
    <col min="2806" max="3023" width="9.140625" style="250"/>
    <col min="3024" max="3024" width="3.85546875" style="250" bestFit="1" customWidth="1"/>
    <col min="3025" max="3025" width="12.85546875" style="250" customWidth="1"/>
    <col min="3026" max="3026" width="21.28515625" style="250" customWidth="1"/>
    <col min="3027" max="3056" width="2.28515625" style="250" customWidth="1"/>
    <col min="3057" max="3057" width="6.42578125" style="250" customWidth="1"/>
    <col min="3058" max="3058" width="4" style="250" customWidth="1"/>
    <col min="3059" max="3059" width="1.5703125" style="250" customWidth="1"/>
    <col min="3060" max="3060" width="4" style="250" customWidth="1"/>
    <col min="3061" max="3061" width="8" style="250" customWidth="1"/>
    <col min="3062" max="3279" width="9.140625" style="250"/>
    <col min="3280" max="3280" width="3.85546875" style="250" bestFit="1" customWidth="1"/>
    <col min="3281" max="3281" width="12.85546875" style="250" customWidth="1"/>
    <col min="3282" max="3282" width="21.28515625" style="250" customWidth="1"/>
    <col min="3283" max="3312" width="2.28515625" style="250" customWidth="1"/>
    <col min="3313" max="3313" width="6.42578125" style="250" customWidth="1"/>
    <col min="3314" max="3314" width="4" style="250" customWidth="1"/>
    <col min="3315" max="3315" width="1.5703125" style="250" customWidth="1"/>
    <col min="3316" max="3316" width="4" style="250" customWidth="1"/>
    <col min="3317" max="3317" width="8" style="250" customWidth="1"/>
    <col min="3318" max="3535" width="9.140625" style="250"/>
    <col min="3536" max="3536" width="3.85546875" style="250" bestFit="1" customWidth="1"/>
    <col min="3537" max="3537" width="12.85546875" style="250" customWidth="1"/>
    <col min="3538" max="3538" width="21.28515625" style="250" customWidth="1"/>
    <col min="3539" max="3568" width="2.28515625" style="250" customWidth="1"/>
    <col min="3569" max="3569" width="6.42578125" style="250" customWidth="1"/>
    <col min="3570" max="3570" width="4" style="250" customWidth="1"/>
    <col min="3571" max="3571" width="1.5703125" style="250" customWidth="1"/>
    <col min="3572" max="3572" width="4" style="250" customWidth="1"/>
    <col min="3573" max="3573" width="8" style="250" customWidth="1"/>
    <col min="3574" max="3791" width="9.140625" style="250"/>
    <col min="3792" max="3792" width="3.85546875" style="250" bestFit="1" customWidth="1"/>
    <col min="3793" max="3793" width="12.85546875" style="250" customWidth="1"/>
    <col min="3794" max="3794" width="21.28515625" style="250" customWidth="1"/>
    <col min="3795" max="3824" width="2.28515625" style="250" customWidth="1"/>
    <col min="3825" max="3825" width="6.42578125" style="250" customWidth="1"/>
    <col min="3826" max="3826" width="4" style="250" customWidth="1"/>
    <col min="3827" max="3827" width="1.5703125" style="250" customWidth="1"/>
    <col min="3828" max="3828" width="4" style="250" customWidth="1"/>
    <col min="3829" max="3829" width="8" style="250" customWidth="1"/>
    <col min="3830" max="4047" width="9.140625" style="250"/>
    <col min="4048" max="4048" width="3.85546875" style="250" bestFit="1" customWidth="1"/>
    <col min="4049" max="4049" width="12.85546875" style="250" customWidth="1"/>
    <col min="4050" max="4050" width="21.28515625" style="250" customWidth="1"/>
    <col min="4051" max="4080" width="2.28515625" style="250" customWidth="1"/>
    <col min="4081" max="4081" width="6.42578125" style="250" customWidth="1"/>
    <col min="4082" max="4082" width="4" style="250" customWidth="1"/>
    <col min="4083" max="4083" width="1.5703125" style="250" customWidth="1"/>
    <col min="4084" max="4084" width="4" style="250" customWidth="1"/>
    <col min="4085" max="4085" width="8" style="250" customWidth="1"/>
    <col min="4086" max="4303" width="9.140625" style="250"/>
    <col min="4304" max="4304" width="3.85546875" style="250" bestFit="1" customWidth="1"/>
    <col min="4305" max="4305" width="12.85546875" style="250" customWidth="1"/>
    <col min="4306" max="4306" width="21.28515625" style="250" customWidth="1"/>
    <col min="4307" max="4336" width="2.28515625" style="250" customWidth="1"/>
    <col min="4337" max="4337" width="6.42578125" style="250" customWidth="1"/>
    <col min="4338" max="4338" width="4" style="250" customWidth="1"/>
    <col min="4339" max="4339" width="1.5703125" style="250" customWidth="1"/>
    <col min="4340" max="4340" width="4" style="250" customWidth="1"/>
    <col min="4341" max="4341" width="8" style="250" customWidth="1"/>
    <col min="4342" max="4559" width="9.140625" style="250"/>
    <col min="4560" max="4560" width="3.85546875" style="250" bestFit="1" customWidth="1"/>
    <col min="4561" max="4561" width="12.85546875" style="250" customWidth="1"/>
    <col min="4562" max="4562" width="21.28515625" style="250" customWidth="1"/>
    <col min="4563" max="4592" width="2.28515625" style="250" customWidth="1"/>
    <col min="4593" max="4593" width="6.42578125" style="250" customWidth="1"/>
    <col min="4594" max="4594" width="4" style="250" customWidth="1"/>
    <col min="4595" max="4595" width="1.5703125" style="250" customWidth="1"/>
    <col min="4596" max="4596" width="4" style="250" customWidth="1"/>
    <col min="4597" max="4597" width="8" style="250" customWidth="1"/>
    <col min="4598" max="4815" width="9.140625" style="250"/>
    <col min="4816" max="4816" width="3.85546875" style="250" bestFit="1" customWidth="1"/>
    <col min="4817" max="4817" width="12.85546875" style="250" customWidth="1"/>
    <col min="4818" max="4818" width="21.28515625" style="250" customWidth="1"/>
    <col min="4819" max="4848" width="2.28515625" style="250" customWidth="1"/>
    <col min="4849" max="4849" width="6.42578125" style="250" customWidth="1"/>
    <col min="4850" max="4850" width="4" style="250" customWidth="1"/>
    <col min="4851" max="4851" width="1.5703125" style="250" customWidth="1"/>
    <col min="4852" max="4852" width="4" style="250" customWidth="1"/>
    <col min="4853" max="4853" width="8" style="250" customWidth="1"/>
    <col min="4854" max="5071" width="9.140625" style="250"/>
    <col min="5072" max="5072" width="3.85546875" style="250" bestFit="1" customWidth="1"/>
    <col min="5073" max="5073" width="12.85546875" style="250" customWidth="1"/>
    <col min="5074" max="5074" width="21.28515625" style="250" customWidth="1"/>
    <col min="5075" max="5104" width="2.28515625" style="250" customWidth="1"/>
    <col min="5105" max="5105" width="6.42578125" style="250" customWidth="1"/>
    <col min="5106" max="5106" width="4" style="250" customWidth="1"/>
    <col min="5107" max="5107" width="1.5703125" style="250" customWidth="1"/>
    <col min="5108" max="5108" width="4" style="250" customWidth="1"/>
    <col min="5109" max="5109" width="8" style="250" customWidth="1"/>
    <col min="5110" max="5327" width="9.140625" style="250"/>
    <col min="5328" max="5328" width="3.85546875" style="250" bestFit="1" customWidth="1"/>
    <col min="5329" max="5329" width="12.85546875" style="250" customWidth="1"/>
    <col min="5330" max="5330" width="21.28515625" style="250" customWidth="1"/>
    <col min="5331" max="5360" width="2.28515625" style="250" customWidth="1"/>
    <col min="5361" max="5361" width="6.42578125" style="250" customWidth="1"/>
    <col min="5362" max="5362" width="4" style="250" customWidth="1"/>
    <col min="5363" max="5363" width="1.5703125" style="250" customWidth="1"/>
    <col min="5364" max="5364" width="4" style="250" customWidth="1"/>
    <col min="5365" max="5365" width="8" style="250" customWidth="1"/>
    <col min="5366" max="5583" width="9.140625" style="250"/>
    <col min="5584" max="5584" width="3.85546875" style="250" bestFit="1" customWidth="1"/>
    <col min="5585" max="5585" width="12.85546875" style="250" customWidth="1"/>
    <col min="5586" max="5586" width="21.28515625" style="250" customWidth="1"/>
    <col min="5587" max="5616" width="2.28515625" style="250" customWidth="1"/>
    <col min="5617" max="5617" width="6.42578125" style="250" customWidth="1"/>
    <col min="5618" max="5618" width="4" style="250" customWidth="1"/>
    <col min="5619" max="5619" width="1.5703125" style="250" customWidth="1"/>
    <col min="5620" max="5620" width="4" style="250" customWidth="1"/>
    <col min="5621" max="5621" width="8" style="250" customWidth="1"/>
    <col min="5622" max="5839" width="9.140625" style="250"/>
    <col min="5840" max="5840" width="3.85546875" style="250" bestFit="1" customWidth="1"/>
    <col min="5841" max="5841" width="12.85546875" style="250" customWidth="1"/>
    <col min="5842" max="5842" width="21.28515625" style="250" customWidth="1"/>
    <col min="5843" max="5872" width="2.28515625" style="250" customWidth="1"/>
    <col min="5873" max="5873" width="6.42578125" style="250" customWidth="1"/>
    <col min="5874" max="5874" width="4" style="250" customWidth="1"/>
    <col min="5875" max="5875" width="1.5703125" style="250" customWidth="1"/>
    <col min="5876" max="5876" width="4" style="250" customWidth="1"/>
    <col min="5877" max="5877" width="8" style="250" customWidth="1"/>
    <col min="5878" max="6095" width="9.140625" style="250"/>
    <col min="6096" max="6096" width="3.85546875" style="250" bestFit="1" customWidth="1"/>
    <col min="6097" max="6097" width="12.85546875" style="250" customWidth="1"/>
    <col min="6098" max="6098" width="21.28515625" style="250" customWidth="1"/>
    <col min="6099" max="6128" width="2.28515625" style="250" customWidth="1"/>
    <col min="6129" max="6129" width="6.42578125" style="250" customWidth="1"/>
    <col min="6130" max="6130" width="4" style="250" customWidth="1"/>
    <col min="6131" max="6131" width="1.5703125" style="250" customWidth="1"/>
    <col min="6132" max="6132" width="4" style="250" customWidth="1"/>
    <col min="6133" max="6133" width="8" style="250" customWidth="1"/>
    <col min="6134" max="6351" width="9.140625" style="250"/>
    <col min="6352" max="6352" width="3.85546875" style="250" bestFit="1" customWidth="1"/>
    <col min="6353" max="6353" width="12.85546875" style="250" customWidth="1"/>
    <col min="6354" max="6354" width="21.28515625" style="250" customWidth="1"/>
    <col min="6355" max="6384" width="2.28515625" style="250" customWidth="1"/>
    <col min="6385" max="6385" width="6.42578125" style="250" customWidth="1"/>
    <col min="6386" max="6386" width="4" style="250" customWidth="1"/>
    <col min="6387" max="6387" width="1.5703125" style="250" customWidth="1"/>
    <col min="6388" max="6388" width="4" style="250" customWidth="1"/>
    <col min="6389" max="6389" width="8" style="250" customWidth="1"/>
    <col min="6390" max="6607" width="9.140625" style="250"/>
    <col min="6608" max="6608" width="3.85546875" style="250" bestFit="1" customWidth="1"/>
    <col min="6609" max="6609" width="12.85546875" style="250" customWidth="1"/>
    <col min="6610" max="6610" width="21.28515625" style="250" customWidth="1"/>
    <col min="6611" max="6640" width="2.28515625" style="250" customWidth="1"/>
    <col min="6641" max="6641" width="6.42578125" style="250" customWidth="1"/>
    <col min="6642" max="6642" width="4" style="250" customWidth="1"/>
    <col min="6643" max="6643" width="1.5703125" style="250" customWidth="1"/>
    <col min="6644" max="6644" width="4" style="250" customWidth="1"/>
    <col min="6645" max="6645" width="8" style="250" customWidth="1"/>
    <col min="6646" max="6863" width="9.140625" style="250"/>
    <col min="6864" max="6864" width="3.85546875" style="250" bestFit="1" customWidth="1"/>
    <col min="6865" max="6865" width="12.85546875" style="250" customWidth="1"/>
    <col min="6866" max="6866" width="21.28515625" style="250" customWidth="1"/>
    <col min="6867" max="6896" width="2.28515625" style="250" customWidth="1"/>
    <col min="6897" max="6897" width="6.42578125" style="250" customWidth="1"/>
    <col min="6898" max="6898" width="4" style="250" customWidth="1"/>
    <col min="6899" max="6899" width="1.5703125" style="250" customWidth="1"/>
    <col min="6900" max="6900" width="4" style="250" customWidth="1"/>
    <col min="6901" max="6901" width="8" style="250" customWidth="1"/>
    <col min="6902" max="7119" width="9.140625" style="250"/>
    <col min="7120" max="7120" width="3.85546875" style="250" bestFit="1" customWidth="1"/>
    <col min="7121" max="7121" width="12.85546875" style="250" customWidth="1"/>
    <col min="7122" max="7122" width="21.28515625" style="250" customWidth="1"/>
    <col min="7123" max="7152" width="2.28515625" style="250" customWidth="1"/>
    <col min="7153" max="7153" width="6.42578125" style="250" customWidth="1"/>
    <col min="7154" max="7154" width="4" style="250" customWidth="1"/>
    <col min="7155" max="7155" width="1.5703125" style="250" customWidth="1"/>
    <col min="7156" max="7156" width="4" style="250" customWidth="1"/>
    <col min="7157" max="7157" width="8" style="250" customWidth="1"/>
    <col min="7158" max="7375" width="9.140625" style="250"/>
    <col min="7376" max="7376" width="3.85546875" style="250" bestFit="1" customWidth="1"/>
    <col min="7377" max="7377" width="12.85546875" style="250" customWidth="1"/>
    <col min="7378" max="7378" width="21.28515625" style="250" customWidth="1"/>
    <col min="7379" max="7408" width="2.28515625" style="250" customWidth="1"/>
    <col min="7409" max="7409" width="6.42578125" style="250" customWidth="1"/>
    <col min="7410" max="7410" width="4" style="250" customWidth="1"/>
    <col min="7411" max="7411" width="1.5703125" style="250" customWidth="1"/>
    <col min="7412" max="7412" width="4" style="250" customWidth="1"/>
    <col min="7413" max="7413" width="8" style="250" customWidth="1"/>
    <col min="7414" max="7631" width="9.140625" style="250"/>
    <col min="7632" max="7632" width="3.85546875" style="250" bestFit="1" customWidth="1"/>
    <col min="7633" max="7633" width="12.85546875" style="250" customWidth="1"/>
    <col min="7634" max="7634" width="21.28515625" style="250" customWidth="1"/>
    <col min="7635" max="7664" width="2.28515625" style="250" customWidth="1"/>
    <col min="7665" max="7665" width="6.42578125" style="250" customWidth="1"/>
    <col min="7666" max="7666" width="4" style="250" customWidth="1"/>
    <col min="7667" max="7667" width="1.5703125" style="250" customWidth="1"/>
    <col min="7668" max="7668" width="4" style="250" customWidth="1"/>
    <col min="7669" max="7669" width="8" style="250" customWidth="1"/>
    <col min="7670" max="7887" width="9.140625" style="250"/>
    <col min="7888" max="7888" width="3.85546875" style="250" bestFit="1" customWidth="1"/>
    <col min="7889" max="7889" width="12.85546875" style="250" customWidth="1"/>
    <col min="7890" max="7890" width="21.28515625" style="250" customWidth="1"/>
    <col min="7891" max="7920" width="2.28515625" style="250" customWidth="1"/>
    <col min="7921" max="7921" width="6.42578125" style="250" customWidth="1"/>
    <col min="7922" max="7922" width="4" style="250" customWidth="1"/>
    <col min="7923" max="7923" width="1.5703125" style="250" customWidth="1"/>
    <col min="7924" max="7924" width="4" style="250" customWidth="1"/>
    <col min="7925" max="7925" width="8" style="250" customWidth="1"/>
    <col min="7926" max="8143" width="9.140625" style="250"/>
    <col min="8144" max="8144" width="3.85546875" style="250" bestFit="1" customWidth="1"/>
    <col min="8145" max="8145" width="12.85546875" style="250" customWidth="1"/>
    <col min="8146" max="8146" width="21.28515625" style="250" customWidth="1"/>
    <col min="8147" max="8176" width="2.28515625" style="250" customWidth="1"/>
    <col min="8177" max="8177" width="6.42578125" style="250" customWidth="1"/>
    <col min="8178" max="8178" width="4" style="250" customWidth="1"/>
    <col min="8179" max="8179" width="1.5703125" style="250" customWidth="1"/>
    <col min="8180" max="8180" width="4" style="250" customWidth="1"/>
    <col min="8181" max="8181" width="8" style="250" customWidth="1"/>
    <col min="8182" max="8399" width="9.140625" style="250"/>
    <col min="8400" max="8400" width="3.85546875" style="250" bestFit="1" customWidth="1"/>
    <col min="8401" max="8401" width="12.85546875" style="250" customWidth="1"/>
    <col min="8402" max="8402" width="21.28515625" style="250" customWidth="1"/>
    <col min="8403" max="8432" width="2.28515625" style="250" customWidth="1"/>
    <col min="8433" max="8433" width="6.42578125" style="250" customWidth="1"/>
    <col min="8434" max="8434" width="4" style="250" customWidth="1"/>
    <col min="8435" max="8435" width="1.5703125" style="250" customWidth="1"/>
    <col min="8436" max="8436" width="4" style="250" customWidth="1"/>
    <col min="8437" max="8437" width="8" style="250" customWidth="1"/>
    <col min="8438" max="8655" width="9.140625" style="250"/>
    <col min="8656" max="8656" width="3.85546875" style="250" bestFit="1" customWidth="1"/>
    <col min="8657" max="8657" width="12.85546875" style="250" customWidth="1"/>
    <col min="8658" max="8658" width="21.28515625" style="250" customWidth="1"/>
    <col min="8659" max="8688" width="2.28515625" style="250" customWidth="1"/>
    <col min="8689" max="8689" width="6.42578125" style="250" customWidth="1"/>
    <col min="8690" max="8690" width="4" style="250" customWidth="1"/>
    <col min="8691" max="8691" width="1.5703125" style="250" customWidth="1"/>
    <col min="8692" max="8692" width="4" style="250" customWidth="1"/>
    <col min="8693" max="8693" width="8" style="250" customWidth="1"/>
    <col min="8694" max="8911" width="9.140625" style="250"/>
    <col min="8912" max="8912" width="3.85546875" style="250" bestFit="1" customWidth="1"/>
    <col min="8913" max="8913" width="12.85546875" style="250" customWidth="1"/>
    <col min="8914" max="8914" width="21.28515625" style="250" customWidth="1"/>
    <col min="8915" max="8944" width="2.28515625" style="250" customWidth="1"/>
    <col min="8945" max="8945" width="6.42578125" style="250" customWidth="1"/>
    <col min="8946" max="8946" width="4" style="250" customWidth="1"/>
    <col min="8947" max="8947" width="1.5703125" style="250" customWidth="1"/>
    <col min="8948" max="8948" width="4" style="250" customWidth="1"/>
    <col min="8949" max="8949" width="8" style="250" customWidth="1"/>
    <col min="8950" max="9167" width="9.140625" style="250"/>
    <col min="9168" max="9168" width="3.85546875" style="250" bestFit="1" customWidth="1"/>
    <col min="9169" max="9169" width="12.85546875" style="250" customWidth="1"/>
    <col min="9170" max="9170" width="21.28515625" style="250" customWidth="1"/>
    <col min="9171" max="9200" width="2.28515625" style="250" customWidth="1"/>
    <col min="9201" max="9201" width="6.42578125" style="250" customWidth="1"/>
    <col min="9202" max="9202" width="4" style="250" customWidth="1"/>
    <col min="9203" max="9203" width="1.5703125" style="250" customWidth="1"/>
    <col min="9204" max="9204" width="4" style="250" customWidth="1"/>
    <col min="9205" max="9205" width="8" style="250" customWidth="1"/>
    <col min="9206" max="9423" width="9.140625" style="250"/>
    <col min="9424" max="9424" width="3.85546875" style="250" bestFit="1" customWidth="1"/>
    <col min="9425" max="9425" width="12.85546875" style="250" customWidth="1"/>
    <col min="9426" max="9426" width="21.28515625" style="250" customWidth="1"/>
    <col min="9427" max="9456" width="2.28515625" style="250" customWidth="1"/>
    <col min="9457" max="9457" width="6.42578125" style="250" customWidth="1"/>
    <col min="9458" max="9458" width="4" style="250" customWidth="1"/>
    <col min="9459" max="9459" width="1.5703125" style="250" customWidth="1"/>
    <col min="9460" max="9460" width="4" style="250" customWidth="1"/>
    <col min="9461" max="9461" width="8" style="250" customWidth="1"/>
    <col min="9462" max="9679" width="9.140625" style="250"/>
    <col min="9680" max="9680" width="3.85546875" style="250" bestFit="1" customWidth="1"/>
    <col min="9681" max="9681" width="12.85546875" style="250" customWidth="1"/>
    <col min="9682" max="9682" width="21.28515625" style="250" customWidth="1"/>
    <col min="9683" max="9712" width="2.28515625" style="250" customWidth="1"/>
    <col min="9713" max="9713" width="6.42578125" style="250" customWidth="1"/>
    <col min="9714" max="9714" width="4" style="250" customWidth="1"/>
    <col min="9715" max="9715" width="1.5703125" style="250" customWidth="1"/>
    <col min="9716" max="9716" width="4" style="250" customWidth="1"/>
    <col min="9717" max="9717" width="8" style="250" customWidth="1"/>
    <col min="9718" max="9935" width="9.140625" style="250"/>
    <col min="9936" max="9936" width="3.85546875" style="250" bestFit="1" customWidth="1"/>
    <col min="9937" max="9937" width="12.85546875" style="250" customWidth="1"/>
    <col min="9938" max="9938" width="21.28515625" style="250" customWidth="1"/>
    <col min="9939" max="9968" width="2.28515625" style="250" customWidth="1"/>
    <col min="9969" max="9969" width="6.42578125" style="250" customWidth="1"/>
    <col min="9970" max="9970" width="4" style="250" customWidth="1"/>
    <col min="9971" max="9971" width="1.5703125" style="250" customWidth="1"/>
    <col min="9972" max="9972" width="4" style="250" customWidth="1"/>
    <col min="9973" max="9973" width="8" style="250" customWidth="1"/>
    <col min="9974" max="10191" width="9.140625" style="250"/>
    <col min="10192" max="10192" width="3.85546875" style="250" bestFit="1" customWidth="1"/>
    <col min="10193" max="10193" width="12.85546875" style="250" customWidth="1"/>
    <col min="10194" max="10194" width="21.28515625" style="250" customWidth="1"/>
    <col min="10195" max="10224" width="2.28515625" style="250" customWidth="1"/>
    <col min="10225" max="10225" width="6.42578125" style="250" customWidth="1"/>
    <col min="10226" max="10226" width="4" style="250" customWidth="1"/>
    <col min="10227" max="10227" width="1.5703125" style="250" customWidth="1"/>
    <col min="10228" max="10228" width="4" style="250" customWidth="1"/>
    <col min="10229" max="10229" width="8" style="250" customWidth="1"/>
    <col min="10230" max="10447" width="9.140625" style="250"/>
    <col min="10448" max="10448" width="3.85546875" style="250" bestFit="1" customWidth="1"/>
    <col min="10449" max="10449" width="12.85546875" style="250" customWidth="1"/>
    <col min="10450" max="10450" width="21.28515625" style="250" customWidth="1"/>
    <col min="10451" max="10480" width="2.28515625" style="250" customWidth="1"/>
    <col min="10481" max="10481" width="6.42578125" style="250" customWidth="1"/>
    <col min="10482" max="10482" width="4" style="250" customWidth="1"/>
    <col min="10483" max="10483" width="1.5703125" style="250" customWidth="1"/>
    <col min="10484" max="10484" width="4" style="250" customWidth="1"/>
    <col min="10485" max="10485" width="8" style="250" customWidth="1"/>
    <col min="10486" max="10703" width="9.140625" style="250"/>
    <col min="10704" max="10704" width="3.85546875" style="250" bestFit="1" customWidth="1"/>
    <col min="10705" max="10705" width="12.85546875" style="250" customWidth="1"/>
    <col min="10706" max="10706" width="21.28515625" style="250" customWidth="1"/>
    <col min="10707" max="10736" width="2.28515625" style="250" customWidth="1"/>
    <col min="10737" max="10737" width="6.42578125" style="250" customWidth="1"/>
    <col min="10738" max="10738" width="4" style="250" customWidth="1"/>
    <col min="10739" max="10739" width="1.5703125" style="250" customWidth="1"/>
    <col min="10740" max="10740" width="4" style="250" customWidth="1"/>
    <col min="10741" max="10741" width="8" style="250" customWidth="1"/>
    <col min="10742" max="10959" width="9.140625" style="250"/>
    <col min="10960" max="10960" width="3.85546875" style="250" bestFit="1" customWidth="1"/>
    <col min="10961" max="10961" width="12.85546875" style="250" customWidth="1"/>
    <col min="10962" max="10962" width="21.28515625" style="250" customWidth="1"/>
    <col min="10963" max="10992" width="2.28515625" style="250" customWidth="1"/>
    <col min="10993" max="10993" width="6.42578125" style="250" customWidth="1"/>
    <col min="10994" max="10994" width="4" style="250" customWidth="1"/>
    <col min="10995" max="10995" width="1.5703125" style="250" customWidth="1"/>
    <col min="10996" max="10996" width="4" style="250" customWidth="1"/>
    <col min="10997" max="10997" width="8" style="250" customWidth="1"/>
    <col min="10998" max="11215" width="9.140625" style="250"/>
    <col min="11216" max="11216" width="3.85546875" style="250" bestFit="1" customWidth="1"/>
    <col min="11217" max="11217" width="12.85546875" style="250" customWidth="1"/>
    <col min="11218" max="11218" width="21.28515625" style="250" customWidth="1"/>
    <col min="11219" max="11248" width="2.28515625" style="250" customWidth="1"/>
    <col min="11249" max="11249" width="6.42578125" style="250" customWidth="1"/>
    <col min="11250" max="11250" width="4" style="250" customWidth="1"/>
    <col min="11251" max="11251" width="1.5703125" style="250" customWidth="1"/>
    <col min="11252" max="11252" width="4" style="250" customWidth="1"/>
    <col min="11253" max="11253" width="8" style="250" customWidth="1"/>
    <col min="11254" max="11471" width="9.140625" style="250"/>
    <col min="11472" max="11472" width="3.85546875" style="250" bestFit="1" customWidth="1"/>
    <col min="11473" max="11473" width="12.85546875" style="250" customWidth="1"/>
    <col min="11474" max="11474" width="21.28515625" style="250" customWidth="1"/>
    <col min="11475" max="11504" width="2.28515625" style="250" customWidth="1"/>
    <col min="11505" max="11505" width="6.42578125" style="250" customWidth="1"/>
    <col min="11506" max="11506" width="4" style="250" customWidth="1"/>
    <col min="11507" max="11507" width="1.5703125" style="250" customWidth="1"/>
    <col min="11508" max="11508" width="4" style="250" customWidth="1"/>
    <col min="11509" max="11509" width="8" style="250" customWidth="1"/>
    <col min="11510" max="11727" width="9.140625" style="250"/>
    <col min="11728" max="11728" width="3.85546875" style="250" bestFit="1" customWidth="1"/>
    <col min="11729" max="11729" width="12.85546875" style="250" customWidth="1"/>
    <col min="11730" max="11730" width="21.28515625" style="250" customWidth="1"/>
    <col min="11731" max="11760" width="2.28515625" style="250" customWidth="1"/>
    <col min="11761" max="11761" width="6.42578125" style="250" customWidth="1"/>
    <col min="11762" max="11762" width="4" style="250" customWidth="1"/>
    <col min="11763" max="11763" width="1.5703125" style="250" customWidth="1"/>
    <col min="11764" max="11764" width="4" style="250" customWidth="1"/>
    <col min="11765" max="11765" width="8" style="250" customWidth="1"/>
    <col min="11766" max="11983" width="9.140625" style="250"/>
    <col min="11984" max="11984" width="3.85546875" style="250" bestFit="1" customWidth="1"/>
    <col min="11985" max="11985" width="12.85546875" style="250" customWidth="1"/>
    <col min="11986" max="11986" width="21.28515625" style="250" customWidth="1"/>
    <col min="11987" max="12016" width="2.28515625" style="250" customWidth="1"/>
    <col min="12017" max="12017" width="6.42578125" style="250" customWidth="1"/>
    <col min="12018" max="12018" width="4" style="250" customWidth="1"/>
    <col min="12019" max="12019" width="1.5703125" style="250" customWidth="1"/>
    <col min="12020" max="12020" width="4" style="250" customWidth="1"/>
    <col min="12021" max="12021" width="8" style="250" customWidth="1"/>
    <col min="12022" max="12239" width="9.140625" style="250"/>
    <col min="12240" max="12240" width="3.85546875" style="250" bestFit="1" customWidth="1"/>
    <col min="12241" max="12241" width="12.85546875" style="250" customWidth="1"/>
    <col min="12242" max="12242" width="21.28515625" style="250" customWidth="1"/>
    <col min="12243" max="12272" width="2.28515625" style="250" customWidth="1"/>
    <col min="12273" max="12273" width="6.42578125" style="250" customWidth="1"/>
    <col min="12274" max="12274" width="4" style="250" customWidth="1"/>
    <col min="12275" max="12275" width="1.5703125" style="250" customWidth="1"/>
    <col min="12276" max="12276" width="4" style="250" customWidth="1"/>
    <col min="12277" max="12277" width="8" style="250" customWidth="1"/>
    <col min="12278" max="12495" width="9.140625" style="250"/>
    <col min="12496" max="12496" width="3.85546875" style="250" bestFit="1" customWidth="1"/>
    <col min="12497" max="12497" width="12.85546875" style="250" customWidth="1"/>
    <col min="12498" max="12498" width="21.28515625" style="250" customWidth="1"/>
    <col min="12499" max="12528" width="2.28515625" style="250" customWidth="1"/>
    <col min="12529" max="12529" width="6.42578125" style="250" customWidth="1"/>
    <col min="12530" max="12530" width="4" style="250" customWidth="1"/>
    <col min="12531" max="12531" width="1.5703125" style="250" customWidth="1"/>
    <col min="12532" max="12532" width="4" style="250" customWidth="1"/>
    <col min="12533" max="12533" width="8" style="250" customWidth="1"/>
    <col min="12534" max="12751" width="9.140625" style="250"/>
    <col min="12752" max="12752" width="3.85546875" style="250" bestFit="1" customWidth="1"/>
    <col min="12753" max="12753" width="12.85546875" style="250" customWidth="1"/>
    <col min="12754" max="12754" width="21.28515625" style="250" customWidth="1"/>
    <col min="12755" max="12784" width="2.28515625" style="250" customWidth="1"/>
    <col min="12785" max="12785" width="6.42578125" style="250" customWidth="1"/>
    <col min="12786" max="12786" width="4" style="250" customWidth="1"/>
    <col min="12787" max="12787" width="1.5703125" style="250" customWidth="1"/>
    <col min="12788" max="12788" width="4" style="250" customWidth="1"/>
    <col min="12789" max="12789" width="8" style="250" customWidth="1"/>
    <col min="12790" max="13007" width="9.140625" style="250"/>
    <col min="13008" max="13008" width="3.85546875" style="250" bestFit="1" customWidth="1"/>
    <col min="13009" max="13009" width="12.85546875" style="250" customWidth="1"/>
    <col min="13010" max="13010" width="21.28515625" style="250" customWidth="1"/>
    <col min="13011" max="13040" width="2.28515625" style="250" customWidth="1"/>
    <col min="13041" max="13041" width="6.42578125" style="250" customWidth="1"/>
    <col min="13042" max="13042" width="4" style="250" customWidth="1"/>
    <col min="13043" max="13043" width="1.5703125" style="250" customWidth="1"/>
    <col min="13044" max="13044" width="4" style="250" customWidth="1"/>
    <col min="13045" max="13045" width="8" style="250" customWidth="1"/>
    <col min="13046" max="13263" width="9.140625" style="250"/>
    <col min="13264" max="13264" width="3.85546875" style="250" bestFit="1" customWidth="1"/>
    <col min="13265" max="13265" width="12.85546875" style="250" customWidth="1"/>
    <col min="13266" max="13266" width="21.28515625" style="250" customWidth="1"/>
    <col min="13267" max="13296" width="2.28515625" style="250" customWidth="1"/>
    <col min="13297" max="13297" width="6.42578125" style="250" customWidth="1"/>
    <col min="13298" max="13298" width="4" style="250" customWidth="1"/>
    <col min="13299" max="13299" width="1.5703125" style="250" customWidth="1"/>
    <col min="13300" max="13300" width="4" style="250" customWidth="1"/>
    <col min="13301" max="13301" width="8" style="250" customWidth="1"/>
    <col min="13302" max="13519" width="9.140625" style="250"/>
    <col min="13520" max="13520" width="3.85546875" style="250" bestFit="1" customWidth="1"/>
    <col min="13521" max="13521" width="12.85546875" style="250" customWidth="1"/>
    <col min="13522" max="13522" width="21.28515625" style="250" customWidth="1"/>
    <col min="13523" max="13552" width="2.28515625" style="250" customWidth="1"/>
    <col min="13553" max="13553" width="6.42578125" style="250" customWidth="1"/>
    <col min="13554" max="13554" width="4" style="250" customWidth="1"/>
    <col min="13555" max="13555" width="1.5703125" style="250" customWidth="1"/>
    <col min="13556" max="13556" width="4" style="250" customWidth="1"/>
    <col min="13557" max="13557" width="8" style="250" customWidth="1"/>
    <col min="13558" max="13775" width="9.140625" style="250"/>
    <col min="13776" max="13776" width="3.85546875" style="250" bestFit="1" customWidth="1"/>
    <col min="13777" max="13777" width="12.85546875" style="250" customWidth="1"/>
    <col min="13778" max="13778" width="21.28515625" style="250" customWidth="1"/>
    <col min="13779" max="13808" width="2.28515625" style="250" customWidth="1"/>
    <col min="13809" max="13809" width="6.42578125" style="250" customWidth="1"/>
    <col min="13810" max="13810" width="4" style="250" customWidth="1"/>
    <col min="13811" max="13811" width="1.5703125" style="250" customWidth="1"/>
    <col min="13812" max="13812" width="4" style="250" customWidth="1"/>
    <col min="13813" max="13813" width="8" style="250" customWidth="1"/>
    <col min="13814" max="14031" width="9.140625" style="250"/>
    <col min="14032" max="14032" width="3.85546875" style="250" bestFit="1" customWidth="1"/>
    <col min="14033" max="14033" width="12.85546875" style="250" customWidth="1"/>
    <col min="14034" max="14034" width="21.28515625" style="250" customWidth="1"/>
    <col min="14035" max="14064" width="2.28515625" style="250" customWidth="1"/>
    <col min="14065" max="14065" width="6.42578125" style="250" customWidth="1"/>
    <col min="14066" max="14066" width="4" style="250" customWidth="1"/>
    <col min="14067" max="14067" width="1.5703125" style="250" customWidth="1"/>
    <col min="14068" max="14068" width="4" style="250" customWidth="1"/>
    <col min="14069" max="14069" width="8" style="250" customWidth="1"/>
    <col min="14070" max="14287" width="9.140625" style="250"/>
    <col min="14288" max="14288" width="3.85546875" style="250" bestFit="1" customWidth="1"/>
    <col min="14289" max="14289" width="12.85546875" style="250" customWidth="1"/>
    <col min="14290" max="14290" width="21.28515625" style="250" customWidth="1"/>
    <col min="14291" max="14320" width="2.28515625" style="250" customWidth="1"/>
    <col min="14321" max="14321" width="6.42578125" style="250" customWidth="1"/>
    <col min="14322" max="14322" width="4" style="250" customWidth="1"/>
    <col min="14323" max="14323" width="1.5703125" style="250" customWidth="1"/>
    <col min="14324" max="14324" width="4" style="250" customWidth="1"/>
    <col min="14325" max="14325" width="8" style="250" customWidth="1"/>
    <col min="14326" max="14543" width="9.140625" style="250"/>
    <col min="14544" max="14544" width="3.85546875" style="250" bestFit="1" customWidth="1"/>
    <col min="14545" max="14545" width="12.85546875" style="250" customWidth="1"/>
    <col min="14546" max="14546" width="21.28515625" style="250" customWidth="1"/>
    <col min="14547" max="14576" width="2.28515625" style="250" customWidth="1"/>
    <col min="14577" max="14577" width="6.42578125" style="250" customWidth="1"/>
    <col min="14578" max="14578" width="4" style="250" customWidth="1"/>
    <col min="14579" max="14579" width="1.5703125" style="250" customWidth="1"/>
    <col min="14580" max="14580" width="4" style="250" customWidth="1"/>
    <col min="14581" max="14581" width="8" style="250" customWidth="1"/>
    <col min="14582" max="14799" width="9.140625" style="250"/>
    <col min="14800" max="14800" width="3.85546875" style="250" bestFit="1" customWidth="1"/>
    <col min="14801" max="14801" width="12.85546875" style="250" customWidth="1"/>
    <col min="14802" max="14802" width="21.28515625" style="250" customWidth="1"/>
    <col min="14803" max="14832" width="2.28515625" style="250" customWidth="1"/>
    <col min="14833" max="14833" width="6.42578125" style="250" customWidth="1"/>
    <col min="14834" max="14834" width="4" style="250" customWidth="1"/>
    <col min="14835" max="14835" width="1.5703125" style="250" customWidth="1"/>
    <col min="14836" max="14836" width="4" style="250" customWidth="1"/>
    <col min="14837" max="14837" width="8" style="250" customWidth="1"/>
    <col min="14838" max="15055" width="9.140625" style="250"/>
    <col min="15056" max="15056" width="3.85546875" style="250" bestFit="1" customWidth="1"/>
    <col min="15057" max="15057" width="12.85546875" style="250" customWidth="1"/>
    <col min="15058" max="15058" width="21.28515625" style="250" customWidth="1"/>
    <col min="15059" max="15088" width="2.28515625" style="250" customWidth="1"/>
    <col min="15089" max="15089" width="6.42578125" style="250" customWidth="1"/>
    <col min="15090" max="15090" width="4" style="250" customWidth="1"/>
    <col min="15091" max="15091" width="1.5703125" style="250" customWidth="1"/>
    <col min="15092" max="15092" width="4" style="250" customWidth="1"/>
    <col min="15093" max="15093" width="8" style="250" customWidth="1"/>
    <col min="15094" max="15311" width="9.140625" style="250"/>
    <col min="15312" max="15312" width="3.85546875" style="250" bestFit="1" customWidth="1"/>
    <col min="15313" max="15313" width="12.85546875" style="250" customWidth="1"/>
    <col min="15314" max="15314" width="21.28515625" style="250" customWidth="1"/>
    <col min="15315" max="15344" width="2.28515625" style="250" customWidth="1"/>
    <col min="15345" max="15345" width="6.42578125" style="250" customWidth="1"/>
    <col min="15346" max="15346" width="4" style="250" customWidth="1"/>
    <col min="15347" max="15347" width="1.5703125" style="250" customWidth="1"/>
    <col min="15348" max="15348" width="4" style="250" customWidth="1"/>
    <col min="15349" max="15349" width="8" style="250" customWidth="1"/>
    <col min="15350" max="15567" width="9.140625" style="250"/>
    <col min="15568" max="15568" width="3.85546875" style="250" bestFit="1" customWidth="1"/>
    <col min="15569" max="15569" width="12.85546875" style="250" customWidth="1"/>
    <col min="15570" max="15570" width="21.28515625" style="250" customWidth="1"/>
    <col min="15571" max="15600" width="2.28515625" style="250" customWidth="1"/>
    <col min="15601" max="15601" width="6.42578125" style="250" customWidth="1"/>
    <col min="15602" max="15602" width="4" style="250" customWidth="1"/>
    <col min="15603" max="15603" width="1.5703125" style="250" customWidth="1"/>
    <col min="15604" max="15604" width="4" style="250" customWidth="1"/>
    <col min="15605" max="15605" width="8" style="250" customWidth="1"/>
    <col min="15606" max="15823" width="9.140625" style="250"/>
    <col min="15824" max="15824" width="3.85546875" style="250" bestFit="1" customWidth="1"/>
    <col min="15825" max="15825" width="12.85546875" style="250" customWidth="1"/>
    <col min="15826" max="15826" width="21.28515625" style="250" customWidth="1"/>
    <col min="15827" max="15856" width="2.28515625" style="250" customWidth="1"/>
    <col min="15857" max="15857" width="6.42578125" style="250" customWidth="1"/>
    <col min="15858" max="15858" width="4" style="250" customWidth="1"/>
    <col min="15859" max="15859" width="1.5703125" style="250" customWidth="1"/>
    <col min="15860" max="15860" width="4" style="250" customWidth="1"/>
    <col min="15861" max="15861" width="8" style="250" customWidth="1"/>
    <col min="15862" max="16079" width="9.140625" style="250"/>
    <col min="16080" max="16080" width="3.85546875" style="250" bestFit="1" customWidth="1"/>
    <col min="16081" max="16081" width="12.85546875" style="250" customWidth="1"/>
    <col min="16082" max="16082" width="21.28515625" style="250" customWidth="1"/>
    <col min="16083" max="16112" width="2.28515625" style="250" customWidth="1"/>
    <col min="16113" max="16113" width="6.42578125" style="250" customWidth="1"/>
    <col min="16114" max="16114" width="4" style="250" customWidth="1"/>
    <col min="16115" max="16115" width="1.5703125" style="250" customWidth="1"/>
    <col min="16116" max="16116" width="4" style="250" customWidth="1"/>
    <col min="16117" max="16117" width="8" style="250" customWidth="1"/>
    <col min="16118" max="16384" width="9.140625" style="250"/>
  </cols>
  <sheetData>
    <row r="1" spans="1:38" ht="34.5" customHeight="1">
      <c r="B1" s="733" t="s">
        <v>371</v>
      </c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3"/>
      <c r="AD1" s="733"/>
      <c r="AE1" s="733"/>
      <c r="AF1" s="733"/>
      <c r="AG1" s="733"/>
      <c r="AH1" s="733"/>
      <c r="AI1" s="666"/>
    </row>
    <row r="2" spans="1:38" ht="4.5" customHeight="1"/>
    <row r="3" spans="1:38" ht="12.75" customHeight="1">
      <c r="A3" s="338" t="s">
        <v>213</v>
      </c>
      <c r="B3" s="339"/>
      <c r="C3" s="339" t="s">
        <v>214</v>
      </c>
      <c r="D3" s="665"/>
      <c r="E3" s="665">
        <v>1</v>
      </c>
      <c r="F3" s="665"/>
      <c r="G3" s="665"/>
      <c r="H3" s="665">
        <v>2</v>
      </c>
      <c r="I3" s="665"/>
      <c r="J3" s="665"/>
      <c r="K3" s="665">
        <v>3</v>
      </c>
      <c r="L3" s="665"/>
      <c r="M3" s="665"/>
      <c r="N3" s="665">
        <v>4</v>
      </c>
      <c r="O3" s="665"/>
      <c r="P3" s="665"/>
      <c r="Q3" s="665">
        <v>5</v>
      </c>
      <c r="R3" s="665"/>
      <c r="S3" s="665"/>
      <c r="T3" s="665">
        <v>6</v>
      </c>
      <c r="U3" s="665"/>
      <c r="V3" s="665"/>
      <c r="W3" s="665">
        <v>7</v>
      </c>
      <c r="X3" s="665"/>
      <c r="Y3" s="665"/>
      <c r="Z3" s="665">
        <v>8</v>
      </c>
      <c r="AA3" s="665"/>
      <c r="AB3" s="665"/>
      <c r="AC3" s="665">
        <v>9</v>
      </c>
      <c r="AD3" s="665"/>
      <c r="AE3" s="734">
        <v>10</v>
      </c>
      <c r="AF3" s="734"/>
      <c r="AG3" s="734"/>
      <c r="AH3" s="387" t="s">
        <v>1</v>
      </c>
      <c r="AI3" s="735" t="s">
        <v>215</v>
      </c>
      <c r="AJ3" s="736"/>
      <c r="AK3" s="737"/>
      <c r="AL3" s="391" t="s">
        <v>2</v>
      </c>
    </row>
    <row r="4" spans="1:38" ht="12" customHeight="1">
      <c r="A4" s="715">
        <v>1</v>
      </c>
      <c r="B4" s="341" t="s">
        <v>11</v>
      </c>
      <c r="C4" s="667" t="s">
        <v>166</v>
      </c>
      <c r="D4" s="342"/>
      <c r="E4" s="343"/>
      <c r="F4" s="344"/>
      <c r="G4" s="399"/>
      <c r="H4" s="400">
        <v>0</v>
      </c>
      <c r="I4" s="401"/>
      <c r="J4" s="399"/>
      <c r="K4" s="400">
        <v>1</v>
      </c>
      <c r="L4" s="417"/>
      <c r="M4" s="313"/>
      <c r="N4" s="392">
        <v>3</v>
      </c>
      <c r="O4" s="315"/>
      <c r="P4" s="677"/>
      <c r="Q4" s="678">
        <v>3</v>
      </c>
      <c r="R4" s="679"/>
      <c r="S4" s="313"/>
      <c r="T4" s="314">
        <v>3</v>
      </c>
      <c r="U4" s="315"/>
      <c r="V4" s="399"/>
      <c r="W4" s="400">
        <v>0</v>
      </c>
      <c r="X4" s="401"/>
      <c r="Y4" s="313"/>
      <c r="Z4" s="314">
        <v>3</v>
      </c>
      <c r="AA4" s="315"/>
      <c r="AB4" s="345"/>
      <c r="AC4" s="314">
        <v>3</v>
      </c>
      <c r="AD4" s="317"/>
      <c r="AE4" s="408"/>
      <c r="AF4" s="409">
        <v>1</v>
      </c>
      <c r="AG4" s="410"/>
      <c r="AH4" s="717">
        <f>SUM(E4+H4+K4+N4+Q4+T4+W4+Z4+AC4+AF4)</f>
        <v>17</v>
      </c>
      <c r="AI4" s="719">
        <f>SUM(D5+G5+J5+M5+P5+S5+V5+Y5+AB5+AE5)</f>
        <v>20</v>
      </c>
      <c r="AJ4" s="738" t="s">
        <v>216</v>
      </c>
      <c r="AK4" s="721">
        <f>SUM(F5+I5+L5+O5+R5+U5+X5+AA5+AD5+AG5)</f>
        <v>17</v>
      </c>
      <c r="AL4" s="725">
        <v>5</v>
      </c>
    </row>
    <row r="5" spans="1:38" ht="12" customHeight="1">
      <c r="A5" s="716"/>
      <c r="B5" s="376" t="s">
        <v>18</v>
      </c>
      <c r="C5" s="668" t="s">
        <v>24</v>
      </c>
      <c r="D5" s="348"/>
      <c r="E5" s="349"/>
      <c r="F5" s="350"/>
      <c r="G5" s="405">
        <v>0</v>
      </c>
      <c r="H5" s="406"/>
      <c r="I5" s="407">
        <v>3</v>
      </c>
      <c r="J5" s="405">
        <v>2</v>
      </c>
      <c r="K5" s="406"/>
      <c r="L5" s="419">
        <v>3</v>
      </c>
      <c r="M5" s="393">
        <v>3</v>
      </c>
      <c r="N5" s="318"/>
      <c r="O5" s="312">
        <v>1</v>
      </c>
      <c r="P5" s="680">
        <v>3</v>
      </c>
      <c r="Q5" s="681"/>
      <c r="R5" s="682">
        <v>1</v>
      </c>
      <c r="S5" s="316">
        <v>3</v>
      </c>
      <c r="T5" s="311"/>
      <c r="U5" s="312">
        <v>1</v>
      </c>
      <c r="V5" s="405">
        <v>1</v>
      </c>
      <c r="W5" s="406"/>
      <c r="X5" s="407">
        <v>3</v>
      </c>
      <c r="Y5" s="316">
        <v>3</v>
      </c>
      <c r="Z5" s="311"/>
      <c r="AA5" s="312">
        <v>1</v>
      </c>
      <c r="AB5" s="352">
        <v>3</v>
      </c>
      <c r="AC5" s="311"/>
      <c r="AD5" s="318">
        <v>1</v>
      </c>
      <c r="AE5" s="411">
        <v>2</v>
      </c>
      <c r="AF5" s="406"/>
      <c r="AG5" s="407">
        <v>3</v>
      </c>
      <c r="AH5" s="718"/>
      <c r="AI5" s="720"/>
      <c r="AJ5" s="739"/>
      <c r="AK5" s="722"/>
      <c r="AL5" s="726"/>
    </row>
    <row r="6" spans="1:38" ht="12" customHeight="1">
      <c r="A6" s="715">
        <v>2</v>
      </c>
      <c r="B6" s="390" t="s">
        <v>247</v>
      </c>
      <c r="C6" s="667" t="s">
        <v>242</v>
      </c>
      <c r="D6" s="307"/>
      <c r="E6" s="308">
        <v>3</v>
      </c>
      <c r="F6" s="309"/>
      <c r="G6" s="354"/>
      <c r="H6" s="355"/>
      <c r="I6" s="356"/>
      <c r="J6" s="357"/>
      <c r="K6" s="308">
        <v>3</v>
      </c>
      <c r="L6" s="309"/>
      <c r="M6" s="313"/>
      <c r="N6" s="314">
        <v>3</v>
      </c>
      <c r="O6" s="315"/>
      <c r="P6" s="357"/>
      <c r="Q6" s="683">
        <v>3</v>
      </c>
      <c r="R6" s="309"/>
      <c r="S6" s="357"/>
      <c r="T6" s="683">
        <v>3</v>
      </c>
      <c r="U6" s="309"/>
      <c r="V6" s="671"/>
      <c r="W6" s="400">
        <v>0</v>
      </c>
      <c r="X6" s="401"/>
      <c r="Y6" s="313"/>
      <c r="Z6" s="314">
        <v>3</v>
      </c>
      <c r="AA6" s="315"/>
      <c r="AB6" s="358"/>
      <c r="AC6" s="314">
        <v>3</v>
      </c>
      <c r="AD6" s="315"/>
      <c r="AE6" s="408"/>
      <c r="AF6" s="409">
        <v>0</v>
      </c>
      <c r="AG6" s="410"/>
      <c r="AH6" s="717">
        <f t="shared" ref="AH6" si="0">SUM(E6+H6+K6+N6+Q6+T6+W6+Z6+AC6+AF6)</f>
        <v>21</v>
      </c>
      <c r="AI6" s="719">
        <f t="shared" ref="AI6" si="1">SUM(D7+G7+J7+M7+P7+S7+V7+Y7+AB7+AE7)</f>
        <v>22</v>
      </c>
      <c r="AJ6" s="384" t="s">
        <v>216</v>
      </c>
      <c r="AK6" s="721">
        <f t="shared" ref="AK6" si="2">SUM(F7+I7+L7+O7+R7+U7+X7+AA7+AD7+AG7)</f>
        <v>10</v>
      </c>
      <c r="AL6" s="729" t="s">
        <v>13</v>
      </c>
    </row>
    <row r="7" spans="1:38" ht="12" customHeight="1">
      <c r="A7" s="716">
        <v>2</v>
      </c>
      <c r="B7" s="389" t="s">
        <v>247</v>
      </c>
      <c r="C7" s="668" t="s">
        <v>243</v>
      </c>
      <c r="D7" s="307">
        <v>3</v>
      </c>
      <c r="E7" s="308"/>
      <c r="F7" s="309">
        <v>0</v>
      </c>
      <c r="G7" s="354"/>
      <c r="H7" s="355"/>
      <c r="I7" s="356"/>
      <c r="J7" s="357">
        <v>3</v>
      </c>
      <c r="K7" s="308"/>
      <c r="L7" s="309">
        <v>1</v>
      </c>
      <c r="M7" s="316">
        <v>3</v>
      </c>
      <c r="N7" s="311"/>
      <c r="O7" s="312">
        <v>0</v>
      </c>
      <c r="P7" s="357">
        <v>3</v>
      </c>
      <c r="Q7" s="683"/>
      <c r="R7" s="309">
        <v>1</v>
      </c>
      <c r="S7" s="357">
        <v>3</v>
      </c>
      <c r="T7" s="683"/>
      <c r="U7" s="309">
        <v>1</v>
      </c>
      <c r="V7" s="405">
        <v>0</v>
      </c>
      <c r="W7" s="406"/>
      <c r="X7" s="407">
        <v>3</v>
      </c>
      <c r="Y7" s="316">
        <v>3</v>
      </c>
      <c r="Z7" s="311"/>
      <c r="AA7" s="312">
        <v>1</v>
      </c>
      <c r="AB7" s="353">
        <v>3</v>
      </c>
      <c r="AC7" s="311"/>
      <c r="AD7" s="312">
        <v>0</v>
      </c>
      <c r="AE7" s="408">
        <v>1</v>
      </c>
      <c r="AF7" s="409"/>
      <c r="AG7" s="410">
        <v>3</v>
      </c>
      <c r="AH7" s="718"/>
      <c r="AI7" s="720"/>
      <c r="AJ7" s="385"/>
      <c r="AK7" s="722"/>
      <c r="AL7" s="730"/>
    </row>
    <row r="8" spans="1:38" ht="12" customHeight="1">
      <c r="A8" s="715">
        <v>3</v>
      </c>
      <c r="B8" s="390" t="s">
        <v>16</v>
      </c>
      <c r="C8" s="667" t="s">
        <v>17</v>
      </c>
      <c r="D8" s="371"/>
      <c r="E8" s="314">
        <v>2</v>
      </c>
      <c r="F8" s="315"/>
      <c r="G8" s="413"/>
      <c r="H8" s="400">
        <v>0</v>
      </c>
      <c r="I8" s="417"/>
      <c r="J8" s="360"/>
      <c r="K8" s="361"/>
      <c r="L8" s="362"/>
      <c r="M8" s="313"/>
      <c r="N8" s="314">
        <v>3</v>
      </c>
      <c r="O8" s="315"/>
      <c r="P8" s="313"/>
      <c r="Q8" s="314">
        <v>3</v>
      </c>
      <c r="R8" s="315"/>
      <c r="S8" s="345"/>
      <c r="T8" s="314">
        <v>3</v>
      </c>
      <c r="U8" s="317"/>
      <c r="V8" s="313"/>
      <c r="W8" s="314">
        <v>2</v>
      </c>
      <c r="X8" s="315"/>
      <c r="Y8" s="399"/>
      <c r="Z8" s="400">
        <v>0</v>
      </c>
      <c r="AA8" s="401"/>
      <c r="AB8" s="313"/>
      <c r="AC8" s="314">
        <v>3</v>
      </c>
      <c r="AD8" s="315"/>
      <c r="AE8" s="358"/>
      <c r="AF8" s="314">
        <v>3</v>
      </c>
      <c r="AG8" s="315"/>
      <c r="AH8" s="717">
        <f t="shared" ref="AH8" si="3">SUM(E8+H8+K8+N8+Q8+T8+W8+Z8+AC8+AF8)</f>
        <v>19</v>
      </c>
      <c r="AI8" s="719">
        <f t="shared" ref="AI8" si="4">SUM(D9+G9+J9+M9+P9+S9+V9+Y9+AB9+AE9)</f>
        <v>23</v>
      </c>
      <c r="AJ8" s="386" t="s">
        <v>216</v>
      </c>
      <c r="AK8" s="721">
        <f t="shared" ref="AK8" si="5">SUM(F9+I9+L9+O9+R9+U9+X9+AA9+AD9+AG9)</f>
        <v>11</v>
      </c>
      <c r="AL8" s="723">
        <v>3</v>
      </c>
    </row>
    <row r="9" spans="1:38" ht="12" customHeight="1">
      <c r="A9" s="716"/>
      <c r="B9" s="389" t="s">
        <v>72</v>
      </c>
      <c r="C9" s="668" t="s">
        <v>32</v>
      </c>
      <c r="D9" s="310">
        <v>3</v>
      </c>
      <c r="E9" s="311"/>
      <c r="F9" s="312">
        <v>2</v>
      </c>
      <c r="G9" s="414">
        <v>1</v>
      </c>
      <c r="H9" s="406"/>
      <c r="I9" s="419">
        <v>3</v>
      </c>
      <c r="J9" s="365"/>
      <c r="K9" s="349"/>
      <c r="L9" s="350"/>
      <c r="M9" s="316">
        <v>3</v>
      </c>
      <c r="N9" s="311"/>
      <c r="O9" s="312">
        <v>0</v>
      </c>
      <c r="P9" s="316">
        <v>3</v>
      </c>
      <c r="Q9" s="311"/>
      <c r="R9" s="312">
        <v>0</v>
      </c>
      <c r="S9" s="352">
        <v>3</v>
      </c>
      <c r="T9" s="311"/>
      <c r="U9" s="318">
        <v>0</v>
      </c>
      <c r="V9" s="316">
        <v>3</v>
      </c>
      <c r="W9" s="311"/>
      <c r="X9" s="312">
        <v>2</v>
      </c>
      <c r="Y9" s="405">
        <v>1</v>
      </c>
      <c r="Z9" s="406"/>
      <c r="AA9" s="407">
        <v>3</v>
      </c>
      <c r="AB9" s="316">
        <v>3</v>
      </c>
      <c r="AC9" s="311"/>
      <c r="AD9" s="312">
        <v>0</v>
      </c>
      <c r="AE9" s="353">
        <v>3</v>
      </c>
      <c r="AF9" s="311"/>
      <c r="AG9" s="312">
        <v>1</v>
      </c>
      <c r="AH9" s="718"/>
      <c r="AI9" s="720"/>
      <c r="AJ9" s="386"/>
      <c r="AK9" s="722"/>
      <c r="AL9" s="724"/>
    </row>
    <row r="10" spans="1:38" ht="12" customHeight="1">
      <c r="A10" s="727">
        <v>4</v>
      </c>
      <c r="B10" s="379" t="s">
        <v>20</v>
      </c>
      <c r="C10" s="669" t="s">
        <v>25</v>
      </c>
      <c r="D10" s="412"/>
      <c r="E10" s="409">
        <v>0</v>
      </c>
      <c r="F10" s="410"/>
      <c r="G10" s="672"/>
      <c r="H10" s="673">
        <v>0</v>
      </c>
      <c r="I10" s="674"/>
      <c r="J10" s="412"/>
      <c r="K10" s="409">
        <v>0</v>
      </c>
      <c r="L10" s="410"/>
      <c r="M10" s="354"/>
      <c r="N10" s="355"/>
      <c r="O10" s="356"/>
      <c r="P10" s="345"/>
      <c r="Q10" s="314">
        <v>3</v>
      </c>
      <c r="R10" s="317"/>
      <c r="S10" s="313"/>
      <c r="T10" s="314">
        <v>2</v>
      </c>
      <c r="U10" s="315"/>
      <c r="V10" s="399"/>
      <c r="W10" s="400">
        <v>0</v>
      </c>
      <c r="X10" s="401"/>
      <c r="Y10" s="313"/>
      <c r="Z10" s="314">
        <v>3</v>
      </c>
      <c r="AA10" s="315"/>
      <c r="AB10" s="399"/>
      <c r="AC10" s="400">
        <v>0</v>
      </c>
      <c r="AD10" s="401"/>
      <c r="AE10" s="408"/>
      <c r="AF10" s="409">
        <v>0</v>
      </c>
      <c r="AG10" s="410"/>
      <c r="AH10" s="717">
        <f t="shared" ref="AH10" si="6">SUM(E10+H10+K10+N10+Q10+T10+W10+Z10+AC10+AF10)</f>
        <v>8</v>
      </c>
      <c r="AI10" s="719">
        <f t="shared" ref="AI10" si="7">SUM(D11+G11+J11+M11+P11+S11+V11+Y11+AB11+AE11)</f>
        <v>12</v>
      </c>
      <c r="AJ10" s="384" t="s">
        <v>216</v>
      </c>
      <c r="AK10" s="721">
        <f t="shared" ref="AK10" si="8">SUM(F11+I11+L11+O11+R11+U11+X11+AA11+AD11+AG11)</f>
        <v>22</v>
      </c>
      <c r="AL10" s="731">
        <v>7</v>
      </c>
    </row>
    <row r="11" spans="1:38" ht="12" customHeight="1">
      <c r="A11" s="728">
        <v>4</v>
      </c>
      <c r="B11" s="376" t="s">
        <v>20</v>
      </c>
      <c r="C11" s="670" t="s">
        <v>23</v>
      </c>
      <c r="D11" s="415" t="s">
        <v>10</v>
      </c>
      <c r="E11" s="409"/>
      <c r="F11" s="410">
        <v>3</v>
      </c>
      <c r="G11" s="672">
        <v>0</v>
      </c>
      <c r="H11" s="673"/>
      <c r="I11" s="674">
        <v>3</v>
      </c>
      <c r="J11" s="412">
        <v>0</v>
      </c>
      <c r="K11" s="409"/>
      <c r="L11" s="410">
        <v>3</v>
      </c>
      <c r="M11" s="354"/>
      <c r="N11" s="355"/>
      <c r="O11" s="356"/>
      <c r="P11" s="352">
        <v>3</v>
      </c>
      <c r="Q11" s="311"/>
      <c r="R11" s="318">
        <v>1</v>
      </c>
      <c r="S11" s="316">
        <v>3</v>
      </c>
      <c r="T11" s="311"/>
      <c r="U11" s="312">
        <v>2</v>
      </c>
      <c r="V11" s="405">
        <v>1</v>
      </c>
      <c r="W11" s="406"/>
      <c r="X11" s="407">
        <v>3</v>
      </c>
      <c r="Y11" s="316">
        <v>3</v>
      </c>
      <c r="Z11" s="311"/>
      <c r="AA11" s="312">
        <v>1</v>
      </c>
      <c r="AB11" s="405">
        <v>1</v>
      </c>
      <c r="AC11" s="406"/>
      <c r="AD11" s="407">
        <v>3</v>
      </c>
      <c r="AE11" s="408">
        <v>0</v>
      </c>
      <c r="AF11" s="409"/>
      <c r="AG11" s="410">
        <v>3</v>
      </c>
      <c r="AH11" s="718"/>
      <c r="AI11" s="720"/>
      <c r="AJ11" s="385"/>
      <c r="AK11" s="722"/>
      <c r="AL11" s="732"/>
    </row>
    <row r="12" spans="1:38" ht="12" customHeight="1">
      <c r="A12" s="727">
        <v>5</v>
      </c>
      <c r="B12" s="359" t="s">
        <v>72</v>
      </c>
      <c r="C12" s="667" t="s">
        <v>207</v>
      </c>
      <c r="D12" s="413"/>
      <c r="E12" s="400">
        <v>0</v>
      </c>
      <c r="F12" s="401"/>
      <c r="G12" s="413"/>
      <c r="H12" s="400">
        <v>0</v>
      </c>
      <c r="I12" s="417"/>
      <c r="J12" s="399"/>
      <c r="K12" s="400">
        <v>0</v>
      </c>
      <c r="L12" s="401"/>
      <c r="M12" s="408"/>
      <c r="N12" s="675">
        <v>0</v>
      </c>
      <c r="O12" s="410"/>
      <c r="P12" s="360"/>
      <c r="Q12" s="373"/>
      <c r="R12" s="362"/>
      <c r="S12" s="313"/>
      <c r="T12" s="314">
        <v>2</v>
      </c>
      <c r="U12" s="315"/>
      <c r="V12" s="399"/>
      <c r="W12" s="400">
        <v>1</v>
      </c>
      <c r="X12" s="401"/>
      <c r="Y12" s="413"/>
      <c r="Z12" s="400">
        <v>0</v>
      </c>
      <c r="AA12" s="417"/>
      <c r="AB12" s="313"/>
      <c r="AC12" s="314">
        <v>2</v>
      </c>
      <c r="AD12" s="315"/>
      <c r="AE12" s="399"/>
      <c r="AF12" s="400">
        <v>0</v>
      </c>
      <c r="AG12" s="401"/>
      <c r="AH12" s="717">
        <f t="shared" ref="AH12" si="9">SUM(E12+H12+K12+N12+Q12+T12+W12+Z12+AC12+AF12)</f>
        <v>5</v>
      </c>
      <c r="AI12" s="719">
        <f t="shared" ref="AI12" si="10">SUM(D13+G13+J13+M13+P13+S13+V13+Y13+AB13+AE13)</f>
        <v>12</v>
      </c>
      <c r="AJ12" s="386" t="s">
        <v>216</v>
      </c>
      <c r="AK12" s="721">
        <f t="shared" ref="AK12" si="11">SUM(F13+I13+L13+O13+R13+U13+X13+AA13+AD13+AG13)</f>
        <v>25</v>
      </c>
      <c r="AL12" s="725">
        <v>9</v>
      </c>
    </row>
    <row r="13" spans="1:38" ht="12" customHeight="1">
      <c r="A13" s="728">
        <v>5</v>
      </c>
      <c r="B13" s="347" t="s">
        <v>72</v>
      </c>
      <c r="C13" s="668" t="s">
        <v>165</v>
      </c>
      <c r="D13" s="414">
        <v>1</v>
      </c>
      <c r="E13" s="406"/>
      <c r="F13" s="407">
        <v>3</v>
      </c>
      <c r="G13" s="414">
        <v>1</v>
      </c>
      <c r="H13" s="406"/>
      <c r="I13" s="419">
        <v>3</v>
      </c>
      <c r="J13" s="405">
        <v>0</v>
      </c>
      <c r="K13" s="406"/>
      <c r="L13" s="407">
        <v>3</v>
      </c>
      <c r="M13" s="676">
        <v>1</v>
      </c>
      <c r="N13" s="406"/>
      <c r="O13" s="407">
        <v>3</v>
      </c>
      <c r="P13" s="365"/>
      <c r="Q13" s="374"/>
      <c r="R13" s="350"/>
      <c r="S13" s="316">
        <v>3</v>
      </c>
      <c r="T13" s="311"/>
      <c r="U13" s="312">
        <v>2</v>
      </c>
      <c r="V13" s="405">
        <v>2</v>
      </c>
      <c r="W13" s="406"/>
      <c r="X13" s="407">
        <v>3</v>
      </c>
      <c r="Y13" s="414">
        <v>0</v>
      </c>
      <c r="Z13" s="406"/>
      <c r="AA13" s="419">
        <v>3</v>
      </c>
      <c r="AB13" s="316">
        <v>3</v>
      </c>
      <c r="AC13" s="311"/>
      <c r="AD13" s="312">
        <v>2</v>
      </c>
      <c r="AE13" s="405">
        <v>1</v>
      </c>
      <c r="AF13" s="406"/>
      <c r="AG13" s="407">
        <v>3</v>
      </c>
      <c r="AH13" s="718"/>
      <c r="AI13" s="720"/>
      <c r="AJ13" s="386"/>
      <c r="AK13" s="722"/>
      <c r="AL13" s="726"/>
    </row>
    <row r="14" spans="1:38" ht="12" customHeight="1">
      <c r="A14" s="727">
        <v>6</v>
      </c>
      <c r="B14" s="379" t="s">
        <v>20</v>
      </c>
      <c r="C14" s="667" t="s">
        <v>365</v>
      </c>
      <c r="D14" s="399"/>
      <c r="E14" s="417">
        <v>0</v>
      </c>
      <c r="F14" s="401"/>
      <c r="G14" s="672"/>
      <c r="H14" s="673">
        <v>0</v>
      </c>
      <c r="I14" s="674"/>
      <c r="J14" s="408"/>
      <c r="K14" s="409">
        <v>0</v>
      </c>
      <c r="L14" s="420"/>
      <c r="M14" s="399"/>
      <c r="N14" s="400">
        <v>1</v>
      </c>
      <c r="O14" s="401"/>
      <c r="P14" s="416"/>
      <c r="Q14" s="400">
        <v>1</v>
      </c>
      <c r="R14" s="417"/>
      <c r="S14" s="354"/>
      <c r="T14" s="356"/>
      <c r="U14" s="356"/>
      <c r="V14" s="412"/>
      <c r="W14" s="409">
        <v>0</v>
      </c>
      <c r="X14" s="410"/>
      <c r="Y14" s="399"/>
      <c r="Z14" s="400">
        <v>0</v>
      </c>
      <c r="AA14" s="401"/>
      <c r="AB14" s="399"/>
      <c r="AC14" s="400">
        <v>0</v>
      </c>
      <c r="AD14" s="401"/>
      <c r="AE14" s="408"/>
      <c r="AF14" s="409">
        <v>0</v>
      </c>
      <c r="AG14" s="410"/>
      <c r="AH14" s="717">
        <f t="shared" ref="AH14" si="12">SUM(E14+H14+K14+N14+Q14+T14+W14+Z14+AC14+AF14)</f>
        <v>2</v>
      </c>
      <c r="AI14" s="719">
        <f t="shared" ref="AI14" si="13">SUM(D15+G15+J15+M15+P15+S15+V15+Y15+AB15+AE15)</f>
        <v>8</v>
      </c>
      <c r="AJ14" s="384" t="s">
        <v>216</v>
      </c>
      <c r="AK14" s="721">
        <f t="shared" ref="AK14" si="14">SUM(F15+I15+L15+O15+R15+U15+X15+AA15+AD15+AG15)</f>
        <v>27</v>
      </c>
      <c r="AL14" s="725">
        <v>10</v>
      </c>
    </row>
    <row r="15" spans="1:38" ht="12" customHeight="1">
      <c r="A15" s="728">
        <v>6</v>
      </c>
      <c r="B15" s="376" t="s">
        <v>20</v>
      </c>
      <c r="C15" s="668" t="s">
        <v>19</v>
      </c>
      <c r="D15" s="405">
        <v>1</v>
      </c>
      <c r="E15" s="419"/>
      <c r="F15" s="407">
        <v>3</v>
      </c>
      <c r="G15" s="672">
        <v>1</v>
      </c>
      <c r="H15" s="673"/>
      <c r="I15" s="674">
        <v>3</v>
      </c>
      <c r="J15" s="411">
        <v>0</v>
      </c>
      <c r="K15" s="406"/>
      <c r="L15" s="419">
        <v>3</v>
      </c>
      <c r="M15" s="405">
        <v>2</v>
      </c>
      <c r="N15" s="406"/>
      <c r="O15" s="407">
        <v>3</v>
      </c>
      <c r="P15" s="418">
        <v>2</v>
      </c>
      <c r="Q15" s="406"/>
      <c r="R15" s="419">
        <v>3</v>
      </c>
      <c r="S15" s="354"/>
      <c r="T15" s="356"/>
      <c r="U15" s="356"/>
      <c r="V15" s="415" t="s">
        <v>246</v>
      </c>
      <c r="W15" s="409"/>
      <c r="X15" s="410">
        <v>3</v>
      </c>
      <c r="Y15" s="405">
        <v>0</v>
      </c>
      <c r="Z15" s="406"/>
      <c r="AA15" s="407">
        <v>3</v>
      </c>
      <c r="AB15" s="405">
        <v>1</v>
      </c>
      <c r="AC15" s="406"/>
      <c r="AD15" s="407">
        <v>3</v>
      </c>
      <c r="AE15" s="408">
        <v>1</v>
      </c>
      <c r="AF15" s="409"/>
      <c r="AG15" s="410">
        <v>3</v>
      </c>
      <c r="AH15" s="718"/>
      <c r="AI15" s="720"/>
      <c r="AJ15" s="385"/>
      <c r="AK15" s="722"/>
      <c r="AL15" s="726"/>
    </row>
    <row r="16" spans="1:38" ht="12" customHeight="1">
      <c r="A16" s="727">
        <v>7</v>
      </c>
      <c r="B16" s="341" t="s">
        <v>11</v>
      </c>
      <c r="C16" s="667" t="s">
        <v>225</v>
      </c>
      <c r="D16" s="371"/>
      <c r="E16" s="314">
        <v>3</v>
      </c>
      <c r="F16" s="315"/>
      <c r="G16" s="313"/>
      <c r="H16" s="314">
        <v>3</v>
      </c>
      <c r="I16" s="315"/>
      <c r="J16" s="399"/>
      <c r="K16" s="400">
        <v>1</v>
      </c>
      <c r="L16" s="401"/>
      <c r="M16" s="313"/>
      <c r="N16" s="314">
        <v>3</v>
      </c>
      <c r="O16" s="315"/>
      <c r="P16" s="313"/>
      <c r="Q16" s="314">
        <v>2</v>
      </c>
      <c r="R16" s="315"/>
      <c r="S16" s="371"/>
      <c r="T16" s="317">
        <v>3</v>
      </c>
      <c r="U16" s="317"/>
      <c r="V16" s="360"/>
      <c r="W16" s="361"/>
      <c r="X16" s="362"/>
      <c r="Y16" s="313"/>
      <c r="Z16" s="314">
        <v>3</v>
      </c>
      <c r="AA16" s="315"/>
      <c r="AB16" s="313"/>
      <c r="AC16" s="314">
        <v>3</v>
      </c>
      <c r="AD16" s="315"/>
      <c r="AE16" s="313"/>
      <c r="AF16" s="314">
        <v>3</v>
      </c>
      <c r="AG16" s="315"/>
      <c r="AH16" s="717">
        <f t="shared" ref="AH16" si="15">SUM(E16+H16+K16+N16+Q16+T16+W16+Z16+AC16+AF16)</f>
        <v>24</v>
      </c>
      <c r="AI16" s="719">
        <f t="shared" ref="AI16" si="16">SUM(D17+G17+J17+M17+P17+S17+V17+Y17+AB17+AE17)</f>
        <v>26</v>
      </c>
      <c r="AJ16" s="386" t="s">
        <v>216</v>
      </c>
      <c r="AK16" s="721">
        <f t="shared" ref="AK16" si="17">SUM(F17+I17+L17+O17+R17+U17+X17+AA17+AD17+AG17)</f>
        <v>9</v>
      </c>
      <c r="AL16" s="729">
        <v>1</v>
      </c>
    </row>
    <row r="17" spans="1:238" ht="12" customHeight="1">
      <c r="A17" s="728">
        <v>7</v>
      </c>
      <c r="B17" s="347" t="s">
        <v>11</v>
      </c>
      <c r="C17" s="668" t="s">
        <v>366</v>
      </c>
      <c r="D17" s="310">
        <v>3</v>
      </c>
      <c r="E17" s="311"/>
      <c r="F17" s="312">
        <v>1</v>
      </c>
      <c r="G17" s="316">
        <v>3</v>
      </c>
      <c r="H17" s="311"/>
      <c r="I17" s="312">
        <v>0</v>
      </c>
      <c r="J17" s="405">
        <v>2</v>
      </c>
      <c r="K17" s="406"/>
      <c r="L17" s="407">
        <v>3</v>
      </c>
      <c r="M17" s="316">
        <v>3</v>
      </c>
      <c r="N17" s="311"/>
      <c r="O17" s="312">
        <v>1</v>
      </c>
      <c r="P17" s="316">
        <v>3</v>
      </c>
      <c r="Q17" s="311"/>
      <c r="R17" s="312">
        <v>2</v>
      </c>
      <c r="S17" s="310">
        <v>3</v>
      </c>
      <c r="T17" s="318"/>
      <c r="U17" s="318">
        <v>0</v>
      </c>
      <c r="V17" s="365"/>
      <c r="W17" s="349"/>
      <c r="X17" s="350"/>
      <c r="Y17" s="316">
        <v>3</v>
      </c>
      <c r="Z17" s="311"/>
      <c r="AA17" s="312">
        <v>1</v>
      </c>
      <c r="AB17" s="316">
        <v>3</v>
      </c>
      <c r="AC17" s="311"/>
      <c r="AD17" s="312">
        <v>0</v>
      </c>
      <c r="AE17" s="316">
        <v>3</v>
      </c>
      <c r="AF17" s="311"/>
      <c r="AG17" s="312">
        <v>1</v>
      </c>
      <c r="AH17" s="718"/>
      <c r="AI17" s="720"/>
      <c r="AJ17" s="386"/>
      <c r="AK17" s="722"/>
      <c r="AL17" s="730"/>
    </row>
    <row r="18" spans="1:238" ht="12" customHeight="1">
      <c r="A18" s="727">
        <v>8</v>
      </c>
      <c r="B18" s="390" t="s">
        <v>16</v>
      </c>
      <c r="C18" s="669" t="s">
        <v>88</v>
      </c>
      <c r="D18" s="399"/>
      <c r="E18" s="400">
        <v>0</v>
      </c>
      <c r="F18" s="401"/>
      <c r="G18" s="399"/>
      <c r="H18" s="400">
        <v>0</v>
      </c>
      <c r="I18" s="401"/>
      <c r="J18" s="313"/>
      <c r="K18" s="314">
        <v>3</v>
      </c>
      <c r="L18" s="315"/>
      <c r="M18" s="399"/>
      <c r="N18" s="400">
        <v>0</v>
      </c>
      <c r="O18" s="401"/>
      <c r="P18" s="313"/>
      <c r="Q18" s="317">
        <v>3</v>
      </c>
      <c r="R18" s="315"/>
      <c r="S18" s="313"/>
      <c r="T18" s="314">
        <v>3</v>
      </c>
      <c r="U18" s="315"/>
      <c r="V18" s="399"/>
      <c r="W18" s="400">
        <v>0</v>
      </c>
      <c r="X18" s="401"/>
      <c r="Y18" s="342"/>
      <c r="Z18" s="361"/>
      <c r="AA18" s="373"/>
      <c r="AB18" s="313"/>
      <c r="AC18" s="314">
        <v>3</v>
      </c>
      <c r="AD18" s="315"/>
      <c r="AE18" s="346"/>
      <c r="AF18" s="308">
        <v>2</v>
      </c>
      <c r="AG18" s="309"/>
      <c r="AH18" s="717">
        <f t="shared" ref="AH18" si="18">SUM(E18+H18+K18+N18+Q18+T18+W18+Z18+AC18+AF18)</f>
        <v>14</v>
      </c>
      <c r="AI18" s="719">
        <f t="shared" ref="AI18" si="19">SUM(D19+G19+J19+M19+P19+S19+V19+Y19+AB19+AE19)</f>
        <v>19</v>
      </c>
      <c r="AJ18" s="384" t="s">
        <v>216</v>
      </c>
      <c r="AK18" s="721">
        <f t="shared" ref="AK18" si="20">SUM(F19+I19+L19+O19+R19+U19+X19+AA19+AD19+AG19)</f>
        <v>16</v>
      </c>
      <c r="AL18" s="725">
        <v>6</v>
      </c>
    </row>
    <row r="19" spans="1:238" ht="12" customHeight="1">
      <c r="A19" s="728">
        <v>8</v>
      </c>
      <c r="B19" s="390" t="s">
        <v>16</v>
      </c>
      <c r="C19" s="670" t="s">
        <v>367</v>
      </c>
      <c r="D19" s="405">
        <v>1</v>
      </c>
      <c r="E19" s="406"/>
      <c r="F19" s="407">
        <v>3</v>
      </c>
      <c r="G19" s="405">
        <v>1</v>
      </c>
      <c r="H19" s="406"/>
      <c r="I19" s="407">
        <v>3</v>
      </c>
      <c r="J19" s="316">
        <v>3</v>
      </c>
      <c r="K19" s="311"/>
      <c r="L19" s="312">
        <v>1</v>
      </c>
      <c r="M19" s="405">
        <v>1</v>
      </c>
      <c r="N19" s="406"/>
      <c r="O19" s="407">
        <v>3</v>
      </c>
      <c r="P19" s="316">
        <v>3</v>
      </c>
      <c r="Q19" s="318"/>
      <c r="R19" s="312">
        <v>0</v>
      </c>
      <c r="S19" s="316">
        <v>3</v>
      </c>
      <c r="T19" s="311"/>
      <c r="U19" s="312">
        <v>0</v>
      </c>
      <c r="V19" s="405">
        <v>1</v>
      </c>
      <c r="W19" s="406"/>
      <c r="X19" s="407">
        <v>3</v>
      </c>
      <c r="Y19" s="348"/>
      <c r="Z19" s="349"/>
      <c r="AA19" s="374"/>
      <c r="AB19" s="316">
        <v>3</v>
      </c>
      <c r="AC19" s="311"/>
      <c r="AD19" s="312">
        <v>1</v>
      </c>
      <c r="AE19" s="353">
        <v>3</v>
      </c>
      <c r="AF19" s="311"/>
      <c r="AG19" s="312">
        <v>2</v>
      </c>
      <c r="AH19" s="718"/>
      <c r="AI19" s="720"/>
      <c r="AJ19" s="385"/>
      <c r="AK19" s="722"/>
      <c r="AL19" s="726"/>
    </row>
    <row r="20" spans="1:238" ht="12" customHeight="1">
      <c r="A20" s="727">
        <v>9</v>
      </c>
      <c r="B20" s="388" t="s">
        <v>372</v>
      </c>
      <c r="C20" s="667" t="s">
        <v>368</v>
      </c>
      <c r="D20" s="421"/>
      <c r="E20" s="409">
        <v>0</v>
      </c>
      <c r="F20" s="410"/>
      <c r="G20" s="408"/>
      <c r="H20" s="409">
        <v>0</v>
      </c>
      <c r="I20" s="410"/>
      <c r="J20" s="399"/>
      <c r="K20" s="400">
        <v>0</v>
      </c>
      <c r="L20" s="401"/>
      <c r="M20" s="313"/>
      <c r="N20" s="314">
        <v>3</v>
      </c>
      <c r="O20" s="315"/>
      <c r="P20" s="399"/>
      <c r="Q20" s="400">
        <v>1</v>
      </c>
      <c r="R20" s="401"/>
      <c r="S20" s="399"/>
      <c r="T20" s="400">
        <v>3</v>
      </c>
      <c r="U20" s="401"/>
      <c r="V20" s="399"/>
      <c r="W20" s="400">
        <v>0</v>
      </c>
      <c r="X20" s="401"/>
      <c r="Y20" s="399"/>
      <c r="Z20" s="400">
        <v>0</v>
      </c>
      <c r="AA20" s="401"/>
      <c r="AB20" s="380"/>
      <c r="AC20" s="381"/>
      <c r="AD20" s="381"/>
      <c r="AE20" s="399"/>
      <c r="AF20" s="400">
        <v>0</v>
      </c>
      <c r="AG20" s="401"/>
      <c r="AH20" s="717">
        <f t="shared" ref="AH20" si="21">SUM(E20+H20+K20+N20+Q20+T20+W20+Z20+AC20+AF20)</f>
        <v>7</v>
      </c>
      <c r="AI20" s="719">
        <f t="shared" ref="AI20" si="22">SUM(D21+G21+J21+M21+P21+S21+V21+Y21+AB21+AE21)</f>
        <v>11</v>
      </c>
      <c r="AJ20" s="384" t="s">
        <v>216</v>
      </c>
      <c r="AK20" s="721">
        <f t="shared" ref="AK20" si="23">SUM(F21+I21+L21+O21+R21+U21+X21+AA21+AD21+AG21)</f>
        <v>23</v>
      </c>
      <c r="AL20" s="725">
        <v>8</v>
      </c>
    </row>
    <row r="21" spans="1:238" ht="12" customHeight="1">
      <c r="A21" s="728">
        <v>9</v>
      </c>
      <c r="B21" s="389" t="s">
        <v>372</v>
      </c>
      <c r="C21" s="668" t="s">
        <v>369</v>
      </c>
      <c r="D21" s="418">
        <v>1</v>
      </c>
      <c r="E21" s="406"/>
      <c r="F21" s="407">
        <v>3</v>
      </c>
      <c r="G21" s="411">
        <v>0</v>
      </c>
      <c r="H21" s="406"/>
      <c r="I21" s="407">
        <v>3</v>
      </c>
      <c r="J21" s="405">
        <v>0</v>
      </c>
      <c r="K21" s="406"/>
      <c r="L21" s="407">
        <v>3</v>
      </c>
      <c r="M21" s="316">
        <v>3</v>
      </c>
      <c r="N21" s="311"/>
      <c r="O21" s="312">
        <v>1</v>
      </c>
      <c r="P21" s="405">
        <v>2</v>
      </c>
      <c r="Q21" s="406"/>
      <c r="R21" s="407">
        <v>3</v>
      </c>
      <c r="S21" s="405">
        <v>3</v>
      </c>
      <c r="T21" s="406"/>
      <c r="U21" s="407">
        <v>1</v>
      </c>
      <c r="V21" s="405">
        <v>0</v>
      </c>
      <c r="W21" s="406"/>
      <c r="X21" s="407">
        <v>3</v>
      </c>
      <c r="Y21" s="405">
        <v>1</v>
      </c>
      <c r="Z21" s="406"/>
      <c r="AA21" s="407">
        <v>3</v>
      </c>
      <c r="AB21" s="380"/>
      <c r="AC21" s="381"/>
      <c r="AD21" s="381"/>
      <c r="AE21" s="405">
        <v>1</v>
      </c>
      <c r="AF21" s="406"/>
      <c r="AG21" s="407">
        <v>3</v>
      </c>
      <c r="AH21" s="718"/>
      <c r="AI21" s="720"/>
      <c r="AJ21" s="385"/>
      <c r="AK21" s="722"/>
      <c r="AL21" s="726"/>
    </row>
    <row r="22" spans="1:238" ht="12" customHeight="1">
      <c r="A22" s="715">
        <v>10</v>
      </c>
      <c r="B22" s="341" t="s">
        <v>11</v>
      </c>
      <c r="C22" s="667" t="s">
        <v>370</v>
      </c>
      <c r="D22" s="413"/>
      <c r="E22" s="422">
        <v>2</v>
      </c>
      <c r="F22" s="401"/>
      <c r="G22" s="345"/>
      <c r="H22" s="314">
        <v>3</v>
      </c>
      <c r="I22" s="317"/>
      <c r="J22" s="423"/>
      <c r="K22" s="400">
        <v>0</v>
      </c>
      <c r="L22" s="401"/>
      <c r="M22" s="345"/>
      <c r="N22" s="314">
        <v>3</v>
      </c>
      <c r="O22" s="317"/>
      <c r="P22" s="313"/>
      <c r="Q22" s="314">
        <v>3</v>
      </c>
      <c r="R22" s="315"/>
      <c r="S22" s="345"/>
      <c r="T22" s="314">
        <v>3</v>
      </c>
      <c r="U22" s="317"/>
      <c r="V22" s="412"/>
      <c r="W22" s="409">
        <v>0</v>
      </c>
      <c r="X22" s="410"/>
      <c r="Y22" s="416"/>
      <c r="Z22" s="400">
        <v>1</v>
      </c>
      <c r="AA22" s="417"/>
      <c r="AB22" s="313"/>
      <c r="AC22" s="314">
        <v>3</v>
      </c>
      <c r="AD22" s="315"/>
      <c r="AE22" s="382"/>
      <c r="AF22" s="343"/>
      <c r="AG22" s="344"/>
      <c r="AH22" s="717">
        <f t="shared" ref="AH22" si="24">SUM(E22+H22+K22+N22+Q22+T22+W22+Z22+AC22+AF22)</f>
        <v>18</v>
      </c>
      <c r="AI22" s="719">
        <f t="shared" ref="AI22" si="25">SUM(D23+G23+J23+M23+P23+S23+V23+Y23+AB23+AE23)</f>
        <v>22</v>
      </c>
      <c r="AJ22" s="384" t="s">
        <v>216</v>
      </c>
      <c r="AK22" s="721">
        <f t="shared" ref="AK22" si="26">SUM(F23+I23+L23+O23+R23+U23+X23+AA23+AD23+AG23)</f>
        <v>15</v>
      </c>
      <c r="AL22" s="725">
        <v>4</v>
      </c>
    </row>
    <row r="23" spans="1:238" ht="12" customHeight="1">
      <c r="A23" s="716">
        <v>10</v>
      </c>
      <c r="B23" s="347" t="s">
        <v>11</v>
      </c>
      <c r="C23" s="668" t="s">
        <v>113</v>
      </c>
      <c r="D23" s="419">
        <v>3</v>
      </c>
      <c r="E23" s="419"/>
      <c r="F23" s="407">
        <v>2</v>
      </c>
      <c r="G23" s="352">
        <v>3</v>
      </c>
      <c r="H23" s="311"/>
      <c r="I23" s="318">
        <v>1</v>
      </c>
      <c r="J23" s="411">
        <v>1</v>
      </c>
      <c r="K23" s="406"/>
      <c r="L23" s="407">
        <v>3</v>
      </c>
      <c r="M23" s="352">
        <v>3</v>
      </c>
      <c r="N23" s="311"/>
      <c r="O23" s="318">
        <v>0</v>
      </c>
      <c r="P23" s="316">
        <v>3</v>
      </c>
      <c r="Q23" s="311"/>
      <c r="R23" s="312">
        <v>1</v>
      </c>
      <c r="S23" s="352">
        <v>3</v>
      </c>
      <c r="T23" s="311"/>
      <c r="U23" s="318">
        <v>1</v>
      </c>
      <c r="V23" s="411">
        <v>1</v>
      </c>
      <c r="W23" s="406"/>
      <c r="X23" s="407">
        <v>3</v>
      </c>
      <c r="Y23" s="418">
        <v>2</v>
      </c>
      <c r="Z23" s="406"/>
      <c r="AA23" s="419">
        <v>3</v>
      </c>
      <c r="AB23" s="316">
        <v>3</v>
      </c>
      <c r="AC23" s="311"/>
      <c r="AD23" s="312">
        <v>1</v>
      </c>
      <c r="AE23" s="365"/>
      <c r="AF23" s="349"/>
      <c r="AG23" s="350"/>
      <c r="AH23" s="718"/>
      <c r="AI23" s="720"/>
      <c r="AJ23" s="385"/>
      <c r="AK23" s="722"/>
      <c r="AL23" s="726"/>
    </row>
    <row r="24" spans="1:238" customFormat="1" ht="14.1" customHeight="1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>
        <v>175</v>
      </c>
      <c r="AJ24" s="212"/>
      <c r="AK24" s="212">
        <v>175</v>
      </c>
      <c r="AL24" s="212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4"/>
      <c r="FQ24" s="214"/>
      <c r="FR24" s="214"/>
      <c r="FS24" s="214"/>
      <c r="FT24" s="214"/>
      <c r="FU24" s="214"/>
      <c r="FV24" s="214"/>
      <c r="FW24" s="214"/>
      <c r="FX24" s="214"/>
      <c r="FY24" s="214"/>
      <c r="FZ24" s="214"/>
      <c r="GA24" s="214"/>
      <c r="GB24" s="214"/>
      <c r="GC24" s="214"/>
      <c r="GD24" s="214"/>
      <c r="GE24" s="214"/>
      <c r="GF24" s="214"/>
      <c r="GG24" s="214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</row>
    <row r="25" spans="1:238" customFormat="1" ht="14.1" customHeight="1">
      <c r="A25" s="215"/>
      <c r="B25" s="212"/>
      <c r="C25" s="212"/>
      <c r="D25" s="212"/>
      <c r="E25" s="212"/>
      <c r="F25" s="212"/>
      <c r="G25" s="212"/>
      <c r="H25" s="216"/>
      <c r="I25" s="217"/>
      <c r="J25" s="218"/>
      <c r="K25" s="216"/>
      <c r="L25" s="217"/>
      <c r="M25" s="218"/>
      <c r="N25" s="216"/>
      <c r="O25" s="217"/>
      <c r="P25" s="218"/>
      <c r="Q25" s="216"/>
      <c r="R25" s="217"/>
      <c r="S25" s="218"/>
      <c r="T25" s="216"/>
      <c r="U25" s="217"/>
      <c r="V25" s="216"/>
      <c r="W25" s="216"/>
      <c r="X25" s="217"/>
      <c r="Y25" s="218"/>
      <c r="Z25" s="216"/>
      <c r="AA25" s="217"/>
      <c r="AB25" s="217"/>
      <c r="AC25" s="217"/>
      <c r="AD25" s="217"/>
      <c r="AE25" s="217"/>
      <c r="AF25" s="217"/>
      <c r="AG25" s="212"/>
      <c r="AH25" s="217"/>
      <c r="AI25" s="217"/>
      <c r="AJ25" s="217"/>
      <c r="AK25" s="217"/>
      <c r="AL25" s="217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4"/>
      <c r="FQ25" s="214"/>
      <c r="FR25" s="214"/>
      <c r="FS25" s="214"/>
      <c r="FT25" s="214"/>
      <c r="FU25" s="214"/>
      <c r="FV25" s="214"/>
      <c r="FW25" s="214"/>
      <c r="FX25" s="214"/>
      <c r="FY25" s="214"/>
      <c r="FZ25" s="214"/>
      <c r="GA25" s="214"/>
      <c r="GB25" s="214"/>
      <c r="GC25" s="214"/>
      <c r="GD25" s="214"/>
      <c r="GE25" s="214"/>
      <c r="GF25" s="214"/>
      <c r="GG25" s="214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</row>
    <row r="26" spans="1:238" customFormat="1" ht="14.1" customHeight="1">
      <c r="A26" s="215"/>
      <c r="B26" s="212"/>
      <c r="C26" s="212"/>
      <c r="D26" s="212"/>
      <c r="E26" s="212"/>
      <c r="F26" s="212"/>
      <c r="G26" s="212"/>
      <c r="H26" s="216"/>
      <c r="I26" s="212"/>
      <c r="J26" s="218"/>
      <c r="K26" s="216"/>
      <c r="L26" s="217"/>
      <c r="M26" s="218"/>
      <c r="N26" s="216"/>
      <c r="O26" s="217"/>
      <c r="P26" s="218"/>
      <c r="Q26" s="216"/>
      <c r="R26" s="217"/>
      <c r="S26" s="218"/>
      <c r="T26" s="216"/>
      <c r="U26" s="217"/>
      <c r="V26" s="218"/>
      <c r="W26" s="216"/>
      <c r="X26" s="217"/>
      <c r="Y26" s="218"/>
      <c r="Z26" s="218"/>
      <c r="AA26" s="217"/>
      <c r="AB26" s="217"/>
      <c r="AC26" s="217"/>
      <c r="AD26" s="217"/>
      <c r="AE26" s="217"/>
      <c r="AF26" s="217"/>
      <c r="AG26" s="212"/>
      <c r="AH26" s="217"/>
      <c r="AI26" s="217"/>
      <c r="AJ26" s="217"/>
      <c r="AK26" s="217"/>
      <c r="AL26" s="217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4"/>
      <c r="FQ26" s="214"/>
      <c r="FR26" s="214"/>
      <c r="FS26" s="214"/>
      <c r="FT26" s="214"/>
      <c r="FU26" s="214"/>
      <c r="FV26" s="214"/>
      <c r="FW26" s="214"/>
      <c r="FX26" s="214"/>
      <c r="FY26" s="214"/>
      <c r="FZ26" s="214"/>
      <c r="GA26" s="214"/>
      <c r="GB26" s="214"/>
      <c r="GC26" s="214"/>
      <c r="GD26" s="214"/>
      <c r="GE26" s="214"/>
      <c r="GF26" s="214"/>
      <c r="GG26" s="214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</row>
    <row r="27" spans="1:238" customFormat="1" ht="14.1" customHeight="1">
      <c r="A27" s="215"/>
      <c r="B27" s="212"/>
      <c r="C27" s="212"/>
      <c r="D27" s="212"/>
      <c r="E27" s="212"/>
      <c r="F27" s="212"/>
      <c r="G27" s="212"/>
      <c r="H27" s="216"/>
      <c r="I27" s="217"/>
      <c r="J27" s="218"/>
      <c r="K27" s="216"/>
      <c r="L27" s="217"/>
      <c r="M27" s="218"/>
      <c r="N27" s="216"/>
      <c r="O27" s="217"/>
      <c r="P27" s="218"/>
      <c r="Q27" s="216"/>
      <c r="R27" s="217"/>
      <c r="S27" s="218"/>
      <c r="T27" s="216"/>
      <c r="U27" s="217"/>
      <c r="V27" s="218"/>
      <c r="W27" s="216"/>
      <c r="X27" s="217"/>
      <c r="Y27" s="218"/>
      <c r="Z27" s="218"/>
      <c r="AA27" s="217"/>
      <c r="AB27" s="217"/>
      <c r="AC27" s="217"/>
      <c r="AD27" s="217"/>
      <c r="AE27" s="217"/>
      <c r="AF27" s="217"/>
      <c r="AG27" s="212"/>
      <c r="AH27" s="217"/>
      <c r="AI27" s="217"/>
      <c r="AJ27" s="217"/>
      <c r="AK27" s="217"/>
      <c r="AL27" s="217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4"/>
      <c r="FQ27" s="214"/>
      <c r="FR27" s="214"/>
      <c r="FS27" s="214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</row>
    <row r="28" spans="1:238" customFormat="1" ht="15">
      <c r="A28" s="220" t="s">
        <v>205</v>
      </c>
      <c r="B28" s="212"/>
      <c r="C28" s="212"/>
      <c r="D28" s="212"/>
      <c r="E28" s="212"/>
      <c r="F28" s="212"/>
      <c r="G28" s="212"/>
      <c r="H28" s="216"/>
      <c r="I28" s="217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8"/>
      <c r="W28" s="216"/>
      <c r="X28" s="217"/>
      <c r="Y28" s="218"/>
      <c r="Z28" s="218"/>
      <c r="AA28" s="217"/>
      <c r="AB28" s="217"/>
      <c r="AC28" s="217"/>
      <c r="AD28" s="217"/>
      <c r="AE28" s="217"/>
      <c r="AF28" s="217"/>
      <c r="AG28" s="212"/>
      <c r="AH28" s="217"/>
      <c r="AI28" s="217"/>
      <c r="AJ28" s="217"/>
      <c r="AK28" s="217"/>
      <c r="AL28" s="217"/>
    </row>
    <row r="29" spans="1:238" customFormat="1" ht="15">
      <c r="A29" s="221"/>
      <c r="B29" s="220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6"/>
      <c r="AA29" s="217"/>
      <c r="AB29" s="217"/>
      <c r="AC29" s="217"/>
      <c r="AD29" s="217"/>
      <c r="AE29" s="217"/>
      <c r="AF29" s="217"/>
      <c r="AG29" s="212"/>
      <c r="AH29" s="217"/>
      <c r="AI29" s="217"/>
      <c r="AJ29" s="217"/>
      <c r="AK29" s="217"/>
      <c r="AL29" s="217"/>
    </row>
  </sheetData>
  <protectedRanges>
    <protectedRange sqref="N25:N29" name="Diapazons4_1_1"/>
    <protectedRange sqref="R25:Z29" name="Diapazons2_1_1"/>
    <protectedRange sqref="I25:I29 M25:N29 B25:F29 A25:A28" name="Diapazons1_9_2_1_1_1_1"/>
    <protectedRange sqref="L25:L29" name="Diapazons3_1_1"/>
  </protectedRanges>
  <mergeCells count="54">
    <mergeCell ref="A8:A9"/>
    <mergeCell ref="AH8:AH9"/>
    <mergeCell ref="AI8:AI9"/>
    <mergeCell ref="AK8:AK9"/>
    <mergeCell ref="B1:AH1"/>
    <mergeCell ref="AE3:AG3"/>
    <mergeCell ref="AI3:AK3"/>
    <mergeCell ref="A4:A5"/>
    <mergeCell ref="AH4:AH5"/>
    <mergeCell ref="AI4:AI5"/>
    <mergeCell ref="AJ4:AJ5"/>
    <mergeCell ref="AK4:AK5"/>
    <mergeCell ref="AL4:AL5"/>
    <mergeCell ref="A6:A7"/>
    <mergeCell ref="AH6:AH7"/>
    <mergeCell ref="AI6:AI7"/>
    <mergeCell ref="AK6:AK7"/>
    <mergeCell ref="AL6:AL7"/>
    <mergeCell ref="A10:A11"/>
    <mergeCell ref="AH10:AH11"/>
    <mergeCell ref="AI10:AI11"/>
    <mergeCell ref="AK10:AK11"/>
    <mergeCell ref="AL10:AL11"/>
    <mergeCell ref="AL14:AL15"/>
    <mergeCell ref="A12:A13"/>
    <mergeCell ref="AH12:AH13"/>
    <mergeCell ref="AI12:AI13"/>
    <mergeCell ref="AK12:AK13"/>
    <mergeCell ref="AL12:AL13"/>
    <mergeCell ref="A14:A15"/>
    <mergeCell ref="AH14:AH15"/>
    <mergeCell ref="AI14:AI15"/>
    <mergeCell ref="AK14:AK15"/>
    <mergeCell ref="A18:A19"/>
    <mergeCell ref="AH18:AH19"/>
    <mergeCell ref="AI18:AI19"/>
    <mergeCell ref="AK18:AK19"/>
    <mergeCell ref="AL18:AL19"/>
    <mergeCell ref="A22:A23"/>
    <mergeCell ref="AH22:AH23"/>
    <mergeCell ref="AI22:AI23"/>
    <mergeCell ref="AK22:AK23"/>
    <mergeCell ref="AL8:AL9"/>
    <mergeCell ref="AL22:AL23"/>
    <mergeCell ref="A20:A21"/>
    <mergeCell ref="AH20:AH21"/>
    <mergeCell ref="AI20:AI21"/>
    <mergeCell ref="AK20:AK21"/>
    <mergeCell ref="AL20:AL21"/>
    <mergeCell ref="A16:A17"/>
    <mergeCell ref="AH16:AH17"/>
    <mergeCell ref="AI16:AI17"/>
    <mergeCell ref="AK16:AK17"/>
    <mergeCell ref="AL16:AL17"/>
  </mergeCells>
  <conditionalFormatting sqref="G25:G28">
    <cfRule type="expression" dxfId="1290" priority="90" stopIfTrue="1">
      <formula>A25=0</formula>
    </cfRule>
  </conditionalFormatting>
  <conditionalFormatting sqref="H25:H28">
    <cfRule type="expression" dxfId="1289" priority="89" stopIfTrue="1">
      <formula>A25=0</formula>
    </cfRule>
  </conditionalFormatting>
  <conditionalFormatting sqref="J25:J28">
    <cfRule type="expression" dxfId="1288" priority="88" stopIfTrue="1">
      <formula>A25=0</formula>
    </cfRule>
  </conditionalFormatting>
  <conditionalFormatting sqref="R25:R29">
    <cfRule type="expression" dxfId="1287" priority="86" stopIfTrue="1">
      <formula>A25=0</formula>
    </cfRule>
    <cfRule type="expression" dxfId="1286" priority="87" stopIfTrue="1">
      <formula>R25=99</formula>
    </cfRule>
  </conditionalFormatting>
  <conditionalFormatting sqref="AA25:AA29 O25:O29">
    <cfRule type="expression" dxfId="1285" priority="85" stopIfTrue="1">
      <formula>A25=0</formula>
    </cfRule>
  </conditionalFormatting>
  <conditionalFormatting sqref="P25:P29">
    <cfRule type="expression" dxfId="1284" priority="84" stopIfTrue="1">
      <formula>A25=0</formula>
    </cfRule>
  </conditionalFormatting>
  <conditionalFormatting sqref="S25:S29">
    <cfRule type="expression" dxfId="1283" priority="83" stopIfTrue="1">
      <formula>A25=0</formula>
    </cfRule>
  </conditionalFormatting>
  <conditionalFormatting sqref="W25:W29">
    <cfRule type="expression" dxfId="1282" priority="82" stopIfTrue="1">
      <formula>A25=0</formula>
    </cfRule>
  </conditionalFormatting>
  <conditionalFormatting sqref="Y25:Y29">
    <cfRule type="expression" dxfId="1281" priority="81" stopIfTrue="1">
      <formula>A25=0</formula>
    </cfRule>
  </conditionalFormatting>
  <conditionalFormatting sqref="D25:D28">
    <cfRule type="expression" dxfId="1280" priority="78" stopIfTrue="1">
      <formula>L25=1</formula>
    </cfRule>
    <cfRule type="expression" dxfId="1279" priority="79" stopIfTrue="1">
      <formula>L25=2</formula>
    </cfRule>
    <cfRule type="expression" dxfId="1278" priority="80" stopIfTrue="1">
      <formula>L25=3</formula>
    </cfRule>
  </conditionalFormatting>
  <conditionalFormatting sqref="T25:T29">
    <cfRule type="expression" dxfId="1277" priority="76" stopIfTrue="1">
      <formula>A25=0</formula>
    </cfRule>
    <cfRule type="expression" dxfId="1276" priority="77" stopIfTrue="1">
      <formula>T25=99</formula>
    </cfRule>
  </conditionalFormatting>
  <conditionalFormatting sqref="V26:V29">
    <cfRule type="expression" dxfId="1275" priority="74" stopIfTrue="1">
      <formula>A26=0</formula>
    </cfRule>
    <cfRule type="expression" dxfId="1274" priority="75" stopIfTrue="1">
      <formula>V26=99</formula>
    </cfRule>
  </conditionalFormatting>
  <conditionalFormatting sqref="X25:X29">
    <cfRule type="expression" dxfId="1273" priority="72" stopIfTrue="1">
      <formula>A25=0</formula>
    </cfRule>
    <cfRule type="expression" dxfId="1272" priority="73" stopIfTrue="1">
      <formula>X25=99</formula>
    </cfRule>
  </conditionalFormatting>
  <conditionalFormatting sqref="Z26:Z29">
    <cfRule type="expression" dxfId="1271" priority="70" stopIfTrue="1">
      <formula>A26=0</formula>
    </cfRule>
    <cfRule type="expression" dxfId="1270" priority="71" stopIfTrue="1">
      <formula>Z26=99</formula>
    </cfRule>
  </conditionalFormatting>
  <conditionalFormatting sqref="M25:M29">
    <cfRule type="expression" dxfId="1269" priority="69" stopIfTrue="1">
      <formula>A25=0</formula>
    </cfRule>
  </conditionalFormatting>
  <conditionalFormatting sqref="L25:L28">
    <cfRule type="cellIs" dxfId="1268" priority="66" stopIfTrue="1" operator="equal">
      <formula>1</formula>
    </cfRule>
    <cfRule type="cellIs" dxfId="1267" priority="67" stopIfTrue="1" operator="equal">
      <formula>2</formula>
    </cfRule>
    <cfRule type="cellIs" dxfId="1266" priority="68" stopIfTrue="1" operator="equal">
      <formula>3</formula>
    </cfRule>
  </conditionalFormatting>
  <conditionalFormatting sqref="G25:G27">
    <cfRule type="expression" dxfId="1265" priority="65" stopIfTrue="1">
      <formula>A25=0</formula>
    </cfRule>
  </conditionalFormatting>
  <conditionalFormatting sqref="J25:J27">
    <cfRule type="expression" dxfId="1264" priority="63" stopIfTrue="1">
      <formula>A25=0</formula>
    </cfRule>
  </conditionalFormatting>
  <conditionalFormatting sqref="R25:R27">
    <cfRule type="expression" dxfId="1263" priority="61" stopIfTrue="1">
      <formula>A25=0</formula>
    </cfRule>
    <cfRule type="expression" dxfId="1262" priority="62" stopIfTrue="1">
      <formula>R25=99</formula>
    </cfRule>
  </conditionalFormatting>
  <conditionalFormatting sqref="O25:O27">
    <cfRule type="expression" dxfId="1261" priority="60" stopIfTrue="1">
      <formula>A25=0</formula>
    </cfRule>
  </conditionalFormatting>
  <conditionalFormatting sqref="P25:P27">
    <cfRule type="expression" dxfId="1260" priority="59" stopIfTrue="1">
      <formula>A25=0</formula>
    </cfRule>
  </conditionalFormatting>
  <conditionalFormatting sqref="Q25:Q29">
    <cfRule type="expression" dxfId="1259" priority="58" stopIfTrue="1">
      <formula>A25=0</formula>
    </cfRule>
  </conditionalFormatting>
  <conditionalFormatting sqref="S25:S27">
    <cfRule type="expression" dxfId="1258" priority="57" stopIfTrue="1">
      <formula>A25=0</formula>
    </cfRule>
  </conditionalFormatting>
  <conditionalFormatting sqref="U25:U29">
    <cfRule type="expression" dxfId="1257" priority="56" stopIfTrue="1">
      <formula>A25=0</formula>
    </cfRule>
  </conditionalFormatting>
  <conditionalFormatting sqref="W25:W27">
    <cfRule type="expression" dxfId="1256" priority="55" stopIfTrue="1">
      <formula>A25=0</formula>
    </cfRule>
  </conditionalFormatting>
  <conditionalFormatting sqref="Y25:Y27">
    <cfRule type="expression" dxfId="1255" priority="54" stopIfTrue="1">
      <formula>A25=0</formula>
    </cfRule>
  </conditionalFormatting>
  <conditionalFormatting sqref="D25:D27">
    <cfRule type="expression" dxfId="1254" priority="51" stopIfTrue="1">
      <formula>L25=1</formula>
    </cfRule>
    <cfRule type="expression" dxfId="1253" priority="52" stopIfTrue="1">
      <formula>L25=2</formula>
    </cfRule>
    <cfRule type="expression" dxfId="1252" priority="53" stopIfTrue="1">
      <formula>L25=3</formula>
    </cfRule>
  </conditionalFormatting>
  <conditionalFormatting sqref="T25:T27">
    <cfRule type="expression" dxfId="1251" priority="49" stopIfTrue="1">
      <formula>A25=0</formula>
    </cfRule>
    <cfRule type="expression" dxfId="1250" priority="50" stopIfTrue="1">
      <formula>T25=99</formula>
    </cfRule>
  </conditionalFormatting>
  <conditionalFormatting sqref="V26:V27">
    <cfRule type="expression" dxfId="1249" priority="47" stopIfTrue="1">
      <formula>A26=0</formula>
    </cfRule>
    <cfRule type="expression" dxfId="1248" priority="48" stopIfTrue="1">
      <formula>V26=99</formula>
    </cfRule>
  </conditionalFormatting>
  <conditionalFormatting sqref="X25:X27">
    <cfRule type="expression" dxfId="1247" priority="45" stopIfTrue="1">
      <formula>A25=0</formula>
    </cfRule>
    <cfRule type="expression" dxfId="1246" priority="46" stopIfTrue="1">
      <formula>X25=99</formula>
    </cfRule>
  </conditionalFormatting>
  <conditionalFormatting sqref="Z26:Z27">
    <cfRule type="expression" dxfId="1245" priority="43" stopIfTrue="1">
      <formula>A26=0</formula>
    </cfRule>
    <cfRule type="expression" dxfId="1244" priority="44" stopIfTrue="1">
      <formula>Z26=99</formula>
    </cfRule>
  </conditionalFormatting>
  <conditionalFormatting sqref="M25:M27">
    <cfRule type="expression" dxfId="1243" priority="42" stopIfTrue="1">
      <formula>A25=0</formula>
    </cfRule>
  </conditionalFormatting>
  <conditionalFormatting sqref="D25:D28">
    <cfRule type="expression" dxfId="1242" priority="27" stopIfTrue="1">
      <formula>L25=1</formula>
    </cfRule>
    <cfRule type="expression" dxfId="1241" priority="28" stopIfTrue="1">
      <formula>L25=2</formula>
    </cfRule>
    <cfRule type="expression" dxfId="1240" priority="29" stopIfTrue="1">
      <formula>L25=3</formula>
    </cfRule>
  </conditionalFormatting>
  <conditionalFormatting sqref="V26:V28 Z26:Z28">
    <cfRule type="expression" dxfId="1239" priority="17" stopIfTrue="1">
      <formula>EZ24=0</formula>
    </cfRule>
  </conditionalFormatting>
  <conditionalFormatting sqref="F26">
    <cfRule type="expression" dxfId="1238" priority="16" stopIfTrue="1">
      <formula>A26=0</formula>
    </cfRule>
  </conditionalFormatting>
  <conditionalFormatting sqref="I26">
    <cfRule type="expression" dxfId="1237" priority="15" stopIfTrue="1">
      <formula>E26=0</formula>
    </cfRule>
  </conditionalFormatting>
  <conditionalFormatting sqref="E26">
    <cfRule type="expression" dxfId="1236" priority="91" stopIfTrue="1">
      <formula>FE24=0</formula>
    </cfRule>
  </conditionalFormatting>
  <conditionalFormatting sqref="AB25:AF25 AB29:AF29 AB26:AE28">
    <cfRule type="expression" dxfId="1235" priority="92" stopIfTrue="1">
      <formula>Q25=0</formula>
    </cfRule>
  </conditionalFormatting>
  <conditionalFormatting sqref="AF26:AF28">
    <cfRule type="expression" dxfId="1234" priority="14" stopIfTrue="1">
      <formula>U26=0</formula>
    </cfRule>
  </conditionalFormatting>
  <conditionalFormatting sqref="AM24:AM27">
    <cfRule type="expression" dxfId="1233" priority="93" stopIfTrue="1">
      <formula>AB26=0</formula>
    </cfRule>
  </conditionalFormatting>
  <conditionalFormatting sqref="V25">
    <cfRule type="expression" dxfId="1232" priority="12" stopIfTrue="1">
      <formula>C25=0</formula>
    </cfRule>
    <cfRule type="expression" dxfId="1231" priority="13" stopIfTrue="1">
      <formula>V25=99</formula>
    </cfRule>
  </conditionalFormatting>
  <conditionalFormatting sqref="V25">
    <cfRule type="expression" dxfId="1230" priority="10" stopIfTrue="1">
      <formula>C25=0</formula>
    </cfRule>
    <cfRule type="expression" dxfId="1229" priority="11" stopIfTrue="1">
      <formula>V25=99</formula>
    </cfRule>
  </conditionalFormatting>
  <conditionalFormatting sqref="V25">
    <cfRule type="expression" dxfId="1228" priority="8" stopIfTrue="1">
      <formula>C25=0</formula>
    </cfRule>
    <cfRule type="expression" dxfId="1227" priority="9" stopIfTrue="1">
      <formula>V25=99</formula>
    </cfRule>
  </conditionalFormatting>
  <conditionalFormatting sqref="Z25">
    <cfRule type="expression" dxfId="1226" priority="6" stopIfTrue="1">
      <formula>G25=0</formula>
    </cfRule>
    <cfRule type="expression" dxfId="1225" priority="7" stopIfTrue="1">
      <formula>Z25=99</formula>
    </cfRule>
  </conditionalFormatting>
  <conditionalFormatting sqref="Z25">
    <cfRule type="expression" dxfId="1224" priority="4" stopIfTrue="1">
      <formula>G25=0</formula>
    </cfRule>
    <cfRule type="expression" dxfId="1223" priority="5" stopIfTrue="1">
      <formula>Z25=99</formula>
    </cfRule>
  </conditionalFormatting>
  <conditionalFormatting sqref="Z25">
    <cfRule type="expression" dxfId="1222" priority="2" stopIfTrue="1">
      <formula>G25=0</formula>
    </cfRule>
    <cfRule type="expression" dxfId="1221" priority="3" stopIfTrue="1">
      <formula>Z25=99</formula>
    </cfRule>
  </conditionalFormatting>
  <conditionalFormatting sqref="AH25:AL29">
    <cfRule type="expression" dxfId="1220" priority="1" stopIfTrue="1">
      <formula>Z25=0</formula>
    </cfRule>
  </conditionalFormatting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32"/>
  <sheetViews>
    <sheetView zoomScaleNormal="100" workbookViewId="0">
      <selection activeCell="Q43" sqref="Q43"/>
    </sheetView>
  </sheetViews>
  <sheetFormatPr defaultRowHeight="15.75"/>
  <cols>
    <col min="1" max="1" width="3.85546875" style="275" bestFit="1" customWidth="1"/>
    <col min="2" max="2" width="12.85546875" style="250" customWidth="1"/>
    <col min="3" max="3" width="21.28515625" style="250" customWidth="1"/>
    <col min="4" max="4" width="2.28515625" style="251" customWidth="1"/>
    <col min="5" max="5" width="2.28515625" style="252" customWidth="1"/>
    <col min="6" max="6" width="2.28515625" style="253" customWidth="1"/>
    <col min="7" max="7" width="2.28515625" style="251" customWidth="1"/>
    <col min="8" max="8" width="2.28515625" style="250" customWidth="1"/>
    <col min="9" max="9" width="2.28515625" style="253" customWidth="1"/>
    <col min="10" max="10" width="2.28515625" style="251" customWidth="1"/>
    <col min="11" max="11" width="2.28515625" style="250" customWidth="1"/>
    <col min="12" max="12" width="2.28515625" style="253" customWidth="1"/>
    <col min="13" max="13" width="2.28515625" style="251" customWidth="1"/>
    <col min="14" max="14" width="2.28515625" style="250" customWidth="1"/>
    <col min="15" max="15" width="2.28515625" style="253" customWidth="1"/>
    <col min="16" max="16" width="2.28515625" style="251" customWidth="1"/>
    <col min="17" max="17" width="2.28515625" style="250" customWidth="1"/>
    <col min="18" max="18" width="2.28515625" style="253" customWidth="1"/>
    <col min="19" max="19" width="2.28515625" style="251" customWidth="1"/>
    <col min="20" max="20" width="2.28515625" style="250" customWidth="1"/>
    <col min="21" max="21" width="2.28515625" style="253" customWidth="1"/>
    <col min="22" max="22" width="2.28515625" style="251" customWidth="1"/>
    <col min="23" max="23" width="2.28515625" style="250" customWidth="1"/>
    <col min="24" max="24" width="2.28515625" style="253" customWidth="1"/>
    <col min="25" max="25" width="2.28515625" style="251" customWidth="1"/>
    <col min="26" max="26" width="2.28515625" style="250" customWidth="1"/>
    <col min="27" max="30" width="2.28515625" style="253" customWidth="1"/>
    <col min="31" max="31" width="2.28515625" style="251" customWidth="1"/>
    <col min="32" max="32" width="2.28515625" style="250" customWidth="1"/>
    <col min="33" max="33" width="2.28515625" style="253" customWidth="1"/>
    <col min="34" max="34" width="2.28515625" style="250" customWidth="1"/>
    <col min="35" max="36" width="2.28515625" style="252" customWidth="1"/>
    <col min="37" max="37" width="8" style="250" customWidth="1"/>
    <col min="38" max="38" width="4" style="250" customWidth="1"/>
    <col min="39" max="39" width="2.28515625" style="250" customWidth="1"/>
    <col min="40" max="40" width="3.28515625" style="250" customWidth="1"/>
    <col min="41" max="41" width="6" style="250" customWidth="1"/>
    <col min="42" max="211" width="9.140625" style="250"/>
    <col min="212" max="212" width="3.85546875" style="250" bestFit="1" customWidth="1"/>
    <col min="213" max="213" width="12.85546875" style="250" customWidth="1"/>
    <col min="214" max="214" width="21.28515625" style="250" customWidth="1"/>
    <col min="215" max="244" width="2.28515625" style="250" customWidth="1"/>
    <col min="245" max="245" width="6.42578125" style="250" customWidth="1"/>
    <col min="246" max="246" width="4" style="250" customWidth="1"/>
    <col min="247" max="247" width="1.5703125" style="250" customWidth="1"/>
    <col min="248" max="248" width="4" style="250" customWidth="1"/>
    <col min="249" max="249" width="8" style="250" customWidth="1"/>
    <col min="250" max="467" width="9.140625" style="250"/>
    <col min="468" max="468" width="3.85546875" style="250" bestFit="1" customWidth="1"/>
    <col min="469" max="469" width="12.85546875" style="250" customWidth="1"/>
    <col min="470" max="470" width="21.28515625" style="250" customWidth="1"/>
    <col min="471" max="500" width="2.28515625" style="250" customWidth="1"/>
    <col min="501" max="501" width="6.42578125" style="250" customWidth="1"/>
    <col min="502" max="502" width="4" style="250" customWidth="1"/>
    <col min="503" max="503" width="1.5703125" style="250" customWidth="1"/>
    <col min="504" max="504" width="4" style="250" customWidth="1"/>
    <col min="505" max="505" width="8" style="250" customWidth="1"/>
    <col min="506" max="723" width="9.140625" style="250"/>
    <col min="724" max="724" width="3.85546875" style="250" bestFit="1" customWidth="1"/>
    <col min="725" max="725" width="12.85546875" style="250" customWidth="1"/>
    <col min="726" max="726" width="21.28515625" style="250" customWidth="1"/>
    <col min="727" max="756" width="2.28515625" style="250" customWidth="1"/>
    <col min="757" max="757" width="6.42578125" style="250" customWidth="1"/>
    <col min="758" max="758" width="4" style="250" customWidth="1"/>
    <col min="759" max="759" width="1.5703125" style="250" customWidth="1"/>
    <col min="760" max="760" width="4" style="250" customWidth="1"/>
    <col min="761" max="761" width="8" style="250" customWidth="1"/>
    <col min="762" max="979" width="9.140625" style="250"/>
    <col min="980" max="980" width="3.85546875" style="250" bestFit="1" customWidth="1"/>
    <col min="981" max="981" width="12.85546875" style="250" customWidth="1"/>
    <col min="982" max="982" width="21.28515625" style="250" customWidth="1"/>
    <col min="983" max="1012" width="2.28515625" style="250" customWidth="1"/>
    <col min="1013" max="1013" width="6.42578125" style="250" customWidth="1"/>
    <col min="1014" max="1014" width="4" style="250" customWidth="1"/>
    <col min="1015" max="1015" width="1.5703125" style="250" customWidth="1"/>
    <col min="1016" max="1016" width="4" style="250" customWidth="1"/>
    <col min="1017" max="1017" width="8" style="250" customWidth="1"/>
    <col min="1018" max="1235" width="9.140625" style="250"/>
    <col min="1236" max="1236" width="3.85546875" style="250" bestFit="1" customWidth="1"/>
    <col min="1237" max="1237" width="12.85546875" style="250" customWidth="1"/>
    <col min="1238" max="1238" width="21.28515625" style="250" customWidth="1"/>
    <col min="1239" max="1268" width="2.28515625" style="250" customWidth="1"/>
    <col min="1269" max="1269" width="6.42578125" style="250" customWidth="1"/>
    <col min="1270" max="1270" width="4" style="250" customWidth="1"/>
    <col min="1271" max="1271" width="1.5703125" style="250" customWidth="1"/>
    <col min="1272" max="1272" width="4" style="250" customWidth="1"/>
    <col min="1273" max="1273" width="8" style="250" customWidth="1"/>
    <col min="1274" max="1491" width="9.140625" style="250"/>
    <col min="1492" max="1492" width="3.85546875" style="250" bestFit="1" customWidth="1"/>
    <col min="1493" max="1493" width="12.85546875" style="250" customWidth="1"/>
    <col min="1494" max="1494" width="21.28515625" style="250" customWidth="1"/>
    <col min="1495" max="1524" width="2.28515625" style="250" customWidth="1"/>
    <col min="1525" max="1525" width="6.42578125" style="250" customWidth="1"/>
    <col min="1526" max="1526" width="4" style="250" customWidth="1"/>
    <col min="1527" max="1527" width="1.5703125" style="250" customWidth="1"/>
    <col min="1528" max="1528" width="4" style="250" customWidth="1"/>
    <col min="1529" max="1529" width="8" style="250" customWidth="1"/>
    <col min="1530" max="1747" width="9.140625" style="250"/>
    <col min="1748" max="1748" width="3.85546875" style="250" bestFit="1" customWidth="1"/>
    <col min="1749" max="1749" width="12.85546875" style="250" customWidth="1"/>
    <col min="1750" max="1750" width="21.28515625" style="250" customWidth="1"/>
    <col min="1751" max="1780" width="2.28515625" style="250" customWidth="1"/>
    <col min="1781" max="1781" width="6.42578125" style="250" customWidth="1"/>
    <col min="1782" max="1782" width="4" style="250" customWidth="1"/>
    <col min="1783" max="1783" width="1.5703125" style="250" customWidth="1"/>
    <col min="1784" max="1784" width="4" style="250" customWidth="1"/>
    <col min="1785" max="1785" width="8" style="250" customWidth="1"/>
    <col min="1786" max="2003" width="9.140625" style="250"/>
    <col min="2004" max="2004" width="3.85546875" style="250" bestFit="1" customWidth="1"/>
    <col min="2005" max="2005" width="12.85546875" style="250" customWidth="1"/>
    <col min="2006" max="2006" width="21.28515625" style="250" customWidth="1"/>
    <col min="2007" max="2036" width="2.28515625" style="250" customWidth="1"/>
    <col min="2037" max="2037" width="6.42578125" style="250" customWidth="1"/>
    <col min="2038" max="2038" width="4" style="250" customWidth="1"/>
    <col min="2039" max="2039" width="1.5703125" style="250" customWidth="1"/>
    <col min="2040" max="2040" width="4" style="250" customWidth="1"/>
    <col min="2041" max="2041" width="8" style="250" customWidth="1"/>
    <col min="2042" max="2259" width="9.140625" style="250"/>
    <col min="2260" max="2260" width="3.85546875" style="250" bestFit="1" customWidth="1"/>
    <col min="2261" max="2261" width="12.85546875" style="250" customWidth="1"/>
    <col min="2262" max="2262" width="21.28515625" style="250" customWidth="1"/>
    <col min="2263" max="2292" width="2.28515625" style="250" customWidth="1"/>
    <col min="2293" max="2293" width="6.42578125" style="250" customWidth="1"/>
    <col min="2294" max="2294" width="4" style="250" customWidth="1"/>
    <col min="2295" max="2295" width="1.5703125" style="250" customWidth="1"/>
    <col min="2296" max="2296" width="4" style="250" customWidth="1"/>
    <col min="2297" max="2297" width="8" style="250" customWidth="1"/>
    <col min="2298" max="2515" width="9.140625" style="250"/>
    <col min="2516" max="2516" width="3.85546875" style="250" bestFit="1" customWidth="1"/>
    <col min="2517" max="2517" width="12.85546875" style="250" customWidth="1"/>
    <col min="2518" max="2518" width="21.28515625" style="250" customWidth="1"/>
    <col min="2519" max="2548" width="2.28515625" style="250" customWidth="1"/>
    <col min="2549" max="2549" width="6.42578125" style="250" customWidth="1"/>
    <col min="2550" max="2550" width="4" style="250" customWidth="1"/>
    <col min="2551" max="2551" width="1.5703125" style="250" customWidth="1"/>
    <col min="2552" max="2552" width="4" style="250" customWidth="1"/>
    <col min="2553" max="2553" width="8" style="250" customWidth="1"/>
    <col min="2554" max="2771" width="9.140625" style="250"/>
    <col min="2772" max="2772" width="3.85546875" style="250" bestFit="1" customWidth="1"/>
    <col min="2773" max="2773" width="12.85546875" style="250" customWidth="1"/>
    <col min="2774" max="2774" width="21.28515625" style="250" customWidth="1"/>
    <col min="2775" max="2804" width="2.28515625" style="250" customWidth="1"/>
    <col min="2805" max="2805" width="6.42578125" style="250" customWidth="1"/>
    <col min="2806" max="2806" width="4" style="250" customWidth="1"/>
    <col min="2807" max="2807" width="1.5703125" style="250" customWidth="1"/>
    <col min="2808" max="2808" width="4" style="250" customWidth="1"/>
    <col min="2809" max="2809" width="8" style="250" customWidth="1"/>
    <col min="2810" max="3027" width="9.140625" style="250"/>
    <col min="3028" max="3028" width="3.85546875" style="250" bestFit="1" customWidth="1"/>
    <col min="3029" max="3029" width="12.85546875" style="250" customWidth="1"/>
    <col min="3030" max="3030" width="21.28515625" style="250" customWidth="1"/>
    <col min="3031" max="3060" width="2.28515625" style="250" customWidth="1"/>
    <col min="3061" max="3061" width="6.42578125" style="250" customWidth="1"/>
    <col min="3062" max="3062" width="4" style="250" customWidth="1"/>
    <col min="3063" max="3063" width="1.5703125" style="250" customWidth="1"/>
    <col min="3064" max="3064" width="4" style="250" customWidth="1"/>
    <col min="3065" max="3065" width="8" style="250" customWidth="1"/>
    <col min="3066" max="3283" width="9.140625" style="250"/>
    <col min="3284" max="3284" width="3.85546875" style="250" bestFit="1" customWidth="1"/>
    <col min="3285" max="3285" width="12.85546875" style="250" customWidth="1"/>
    <col min="3286" max="3286" width="21.28515625" style="250" customWidth="1"/>
    <col min="3287" max="3316" width="2.28515625" style="250" customWidth="1"/>
    <col min="3317" max="3317" width="6.42578125" style="250" customWidth="1"/>
    <col min="3318" max="3318" width="4" style="250" customWidth="1"/>
    <col min="3319" max="3319" width="1.5703125" style="250" customWidth="1"/>
    <col min="3320" max="3320" width="4" style="250" customWidth="1"/>
    <col min="3321" max="3321" width="8" style="250" customWidth="1"/>
    <col min="3322" max="3539" width="9.140625" style="250"/>
    <col min="3540" max="3540" width="3.85546875" style="250" bestFit="1" customWidth="1"/>
    <col min="3541" max="3541" width="12.85546875" style="250" customWidth="1"/>
    <col min="3542" max="3542" width="21.28515625" style="250" customWidth="1"/>
    <col min="3543" max="3572" width="2.28515625" style="250" customWidth="1"/>
    <col min="3573" max="3573" width="6.42578125" style="250" customWidth="1"/>
    <col min="3574" max="3574" width="4" style="250" customWidth="1"/>
    <col min="3575" max="3575" width="1.5703125" style="250" customWidth="1"/>
    <col min="3576" max="3576" width="4" style="250" customWidth="1"/>
    <col min="3577" max="3577" width="8" style="250" customWidth="1"/>
    <col min="3578" max="3795" width="9.140625" style="250"/>
    <col min="3796" max="3796" width="3.85546875" style="250" bestFit="1" customWidth="1"/>
    <col min="3797" max="3797" width="12.85546875" style="250" customWidth="1"/>
    <col min="3798" max="3798" width="21.28515625" style="250" customWidth="1"/>
    <col min="3799" max="3828" width="2.28515625" style="250" customWidth="1"/>
    <col min="3829" max="3829" width="6.42578125" style="250" customWidth="1"/>
    <col min="3830" max="3830" width="4" style="250" customWidth="1"/>
    <col min="3831" max="3831" width="1.5703125" style="250" customWidth="1"/>
    <col min="3832" max="3832" width="4" style="250" customWidth="1"/>
    <col min="3833" max="3833" width="8" style="250" customWidth="1"/>
    <col min="3834" max="4051" width="9.140625" style="250"/>
    <col min="4052" max="4052" width="3.85546875" style="250" bestFit="1" customWidth="1"/>
    <col min="4053" max="4053" width="12.85546875" style="250" customWidth="1"/>
    <col min="4054" max="4054" width="21.28515625" style="250" customWidth="1"/>
    <col min="4055" max="4084" width="2.28515625" style="250" customWidth="1"/>
    <col min="4085" max="4085" width="6.42578125" style="250" customWidth="1"/>
    <col min="4086" max="4086" width="4" style="250" customWidth="1"/>
    <col min="4087" max="4087" width="1.5703125" style="250" customWidth="1"/>
    <col min="4088" max="4088" width="4" style="250" customWidth="1"/>
    <col min="4089" max="4089" width="8" style="250" customWidth="1"/>
    <col min="4090" max="4307" width="9.140625" style="250"/>
    <col min="4308" max="4308" width="3.85546875" style="250" bestFit="1" customWidth="1"/>
    <col min="4309" max="4309" width="12.85546875" style="250" customWidth="1"/>
    <col min="4310" max="4310" width="21.28515625" style="250" customWidth="1"/>
    <col min="4311" max="4340" width="2.28515625" style="250" customWidth="1"/>
    <col min="4341" max="4341" width="6.42578125" style="250" customWidth="1"/>
    <col min="4342" max="4342" width="4" style="250" customWidth="1"/>
    <col min="4343" max="4343" width="1.5703125" style="250" customWidth="1"/>
    <col min="4344" max="4344" width="4" style="250" customWidth="1"/>
    <col min="4345" max="4345" width="8" style="250" customWidth="1"/>
    <col min="4346" max="4563" width="9.140625" style="250"/>
    <col min="4564" max="4564" width="3.85546875" style="250" bestFit="1" customWidth="1"/>
    <col min="4565" max="4565" width="12.85546875" style="250" customWidth="1"/>
    <col min="4566" max="4566" width="21.28515625" style="250" customWidth="1"/>
    <col min="4567" max="4596" width="2.28515625" style="250" customWidth="1"/>
    <col min="4597" max="4597" width="6.42578125" style="250" customWidth="1"/>
    <col min="4598" max="4598" width="4" style="250" customWidth="1"/>
    <col min="4599" max="4599" width="1.5703125" style="250" customWidth="1"/>
    <col min="4600" max="4600" width="4" style="250" customWidth="1"/>
    <col min="4601" max="4601" width="8" style="250" customWidth="1"/>
    <col min="4602" max="4819" width="9.140625" style="250"/>
    <col min="4820" max="4820" width="3.85546875" style="250" bestFit="1" customWidth="1"/>
    <col min="4821" max="4821" width="12.85546875" style="250" customWidth="1"/>
    <col min="4822" max="4822" width="21.28515625" style="250" customWidth="1"/>
    <col min="4823" max="4852" width="2.28515625" style="250" customWidth="1"/>
    <col min="4853" max="4853" width="6.42578125" style="250" customWidth="1"/>
    <col min="4854" max="4854" width="4" style="250" customWidth="1"/>
    <col min="4855" max="4855" width="1.5703125" style="250" customWidth="1"/>
    <col min="4856" max="4856" width="4" style="250" customWidth="1"/>
    <col min="4857" max="4857" width="8" style="250" customWidth="1"/>
    <col min="4858" max="5075" width="9.140625" style="250"/>
    <col min="5076" max="5076" width="3.85546875" style="250" bestFit="1" customWidth="1"/>
    <col min="5077" max="5077" width="12.85546875" style="250" customWidth="1"/>
    <col min="5078" max="5078" width="21.28515625" style="250" customWidth="1"/>
    <col min="5079" max="5108" width="2.28515625" style="250" customWidth="1"/>
    <col min="5109" max="5109" width="6.42578125" style="250" customWidth="1"/>
    <col min="5110" max="5110" width="4" style="250" customWidth="1"/>
    <col min="5111" max="5111" width="1.5703125" style="250" customWidth="1"/>
    <col min="5112" max="5112" width="4" style="250" customWidth="1"/>
    <col min="5113" max="5113" width="8" style="250" customWidth="1"/>
    <col min="5114" max="5331" width="9.140625" style="250"/>
    <col min="5332" max="5332" width="3.85546875" style="250" bestFit="1" customWidth="1"/>
    <col min="5333" max="5333" width="12.85546875" style="250" customWidth="1"/>
    <col min="5334" max="5334" width="21.28515625" style="250" customWidth="1"/>
    <col min="5335" max="5364" width="2.28515625" style="250" customWidth="1"/>
    <col min="5365" max="5365" width="6.42578125" style="250" customWidth="1"/>
    <col min="5366" max="5366" width="4" style="250" customWidth="1"/>
    <col min="5367" max="5367" width="1.5703125" style="250" customWidth="1"/>
    <col min="5368" max="5368" width="4" style="250" customWidth="1"/>
    <col min="5369" max="5369" width="8" style="250" customWidth="1"/>
    <col min="5370" max="5587" width="9.140625" style="250"/>
    <col min="5588" max="5588" width="3.85546875" style="250" bestFit="1" customWidth="1"/>
    <col min="5589" max="5589" width="12.85546875" style="250" customWidth="1"/>
    <col min="5590" max="5590" width="21.28515625" style="250" customWidth="1"/>
    <col min="5591" max="5620" width="2.28515625" style="250" customWidth="1"/>
    <col min="5621" max="5621" width="6.42578125" style="250" customWidth="1"/>
    <col min="5622" max="5622" width="4" style="250" customWidth="1"/>
    <col min="5623" max="5623" width="1.5703125" style="250" customWidth="1"/>
    <col min="5624" max="5624" width="4" style="250" customWidth="1"/>
    <col min="5625" max="5625" width="8" style="250" customWidth="1"/>
    <col min="5626" max="5843" width="9.140625" style="250"/>
    <col min="5844" max="5844" width="3.85546875" style="250" bestFit="1" customWidth="1"/>
    <col min="5845" max="5845" width="12.85546875" style="250" customWidth="1"/>
    <col min="5846" max="5846" width="21.28515625" style="250" customWidth="1"/>
    <col min="5847" max="5876" width="2.28515625" style="250" customWidth="1"/>
    <col min="5877" max="5877" width="6.42578125" style="250" customWidth="1"/>
    <col min="5878" max="5878" width="4" style="250" customWidth="1"/>
    <col min="5879" max="5879" width="1.5703125" style="250" customWidth="1"/>
    <col min="5880" max="5880" width="4" style="250" customWidth="1"/>
    <col min="5881" max="5881" width="8" style="250" customWidth="1"/>
    <col min="5882" max="6099" width="9.140625" style="250"/>
    <col min="6100" max="6100" width="3.85546875" style="250" bestFit="1" customWidth="1"/>
    <col min="6101" max="6101" width="12.85546875" style="250" customWidth="1"/>
    <col min="6102" max="6102" width="21.28515625" style="250" customWidth="1"/>
    <col min="6103" max="6132" width="2.28515625" style="250" customWidth="1"/>
    <col min="6133" max="6133" width="6.42578125" style="250" customWidth="1"/>
    <col min="6134" max="6134" width="4" style="250" customWidth="1"/>
    <col min="6135" max="6135" width="1.5703125" style="250" customWidth="1"/>
    <col min="6136" max="6136" width="4" style="250" customWidth="1"/>
    <col min="6137" max="6137" width="8" style="250" customWidth="1"/>
    <col min="6138" max="6355" width="9.140625" style="250"/>
    <col min="6356" max="6356" width="3.85546875" style="250" bestFit="1" customWidth="1"/>
    <col min="6357" max="6357" width="12.85546875" style="250" customWidth="1"/>
    <col min="6358" max="6358" width="21.28515625" style="250" customWidth="1"/>
    <col min="6359" max="6388" width="2.28515625" style="250" customWidth="1"/>
    <col min="6389" max="6389" width="6.42578125" style="250" customWidth="1"/>
    <col min="6390" max="6390" width="4" style="250" customWidth="1"/>
    <col min="6391" max="6391" width="1.5703125" style="250" customWidth="1"/>
    <col min="6392" max="6392" width="4" style="250" customWidth="1"/>
    <col min="6393" max="6393" width="8" style="250" customWidth="1"/>
    <col min="6394" max="6611" width="9.140625" style="250"/>
    <col min="6612" max="6612" width="3.85546875" style="250" bestFit="1" customWidth="1"/>
    <col min="6613" max="6613" width="12.85546875" style="250" customWidth="1"/>
    <col min="6614" max="6614" width="21.28515625" style="250" customWidth="1"/>
    <col min="6615" max="6644" width="2.28515625" style="250" customWidth="1"/>
    <col min="6645" max="6645" width="6.42578125" style="250" customWidth="1"/>
    <col min="6646" max="6646" width="4" style="250" customWidth="1"/>
    <col min="6647" max="6647" width="1.5703125" style="250" customWidth="1"/>
    <col min="6648" max="6648" width="4" style="250" customWidth="1"/>
    <col min="6649" max="6649" width="8" style="250" customWidth="1"/>
    <col min="6650" max="6867" width="9.140625" style="250"/>
    <col min="6868" max="6868" width="3.85546875" style="250" bestFit="1" customWidth="1"/>
    <col min="6869" max="6869" width="12.85546875" style="250" customWidth="1"/>
    <col min="6870" max="6870" width="21.28515625" style="250" customWidth="1"/>
    <col min="6871" max="6900" width="2.28515625" style="250" customWidth="1"/>
    <col min="6901" max="6901" width="6.42578125" style="250" customWidth="1"/>
    <col min="6902" max="6902" width="4" style="250" customWidth="1"/>
    <col min="6903" max="6903" width="1.5703125" style="250" customWidth="1"/>
    <col min="6904" max="6904" width="4" style="250" customWidth="1"/>
    <col min="6905" max="6905" width="8" style="250" customWidth="1"/>
    <col min="6906" max="7123" width="9.140625" style="250"/>
    <col min="7124" max="7124" width="3.85546875" style="250" bestFit="1" customWidth="1"/>
    <col min="7125" max="7125" width="12.85546875" style="250" customWidth="1"/>
    <col min="7126" max="7126" width="21.28515625" style="250" customWidth="1"/>
    <col min="7127" max="7156" width="2.28515625" style="250" customWidth="1"/>
    <col min="7157" max="7157" width="6.42578125" style="250" customWidth="1"/>
    <col min="7158" max="7158" width="4" style="250" customWidth="1"/>
    <col min="7159" max="7159" width="1.5703125" style="250" customWidth="1"/>
    <col min="7160" max="7160" width="4" style="250" customWidth="1"/>
    <col min="7161" max="7161" width="8" style="250" customWidth="1"/>
    <col min="7162" max="7379" width="9.140625" style="250"/>
    <col min="7380" max="7380" width="3.85546875" style="250" bestFit="1" customWidth="1"/>
    <col min="7381" max="7381" width="12.85546875" style="250" customWidth="1"/>
    <col min="7382" max="7382" width="21.28515625" style="250" customWidth="1"/>
    <col min="7383" max="7412" width="2.28515625" style="250" customWidth="1"/>
    <col min="7413" max="7413" width="6.42578125" style="250" customWidth="1"/>
    <col min="7414" max="7414" width="4" style="250" customWidth="1"/>
    <col min="7415" max="7415" width="1.5703125" style="250" customWidth="1"/>
    <col min="7416" max="7416" width="4" style="250" customWidth="1"/>
    <col min="7417" max="7417" width="8" style="250" customWidth="1"/>
    <col min="7418" max="7635" width="9.140625" style="250"/>
    <col min="7636" max="7636" width="3.85546875" style="250" bestFit="1" customWidth="1"/>
    <col min="7637" max="7637" width="12.85546875" style="250" customWidth="1"/>
    <col min="7638" max="7638" width="21.28515625" style="250" customWidth="1"/>
    <col min="7639" max="7668" width="2.28515625" style="250" customWidth="1"/>
    <col min="7669" max="7669" width="6.42578125" style="250" customWidth="1"/>
    <col min="7670" max="7670" width="4" style="250" customWidth="1"/>
    <col min="7671" max="7671" width="1.5703125" style="250" customWidth="1"/>
    <col min="7672" max="7672" width="4" style="250" customWidth="1"/>
    <col min="7673" max="7673" width="8" style="250" customWidth="1"/>
    <col min="7674" max="7891" width="9.140625" style="250"/>
    <col min="7892" max="7892" width="3.85546875" style="250" bestFit="1" customWidth="1"/>
    <col min="7893" max="7893" width="12.85546875" style="250" customWidth="1"/>
    <col min="7894" max="7894" width="21.28515625" style="250" customWidth="1"/>
    <col min="7895" max="7924" width="2.28515625" style="250" customWidth="1"/>
    <col min="7925" max="7925" width="6.42578125" style="250" customWidth="1"/>
    <col min="7926" max="7926" width="4" style="250" customWidth="1"/>
    <col min="7927" max="7927" width="1.5703125" style="250" customWidth="1"/>
    <col min="7928" max="7928" width="4" style="250" customWidth="1"/>
    <col min="7929" max="7929" width="8" style="250" customWidth="1"/>
    <col min="7930" max="8147" width="9.140625" style="250"/>
    <col min="8148" max="8148" width="3.85546875" style="250" bestFit="1" customWidth="1"/>
    <col min="8149" max="8149" width="12.85546875" style="250" customWidth="1"/>
    <col min="8150" max="8150" width="21.28515625" style="250" customWidth="1"/>
    <col min="8151" max="8180" width="2.28515625" style="250" customWidth="1"/>
    <col min="8181" max="8181" width="6.42578125" style="250" customWidth="1"/>
    <col min="8182" max="8182" width="4" style="250" customWidth="1"/>
    <col min="8183" max="8183" width="1.5703125" style="250" customWidth="1"/>
    <col min="8184" max="8184" width="4" style="250" customWidth="1"/>
    <col min="8185" max="8185" width="8" style="250" customWidth="1"/>
    <col min="8186" max="8403" width="9.140625" style="250"/>
    <col min="8404" max="8404" width="3.85546875" style="250" bestFit="1" customWidth="1"/>
    <col min="8405" max="8405" width="12.85546875" style="250" customWidth="1"/>
    <col min="8406" max="8406" width="21.28515625" style="250" customWidth="1"/>
    <col min="8407" max="8436" width="2.28515625" style="250" customWidth="1"/>
    <col min="8437" max="8437" width="6.42578125" style="250" customWidth="1"/>
    <col min="8438" max="8438" width="4" style="250" customWidth="1"/>
    <col min="8439" max="8439" width="1.5703125" style="250" customWidth="1"/>
    <col min="8440" max="8440" width="4" style="250" customWidth="1"/>
    <col min="8441" max="8441" width="8" style="250" customWidth="1"/>
    <col min="8442" max="8659" width="9.140625" style="250"/>
    <col min="8660" max="8660" width="3.85546875" style="250" bestFit="1" customWidth="1"/>
    <col min="8661" max="8661" width="12.85546875" style="250" customWidth="1"/>
    <col min="8662" max="8662" width="21.28515625" style="250" customWidth="1"/>
    <col min="8663" max="8692" width="2.28515625" style="250" customWidth="1"/>
    <col min="8693" max="8693" width="6.42578125" style="250" customWidth="1"/>
    <col min="8694" max="8694" width="4" style="250" customWidth="1"/>
    <col min="8695" max="8695" width="1.5703125" style="250" customWidth="1"/>
    <col min="8696" max="8696" width="4" style="250" customWidth="1"/>
    <col min="8697" max="8697" width="8" style="250" customWidth="1"/>
    <col min="8698" max="8915" width="9.140625" style="250"/>
    <col min="8916" max="8916" width="3.85546875" style="250" bestFit="1" customWidth="1"/>
    <col min="8917" max="8917" width="12.85546875" style="250" customWidth="1"/>
    <col min="8918" max="8918" width="21.28515625" style="250" customWidth="1"/>
    <col min="8919" max="8948" width="2.28515625" style="250" customWidth="1"/>
    <col min="8949" max="8949" width="6.42578125" style="250" customWidth="1"/>
    <col min="8950" max="8950" width="4" style="250" customWidth="1"/>
    <col min="8951" max="8951" width="1.5703125" style="250" customWidth="1"/>
    <col min="8952" max="8952" width="4" style="250" customWidth="1"/>
    <col min="8953" max="8953" width="8" style="250" customWidth="1"/>
    <col min="8954" max="9171" width="9.140625" style="250"/>
    <col min="9172" max="9172" width="3.85546875" style="250" bestFit="1" customWidth="1"/>
    <col min="9173" max="9173" width="12.85546875" style="250" customWidth="1"/>
    <col min="9174" max="9174" width="21.28515625" style="250" customWidth="1"/>
    <col min="9175" max="9204" width="2.28515625" style="250" customWidth="1"/>
    <col min="9205" max="9205" width="6.42578125" style="250" customWidth="1"/>
    <col min="9206" max="9206" width="4" style="250" customWidth="1"/>
    <col min="9207" max="9207" width="1.5703125" style="250" customWidth="1"/>
    <col min="9208" max="9208" width="4" style="250" customWidth="1"/>
    <col min="9209" max="9209" width="8" style="250" customWidth="1"/>
    <col min="9210" max="9427" width="9.140625" style="250"/>
    <col min="9428" max="9428" width="3.85546875" style="250" bestFit="1" customWidth="1"/>
    <col min="9429" max="9429" width="12.85546875" style="250" customWidth="1"/>
    <col min="9430" max="9430" width="21.28515625" style="250" customWidth="1"/>
    <col min="9431" max="9460" width="2.28515625" style="250" customWidth="1"/>
    <col min="9461" max="9461" width="6.42578125" style="250" customWidth="1"/>
    <col min="9462" max="9462" width="4" style="250" customWidth="1"/>
    <col min="9463" max="9463" width="1.5703125" style="250" customWidth="1"/>
    <col min="9464" max="9464" width="4" style="250" customWidth="1"/>
    <col min="9465" max="9465" width="8" style="250" customWidth="1"/>
    <col min="9466" max="9683" width="9.140625" style="250"/>
    <col min="9684" max="9684" width="3.85546875" style="250" bestFit="1" customWidth="1"/>
    <col min="9685" max="9685" width="12.85546875" style="250" customWidth="1"/>
    <col min="9686" max="9686" width="21.28515625" style="250" customWidth="1"/>
    <col min="9687" max="9716" width="2.28515625" style="250" customWidth="1"/>
    <col min="9717" max="9717" width="6.42578125" style="250" customWidth="1"/>
    <col min="9718" max="9718" width="4" style="250" customWidth="1"/>
    <col min="9719" max="9719" width="1.5703125" style="250" customWidth="1"/>
    <col min="9720" max="9720" width="4" style="250" customWidth="1"/>
    <col min="9721" max="9721" width="8" style="250" customWidth="1"/>
    <col min="9722" max="9939" width="9.140625" style="250"/>
    <col min="9940" max="9940" width="3.85546875" style="250" bestFit="1" customWidth="1"/>
    <col min="9941" max="9941" width="12.85546875" style="250" customWidth="1"/>
    <col min="9942" max="9942" width="21.28515625" style="250" customWidth="1"/>
    <col min="9943" max="9972" width="2.28515625" style="250" customWidth="1"/>
    <col min="9973" max="9973" width="6.42578125" style="250" customWidth="1"/>
    <col min="9974" max="9974" width="4" style="250" customWidth="1"/>
    <col min="9975" max="9975" width="1.5703125" style="250" customWidth="1"/>
    <col min="9976" max="9976" width="4" style="250" customWidth="1"/>
    <col min="9977" max="9977" width="8" style="250" customWidth="1"/>
    <col min="9978" max="10195" width="9.140625" style="250"/>
    <col min="10196" max="10196" width="3.85546875" style="250" bestFit="1" customWidth="1"/>
    <col min="10197" max="10197" width="12.85546875" style="250" customWidth="1"/>
    <col min="10198" max="10198" width="21.28515625" style="250" customWidth="1"/>
    <col min="10199" max="10228" width="2.28515625" style="250" customWidth="1"/>
    <col min="10229" max="10229" width="6.42578125" style="250" customWidth="1"/>
    <col min="10230" max="10230" width="4" style="250" customWidth="1"/>
    <col min="10231" max="10231" width="1.5703125" style="250" customWidth="1"/>
    <col min="10232" max="10232" width="4" style="250" customWidth="1"/>
    <col min="10233" max="10233" width="8" style="250" customWidth="1"/>
    <col min="10234" max="10451" width="9.140625" style="250"/>
    <col min="10452" max="10452" width="3.85546875" style="250" bestFit="1" customWidth="1"/>
    <col min="10453" max="10453" width="12.85546875" style="250" customWidth="1"/>
    <col min="10454" max="10454" width="21.28515625" style="250" customWidth="1"/>
    <col min="10455" max="10484" width="2.28515625" style="250" customWidth="1"/>
    <col min="10485" max="10485" width="6.42578125" style="250" customWidth="1"/>
    <col min="10486" max="10486" width="4" style="250" customWidth="1"/>
    <col min="10487" max="10487" width="1.5703125" style="250" customWidth="1"/>
    <col min="10488" max="10488" width="4" style="250" customWidth="1"/>
    <col min="10489" max="10489" width="8" style="250" customWidth="1"/>
    <col min="10490" max="10707" width="9.140625" style="250"/>
    <col min="10708" max="10708" width="3.85546875" style="250" bestFit="1" customWidth="1"/>
    <col min="10709" max="10709" width="12.85546875" style="250" customWidth="1"/>
    <col min="10710" max="10710" width="21.28515625" style="250" customWidth="1"/>
    <col min="10711" max="10740" width="2.28515625" style="250" customWidth="1"/>
    <col min="10741" max="10741" width="6.42578125" style="250" customWidth="1"/>
    <col min="10742" max="10742" width="4" style="250" customWidth="1"/>
    <col min="10743" max="10743" width="1.5703125" style="250" customWidth="1"/>
    <col min="10744" max="10744" width="4" style="250" customWidth="1"/>
    <col min="10745" max="10745" width="8" style="250" customWidth="1"/>
    <col min="10746" max="10963" width="9.140625" style="250"/>
    <col min="10964" max="10964" width="3.85546875" style="250" bestFit="1" customWidth="1"/>
    <col min="10965" max="10965" width="12.85546875" style="250" customWidth="1"/>
    <col min="10966" max="10966" width="21.28515625" style="250" customWidth="1"/>
    <col min="10967" max="10996" width="2.28515625" style="250" customWidth="1"/>
    <col min="10997" max="10997" width="6.42578125" style="250" customWidth="1"/>
    <col min="10998" max="10998" width="4" style="250" customWidth="1"/>
    <col min="10999" max="10999" width="1.5703125" style="250" customWidth="1"/>
    <col min="11000" max="11000" width="4" style="250" customWidth="1"/>
    <col min="11001" max="11001" width="8" style="250" customWidth="1"/>
    <col min="11002" max="11219" width="9.140625" style="250"/>
    <col min="11220" max="11220" width="3.85546875" style="250" bestFit="1" customWidth="1"/>
    <col min="11221" max="11221" width="12.85546875" style="250" customWidth="1"/>
    <col min="11222" max="11222" width="21.28515625" style="250" customWidth="1"/>
    <col min="11223" max="11252" width="2.28515625" style="250" customWidth="1"/>
    <col min="11253" max="11253" width="6.42578125" style="250" customWidth="1"/>
    <col min="11254" max="11254" width="4" style="250" customWidth="1"/>
    <col min="11255" max="11255" width="1.5703125" style="250" customWidth="1"/>
    <col min="11256" max="11256" width="4" style="250" customWidth="1"/>
    <col min="11257" max="11257" width="8" style="250" customWidth="1"/>
    <col min="11258" max="11475" width="9.140625" style="250"/>
    <col min="11476" max="11476" width="3.85546875" style="250" bestFit="1" customWidth="1"/>
    <col min="11477" max="11477" width="12.85546875" style="250" customWidth="1"/>
    <col min="11478" max="11478" width="21.28515625" style="250" customWidth="1"/>
    <col min="11479" max="11508" width="2.28515625" style="250" customWidth="1"/>
    <col min="11509" max="11509" width="6.42578125" style="250" customWidth="1"/>
    <col min="11510" max="11510" width="4" style="250" customWidth="1"/>
    <col min="11511" max="11511" width="1.5703125" style="250" customWidth="1"/>
    <col min="11512" max="11512" width="4" style="250" customWidth="1"/>
    <col min="11513" max="11513" width="8" style="250" customWidth="1"/>
    <col min="11514" max="11731" width="9.140625" style="250"/>
    <col min="11732" max="11732" width="3.85546875" style="250" bestFit="1" customWidth="1"/>
    <col min="11733" max="11733" width="12.85546875" style="250" customWidth="1"/>
    <col min="11734" max="11734" width="21.28515625" style="250" customWidth="1"/>
    <col min="11735" max="11764" width="2.28515625" style="250" customWidth="1"/>
    <col min="11765" max="11765" width="6.42578125" style="250" customWidth="1"/>
    <col min="11766" max="11766" width="4" style="250" customWidth="1"/>
    <col min="11767" max="11767" width="1.5703125" style="250" customWidth="1"/>
    <col min="11768" max="11768" width="4" style="250" customWidth="1"/>
    <col min="11769" max="11769" width="8" style="250" customWidth="1"/>
    <col min="11770" max="11987" width="9.140625" style="250"/>
    <col min="11988" max="11988" width="3.85546875" style="250" bestFit="1" customWidth="1"/>
    <col min="11989" max="11989" width="12.85546875" style="250" customWidth="1"/>
    <col min="11990" max="11990" width="21.28515625" style="250" customWidth="1"/>
    <col min="11991" max="12020" width="2.28515625" style="250" customWidth="1"/>
    <col min="12021" max="12021" width="6.42578125" style="250" customWidth="1"/>
    <col min="12022" max="12022" width="4" style="250" customWidth="1"/>
    <col min="12023" max="12023" width="1.5703125" style="250" customWidth="1"/>
    <col min="12024" max="12024" width="4" style="250" customWidth="1"/>
    <col min="12025" max="12025" width="8" style="250" customWidth="1"/>
    <col min="12026" max="12243" width="9.140625" style="250"/>
    <col min="12244" max="12244" width="3.85546875" style="250" bestFit="1" customWidth="1"/>
    <col min="12245" max="12245" width="12.85546875" style="250" customWidth="1"/>
    <col min="12246" max="12246" width="21.28515625" style="250" customWidth="1"/>
    <col min="12247" max="12276" width="2.28515625" style="250" customWidth="1"/>
    <col min="12277" max="12277" width="6.42578125" style="250" customWidth="1"/>
    <col min="12278" max="12278" width="4" style="250" customWidth="1"/>
    <col min="12279" max="12279" width="1.5703125" style="250" customWidth="1"/>
    <col min="12280" max="12280" width="4" style="250" customWidth="1"/>
    <col min="12281" max="12281" width="8" style="250" customWidth="1"/>
    <col min="12282" max="12499" width="9.140625" style="250"/>
    <col min="12500" max="12500" width="3.85546875" style="250" bestFit="1" customWidth="1"/>
    <col min="12501" max="12501" width="12.85546875" style="250" customWidth="1"/>
    <col min="12502" max="12502" width="21.28515625" style="250" customWidth="1"/>
    <col min="12503" max="12532" width="2.28515625" style="250" customWidth="1"/>
    <col min="12533" max="12533" width="6.42578125" style="250" customWidth="1"/>
    <col min="12534" max="12534" width="4" style="250" customWidth="1"/>
    <col min="12535" max="12535" width="1.5703125" style="250" customWidth="1"/>
    <col min="12536" max="12536" width="4" style="250" customWidth="1"/>
    <col min="12537" max="12537" width="8" style="250" customWidth="1"/>
    <col min="12538" max="12755" width="9.140625" style="250"/>
    <col min="12756" max="12756" width="3.85546875" style="250" bestFit="1" customWidth="1"/>
    <col min="12757" max="12757" width="12.85546875" style="250" customWidth="1"/>
    <col min="12758" max="12758" width="21.28515625" style="250" customWidth="1"/>
    <col min="12759" max="12788" width="2.28515625" style="250" customWidth="1"/>
    <col min="12789" max="12789" width="6.42578125" style="250" customWidth="1"/>
    <col min="12790" max="12790" width="4" style="250" customWidth="1"/>
    <col min="12791" max="12791" width="1.5703125" style="250" customWidth="1"/>
    <col min="12792" max="12792" width="4" style="250" customWidth="1"/>
    <col min="12793" max="12793" width="8" style="250" customWidth="1"/>
    <col min="12794" max="13011" width="9.140625" style="250"/>
    <col min="13012" max="13012" width="3.85546875" style="250" bestFit="1" customWidth="1"/>
    <col min="13013" max="13013" width="12.85546875" style="250" customWidth="1"/>
    <col min="13014" max="13014" width="21.28515625" style="250" customWidth="1"/>
    <col min="13015" max="13044" width="2.28515625" style="250" customWidth="1"/>
    <col min="13045" max="13045" width="6.42578125" style="250" customWidth="1"/>
    <col min="13046" max="13046" width="4" style="250" customWidth="1"/>
    <col min="13047" max="13047" width="1.5703125" style="250" customWidth="1"/>
    <col min="13048" max="13048" width="4" style="250" customWidth="1"/>
    <col min="13049" max="13049" width="8" style="250" customWidth="1"/>
    <col min="13050" max="13267" width="9.140625" style="250"/>
    <col min="13268" max="13268" width="3.85546875" style="250" bestFit="1" customWidth="1"/>
    <col min="13269" max="13269" width="12.85546875" style="250" customWidth="1"/>
    <col min="13270" max="13270" width="21.28515625" style="250" customWidth="1"/>
    <col min="13271" max="13300" width="2.28515625" style="250" customWidth="1"/>
    <col min="13301" max="13301" width="6.42578125" style="250" customWidth="1"/>
    <col min="13302" max="13302" width="4" style="250" customWidth="1"/>
    <col min="13303" max="13303" width="1.5703125" style="250" customWidth="1"/>
    <col min="13304" max="13304" width="4" style="250" customWidth="1"/>
    <col min="13305" max="13305" width="8" style="250" customWidth="1"/>
    <col min="13306" max="13523" width="9.140625" style="250"/>
    <col min="13524" max="13524" width="3.85546875" style="250" bestFit="1" customWidth="1"/>
    <col min="13525" max="13525" width="12.85546875" style="250" customWidth="1"/>
    <col min="13526" max="13526" width="21.28515625" style="250" customWidth="1"/>
    <col min="13527" max="13556" width="2.28515625" style="250" customWidth="1"/>
    <col min="13557" max="13557" width="6.42578125" style="250" customWidth="1"/>
    <col min="13558" max="13558" width="4" style="250" customWidth="1"/>
    <col min="13559" max="13559" width="1.5703125" style="250" customWidth="1"/>
    <col min="13560" max="13560" width="4" style="250" customWidth="1"/>
    <col min="13561" max="13561" width="8" style="250" customWidth="1"/>
    <col min="13562" max="13779" width="9.140625" style="250"/>
    <col min="13780" max="13780" width="3.85546875" style="250" bestFit="1" customWidth="1"/>
    <col min="13781" max="13781" width="12.85546875" style="250" customWidth="1"/>
    <col min="13782" max="13782" width="21.28515625" style="250" customWidth="1"/>
    <col min="13783" max="13812" width="2.28515625" style="250" customWidth="1"/>
    <col min="13813" max="13813" width="6.42578125" style="250" customWidth="1"/>
    <col min="13814" max="13814" width="4" style="250" customWidth="1"/>
    <col min="13815" max="13815" width="1.5703125" style="250" customWidth="1"/>
    <col min="13816" max="13816" width="4" style="250" customWidth="1"/>
    <col min="13817" max="13817" width="8" style="250" customWidth="1"/>
    <col min="13818" max="14035" width="9.140625" style="250"/>
    <col min="14036" max="14036" width="3.85546875" style="250" bestFit="1" customWidth="1"/>
    <col min="14037" max="14037" width="12.85546875" style="250" customWidth="1"/>
    <col min="14038" max="14038" width="21.28515625" style="250" customWidth="1"/>
    <col min="14039" max="14068" width="2.28515625" style="250" customWidth="1"/>
    <col min="14069" max="14069" width="6.42578125" style="250" customWidth="1"/>
    <col min="14070" max="14070" width="4" style="250" customWidth="1"/>
    <col min="14071" max="14071" width="1.5703125" style="250" customWidth="1"/>
    <col min="14072" max="14072" width="4" style="250" customWidth="1"/>
    <col min="14073" max="14073" width="8" style="250" customWidth="1"/>
    <col min="14074" max="14291" width="9.140625" style="250"/>
    <col min="14292" max="14292" width="3.85546875" style="250" bestFit="1" customWidth="1"/>
    <col min="14293" max="14293" width="12.85546875" style="250" customWidth="1"/>
    <col min="14294" max="14294" width="21.28515625" style="250" customWidth="1"/>
    <col min="14295" max="14324" width="2.28515625" style="250" customWidth="1"/>
    <col min="14325" max="14325" width="6.42578125" style="250" customWidth="1"/>
    <col min="14326" max="14326" width="4" style="250" customWidth="1"/>
    <col min="14327" max="14327" width="1.5703125" style="250" customWidth="1"/>
    <col min="14328" max="14328" width="4" style="250" customWidth="1"/>
    <col min="14329" max="14329" width="8" style="250" customWidth="1"/>
    <col min="14330" max="14547" width="9.140625" style="250"/>
    <col min="14548" max="14548" width="3.85546875" style="250" bestFit="1" customWidth="1"/>
    <col min="14549" max="14549" width="12.85546875" style="250" customWidth="1"/>
    <col min="14550" max="14550" width="21.28515625" style="250" customWidth="1"/>
    <col min="14551" max="14580" width="2.28515625" style="250" customWidth="1"/>
    <col min="14581" max="14581" width="6.42578125" style="250" customWidth="1"/>
    <col min="14582" max="14582" width="4" style="250" customWidth="1"/>
    <col min="14583" max="14583" width="1.5703125" style="250" customWidth="1"/>
    <col min="14584" max="14584" width="4" style="250" customWidth="1"/>
    <col min="14585" max="14585" width="8" style="250" customWidth="1"/>
    <col min="14586" max="14803" width="9.140625" style="250"/>
    <col min="14804" max="14804" width="3.85546875" style="250" bestFit="1" customWidth="1"/>
    <col min="14805" max="14805" width="12.85546875" style="250" customWidth="1"/>
    <col min="14806" max="14806" width="21.28515625" style="250" customWidth="1"/>
    <col min="14807" max="14836" width="2.28515625" style="250" customWidth="1"/>
    <col min="14837" max="14837" width="6.42578125" style="250" customWidth="1"/>
    <col min="14838" max="14838" width="4" style="250" customWidth="1"/>
    <col min="14839" max="14839" width="1.5703125" style="250" customWidth="1"/>
    <col min="14840" max="14840" width="4" style="250" customWidth="1"/>
    <col min="14841" max="14841" width="8" style="250" customWidth="1"/>
    <col min="14842" max="15059" width="9.140625" style="250"/>
    <col min="15060" max="15060" width="3.85546875" style="250" bestFit="1" customWidth="1"/>
    <col min="15061" max="15061" width="12.85546875" style="250" customWidth="1"/>
    <col min="15062" max="15062" width="21.28515625" style="250" customWidth="1"/>
    <col min="15063" max="15092" width="2.28515625" style="250" customWidth="1"/>
    <col min="15093" max="15093" width="6.42578125" style="250" customWidth="1"/>
    <col min="15094" max="15094" width="4" style="250" customWidth="1"/>
    <col min="15095" max="15095" width="1.5703125" style="250" customWidth="1"/>
    <col min="15096" max="15096" width="4" style="250" customWidth="1"/>
    <col min="15097" max="15097" width="8" style="250" customWidth="1"/>
    <col min="15098" max="15315" width="9.140625" style="250"/>
    <col min="15316" max="15316" width="3.85546875" style="250" bestFit="1" customWidth="1"/>
    <col min="15317" max="15317" width="12.85546875" style="250" customWidth="1"/>
    <col min="15318" max="15318" width="21.28515625" style="250" customWidth="1"/>
    <col min="15319" max="15348" width="2.28515625" style="250" customWidth="1"/>
    <col min="15349" max="15349" width="6.42578125" style="250" customWidth="1"/>
    <col min="15350" max="15350" width="4" style="250" customWidth="1"/>
    <col min="15351" max="15351" width="1.5703125" style="250" customWidth="1"/>
    <col min="15352" max="15352" width="4" style="250" customWidth="1"/>
    <col min="15353" max="15353" width="8" style="250" customWidth="1"/>
    <col min="15354" max="15571" width="9.140625" style="250"/>
    <col min="15572" max="15572" width="3.85546875" style="250" bestFit="1" customWidth="1"/>
    <col min="15573" max="15573" width="12.85546875" style="250" customWidth="1"/>
    <col min="15574" max="15574" width="21.28515625" style="250" customWidth="1"/>
    <col min="15575" max="15604" width="2.28515625" style="250" customWidth="1"/>
    <col min="15605" max="15605" width="6.42578125" style="250" customWidth="1"/>
    <col min="15606" max="15606" width="4" style="250" customWidth="1"/>
    <col min="15607" max="15607" width="1.5703125" style="250" customWidth="1"/>
    <col min="15608" max="15608" width="4" style="250" customWidth="1"/>
    <col min="15609" max="15609" width="8" style="250" customWidth="1"/>
    <col min="15610" max="15827" width="9.140625" style="250"/>
    <col min="15828" max="15828" width="3.85546875" style="250" bestFit="1" customWidth="1"/>
    <col min="15829" max="15829" width="12.85546875" style="250" customWidth="1"/>
    <col min="15830" max="15830" width="21.28515625" style="250" customWidth="1"/>
    <col min="15831" max="15860" width="2.28515625" style="250" customWidth="1"/>
    <col min="15861" max="15861" width="6.42578125" style="250" customWidth="1"/>
    <col min="15862" max="15862" width="4" style="250" customWidth="1"/>
    <col min="15863" max="15863" width="1.5703125" style="250" customWidth="1"/>
    <col min="15864" max="15864" width="4" style="250" customWidth="1"/>
    <col min="15865" max="15865" width="8" style="250" customWidth="1"/>
    <col min="15866" max="16083" width="9.140625" style="250"/>
    <col min="16084" max="16084" width="3.85546875" style="250" bestFit="1" customWidth="1"/>
    <col min="16085" max="16085" width="12.85546875" style="250" customWidth="1"/>
    <col min="16086" max="16086" width="21.28515625" style="250" customWidth="1"/>
    <col min="16087" max="16116" width="2.28515625" style="250" customWidth="1"/>
    <col min="16117" max="16117" width="6.42578125" style="250" customWidth="1"/>
    <col min="16118" max="16118" width="4" style="250" customWidth="1"/>
    <col min="16119" max="16119" width="1.5703125" style="250" customWidth="1"/>
    <col min="16120" max="16120" width="4" style="250" customWidth="1"/>
    <col min="16121" max="16121" width="8" style="250" customWidth="1"/>
    <col min="16122" max="16384" width="9.140625" style="250"/>
  </cols>
  <sheetData>
    <row r="1" spans="1:41" ht="44.25" customHeight="1">
      <c r="B1" s="733" t="s">
        <v>245</v>
      </c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3"/>
      <c r="AD1" s="733"/>
      <c r="AE1" s="733"/>
      <c r="AF1" s="733"/>
      <c r="AG1" s="733"/>
      <c r="AH1" s="733"/>
      <c r="AI1" s="733"/>
      <c r="AJ1" s="733"/>
      <c r="AK1" s="733"/>
      <c r="AL1" s="337"/>
    </row>
    <row r="2" spans="1:41" ht="4.5" customHeight="1"/>
    <row r="3" spans="1:41" ht="12.75" customHeight="1">
      <c r="A3" s="338" t="s">
        <v>213</v>
      </c>
      <c r="B3" s="339"/>
      <c r="C3" s="339" t="s">
        <v>214</v>
      </c>
      <c r="D3" s="340"/>
      <c r="E3" s="340">
        <v>1</v>
      </c>
      <c r="F3" s="340"/>
      <c r="G3" s="340"/>
      <c r="H3" s="340">
        <v>2</v>
      </c>
      <c r="I3" s="340"/>
      <c r="J3" s="340"/>
      <c r="K3" s="340">
        <v>3</v>
      </c>
      <c r="L3" s="340"/>
      <c r="M3" s="340"/>
      <c r="N3" s="340">
        <v>4</v>
      </c>
      <c r="O3" s="340"/>
      <c r="P3" s="340"/>
      <c r="Q3" s="340">
        <v>5</v>
      </c>
      <c r="R3" s="340"/>
      <c r="S3" s="340"/>
      <c r="T3" s="340">
        <v>6</v>
      </c>
      <c r="U3" s="340"/>
      <c r="V3" s="340"/>
      <c r="W3" s="340">
        <v>7</v>
      </c>
      <c r="X3" s="340"/>
      <c r="Y3" s="340"/>
      <c r="Z3" s="340">
        <v>8</v>
      </c>
      <c r="AA3" s="340"/>
      <c r="AB3" s="340"/>
      <c r="AC3" s="340">
        <v>9</v>
      </c>
      <c r="AD3" s="340"/>
      <c r="AE3" s="734">
        <v>10</v>
      </c>
      <c r="AF3" s="734"/>
      <c r="AG3" s="734"/>
      <c r="AH3" s="734">
        <v>11</v>
      </c>
      <c r="AI3" s="734"/>
      <c r="AJ3" s="734"/>
      <c r="AK3" s="387" t="s">
        <v>1</v>
      </c>
      <c r="AL3" s="735" t="s">
        <v>215</v>
      </c>
      <c r="AM3" s="736"/>
      <c r="AN3" s="737"/>
      <c r="AO3" s="391" t="s">
        <v>2</v>
      </c>
    </row>
    <row r="4" spans="1:41" ht="12.95" customHeight="1">
      <c r="A4" s="715">
        <v>1</v>
      </c>
      <c r="B4" s="341" t="s">
        <v>11</v>
      </c>
      <c r="C4" s="281" t="s">
        <v>166</v>
      </c>
      <c r="D4" s="342"/>
      <c r="E4" s="343"/>
      <c r="F4" s="344"/>
      <c r="G4" s="297"/>
      <c r="H4" s="298">
        <v>1</v>
      </c>
      <c r="I4" s="299"/>
      <c r="J4" s="313"/>
      <c r="K4" s="314">
        <v>2</v>
      </c>
      <c r="L4" s="317"/>
      <c r="M4" s="313"/>
      <c r="N4" s="392">
        <v>2</v>
      </c>
      <c r="O4" s="315"/>
      <c r="P4" s="396"/>
      <c r="Q4" s="397">
        <v>0</v>
      </c>
      <c r="R4" s="398"/>
      <c r="S4" s="399"/>
      <c r="T4" s="400">
        <v>0</v>
      </c>
      <c r="U4" s="401"/>
      <c r="V4" s="297"/>
      <c r="W4" s="298">
        <v>1</v>
      </c>
      <c r="X4" s="299"/>
      <c r="Y4" s="313"/>
      <c r="Z4" s="314">
        <v>2</v>
      </c>
      <c r="AA4" s="315"/>
      <c r="AB4" s="345"/>
      <c r="AC4" s="314">
        <v>2</v>
      </c>
      <c r="AD4" s="317"/>
      <c r="AE4" s="346"/>
      <c r="AF4" s="308">
        <v>2</v>
      </c>
      <c r="AG4" s="309"/>
      <c r="AH4" s="408"/>
      <c r="AI4" s="409">
        <v>0</v>
      </c>
      <c r="AJ4" s="410"/>
      <c r="AK4" s="717">
        <f>SUM(E4+H4+K4+N4+Q4+T4+W4+Z4+AC4+AF4+AI4)</f>
        <v>12</v>
      </c>
      <c r="AL4" s="719">
        <f>SUM(D5+G5+J5+M5+P5+S5+V5+Y5+AB5+AE5+AH5)</f>
        <v>21</v>
      </c>
      <c r="AM4" s="738" t="s">
        <v>216</v>
      </c>
      <c r="AN4" s="721">
        <f>SUM(F5+I5+L5+O5+R5+U5+X5+AA5+AD5+AG5+AJ5)</f>
        <v>16</v>
      </c>
      <c r="AO4" s="725">
        <v>5</v>
      </c>
    </row>
    <row r="5" spans="1:41" ht="12.95" customHeight="1">
      <c r="A5" s="716"/>
      <c r="B5" s="376" t="s">
        <v>18</v>
      </c>
      <c r="C5" s="282" t="s">
        <v>24</v>
      </c>
      <c r="D5" s="348"/>
      <c r="E5" s="349"/>
      <c r="F5" s="350"/>
      <c r="G5" s="300">
        <v>2</v>
      </c>
      <c r="H5" s="289"/>
      <c r="I5" s="290">
        <v>2</v>
      </c>
      <c r="J5" s="316">
        <v>3</v>
      </c>
      <c r="K5" s="311"/>
      <c r="L5" s="318">
        <v>1</v>
      </c>
      <c r="M5" s="393">
        <v>3</v>
      </c>
      <c r="N5" s="318"/>
      <c r="O5" s="312">
        <v>0</v>
      </c>
      <c r="P5" s="402">
        <v>0</v>
      </c>
      <c r="Q5" s="403"/>
      <c r="R5" s="404">
        <v>3</v>
      </c>
      <c r="S5" s="405">
        <v>1</v>
      </c>
      <c r="T5" s="406"/>
      <c r="U5" s="407">
        <v>3</v>
      </c>
      <c r="V5" s="300">
        <v>2</v>
      </c>
      <c r="W5" s="289"/>
      <c r="X5" s="290">
        <v>2</v>
      </c>
      <c r="Y5" s="316">
        <v>3</v>
      </c>
      <c r="Z5" s="311"/>
      <c r="AA5" s="312">
        <v>1</v>
      </c>
      <c r="AB5" s="352">
        <v>3</v>
      </c>
      <c r="AC5" s="311"/>
      <c r="AD5" s="318">
        <v>0</v>
      </c>
      <c r="AE5" s="353">
        <v>3</v>
      </c>
      <c r="AF5" s="311"/>
      <c r="AG5" s="312">
        <v>1</v>
      </c>
      <c r="AH5" s="411">
        <v>1</v>
      </c>
      <c r="AI5" s="406"/>
      <c r="AJ5" s="407">
        <v>3</v>
      </c>
      <c r="AK5" s="718"/>
      <c r="AL5" s="720"/>
      <c r="AM5" s="739"/>
      <c r="AN5" s="722"/>
      <c r="AO5" s="726"/>
    </row>
    <row r="6" spans="1:41" ht="12.95" customHeight="1">
      <c r="A6" s="715">
        <v>2</v>
      </c>
      <c r="B6" s="359" t="s">
        <v>11</v>
      </c>
      <c r="C6" s="281" t="s">
        <v>240</v>
      </c>
      <c r="D6" s="285"/>
      <c r="E6" s="286">
        <v>1</v>
      </c>
      <c r="F6" s="287"/>
      <c r="G6" s="354"/>
      <c r="H6" s="355"/>
      <c r="I6" s="356"/>
      <c r="J6" s="412"/>
      <c r="K6" s="409">
        <v>0</v>
      </c>
      <c r="L6" s="410"/>
      <c r="M6" s="297"/>
      <c r="N6" s="298">
        <v>1</v>
      </c>
      <c r="O6" s="299"/>
      <c r="P6" s="367"/>
      <c r="Q6" s="375">
        <v>1</v>
      </c>
      <c r="R6" s="287"/>
      <c r="S6" s="367"/>
      <c r="T6" s="375">
        <v>1</v>
      </c>
      <c r="U6" s="287"/>
      <c r="V6" s="424"/>
      <c r="W6" s="298">
        <v>1</v>
      </c>
      <c r="X6" s="299"/>
      <c r="Y6" s="313"/>
      <c r="Z6" s="314">
        <v>2</v>
      </c>
      <c r="AA6" s="315"/>
      <c r="AB6" s="425"/>
      <c r="AC6" s="298">
        <v>1</v>
      </c>
      <c r="AD6" s="299"/>
      <c r="AE6" s="408"/>
      <c r="AF6" s="409">
        <v>0</v>
      </c>
      <c r="AG6" s="410"/>
      <c r="AH6" s="346"/>
      <c r="AI6" s="308">
        <v>2</v>
      </c>
      <c r="AJ6" s="309"/>
      <c r="AK6" s="717">
        <f t="shared" ref="AK6" si="0">SUM(E6+H6+K6+N6+Q6+T6+W6+Z6+AC6+AF6+AI6)</f>
        <v>10</v>
      </c>
      <c r="AL6" s="719">
        <f t="shared" ref="AL6" si="1">SUM(D7+G7+J7+M7+P7+S7+V7+Y7+AB7+AE7+AH7)</f>
        <v>20</v>
      </c>
      <c r="AM6" s="384" t="s">
        <v>216</v>
      </c>
      <c r="AN6" s="721">
        <f t="shared" ref="AN6" si="2">SUM(F7+I7+L7+O7+R7+U7+X7+AA7+AD7+AG7+AJ7)</f>
        <v>20</v>
      </c>
      <c r="AO6" s="725">
        <v>6</v>
      </c>
    </row>
    <row r="7" spans="1:41" ht="12.95" customHeight="1">
      <c r="A7" s="716">
        <v>2</v>
      </c>
      <c r="B7" s="359" t="s">
        <v>11</v>
      </c>
      <c r="C7" s="282" t="s">
        <v>241</v>
      </c>
      <c r="D7" s="285">
        <v>2</v>
      </c>
      <c r="E7" s="286"/>
      <c r="F7" s="287">
        <v>2</v>
      </c>
      <c r="G7" s="354"/>
      <c r="H7" s="355"/>
      <c r="I7" s="356"/>
      <c r="J7" s="412">
        <v>1</v>
      </c>
      <c r="K7" s="409"/>
      <c r="L7" s="410">
        <v>3</v>
      </c>
      <c r="M7" s="300">
        <v>2</v>
      </c>
      <c r="N7" s="289"/>
      <c r="O7" s="290">
        <v>2</v>
      </c>
      <c r="P7" s="367">
        <v>2</v>
      </c>
      <c r="Q7" s="375"/>
      <c r="R7" s="287">
        <v>2</v>
      </c>
      <c r="S7" s="367">
        <v>2</v>
      </c>
      <c r="T7" s="375"/>
      <c r="U7" s="287">
        <v>2</v>
      </c>
      <c r="V7" s="300">
        <v>2</v>
      </c>
      <c r="W7" s="289"/>
      <c r="X7" s="290">
        <v>2</v>
      </c>
      <c r="Y7" s="316">
        <v>3</v>
      </c>
      <c r="Z7" s="311"/>
      <c r="AA7" s="312">
        <v>1</v>
      </c>
      <c r="AB7" s="377">
        <v>2</v>
      </c>
      <c r="AC7" s="289"/>
      <c r="AD7" s="290">
        <v>2</v>
      </c>
      <c r="AE7" s="408">
        <v>1</v>
      </c>
      <c r="AF7" s="409"/>
      <c r="AG7" s="410">
        <v>3</v>
      </c>
      <c r="AH7" s="346">
        <v>3</v>
      </c>
      <c r="AI7" s="308"/>
      <c r="AJ7" s="309">
        <v>1</v>
      </c>
      <c r="AK7" s="718"/>
      <c r="AL7" s="720"/>
      <c r="AM7" s="385"/>
      <c r="AN7" s="722"/>
      <c r="AO7" s="726"/>
    </row>
    <row r="8" spans="1:41" ht="12.95" customHeight="1">
      <c r="A8" s="715">
        <v>3</v>
      </c>
      <c r="B8" s="388" t="s">
        <v>11</v>
      </c>
      <c r="C8" s="281" t="s">
        <v>38</v>
      </c>
      <c r="D8" s="413"/>
      <c r="E8" s="400">
        <v>0</v>
      </c>
      <c r="F8" s="401"/>
      <c r="G8" s="371"/>
      <c r="H8" s="314">
        <v>2</v>
      </c>
      <c r="I8" s="317"/>
      <c r="J8" s="360"/>
      <c r="K8" s="361"/>
      <c r="L8" s="362"/>
      <c r="M8" s="297"/>
      <c r="N8" s="298">
        <v>1</v>
      </c>
      <c r="O8" s="299"/>
      <c r="P8" s="313"/>
      <c r="Q8" s="314">
        <v>2</v>
      </c>
      <c r="R8" s="315"/>
      <c r="S8" s="345"/>
      <c r="T8" s="314">
        <v>2</v>
      </c>
      <c r="U8" s="317"/>
      <c r="V8" s="313"/>
      <c r="W8" s="314">
        <v>2</v>
      </c>
      <c r="X8" s="315"/>
      <c r="Y8" s="313"/>
      <c r="Z8" s="314">
        <v>2</v>
      </c>
      <c r="AA8" s="315"/>
      <c r="AB8" s="313"/>
      <c r="AC8" s="314">
        <v>2</v>
      </c>
      <c r="AD8" s="315"/>
      <c r="AE8" s="358"/>
      <c r="AF8" s="314">
        <v>2</v>
      </c>
      <c r="AG8" s="315"/>
      <c r="AH8" s="425"/>
      <c r="AI8" s="298">
        <v>1</v>
      </c>
      <c r="AJ8" s="299"/>
      <c r="AK8" s="717">
        <f t="shared" ref="AK8" si="3">SUM(E8+H8+K8+N8+Q8+T8+W8+Z8+AC8+AF8+AI8)</f>
        <v>16</v>
      </c>
      <c r="AL8" s="719">
        <f t="shared" ref="AL8" si="4">SUM(D9+G9+J9+M9+P9+S9+V9+Y9+AB9+AE9+AH9)</f>
        <v>26</v>
      </c>
      <c r="AM8" s="386" t="s">
        <v>216</v>
      </c>
      <c r="AN8" s="721">
        <f t="shared" ref="AN8" si="5">SUM(F9+I9+L9+O9+R9+U9+X9+AA9+AD9+AG9+AJ9)</f>
        <v>9</v>
      </c>
      <c r="AO8" s="729">
        <v>1</v>
      </c>
    </row>
    <row r="9" spans="1:41" ht="12.95" customHeight="1">
      <c r="A9" s="716"/>
      <c r="B9" s="389" t="s">
        <v>16</v>
      </c>
      <c r="C9" s="282" t="s">
        <v>17</v>
      </c>
      <c r="D9" s="414">
        <v>1</v>
      </c>
      <c r="E9" s="406"/>
      <c r="F9" s="407">
        <v>3</v>
      </c>
      <c r="G9" s="310">
        <v>3</v>
      </c>
      <c r="H9" s="311"/>
      <c r="I9" s="318">
        <v>1</v>
      </c>
      <c r="J9" s="365"/>
      <c r="K9" s="349"/>
      <c r="L9" s="350"/>
      <c r="M9" s="300">
        <v>2</v>
      </c>
      <c r="N9" s="289"/>
      <c r="O9" s="290">
        <v>2</v>
      </c>
      <c r="P9" s="316">
        <v>3</v>
      </c>
      <c r="Q9" s="311"/>
      <c r="R9" s="312">
        <v>0</v>
      </c>
      <c r="S9" s="352">
        <v>3</v>
      </c>
      <c r="T9" s="311"/>
      <c r="U9" s="318">
        <v>0</v>
      </c>
      <c r="V9" s="316">
        <v>3</v>
      </c>
      <c r="W9" s="311"/>
      <c r="X9" s="312">
        <v>0</v>
      </c>
      <c r="Y9" s="316">
        <v>3</v>
      </c>
      <c r="Z9" s="311"/>
      <c r="AA9" s="312">
        <v>0</v>
      </c>
      <c r="AB9" s="316">
        <v>3</v>
      </c>
      <c r="AC9" s="311"/>
      <c r="AD9" s="312">
        <v>1</v>
      </c>
      <c r="AE9" s="353">
        <v>3</v>
      </c>
      <c r="AF9" s="311"/>
      <c r="AG9" s="312">
        <v>0</v>
      </c>
      <c r="AH9" s="377">
        <v>2</v>
      </c>
      <c r="AI9" s="289"/>
      <c r="AJ9" s="290">
        <v>2</v>
      </c>
      <c r="AK9" s="718"/>
      <c r="AL9" s="720"/>
      <c r="AM9" s="386"/>
      <c r="AN9" s="722"/>
      <c r="AO9" s="730"/>
    </row>
    <row r="10" spans="1:41" ht="12.95" customHeight="1">
      <c r="A10" s="727">
        <v>4</v>
      </c>
      <c r="B10" s="359" t="s">
        <v>72</v>
      </c>
      <c r="C10" s="383" t="s">
        <v>207</v>
      </c>
      <c r="D10" s="412"/>
      <c r="E10" s="409">
        <v>0</v>
      </c>
      <c r="F10" s="410"/>
      <c r="G10" s="368"/>
      <c r="H10" s="369">
        <v>1</v>
      </c>
      <c r="I10" s="370"/>
      <c r="J10" s="367"/>
      <c r="K10" s="286">
        <v>1</v>
      </c>
      <c r="L10" s="287"/>
      <c r="M10" s="354"/>
      <c r="N10" s="355"/>
      <c r="O10" s="356"/>
      <c r="P10" s="416"/>
      <c r="Q10" s="400">
        <v>0</v>
      </c>
      <c r="R10" s="417"/>
      <c r="S10" s="399"/>
      <c r="T10" s="400">
        <v>0</v>
      </c>
      <c r="U10" s="401"/>
      <c r="V10" s="399"/>
      <c r="W10" s="400">
        <v>0</v>
      </c>
      <c r="X10" s="401"/>
      <c r="Y10" s="313"/>
      <c r="Z10" s="314">
        <v>2</v>
      </c>
      <c r="AA10" s="315"/>
      <c r="AB10" s="399"/>
      <c r="AC10" s="400">
        <v>0</v>
      </c>
      <c r="AD10" s="401"/>
      <c r="AE10" s="408"/>
      <c r="AF10" s="409">
        <v>0</v>
      </c>
      <c r="AG10" s="410"/>
      <c r="AH10" s="408"/>
      <c r="AI10" s="409">
        <v>0</v>
      </c>
      <c r="AJ10" s="410"/>
      <c r="AK10" s="717">
        <f t="shared" ref="AK10" si="6">SUM(E10+H10+K10+N10+Q10+T10+W10+Z10+AC10+AF10+AI10)</f>
        <v>4</v>
      </c>
      <c r="AL10" s="719">
        <f t="shared" ref="AL10" si="7">SUM(D11+G11+J11+M11+P11+S11+V11+Y11+AB11+AE11+AH11)</f>
        <v>11</v>
      </c>
      <c r="AM10" s="384" t="s">
        <v>216</v>
      </c>
      <c r="AN10" s="721">
        <f t="shared" ref="AN10" si="8">SUM(F11+I11+L11+O11+R11+U11+X11+AA11+AD11+AG11+AJ11)</f>
        <v>26</v>
      </c>
      <c r="AO10" s="725">
        <v>11</v>
      </c>
    </row>
    <row r="11" spans="1:41" ht="12.95" customHeight="1">
      <c r="A11" s="728">
        <v>4</v>
      </c>
      <c r="B11" s="347" t="s">
        <v>72</v>
      </c>
      <c r="C11" s="383" t="s">
        <v>165</v>
      </c>
      <c r="D11" s="415" t="s">
        <v>246</v>
      </c>
      <c r="E11" s="409"/>
      <c r="F11" s="410">
        <v>3</v>
      </c>
      <c r="G11" s="368">
        <v>2</v>
      </c>
      <c r="H11" s="369"/>
      <c r="I11" s="370">
        <v>2</v>
      </c>
      <c r="J11" s="367">
        <v>2</v>
      </c>
      <c r="K11" s="286"/>
      <c r="L11" s="287">
        <v>2</v>
      </c>
      <c r="M11" s="354"/>
      <c r="N11" s="355"/>
      <c r="O11" s="356"/>
      <c r="P11" s="418">
        <v>0</v>
      </c>
      <c r="Q11" s="406"/>
      <c r="R11" s="419">
        <v>3</v>
      </c>
      <c r="S11" s="405">
        <v>1</v>
      </c>
      <c r="T11" s="406"/>
      <c r="U11" s="407">
        <v>3</v>
      </c>
      <c r="V11" s="405">
        <v>1</v>
      </c>
      <c r="W11" s="406"/>
      <c r="X11" s="407">
        <v>3</v>
      </c>
      <c r="Y11" s="316">
        <v>3</v>
      </c>
      <c r="Z11" s="311"/>
      <c r="AA11" s="312">
        <v>1</v>
      </c>
      <c r="AB11" s="405">
        <v>1</v>
      </c>
      <c r="AC11" s="406"/>
      <c r="AD11" s="407">
        <v>3</v>
      </c>
      <c r="AE11" s="408">
        <v>1</v>
      </c>
      <c r="AF11" s="409"/>
      <c r="AG11" s="410">
        <v>3</v>
      </c>
      <c r="AH11" s="408">
        <v>0</v>
      </c>
      <c r="AI11" s="409"/>
      <c r="AJ11" s="410">
        <v>3</v>
      </c>
      <c r="AK11" s="718"/>
      <c r="AL11" s="720"/>
      <c r="AM11" s="385"/>
      <c r="AN11" s="722"/>
      <c r="AO11" s="726"/>
    </row>
    <row r="12" spans="1:41" ht="12.95" customHeight="1">
      <c r="A12" s="727">
        <v>5</v>
      </c>
      <c r="B12" s="359" t="s">
        <v>11</v>
      </c>
      <c r="C12" s="281" t="s">
        <v>21</v>
      </c>
      <c r="D12" s="371"/>
      <c r="E12" s="314">
        <v>2</v>
      </c>
      <c r="F12" s="315"/>
      <c r="G12" s="426"/>
      <c r="H12" s="298">
        <v>1</v>
      </c>
      <c r="I12" s="364"/>
      <c r="J12" s="399"/>
      <c r="K12" s="400">
        <v>0</v>
      </c>
      <c r="L12" s="401"/>
      <c r="M12" s="346"/>
      <c r="N12" s="394">
        <v>2</v>
      </c>
      <c r="O12" s="309"/>
      <c r="P12" s="360"/>
      <c r="Q12" s="373"/>
      <c r="R12" s="362"/>
      <c r="S12" s="297"/>
      <c r="T12" s="298">
        <v>1</v>
      </c>
      <c r="U12" s="299"/>
      <c r="V12" s="297"/>
      <c r="W12" s="298">
        <v>1</v>
      </c>
      <c r="X12" s="299"/>
      <c r="Y12" s="371"/>
      <c r="Z12" s="314">
        <v>2</v>
      </c>
      <c r="AA12" s="317"/>
      <c r="AB12" s="297"/>
      <c r="AC12" s="298">
        <v>1</v>
      </c>
      <c r="AD12" s="299"/>
      <c r="AE12" s="297"/>
      <c r="AF12" s="298">
        <v>1</v>
      </c>
      <c r="AG12" s="299"/>
      <c r="AH12" s="313"/>
      <c r="AI12" s="314">
        <v>2</v>
      </c>
      <c r="AJ12" s="315"/>
      <c r="AK12" s="717">
        <f t="shared" ref="AK12" si="9">SUM(E12+H12+K12+N12+Q12+T12+W12+Z12+AC12+AF12+AI12)</f>
        <v>13</v>
      </c>
      <c r="AL12" s="740">
        <f t="shared" ref="AL12" si="10">SUM(D13+G13+J13+M13+P13+S13+V13+Y13+AB13+AE13+AH13)</f>
        <v>22</v>
      </c>
      <c r="AM12" s="386" t="s">
        <v>216</v>
      </c>
      <c r="AN12" s="742">
        <f t="shared" ref="AN12" si="11">SUM(F13+I13+L13+O13+R13+U13+X13+AA13+AD13+AG13+AJ13)</f>
        <v>13</v>
      </c>
      <c r="AO12" s="723">
        <v>3</v>
      </c>
    </row>
    <row r="13" spans="1:41" ht="12.95" customHeight="1">
      <c r="A13" s="728">
        <v>5</v>
      </c>
      <c r="B13" s="359" t="s">
        <v>11</v>
      </c>
      <c r="C13" s="282" t="s">
        <v>26</v>
      </c>
      <c r="D13" s="310">
        <v>3</v>
      </c>
      <c r="E13" s="311"/>
      <c r="F13" s="312">
        <v>0</v>
      </c>
      <c r="G13" s="288">
        <v>2</v>
      </c>
      <c r="H13" s="289"/>
      <c r="I13" s="351">
        <v>2</v>
      </c>
      <c r="J13" s="405">
        <v>0</v>
      </c>
      <c r="K13" s="406"/>
      <c r="L13" s="407">
        <v>3</v>
      </c>
      <c r="M13" s="395">
        <v>3</v>
      </c>
      <c r="N13" s="311"/>
      <c r="O13" s="312">
        <v>0</v>
      </c>
      <c r="P13" s="365"/>
      <c r="Q13" s="374"/>
      <c r="R13" s="350"/>
      <c r="S13" s="300">
        <v>2</v>
      </c>
      <c r="T13" s="289"/>
      <c r="U13" s="290">
        <v>2</v>
      </c>
      <c r="V13" s="300">
        <v>2</v>
      </c>
      <c r="W13" s="289"/>
      <c r="X13" s="290">
        <v>2</v>
      </c>
      <c r="Y13" s="310">
        <v>3</v>
      </c>
      <c r="Z13" s="311"/>
      <c r="AA13" s="318">
        <v>0</v>
      </c>
      <c r="AB13" s="300">
        <v>2</v>
      </c>
      <c r="AC13" s="289"/>
      <c r="AD13" s="290">
        <v>2</v>
      </c>
      <c r="AE13" s="300">
        <v>2</v>
      </c>
      <c r="AF13" s="289"/>
      <c r="AG13" s="290">
        <v>2</v>
      </c>
      <c r="AH13" s="316">
        <v>3</v>
      </c>
      <c r="AI13" s="311"/>
      <c r="AJ13" s="312">
        <v>0</v>
      </c>
      <c r="AK13" s="718"/>
      <c r="AL13" s="741"/>
      <c r="AM13" s="386"/>
      <c r="AN13" s="743"/>
      <c r="AO13" s="724"/>
    </row>
    <row r="14" spans="1:41" ht="12.95" customHeight="1">
      <c r="A14" s="727">
        <v>6</v>
      </c>
      <c r="B14" s="379" t="s">
        <v>20</v>
      </c>
      <c r="C14" s="383" t="s">
        <v>25</v>
      </c>
      <c r="D14" s="313"/>
      <c r="E14" s="317">
        <v>2</v>
      </c>
      <c r="F14" s="315"/>
      <c r="G14" s="368"/>
      <c r="H14" s="369">
        <v>1</v>
      </c>
      <c r="I14" s="370"/>
      <c r="J14" s="408"/>
      <c r="K14" s="409">
        <v>0</v>
      </c>
      <c r="L14" s="420"/>
      <c r="M14" s="313"/>
      <c r="N14" s="314">
        <v>2</v>
      </c>
      <c r="O14" s="315"/>
      <c r="P14" s="363"/>
      <c r="Q14" s="298">
        <v>1</v>
      </c>
      <c r="R14" s="364"/>
      <c r="S14" s="354"/>
      <c r="T14" s="356"/>
      <c r="U14" s="356"/>
      <c r="V14" s="357"/>
      <c r="W14" s="308">
        <v>2</v>
      </c>
      <c r="X14" s="309"/>
      <c r="Y14" s="297"/>
      <c r="Z14" s="298">
        <v>1</v>
      </c>
      <c r="AA14" s="299"/>
      <c r="AB14" s="297"/>
      <c r="AC14" s="314">
        <v>2</v>
      </c>
      <c r="AD14" s="315"/>
      <c r="AE14" s="346"/>
      <c r="AF14" s="308">
        <v>2</v>
      </c>
      <c r="AG14" s="309"/>
      <c r="AH14" s="408"/>
      <c r="AI14" s="409">
        <v>0</v>
      </c>
      <c r="AJ14" s="410"/>
      <c r="AK14" s="717">
        <f t="shared" ref="AK14" si="12">SUM(E14+H14+K14+N14+Q14+T14+W14+Z14+AC14+AF14+AI14)</f>
        <v>13</v>
      </c>
      <c r="AL14" s="719">
        <f t="shared" ref="AL14" si="13">SUM(D15+G15+J15+M15+P15+S15+V15+Y15+AB15+AE15+AH15)</f>
        <v>21</v>
      </c>
      <c r="AM14" s="384" t="s">
        <v>216</v>
      </c>
      <c r="AN14" s="721">
        <f t="shared" ref="AN14" si="14">SUM(F15+I15+L15+O15+R15+U15+X15+AA15+AD15+AG15+AJ15)</f>
        <v>15</v>
      </c>
      <c r="AO14" s="725">
        <v>4</v>
      </c>
    </row>
    <row r="15" spans="1:41" ht="12.95" customHeight="1">
      <c r="A15" s="728">
        <v>6</v>
      </c>
      <c r="B15" s="376" t="s">
        <v>20</v>
      </c>
      <c r="C15" s="383" t="s">
        <v>23</v>
      </c>
      <c r="D15" s="316">
        <v>3</v>
      </c>
      <c r="E15" s="318"/>
      <c r="F15" s="312">
        <v>1</v>
      </c>
      <c r="G15" s="368">
        <v>2</v>
      </c>
      <c r="H15" s="369"/>
      <c r="I15" s="370">
        <v>2</v>
      </c>
      <c r="J15" s="411">
        <v>0</v>
      </c>
      <c r="K15" s="406"/>
      <c r="L15" s="419">
        <v>3</v>
      </c>
      <c r="M15" s="316">
        <v>3</v>
      </c>
      <c r="N15" s="311"/>
      <c r="O15" s="312">
        <v>1</v>
      </c>
      <c r="P15" s="366">
        <v>2</v>
      </c>
      <c r="Q15" s="289"/>
      <c r="R15" s="351">
        <v>2</v>
      </c>
      <c r="S15" s="354"/>
      <c r="T15" s="356"/>
      <c r="U15" s="356"/>
      <c r="V15" s="378" t="s">
        <v>239</v>
      </c>
      <c r="W15" s="308"/>
      <c r="X15" s="309">
        <v>0</v>
      </c>
      <c r="Y15" s="300">
        <v>2</v>
      </c>
      <c r="Z15" s="289"/>
      <c r="AA15" s="290">
        <v>2</v>
      </c>
      <c r="AB15" s="300">
        <v>3</v>
      </c>
      <c r="AC15" s="311"/>
      <c r="AD15" s="312">
        <v>1</v>
      </c>
      <c r="AE15" s="346">
        <v>3</v>
      </c>
      <c r="AF15" s="308"/>
      <c r="AG15" s="309">
        <v>0</v>
      </c>
      <c r="AH15" s="408">
        <v>0</v>
      </c>
      <c r="AI15" s="409"/>
      <c r="AJ15" s="410">
        <v>3</v>
      </c>
      <c r="AK15" s="718"/>
      <c r="AL15" s="720"/>
      <c r="AM15" s="385"/>
      <c r="AN15" s="722"/>
      <c r="AO15" s="726"/>
    </row>
    <row r="16" spans="1:41" ht="12.95" customHeight="1">
      <c r="A16" s="727">
        <v>7</v>
      </c>
      <c r="B16" s="390" t="s">
        <v>247</v>
      </c>
      <c r="C16" s="281" t="s">
        <v>242</v>
      </c>
      <c r="D16" s="426"/>
      <c r="E16" s="298">
        <v>1</v>
      </c>
      <c r="F16" s="299"/>
      <c r="G16" s="297"/>
      <c r="H16" s="298">
        <v>1</v>
      </c>
      <c r="I16" s="299"/>
      <c r="J16" s="399"/>
      <c r="K16" s="400">
        <v>0</v>
      </c>
      <c r="L16" s="401"/>
      <c r="M16" s="313"/>
      <c r="N16" s="314">
        <v>2</v>
      </c>
      <c r="O16" s="315"/>
      <c r="P16" s="297"/>
      <c r="Q16" s="298">
        <v>1</v>
      </c>
      <c r="R16" s="299"/>
      <c r="S16" s="413"/>
      <c r="T16" s="417">
        <v>0</v>
      </c>
      <c r="U16" s="417"/>
      <c r="V16" s="360"/>
      <c r="W16" s="361"/>
      <c r="X16" s="362"/>
      <c r="Y16" s="297"/>
      <c r="Z16" s="298">
        <v>1</v>
      </c>
      <c r="AA16" s="299"/>
      <c r="AB16" s="399"/>
      <c r="AC16" s="400">
        <v>0</v>
      </c>
      <c r="AD16" s="401"/>
      <c r="AE16" s="313"/>
      <c r="AF16" s="314">
        <v>2</v>
      </c>
      <c r="AG16" s="315"/>
      <c r="AH16" s="297"/>
      <c r="AI16" s="298">
        <v>1</v>
      </c>
      <c r="AJ16" s="299"/>
      <c r="AK16" s="717">
        <f t="shared" ref="AK16" si="15">SUM(E16+H16+K16+N16+Q16+T16+W16+Z16+AC16+AF16+AI16)</f>
        <v>9</v>
      </c>
      <c r="AL16" s="719">
        <f t="shared" ref="AL16" si="16">SUM(D17+G17+J17+M17+P17+S17+V17+Y17+AB17+AE17+AH17)</f>
        <v>16</v>
      </c>
      <c r="AM16" s="386" t="s">
        <v>216</v>
      </c>
      <c r="AN16" s="721">
        <f t="shared" ref="AN16" si="17">SUM(F17+I17+L17+O17+R17+U17+X17+AA17+AD17+AG17+AJ17)</f>
        <v>21</v>
      </c>
      <c r="AO16" s="725">
        <v>7</v>
      </c>
    </row>
    <row r="17" spans="1:242" ht="12.95" customHeight="1">
      <c r="A17" s="728">
        <v>7</v>
      </c>
      <c r="B17" s="389" t="s">
        <v>247</v>
      </c>
      <c r="C17" s="282" t="s">
        <v>243</v>
      </c>
      <c r="D17" s="288">
        <v>2</v>
      </c>
      <c r="E17" s="289"/>
      <c r="F17" s="290">
        <v>2</v>
      </c>
      <c r="G17" s="300">
        <v>2</v>
      </c>
      <c r="H17" s="289"/>
      <c r="I17" s="290">
        <v>2</v>
      </c>
      <c r="J17" s="405">
        <v>0</v>
      </c>
      <c r="K17" s="406"/>
      <c r="L17" s="407">
        <v>3</v>
      </c>
      <c r="M17" s="316">
        <v>3</v>
      </c>
      <c r="N17" s="311"/>
      <c r="O17" s="312">
        <v>1</v>
      </c>
      <c r="P17" s="300">
        <v>2</v>
      </c>
      <c r="Q17" s="289"/>
      <c r="R17" s="290">
        <v>2</v>
      </c>
      <c r="S17" s="414">
        <v>0</v>
      </c>
      <c r="T17" s="419"/>
      <c r="U17" s="419">
        <v>3</v>
      </c>
      <c r="V17" s="365"/>
      <c r="W17" s="349"/>
      <c r="X17" s="350"/>
      <c r="Y17" s="300">
        <v>2</v>
      </c>
      <c r="Z17" s="289"/>
      <c r="AA17" s="290">
        <v>2</v>
      </c>
      <c r="AB17" s="405">
        <v>0</v>
      </c>
      <c r="AC17" s="406"/>
      <c r="AD17" s="407">
        <v>3</v>
      </c>
      <c r="AE17" s="316">
        <v>3</v>
      </c>
      <c r="AF17" s="311"/>
      <c r="AG17" s="312">
        <v>1</v>
      </c>
      <c r="AH17" s="300">
        <v>2</v>
      </c>
      <c r="AI17" s="289"/>
      <c r="AJ17" s="290">
        <v>2</v>
      </c>
      <c r="AK17" s="718"/>
      <c r="AL17" s="720"/>
      <c r="AM17" s="386"/>
      <c r="AN17" s="722"/>
      <c r="AO17" s="726"/>
    </row>
    <row r="18" spans="1:242" ht="12.95" customHeight="1">
      <c r="A18" s="727">
        <v>8</v>
      </c>
      <c r="B18" s="359" t="s">
        <v>11</v>
      </c>
      <c r="C18" s="383" t="s">
        <v>33</v>
      </c>
      <c r="D18" s="399"/>
      <c r="E18" s="400">
        <v>0</v>
      </c>
      <c r="F18" s="401"/>
      <c r="G18" s="399"/>
      <c r="H18" s="400">
        <v>0</v>
      </c>
      <c r="I18" s="401"/>
      <c r="J18" s="399"/>
      <c r="K18" s="400">
        <v>0</v>
      </c>
      <c r="L18" s="401"/>
      <c r="M18" s="399"/>
      <c r="N18" s="400">
        <v>0</v>
      </c>
      <c r="O18" s="401"/>
      <c r="P18" s="399"/>
      <c r="Q18" s="417">
        <v>0</v>
      </c>
      <c r="R18" s="401"/>
      <c r="S18" s="297"/>
      <c r="T18" s="298">
        <v>1</v>
      </c>
      <c r="U18" s="299"/>
      <c r="V18" s="297"/>
      <c r="W18" s="298">
        <v>1</v>
      </c>
      <c r="X18" s="299"/>
      <c r="Y18" s="342"/>
      <c r="Z18" s="361"/>
      <c r="AA18" s="373"/>
      <c r="AB18" s="313"/>
      <c r="AC18" s="314">
        <v>2</v>
      </c>
      <c r="AD18" s="315"/>
      <c r="AE18" s="372"/>
      <c r="AF18" s="286">
        <v>1</v>
      </c>
      <c r="AG18" s="287"/>
      <c r="AH18" s="408"/>
      <c r="AI18" s="409">
        <v>0</v>
      </c>
      <c r="AJ18" s="410"/>
      <c r="AK18" s="717">
        <f t="shared" ref="AK18" si="18">SUM(E18+H18+K18+N18+Q18+T18+W18+Z18+AC18+AF18+AI18)</f>
        <v>5</v>
      </c>
      <c r="AL18" s="719">
        <f t="shared" ref="AL18" si="19">SUM(D19+G19+J19+M19+P19+S19+V19+Y19+AB19+AE19+AH19)</f>
        <v>13</v>
      </c>
      <c r="AM18" s="384" t="s">
        <v>216</v>
      </c>
      <c r="AN18" s="721">
        <f t="shared" ref="AN18" si="20">SUM(F19+I19+L19+O19+R19+U19+X19+AA19+AD19+AG19+AJ19)</f>
        <v>24</v>
      </c>
      <c r="AO18" s="725">
        <v>10</v>
      </c>
    </row>
    <row r="19" spans="1:242" ht="12.95" customHeight="1">
      <c r="A19" s="728">
        <v>8</v>
      </c>
      <c r="B19" s="359" t="s">
        <v>11</v>
      </c>
      <c r="C19" s="383" t="s">
        <v>244</v>
      </c>
      <c r="D19" s="405">
        <v>1</v>
      </c>
      <c r="E19" s="406"/>
      <c r="F19" s="407">
        <v>3</v>
      </c>
      <c r="G19" s="405">
        <v>1</v>
      </c>
      <c r="H19" s="406"/>
      <c r="I19" s="407">
        <v>3</v>
      </c>
      <c r="J19" s="405">
        <v>0</v>
      </c>
      <c r="K19" s="406"/>
      <c r="L19" s="407">
        <v>3</v>
      </c>
      <c r="M19" s="405">
        <v>1</v>
      </c>
      <c r="N19" s="406"/>
      <c r="O19" s="407">
        <v>3</v>
      </c>
      <c r="P19" s="405">
        <v>0</v>
      </c>
      <c r="Q19" s="419"/>
      <c r="R19" s="407">
        <v>3</v>
      </c>
      <c r="S19" s="300">
        <v>2</v>
      </c>
      <c r="T19" s="289"/>
      <c r="U19" s="290">
        <v>2</v>
      </c>
      <c r="V19" s="300">
        <v>2</v>
      </c>
      <c r="W19" s="289"/>
      <c r="X19" s="290">
        <v>2</v>
      </c>
      <c r="Y19" s="348"/>
      <c r="Z19" s="349"/>
      <c r="AA19" s="374"/>
      <c r="AB19" s="316">
        <v>3</v>
      </c>
      <c r="AC19" s="311"/>
      <c r="AD19" s="312">
        <v>0</v>
      </c>
      <c r="AE19" s="377">
        <v>2</v>
      </c>
      <c r="AF19" s="289"/>
      <c r="AG19" s="290">
        <v>2</v>
      </c>
      <c r="AH19" s="411">
        <v>1</v>
      </c>
      <c r="AI19" s="406"/>
      <c r="AJ19" s="407">
        <v>3</v>
      </c>
      <c r="AK19" s="718"/>
      <c r="AL19" s="720"/>
      <c r="AM19" s="385"/>
      <c r="AN19" s="722"/>
      <c r="AO19" s="726"/>
    </row>
    <row r="20" spans="1:242" ht="12.95" customHeight="1">
      <c r="A20" s="727">
        <v>9</v>
      </c>
      <c r="B20" s="388" t="s">
        <v>11</v>
      </c>
      <c r="C20" s="281" t="s">
        <v>152</v>
      </c>
      <c r="D20" s="421"/>
      <c r="E20" s="409">
        <v>0</v>
      </c>
      <c r="F20" s="410"/>
      <c r="G20" s="372"/>
      <c r="H20" s="286">
        <v>1</v>
      </c>
      <c r="I20" s="287"/>
      <c r="J20" s="399"/>
      <c r="K20" s="400">
        <v>0</v>
      </c>
      <c r="L20" s="401"/>
      <c r="M20" s="313"/>
      <c r="N20" s="314">
        <v>2</v>
      </c>
      <c r="O20" s="315"/>
      <c r="P20" s="297"/>
      <c r="Q20" s="298">
        <v>1</v>
      </c>
      <c r="R20" s="299"/>
      <c r="S20" s="399"/>
      <c r="T20" s="400">
        <v>0</v>
      </c>
      <c r="U20" s="401"/>
      <c r="V20" s="313"/>
      <c r="W20" s="314">
        <v>2</v>
      </c>
      <c r="X20" s="315"/>
      <c r="Y20" s="399"/>
      <c r="Z20" s="400">
        <v>0</v>
      </c>
      <c r="AA20" s="401"/>
      <c r="AB20" s="380"/>
      <c r="AC20" s="381"/>
      <c r="AD20" s="381"/>
      <c r="AE20" s="297"/>
      <c r="AF20" s="298">
        <v>1</v>
      </c>
      <c r="AG20" s="299"/>
      <c r="AH20" s="399"/>
      <c r="AI20" s="400">
        <v>0</v>
      </c>
      <c r="AJ20" s="401"/>
      <c r="AK20" s="717">
        <f t="shared" ref="AK20" si="21">SUM(E20+H20+K20+N20+Q20+T20+W20+Z20+AC20+AF20+AI20)</f>
        <v>7</v>
      </c>
      <c r="AL20" s="719">
        <f t="shared" ref="AL20" si="22">SUM(D21+G21+J21+M21+P21+S21+V21+Y21+AB21+AE21+AH21)</f>
        <v>14</v>
      </c>
      <c r="AM20" s="384" t="s">
        <v>216</v>
      </c>
      <c r="AN20" s="721">
        <f t="shared" ref="AN20" si="23">SUM(F21+I21+L21+O21+R21+U21+X21+AA21+AD21+AG21+AJ21)</f>
        <v>22</v>
      </c>
      <c r="AO20" s="725">
        <v>9</v>
      </c>
    </row>
    <row r="21" spans="1:242" ht="12.95" customHeight="1">
      <c r="A21" s="728">
        <v>9</v>
      </c>
      <c r="B21" s="389" t="s">
        <v>72</v>
      </c>
      <c r="C21" s="282" t="s">
        <v>32</v>
      </c>
      <c r="D21" s="418">
        <v>0</v>
      </c>
      <c r="E21" s="406"/>
      <c r="F21" s="407">
        <v>3</v>
      </c>
      <c r="G21" s="377">
        <v>2</v>
      </c>
      <c r="H21" s="289"/>
      <c r="I21" s="290">
        <v>2</v>
      </c>
      <c r="J21" s="405">
        <v>1</v>
      </c>
      <c r="K21" s="406"/>
      <c r="L21" s="407">
        <v>3</v>
      </c>
      <c r="M21" s="316">
        <v>3</v>
      </c>
      <c r="N21" s="311"/>
      <c r="O21" s="312">
        <v>1</v>
      </c>
      <c r="P21" s="300">
        <v>2</v>
      </c>
      <c r="Q21" s="289"/>
      <c r="R21" s="290">
        <v>2</v>
      </c>
      <c r="S21" s="405">
        <v>1</v>
      </c>
      <c r="T21" s="406"/>
      <c r="U21" s="407">
        <v>3</v>
      </c>
      <c r="V21" s="316">
        <v>3</v>
      </c>
      <c r="W21" s="311"/>
      <c r="X21" s="312">
        <v>0</v>
      </c>
      <c r="Y21" s="405">
        <v>0</v>
      </c>
      <c r="Z21" s="406"/>
      <c r="AA21" s="407">
        <v>3</v>
      </c>
      <c r="AB21" s="380"/>
      <c r="AC21" s="381"/>
      <c r="AD21" s="381"/>
      <c r="AE21" s="300">
        <v>2</v>
      </c>
      <c r="AF21" s="289"/>
      <c r="AG21" s="290">
        <v>2</v>
      </c>
      <c r="AH21" s="405">
        <v>0</v>
      </c>
      <c r="AI21" s="406"/>
      <c r="AJ21" s="407">
        <v>3</v>
      </c>
      <c r="AK21" s="718"/>
      <c r="AL21" s="720"/>
      <c r="AM21" s="385"/>
      <c r="AN21" s="722"/>
      <c r="AO21" s="726"/>
    </row>
    <row r="22" spans="1:242" ht="12.95" customHeight="1">
      <c r="A22" s="715">
        <v>10</v>
      </c>
      <c r="B22" s="379" t="s">
        <v>20</v>
      </c>
      <c r="C22" s="281" t="s">
        <v>19</v>
      </c>
      <c r="D22" s="413"/>
      <c r="E22" s="422">
        <v>0</v>
      </c>
      <c r="F22" s="401"/>
      <c r="G22" s="345"/>
      <c r="H22" s="314">
        <v>2</v>
      </c>
      <c r="I22" s="317"/>
      <c r="J22" s="423"/>
      <c r="K22" s="400">
        <v>0</v>
      </c>
      <c r="L22" s="401"/>
      <c r="M22" s="345"/>
      <c r="N22" s="314">
        <v>2</v>
      </c>
      <c r="O22" s="317"/>
      <c r="P22" s="297"/>
      <c r="Q22" s="298">
        <v>1</v>
      </c>
      <c r="R22" s="299"/>
      <c r="S22" s="416"/>
      <c r="T22" s="400">
        <v>0</v>
      </c>
      <c r="U22" s="417"/>
      <c r="V22" s="412"/>
      <c r="W22" s="409">
        <v>0</v>
      </c>
      <c r="X22" s="410"/>
      <c r="Y22" s="363"/>
      <c r="Z22" s="298">
        <v>1</v>
      </c>
      <c r="AA22" s="364"/>
      <c r="AB22" s="297"/>
      <c r="AC22" s="298">
        <v>1</v>
      </c>
      <c r="AD22" s="299"/>
      <c r="AE22" s="382"/>
      <c r="AF22" s="343"/>
      <c r="AG22" s="344"/>
      <c r="AH22" s="399"/>
      <c r="AI22" s="400">
        <v>0</v>
      </c>
      <c r="AJ22" s="401"/>
      <c r="AK22" s="717">
        <f t="shared" ref="AK22" si="24">SUM(E22+H22+K22+N22+Q22+T22+W22+Z22+AC22+AF22+AI22)</f>
        <v>7</v>
      </c>
      <c r="AL22" s="740">
        <f t="shared" ref="AL22" si="25">SUM(D23+G23+J23+M23+P23+S23+V23+Y23+AB23+AE23+AH23)</f>
        <v>15</v>
      </c>
      <c r="AM22" s="384" t="s">
        <v>216</v>
      </c>
      <c r="AN22" s="721">
        <f t="shared" ref="AN22" si="26">SUM(F23+I23+L23+O23+R23+U23+X23+AA23+AD23+AG23+AJ23)</f>
        <v>23</v>
      </c>
      <c r="AO22" s="725">
        <v>8</v>
      </c>
    </row>
    <row r="23" spans="1:242" ht="12.95" customHeight="1">
      <c r="A23" s="716">
        <v>10</v>
      </c>
      <c r="B23" s="376" t="s">
        <v>20</v>
      </c>
      <c r="C23" s="282" t="s">
        <v>168</v>
      </c>
      <c r="D23" s="419">
        <v>1</v>
      </c>
      <c r="E23" s="419"/>
      <c r="F23" s="407">
        <v>3</v>
      </c>
      <c r="G23" s="352">
        <v>3</v>
      </c>
      <c r="H23" s="311"/>
      <c r="I23" s="318">
        <v>1</v>
      </c>
      <c r="J23" s="411">
        <v>0</v>
      </c>
      <c r="K23" s="406"/>
      <c r="L23" s="407">
        <v>3</v>
      </c>
      <c r="M23" s="352">
        <v>3</v>
      </c>
      <c r="N23" s="311"/>
      <c r="O23" s="318">
        <v>1</v>
      </c>
      <c r="P23" s="300">
        <v>2</v>
      </c>
      <c r="Q23" s="289"/>
      <c r="R23" s="290">
        <v>2</v>
      </c>
      <c r="S23" s="418">
        <v>0</v>
      </c>
      <c r="T23" s="406"/>
      <c r="U23" s="419">
        <v>3</v>
      </c>
      <c r="V23" s="411">
        <v>1</v>
      </c>
      <c r="W23" s="406"/>
      <c r="X23" s="407">
        <v>3</v>
      </c>
      <c r="Y23" s="366">
        <v>2</v>
      </c>
      <c r="Z23" s="289"/>
      <c r="AA23" s="351">
        <v>2</v>
      </c>
      <c r="AB23" s="300">
        <v>2</v>
      </c>
      <c r="AC23" s="289"/>
      <c r="AD23" s="290">
        <v>2</v>
      </c>
      <c r="AE23" s="365"/>
      <c r="AF23" s="349"/>
      <c r="AG23" s="350"/>
      <c r="AH23" s="405">
        <v>1</v>
      </c>
      <c r="AI23" s="406"/>
      <c r="AJ23" s="407">
        <v>3</v>
      </c>
      <c r="AK23" s="718"/>
      <c r="AL23" s="741"/>
      <c r="AM23" s="385"/>
      <c r="AN23" s="722"/>
      <c r="AO23" s="726"/>
    </row>
    <row r="24" spans="1:242" ht="12.75" customHeight="1">
      <c r="A24" s="715">
        <v>11</v>
      </c>
      <c r="B24" s="379" t="s">
        <v>20</v>
      </c>
      <c r="C24" s="281" t="s">
        <v>28</v>
      </c>
      <c r="D24" s="371"/>
      <c r="E24" s="392">
        <v>2</v>
      </c>
      <c r="F24" s="315"/>
      <c r="G24" s="416"/>
      <c r="H24" s="400">
        <v>0</v>
      </c>
      <c r="I24" s="417"/>
      <c r="J24" s="425"/>
      <c r="K24" s="298">
        <v>1</v>
      </c>
      <c r="L24" s="299"/>
      <c r="M24" s="345"/>
      <c r="N24" s="314">
        <v>2</v>
      </c>
      <c r="O24" s="317"/>
      <c r="P24" s="399"/>
      <c r="Q24" s="400">
        <v>0</v>
      </c>
      <c r="R24" s="401"/>
      <c r="S24" s="345"/>
      <c r="T24" s="314">
        <v>2</v>
      </c>
      <c r="U24" s="317"/>
      <c r="V24" s="367"/>
      <c r="W24" s="286">
        <v>1</v>
      </c>
      <c r="X24" s="287"/>
      <c r="Y24" s="345"/>
      <c r="Z24" s="314">
        <v>2</v>
      </c>
      <c r="AA24" s="317"/>
      <c r="AB24" s="313"/>
      <c r="AC24" s="314">
        <v>2</v>
      </c>
      <c r="AD24" s="315"/>
      <c r="AE24" s="313"/>
      <c r="AF24" s="314">
        <v>2</v>
      </c>
      <c r="AG24" s="315"/>
      <c r="AH24" s="382"/>
      <c r="AI24" s="343"/>
      <c r="AJ24" s="344"/>
      <c r="AK24" s="717">
        <f t="shared" ref="AK24" si="27">SUM(E24+H24+K24+N24+Q24+T24+W24+Z24+AC24+AF24+AI24)</f>
        <v>14</v>
      </c>
      <c r="AL24" s="719">
        <f t="shared" ref="AL24" si="28">SUM(D25+G25+J25+M25+P25+S25+V25+Y25+AB25+AE25+AH25)</f>
        <v>23</v>
      </c>
      <c r="AM24" s="384" t="s">
        <v>216</v>
      </c>
      <c r="AN24" s="721">
        <f t="shared" ref="AN24" si="29">SUM(F25+I25+L25+O25+R25+U25+X25+AA25+AD25+AG25+AJ25)</f>
        <v>13</v>
      </c>
      <c r="AO24" s="723" t="s">
        <v>13</v>
      </c>
    </row>
    <row r="25" spans="1:242" ht="15.75" customHeight="1">
      <c r="A25" s="716">
        <v>10</v>
      </c>
      <c r="B25" s="376" t="s">
        <v>20</v>
      </c>
      <c r="C25" s="282" t="s">
        <v>31</v>
      </c>
      <c r="D25" s="318">
        <v>3</v>
      </c>
      <c r="E25" s="318"/>
      <c r="F25" s="312">
        <v>1</v>
      </c>
      <c r="G25" s="418">
        <v>1</v>
      </c>
      <c r="H25" s="406"/>
      <c r="I25" s="419">
        <v>3</v>
      </c>
      <c r="J25" s="377">
        <v>2</v>
      </c>
      <c r="K25" s="289"/>
      <c r="L25" s="290">
        <v>2</v>
      </c>
      <c r="M25" s="352">
        <v>3</v>
      </c>
      <c r="N25" s="311"/>
      <c r="O25" s="318">
        <v>0</v>
      </c>
      <c r="P25" s="405">
        <v>0</v>
      </c>
      <c r="Q25" s="406"/>
      <c r="R25" s="407">
        <v>3</v>
      </c>
      <c r="S25" s="352">
        <v>3</v>
      </c>
      <c r="T25" s="311"/>
      <c r="U25" s="318">
        <v>0</v>
      </c>
      <c r="V25" s="377">
        <v>2</v>
      </c>
      <c r="W25" s="289"/>
      <c r="X25" s="290">
        <v>2</v>
      </c>
      <c r="Y25" s="352">
        <v>3</v>
      </c>
      <c r="Z25" s="311"/>
      <c r="AA25" s="318">
        <v>1</v>
      </c>
      <c r="AB25" s="316">
        <v>3</v>
      </c>
      <c r="AC25" s="311"/>
      <c r="AD25" s="312">
        <v>0</v>
      </c>
      <c r="AE25" s="316">
        <v>3</v>
      </c>
      <c r="AF25" s="311"/>
      <c r="AG25" s="312">
        <v>1</v>
      </c>
      <c r="AH25" s="365"/>
      <c r="AI25" s="349"/>
      <c r="AJ25" s="350"/>
      <c r="AK25" s="718"/>
      <c r="AL25" s="720"/>
      <c r="AM25" s="385"/>
      <c r="AN25" s="722"/>
      <c r="AO25" s="724"/>
    </row>
    <row r="27" spans="1:242" customFormat="1" ht="14.1" customHeight="1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7"/>
      <c r="AL27" s="217"/>
      <c r="AM27" s="217"/>
      <c r="AN27" s="217"/>
      <c r="AO27" s="217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4"/>
      <c r="FU27" s="214"/>
      <c r="FV27" s="214"/>
      <c r="FW27" s="214"/>
      <c r="FX27" s="214"/>
      <c r="FY27" s="214"/>
      <c r="FZ27" s="214"/>
      <c r="GA27" s="214"/>
      <c r="GB27" s="214"/>
      <c r="GC27" s="214"/>
      <c r="GD27" s="214"/>
      <c r="GE27" s="214"/>
      <c r="GF27" s="214"/>
      <c r="GG27" s="214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</row>
    <row r="28" spans="1:242" customFormat="1" ht="14.1" customHeight="1">
      <c r="A28" s="215"/>
      <c r="B28" s="212"/>
      <c r="C28" s="212"/>
      <c r="D28" s="212"/>
      <c r="E28" s="212"/>
      <c r="F28" s="212"/>
      <c r="G28" s="212"/>
      <c r="H28" s="216"/>
      <c r="I28" s="217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6"/>
      <c r="W28" s="216"/>
      <c r="X28" s="217"/>
      <c r="Y28" s="218"/>
      <c r="Z28" s="216"/>
      <c r="AA28" s="217"/>
      <c r="AB28" s="217"/>
      <c r="AC28" s="217"/>
      <c r="AD28" s="217"/>
      <c r="AE28" s="217"/>
      <c r="AF28" s="217"/>
      <c r="AG28" s="212"/>
      <c r="AH28" s="212"/>
      <c r="AI28" s="212"/>
      <c r="AJ28" s="212"/>
      <c r="AK28" s="217"/>
      <c r="AL28" s="217"/>
      <c r="AM28" s="217"/>
      <c r="AN28" s="217"/>
      <c r="AO28" s="217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4"/>
      <c r="FU28" s="214"/>
      <c r="FV28" s="214"/>
      <c r="FW28" s="214"/>
      <c r="FX28" s="214"/>
      <c r="FY28" s="214"/>
      <c r="FZ28" s="214"/>
      <c r="GA28" s="214"/>
      <c r="GB28" s="214"/>
      <c r="GC28" s="214"/>
      <c r="GD28" s="214"/>
      <c r="GE28" s="214"/>
      <c r="GF28" s="214"/>
      <c r="GG28" s="214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</row>
    <row r="29" spans="1:242" customFormat="1" ht="14.1" customHeight="1">
      <c r="A29" s="215"/>
      <c r="B29" s="212"/>
      <c r="C29" s="212"/>
      <c r="D29" s="212"/>
      <c r="E29" s="212"/>
      <c r="F29" s="212"/>
      <c r="G29" s="212"/>
      <c r="H29" s="216"/>
      <c r="I29" s="212"/>
      <c r="J29" s="218"/>
      <c r="K29" s="216"/>
      <c r="L29" s="217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8"/>
      <c r="AA29" s="217"/>
      <c r="AB29" s="217"/>
      <c r="AC29" s="217"/>
      <c r="AD29" s="217"/>
      <c r="AE29" s="217"/>
      <c r="AF29" s="217"/>
      <c r="AG29" s="212"/>
      <c r="AH29" s="212"/>
      <c r="AI29" s="212"/>
      <c r="AJ29" s="212"/>
      <c r="AK29" s="217"/>
      <c r="AL29" s="217"/>
      <c r="AM29" s="217"/>
      <c r="AN29" s="217"/>
      <c r="AO29" s="217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4"/>
      <c r="FU29" s="214"/>
      <c r="FV29" s="214"/>
      <c r="FW29" s="214"/>
      <c r="FX29" s="214"/>
      <c r="FY29" s="214"/>
      <c r="FZ29" s="214"/>
      <c r="GA29" s="214"/>
      <c r="GB29" s="214"/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</row>
    <row r="30" spans="1:242" customFormat="1" ht="14.1" customHeight="1">
      <c r="A30" s="215"/>
      <c r="B30" s="212"/>
      <c r="C30" s="212"/>
      <c r="D30" s="212"/>
      <c r="E30" s="212"/>
      <c r="F30" s="212"/>
      <c r="G30" s="212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6"/>
      <c r="U30" s="217"/>
      <c r="V30" s="218"/>
      <c r="W30" s="216"/>
      <c r="X30" s="217"/>
      <c r="Y30" s="218"/>
      <c r="Z30" s="218"/>
      <c r="AA30" s="217"/>
      <c r="AB30" s="217"/>
      <c r="AC30" s="217"/>
      <c r="AD30" s="217"/>
      <c r="AE30" s="217"/>
      <c r="AF30" s="217"/>
      <c r="AG30" s="212"/>
      <c r="AH30" s="212"/>
      <c r="AI30" s="212"/>
      <c r="AJ30" s="212"/>
      <c r="AK30" s="217"/>
      <c r="AL30" s="217"/>
      <c r="AM30" s="217"/>
      <c r="AN30" s="217"/>
      <c r="AO30" s="217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  <c r="BI30" s="213"/>
      <c r="BJ30" s="213"/>
      <c r="BK30" s="213"/>
      <c r="BL30" s="213"/>
      <c r="BM30" s="213"/>
      <c r="BN30" s="213"/>
      <c r="BO30" s="213"/>
      <c r="BP30" s="213"/>
      <c r="BQ30" s="213"/>
      <c r="BR30" s="213"/>
      <c r="BS30" s="213"/>
      <c r="BT30" s="213"/>
      <c r="BU30" s="213"/>
      <c r="BV30" s="213"/>
      <c r="BW30" s="213"/>
      <c r="BX30" s="213"/>
      <c r="BY30" s="213"/>
      <c r="BZ30" s="213"/>
      <c r="CA30" s="213"/>
      <c r="CB30" s="213"/>
      <c r="CC30" s="213"/>
      <c r="CD30" s="213"/>
      <c r="CE30" s="213"/>
      <c r="CF30" s="213"/>
      <c r="CG30" s="213"/>
      <c r="CH30" s="213"/>
      <c r="CI30" s="213"/>
      <c r="CJ30" s="213"/>
      <c r="CK30" s="213"/>
      <c r="CL30" s="213"/>
      <c r="CM30" s="213"/>
      <c r="CN30" s="213"/>
      <c r="CO30" s="213"/>
      <c r="CP30" s="213"/>
      <c r="CQ30" s="213"/>
      <c r="CR30" s="213"/>
      <c r="CS30" s="213"/>
      <c r="CT30" s="213"/>
      <c r="CU30" s="213"/>
      <c r="CV30" s="213"/>
      <c r="CW30" s="213"/>
      <c r="CX30" s="213"/>
      <c r="CY30" s="213"/>
      <c r="CZ30" s="213"/>
      <c r="DA30" s="213"/>
      <c r="DB30" s="213"/>
      <c r="DC30" s="213"/>
      <c r="DD30" s="213"/>
      <c r="DE30" s="213"/>
      <c r="DF30" s="213"/>
      <c r="DG30" s="213"/>
      <c r="DH30" s="213"/>
      <c r="DI30" s="213"/>
      <c r="DJ30" s="213"/>
      <c r="DK30" s="213"/>
      <c r="DL30" s="213"/>
      <c r="DM30" s="213"/>
      <c r="DN30" s="213"/>
      <c r="DO30" s="213"/>
      <c r="DP30" s="213"/>
      <c r="DQ30" s="213"/>
      <c r="DR30" s="213"/>
      <c r="DS30" s="213"/>
      <c r="DT30" s="213"/>
      <c r="DU30" s="213"/>
      <c r="DV30" s="213"/>
      <c r="DW30" s="213"/>
      <c r="DX30" s="213"/>
      <c r="DY30" s="213"/>
      <c r="DZ30" s="213"/>
      <c r="EA30" s="213"/>
      <c r="EB30" s="213"/>
      <c r="EC30" s="213"/>
      <c r="ED30" s="213"/>
      <c r="EE30" s="213"/>
      <c r="EF30" s="213"/>
      <c r="EG30" s="213"/>
      <c r="EH30" s="213"/>
      <c r="EI30" s="213"/>
      <c r="EJ30" s="213"/>
      <c r="EK30" s="213"/>
      <c r="EL30" s="213"/>
      <c r="EM30" s="213"/>
      <c r="EN30" s="213"/>
      <c r="EO30" s="213"/>
      <c r="EP30" s="213"/>
      <c r="EQ30" s="213"/>
      <c r="ER30" s="213"/>
      <c r="ES30" s="213"/>
      <c r="ET30" s="213"/>
      <c r="EU30" s="213"/>
      <c r="EV30" s="213"/>
      <c r="EW30" s="213"/>
      <c r="EX30" s="213"/>
      <c r="EY30" s="213"/>
      <c r="EZ30" s="213"/>
      <c r="FA30" s="213"/>
      <c r="FB30" s="213"/>
      <c r="FC30" s="213"/>
      <c r="FD30" s="213"/>
      <c r="FE30" s="213"/>
      <c r="FF30" s="213"/>
      <c r="FG30" s="213"/>
      <c r="FH30" s="213"/>
      <c r="FI30" s="213"/>
      <c r="FJ30" s="213"/>
      <c r="FK30" s="213"/>
      <c r="FL30" s="213"/>
      <c r="FM30" s="213"/>
      <c r="FN30" s="213"/>
      <c r="FO30" s="213"/>
      <c r="FP30" s="213"/>
      <c r="FQ30" s="213"/>
      <c r="FR30" s="213"/>
      <c r="FS30" s="213"/>
      <c r="FT30" s="214"/>
      <c r="FU30" s="214"/>
      <c r="FV30" s="214"/>
      <c r="FW30" s="214"/>
      <c r="FX30" s="214"/>
      <c r="FY30" s="214"/>
      <c r="FZ30" s="214"/>
      <c r="GA30" s="214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214"/>
      <c r="HK30" s="214"/>
      <c r="HL30" s="214"/>
      <c r="HM30" s="214"/>
      <c r="HN30" s="214"/>
      <c r="HO30" s="214"/>
      <c r="HP30" s="214"/>
      <c r="HQ30" s="214"/>
      <c r="HR30" s="214"/>
      <c r="HS30" s="214"/>
      <c r="HT30" s="214"/>
      <c r="HU30" s="214"/>
      <c r="HV30" s="214"/>
      <c r="HW30" s="214"/>
      <c r="HX30" s="214"/>
      <c r="HY30" s="214"/>
      <c r="HZ30" s="214"/>
      <c r="IA30" s="214"/>
      <c r="IB30" s="214"/>
      <c r="IC30" s="214"/>
      <c r="ID30" s="214"/>
      <c r="IE30" s="214"/>
      <c r="IF30" s="214"/>
      <c r="IG30" s="214"/>
      <c r="IH30" s="214"/>
    </row>
    <row r="31" spans="1:242" customFormat="1" ht="15">
      <c r="A31" s="215"/>
      <c r="B31" s="212"/>
      <c r="C31" s="212"/>
      <c r="D31" s="212"/>
      <c r="E31" s="212"/>
      <c r="F31" s="212"/>
      <c r="G31" s="212"/>
      <c r="H31" s="216"/>
      <c r="I31" s="217"/>
      <c r="J31" s="218"/>
      <c r="K31" s="216"/>
      <c r="L31" s="217"/>
      <c r="M31" s="218"/>
      <c r="N31" s="216"/>
      <c r="O31" s="217"/>
      <c r="P31" s="218"/>
      <c r="Q31" s="216"/>
      <c r="R31" s="217"/>
      <c r="S31" s="218"/>
      <c r="T31" s="216"/>
      <c r="U31" s="217"/>
      <c r="V31" s="218"/>
      <c r="W31" s="216"/>
      <c r="X31" s="217"/>
      <c r="Y31" s="218"/>
      <c r="Z31" s="218"/>
      <c r="AA31" s="217"/>
      <c r="AB31" s="217"/>
      <c r="AC31" s="217"/>
      <c r="AD31" s="217"/>
      <c r="AE31" s="217"/>
      <c r="AF31" s="217"/>
      <c r="AG31" s="212"/>
      <c r="AH31" s="212"/>
      <c r="AI31" s="212"/>
      <c r="AJ31" s="212"/>
      <c r="AK31" s="217"/>
      <c r="AL31" s="217"/>
      <c r="AM31" s="217"/>
      <c r="AN31" s="217"/>
      <c r="AO31" s="217"/>
    </row>
    <row r="32" spans="1:242" customFormat="1" ht="15">
      <c r="A32" s="220" t="s">
        <v>205</v>
      </c>
      <c r="B32" s="220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18"/>
      <c r="N32" s="216"/>
      <c r="O32" s="217"/>
      <c r="P32" s="218"/>
      <c r="Q32" s="216"/>
      <c r="R32" s="217"/>
      <c r="S32" s="218"/>
      <c r="T32" s="216"/>
      <c r="U32" s="217"/>
      <c r="V32" s="218"/>
      <c r="W32" s="216"/>
      <c r="X32" s="217"/>
      <c r="Y32" s="218"/>
      <c r="Z32" s="216"/>
      <c r="AA32" s="217"/>
      <c r="AB32" s="217"/>
      <c r="AC32" s="217"/>
      <c r="AD32" s="217"/>
      <c r="AE32" s="217"/>
      <c r="AF32" s="217"/>
      <c r="AG32" s="212"/>
      <c r="AH32" s="212"/>
      <c r="AI32" s="212"/>
      <c r="AJ32" s="212"/>
      <c r="AK32" s="217"/>
      <c r="AL32" s="217"/>
      <c r="AM32" s="217"/>
      <c r="AN32" s="217"/>
      <c r="AO32" s="217"/>
    </row>
  </sheetData>
  <protectedRanges>
    <protectedRange sqref="N28:N32" name="Diapazons4_1_1"/>
    <protectedRange sqref="R28:Z32" name="Diapazons2_1_1"/>
    <protectedRange sqref="I28:I32 M28:N32 A28:F32" name="Diapazons1_9_2_1_1_1_1"/>
    <protectedRange sqref="L28:L32" name="Diapazons3_1_1"/>
  </protectedRanges>
  <mergeCells count="60">
    <mergeCell ref="B1:AK1"/>
    <mergeCell ref="AH3:AJ3"/>
    <mergeCell ref="A4:A5"/>
    <mergeCell ref="AK4:AK5"/>
    <mergeCell ref="A14:A15"/>
    <mergeCell ref="A12:A13"/>
    <mergeCell ref="A10:A11"/>
    <mergeCell ref="A8:A9"/>
    <mergeCell ref="A6:A7"/>
    <mergeCell ref="AK10:AK11"/>
    <mergeCell ref="AK12:AK13"/>
    <mergeCell ref="AK14:AK15"/>
    <mergeCell ref="A24:A25"/>
    <mergeCell ref="A22:A23"/>
    <mergeCell ref="A20:A21"/>
    <mergeCell ref="A18:A19"/>
    <mergeCell ref="A16:A17"/>
    <mergeCell ref="AN4:AN5"/>
    <mergeCell ref="AO4:AO5"/>
    <mergeCell ref="AO6:AO7"/>
    <mergeCell ref="AO8:AO9"/>
    <mergeCell ref="AE3:AG3"/>
    <mergeCell ref="AK6:AK7"/>
    <mergeCell ref="AK8:AK9"/>
    <mergeCell ref="AL6:AL7"/>
    <mergeCell ref="AL8:AL9"/>
    <mergeCell ref="AL3:AN3"/>
    <mergeCell ref="AL4:AL5"/>
    <mergeCell ref="AM4:AM5"/>
    <mergeCell ref="AO12:AO13"/>
    <mergeCell ref="AO14:AO15"/>
    <mergeCell ref="AO16:AO17"/>
    <mergeCell ref="AO18:AO19"/>
    <mergeCell ref="AO20:AO21"/>
    <mergeCell ref="AK16:AK17"/>
    <mergeCell ref="AK18:AK19"/>
    <mergeCell ref="AO22:AO23"/>
    <mergeCell ref="AO24:AO25"/>
    <mergeCell ref="AO10:AO11"/>
    <mergeCell ref="AK20:AK21"/>
    <mergeCell ref="AK22:AK23"/>
    <mergeCell ref="AK24:AK25"/>
    <mergeCell ref="AL10:AL11"/>
    <mergeCell ref="AL12:AL13"/>
    <mergeCell ref="AL14:AL15"/>
    <mergeCell ref="AL16:AL17"/>
    <mergeCell ref="AL18:AL19"/>
    <mergeCell ref="AN20:AN21"/>
    <mergeCell ref="AN22:AN23"/>
    <mergeCell ref="AN24:AN25"/>
    <mergeCell ref="AL20:AL21"/>
    <mergeCell ref="AL22:AL23"/>
    <mergeCell ref="AL24:AL25"/>
    <mergeCell ref="AN6:AN7"/>
    <mergeCell ref="AN8:AN9"/>
    <mergeCell ref="AN10:AN11"/>
    <mergeCell ref="AN12:AN13"/>
    <mergeCell ref="AN14:AN15"/>
    <mergeCell ref="AN16:AN17"/>
    <mergeCell ref="AN18:AN19"/>
  </mergeCells>
  <conditionalFormatting sqref="G28:G31">
    <cfRule type="expression" dxfId="1219" priority="91" stopIfTrue="1">
      <formula>A28=0</formula>
    </cfRule>
  </conditionalFormatting>
  <conditionalFormatting sqref="H28:H31">
    <cfRule type="expression" dxfId="1218" priority="90" stopIfTrue="1">
      <formula>A28=0</formula>
    </cfRule>
  </conditionalFormatting>
  <conditionalFormatting sqref="J28:J31">
    <cfRule type="expression" dxfId="1217" priority="89" stopIfTrue="1">
      <formula>A28=0</formula>
    </cfRule>
  </conditionalFormatting>
  <conditionalFormatting sqref="R28:R32">
    <cfRule type="expression" dxfId="1216" priority="87" stopIfTrue="1">
      <formula>A28=0</formula>
    </cfRule>
    <cfRule type="expression" dxfId="1215" priority="88" stopIfTrue="1">
      <formula>R28=99</formula>
    </cfRule>
  </conditionalFormatting>
  <conditionalFormatting sqref="O28:O32 AA28:AA32">
    <cfRule type="expression" dxfId="1214" priority="86" stopIfTrue="1">
      <formula>A28=0</formula>
    </cfRule>
  </conditionalFormatting>
  <conditionalFormatting sqref="P28:P32">
    <cfRule type="expression" dxfId="1213" priority="85" stopIfTrue="1">
      <formula>A28=0</formula>
    </cfRule>
  </conditionalFormatting>
  <conditionalFormatting sqref="S28:S32">
    <cfRule type="expression" dxfId="1212" priority="84" stopIfTrue="1">
      <formula>A28=0</formula>
    </cfRule>
  </conditionalFormatting>
  <conditionalFormatting sqref="W28:W32">
    <cfRule type="expression" dxfId="1211" priority="83" stopIfTrue="1">
      <formula>A28=0</formula>
    </cfRule>
  </conditionalFormatting>
  <conditionalFormatting sqref="Y28:Y32">
    <cfRule type="expression" dxfId="1210" priority="82" stopIfTrue="1">
      <formula>A28=0</formula>
    </cfRule>
  </conditionalFormatting>
  <conditionalFormatting sqref="D28:D31">
    <cfRule type="expression" dxfId="1209" priority="79" stopIfTrue="1">
      <formula>L28=1</formula>
    </cfRule>
    <cfRule type="expression" dxfId="1208" priority="80" stopIfTrue="1">
      <formula>L28=2</formula>
    </cfRule>
    <cfRule type="expression" dxfId="1207" priority="81" stopIfTrue="1">
      <formula>L28=3</formula>
    </cfRule>
  </conditionalFormatting>
  <conditionalFormatting sqref="T28:T32">
    <cfRule type="expression" dxfId="1206" priority="77" stopIfTrue="1">
      <formula>A28=0</formula>
    </cfRule>
    <cfRule type="expression" dxfId="1205" priority="78" stopIfTrue="1">
      <formula>T28=99</formula>
    </cfRule>
  </conditionalFormatting>
  <conditionalFormatting sqref="V29:V32">
    <cfRule type="expression" dxfId="1204" priority="75" stopIfTrue="1">
      <formula>A29=0</formula>
    </cfRule>
    <cfRule type="expression" dxfId="1203" priority="76" stopIfTrue="1">
      <formula>V29=99</formula>
    </cfRule>
  </conditionalFormatting>
  <conditionalFormatting sqref="X28:X32">
    <cfRule type="expression" dxfId="1202" priority="73" stopIfTrue="1">
      <formula>A28=0</formula>
    </cfRule>
    <cfRule type="expression" dxfId="1201" priority="74" stopIfTrue="1">
      <formula>X28=99</formula>
    </cfRule>
  </conditionalFormatting>
  <conditionalFormatting sqref="Z29:Z32">
    <cfRule type="expression" dxfId="1200" priority="71" stopIfTrue="1">
      <formula>A29=0</formula>
    </cfRule>
    <cfRule type="expression" dxfId="1199" priority="72" stopIfTrue="1">
      <formula>Z29=99</formula>
    </cfRule>
  </conditionalFormatting>
  <conditionalFormatting sqref="M28:M32">
    <cfRule type="expression" dxfId="1198" priority="70" stopIfTrue="1">
      <formula>A28=0</formula>
    </cfRule>
  </conditionalFormatting>
  <conditionalFormatting sqref="L28:L31">
    <cfRule type="cellIs" dxfId="1197" priority="67" stopIfTrue="1" operator="equal">
      <formula>1</formula>
    </cfRule>
    <cfRule type="cellIs" dxfId="1196" priority="68" stopIfTrue="1" operator="equal">
      <formula>2</formula>
    </cfRule>
    <cfRule type="cellIs" dxfId="1195" priority="69" stopIfTrue="1" operator="equal">
      <formula>3</formula>
    </cfRule>
  </conditionalFormatting>
  <conditionalFormatting sqref="G28:G30">
    <cfRule type="expression" dxfId="1194" priority="66" stopIfTrue="1">
      <formula>A28=0</formula>
    </cfRule>
  </conditionalFormatting>
  <conditionalFormatting sqref="H28:H31">
    <cfRule type="expression" dxfId="1193" priority="65" stopIfTrue="1">
      <formula>A28=0</formula>
    </cfRule>
  </conditionalFormatting>
  <conditionalFormatting sqref="J28:J30">
    <cfRule type="expression" dxfId="1192" priority="64" stopIfTrue="1">
      <formula>A28=0</formula>
    </cfRule>
  </conditionalFormatting>
  <conditionalFormatting sqref="R28:R30">
    <cfRule type="expression" dxfId="1191" priority="62" stopIfTrue="1">
      <formula>A28=0</formula>
    </cfRule>
    <cfRule type="expression" dxfId="1190" priority="63" stopIfTrue="1">
      <formula>R28=99</formula>
    </cfRule>
  </conditionalFormatting>
  <conditionalFormatting sqref="O28:O30">
    <cfRule type="expression" dxfId="1189" priority="61" stopIfTrue="1">
      <formula>A28=0</formula>
    </cfRule>
  </conditionalFormatting>
  <conditionalFormatting sqref="P28:P30">
    <cfRule type="expression" dxfId="1188" priority="60" stopIfTrue="1">
      <formula>A28=0</formula>
    </cfRule>
  </conditionalFormatting>
  <conditionalFormatting sqref="Q28:Q32">
    <cfRule type="expression" dxfId="1187" priority="59" stopIfTrue="1">
      <formula>A28=0</formula>
    </cfRule>
  </conditionalFormatting>
  <conditionalFormatting sqref="S28:S30">
    <cfRule type="expression" dxfId="1186" priority="58" stopIfTrue="1">
      <formula>A28=0</formula>
    </cfRule>
  </conditionalFormatting>
  <conditionalFormatting sqref="U28:U32">
    <cfRule type="expression" dxfId="1185" priority="57" stopIfTrue="1">
      <formula>A28=0</formula>
    </cfRule>
  </conditionalFormatting>
  <conditionalFormatting sqref="W28:W30">
    <cfRule type="expression" dxfId="1184" priority="56" stopIfTrue="1">
      <formula>A28=0</formula>
    </cfRule>
  </conditionalFormatting>
  <conditionalFormatting sqref="Y28:Y30">
    <cfRule type="expression" dxfId="1183" priority="55" stopIfTrue="1">
      <formula>A28=0</formula>
    </cfRule>
  </conditionalFormatting>
  <conditionalFormatting sqref="D28:D30">
    <cfRule type="expression" dxfId="1182" priority="52" stopIfTrue="1">
      <formula>L28=1</formula>
    </cfRule>
    <cfRule type="expression" dxfId="1181" priority="53" stopIfTrue="1">
      <formula>L28=2</formula>
    </cfRule>
    <cfRule type="expression" dxfId="1180" priority="54" stopIfTrue="1">
      <formula>L28=3</formula>
    </cfRule>
  </conditionalFormatting>
  <conditionalFormatting sqref="T28:T30">
    <cfRule type="expression" dxfId="1179" priority="50" stopIfTrue="1">
      <formula>A28=0</formula>
    </cfRule>
    <cfRule type="expression" dxfId="1178" priority="51" stopIfTrue="1">
      <formula>T28=99</formula>
    </cfRule>
  </conditionalFormatting>
  <conditionalFormatting sqref="V29:V30">
    <cfRule type="expression" dxfId="1177" priority="48" stopIfTrue="1">
      <formula>A29=0</formula>
    </cfRule>
    <cfRule type="expression" dxfId="1176" priority="49" stopIfTrue="1">
      <formula>V29=99</formula>
    </cfRule>
  </conditionalFormatting>
  <conditionalFormatting sqref="X28:X30">
    <cfRule type="expression" dxfId="1175" priority="46" stopIfTrue="1">
      <formula>A28=0</formula>
    </cfRule>
    <cfRule type="expression" dxfId="1174" priority="47" stopIfTrue="1">
      <formula>X28=99</formula>
    </cfRule>
  </conditionalFormatting>
  <conditionalFormatting sqref="Z29:Z30">
    <cfRule type="expression" dxfId="1173" priority="44" stopIfTrue="1">
      <formula>A29=0</formula>
    </cfRule>
    <cfRule type="expression" dxfId="1172" priority="45" stopIfTrue="1">
      <formula>Z29=99</formula>
    </cfRule>
  </conditionalFormatting>
  <conditionalFormatting sqref="M28:M30">
    <cfRule type="expression" dxfId="1171" priority="43" stopIfTrue="1">
      <formula>A28=0</formula>
    </cfRule>
  </conditionalFormatting>
  <conditionalFormatting sqref="G28:G31">
    <cfRule type="expression" dxfId="1170" priority="42" stopIfTrue="1">
      <formula>A28=0</formula>
    </cfRule>
  </conditionalFormatting>
  <conditionalFormatting sqref="H28:H31">
    <cfRule type="expression" dxfId="1169" priority="41" stopIfTrue="1">
      <formula>A28=0</formula>
    </cfRule>
  </conditionalFormatting>
  <conditionalFormatting sqref="J28:J31">
    <cfRule type="expression" dxfId="1168" priority="40" stopIfTrue="1">
      <formula>A28=0</formula>
    </cfRule>
  </conditionalFormatting>
  <conditionalFormatting sqref="R28:R32">
    <cfRule type="expression" dxfId="1167" priority="38" stopIfTrue="1">
      <formula>A28=0</formula>
    </cfRule>
    <cfRule type="expression" dxfId="1166" priority="39" stopIfTrue="1">
      <formula>R28=99</formula>
    </cfRule>
  </conditionalFormatting>
  <conditionalFormatting sqref="O28:O32">
    <cfRule type="expression" dxfId="1165" priority="37" stopIfTrue="1">
      <formula>A28=0</formula>
    </cfRule>
  </conditionalFormatting>
  <conditionalFormatting sqref="P28:P32">
    <cfRule type="expression" dxfId="1164" priority="36" stopIfTrue="1">
      <formula>A28=0</formula>
    </cfRule>
  </conditionalFormatting>
  <conditionalFormatting sqref="Q28:Q32">
    <cfRule type="expression" dxfId="1163" priority="35" stopIfTrue="1">
      <formula>A28=0</formula>
    </cfRule>
  </conditionalFormatting>
  <conditionalFormatting sqref="S28:S32">
    <cfRule type="expression" dxfId="1162" priority="34" stopIfTrue="1">
      <formula>A28=0</formula>
    </cfRule>
  </conditionalFormatting>
  <conditionalFormatting sqref="U28:U32">
    <cfRule type="expression" dxfId="1161" priority="33" stopIfTrue="1">
      <formula>A28=0</formula>
    </cfRule>
  </conditionalFormatting>
  <conditionalFormatting sqref="W28:W32">
    <cfRule type="expression" dxfId="1160" priority="32" stopIfTrue="1">
      <formula>A28=0</formula>
    </cfRule>
  </conditionalFormatting>
  <conditionalFormatting sqref="Y28:Y32">
    <cfRule type="expression" dxfId="1159" priority="31" stopIfTrue="1">
      <formula>A28=0</formula>
    </cfRule>
  </conditionalFormatting>
  <conditionalFormatting sqref="D28:D31">
    <cfRule type="expression" dxfId="1158" priority="28" stopIfTrue="1">
      <formula>L28=1</formula>
    </cfRule>
    <cfRule type="expression" dxfId="1157" priority="29" stopIfTrue="1">
      <formula>L28=2</formula>
    </cfRule>
    <cfRule type="expression" dxfId="1156" priority="30" stopIfTrue="1">
      <formula>L28=3</formula>
    </cfRule>
  </conditionalFormatting>
  <conditionalFormatting sqref="T28:T32">
    <cfRule type="expression" dxfId="1155" priority="26" stopIfTrue="1">
      <formula>A28=0</formula>
    </cfRule>
    <cfRule type="expression" dxfId="1154" priority="27" stopIfTrue="1">
      <formula>T28=99</formula>
    </cfRule>
  </conditionalFormatting>
  <conditionalFormatting sqref="V29:V32">
    <cfRule type="expression" dxfId="1153" priority="24" stopIfTrue="1">
      <formula>A29=0</formula>
    </cfRule>
    <cfRule type="expression" dxfId="1152" priority="25" stopIfTrue="1">
      <formula>V29=99</formula>
    </cfRule>
  </conditionalFormatting>
  <conditionalFormatting sqref="X28:X32">
    <cfRule type="expression" dxfId="1151" priority="22" stopIfTrue="1">
      <formula>A28=0</formula>
    </cfRule>
    <cfRule type="expression" dxfId="1150" priority="23" stopIfTrue="1">
      <formula>X28=99</formula>
    </cfRule>
  </conditionalFormatting>
  <conditionalFormatting sqref="Z29:Z32">
    <cfRule type="expression" dxfId="1149" priority="20" stopIfTrue="1">
      <formula>A29=0</formula>
    </cfRule>
    <cfRule type="expression" dxfId="1148" priority="21" stopIfTrue="1">
      <formula>Z29=99</formula>
    </cfRule>
  </conditionalFormatting>
  <conditionalFormatting sqref="M28:M32">
    <cfRule type="expression" dxfId="1147" priority="19" stopIfTrue="1">
      <formula>A28=0</formula>
    </cfRule>
  </conditionalFormatting>
  <conditionalFormatting sqref="V29:V31 Z29:Z31">
    <cfRule type="expression" dxfId="1146" priority="18" stopIfTrue="1">
      <formula>FD27=0</formula>
    </cfRule>
  </conditionalFormatting>
  <conditionalFormatting sqref="F29">
    <cfRule type="expression" dxfId="1145" priority="17" stopIfTrue="1">
      <formula>A29=0</formula>
    </cfRule>
  </conditionalFormatting>
  <conditionalFormatting sqref="I29">
    <cfRule type="expression" dxfId="1144" priority="16" stopIfTrue="1">
      <formula>E29=0</formula>
    </cfRule>
  </conditionalFormatting>
  <conditionalFormatting sqref="E29">
    <cfRule type="expression" dxfId="1143" priority="92" stopIfTrue="1">
      <formula>FI27=0</formula>
    </cfRule>
  </conditionalFormatting>
  <conditionalFormatting sqref="AB28:AF28 AB32:AF32 AB29:AE31">
    <cfRule type="expression" dxfId="1142" priority="93" stopIfTrue="1">
      <formula>Q28=0</formula>
    </cfRule>
  </conditionalFormatting>
  <conditionalFormatting sqref="AF29:AF31">
    <cfRule type="expression" dxfId="1141" priority="15" stopIfTrue="1">
      <formula>U29=0</formula>
    </cfRule>
  </conditionalFormatting>
  <conditionalFormatting sqref="AP27:AP30">
    <cfRule type="expression" dxfId="1140" priority="95" stopIfTrue="1">
      <formula>AB29=0</formula>
    </cfRule>
  </conditionalFormatting>
  <conditionalFormatting sqref="V28">
    <cfRule type="expression" dxfId="1139" priority="13" stopIfTrue="1">
      <formula>C28=0</formula>
    </cfRule>
    <cfRule type="expression" dxfId="1138" priority="14" stopIfTrue="1">
      <formula>V28=99</formula>
    </cfRule>
  </conditionalFormatting>
  <conditionalFormatting sqref="V28">
    <cfRule type="expression" dxfId="1137" priority="11" stopIfTrue="1">
      <formula>C28=0</formula>
    </cfRule>
    <cfRule type="expression" dxfId="1136" priority="12" stopIfTrue="1">
      <formula>V28=99</formula>
    </cfRule>
  </conditionalFormatting>
  <conditionalFormatting sqref="V28">
    <cfRule type="expression" dxfId="1135" priority="9" stopIfTrue="1">
      <formula>C28=0</formula>
    </cfRule>
    <cfRule type="expression" dxfId="1134" priority="10" stopIfTrue="1">
      <formula>V28=99</formula>
    </cfRule>
  </conditionalFormatting>
  <conditionalFormatting sqref="Z28">
    <cfRule type="expression" dxfId="1133" priority="7" stopIfTrue="1">
      <formula>G28=0</formula>
    </cfRule>
    <cfRule type="expression" dxfId="1132" priority="8" stopIfTrue="1">
      <formula>Z28=99</formula>
    </cfRule>
  </conditionalFormatting>
  <conditionalFormatting sqref="Z28">
    <cfRule type="expression" dxfId="1131" priority="5" stopIfTrue="1">
      <formula>G28=0</formula>
    </cfRule>
    <cfRule type="expression" dxfId="1130" priority="6" stopIfTrue="1">
      <formula>Z28=99</formula>
    </cfRule>
  </conditionalFormatting>
  <conditionalFormatting sqref="Z28">
    <cfRule type="expression" dxfId="1129" priority="3" stopIfTrue="1">
      <formula>G28=0</formula>
    </cfRule>
    <cfRule type="expression" dxfId="1128" priority="4" stopIfTrue="1">
      <formula>Z28=99</formula>
    </cfRule>
  </conditionalFormatting>
  <conditionalFormatting sqref="AK27:AO32">
    <cfRule type="expression" dxfId="1127" priority="1" stopIfTrue="1">
      <formula>Z27=0</formula>
    </cfRule>
  </conditionalFormatting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workbookViewId="0">
      <selection activeCell="AL8" sqref="AL8"/>
    </sheetView>
  </sheetViews>
  <sheetFormatPr defaultRowHeight="12.75"/>
  <cols>
    <col min="1" max="1" width="2.7109375" style="250" bestFit="1" customWidth="1"/>
    <col min="2" max="2" width="12.7109375" style="250" customWidth="1"/>
    <col min="3" max="3" width="21.42578125" style="250" customWidth="1"/>
    <col min="4" max="4" width="2.140625" style="251" customWidth="1"/>
    <col min="5" max="5" width="2.7109375" style="252" customWidth="1"/>
    <col min="6" max="6" width="2.140625" style="253" customWidth="1"/>
    <col min="7" max="7" width="2.140625" style="251" customWidth="1"/>
    <col min="8" max="8" width="2.7109375" style="250" customWidth="1"/>
    <col min="9" max="9" width="2.140625" style="253" customWidth="1"/>
    <col min="10" max="10" width="2.140625" style="251" customWidth="1"/>
    <col min="11" max="11" width="2.5703125" style="250" customWidth="1"/>
    <col min="12" max="12" width="2.140625" style="253" customWidth="1"/>
    <col min="13" max="13" width="2.140625" style="251" customWidth="1"/>
    <col min="14" max="14" width="2.140625" style="250" customWidth="1"/>
    <col min="15" max="15" width="2.140625" style="253" customWidth="1"/>
    <col min="16" max="16" width="2.140625" style="251" customWidth="1"/>
    <col min="17" max="17" width="2" style="250" customWidth="1"/>
    <col min="18" max="18" width="2.140625" style="253" customWidth="1"/>
    <col min="19" max="19" width="2.140625" style="251" customWidth="1"/>
    <col min="20" max="20" width="2.140625" style="250" customWidth="1"/>
    <col min="21" max="21" width="2.140625" style="253" customWidth="1"/>
    <col min="22" max="22" width="2.140625" style="251" customWidth="1"/>
    <col min="23" max="23" width="1.85546875" style="250" customWidth="1"/>
    <col min="24" max="24" width="2.140625" style="253" customWidth="1"/>
    <col min="25" max="25" width="2.140625" style="251" customWidth="1"/>
    <col min="26" max="26" width="1.85546875" style="250" customWidth="1"/>
    <col min="27" max="28" width="2.140625" style="253" customWidth="1"/>
    <col min="29" max="29" width="1.85546875" style="253" customWidth="1"/>
    <col min="30" max="30" width="2.140625" style="253" customWidth="1"/>
    <col min="31" max="31" width="6.42578125" style="250" customWidth="1"/>
    <col min="32" max="32" width="4" style="250" customWidth="1"/>
    <col min="33" max="33" width="1.5703125" style="250" customWidth="1"/>
    <col min="34" max="34" width="4" style="250" customWidth="1"/>
    <col min="35" max="35" width="6.42578125" style="250" customWidth="1"/>
    <col min="36" max="36" width="0.5703125" style="250" customWidth="1"/>
    <col min="37" max="250" width="9.140625" style="250"/>
    <col min="251" max="251" width="2.7109375" style="250" bestFit="1" customWidth="1"/>
    <col min="252" max="252" width="21.42578125" style="250" customWidth="1"/>
    <col min="253" max="253" width="2.140625" style="250" customWidth="1"/>
    <col min="254" max="254" width="2.7109375" style="250" customWidth="1"/>
    <col min="255" max="256" width="2.140625" style="250" customWidth="1"/>
    <col min="257" max="257" width="2.7109375" style="250" customWidth="1"/>
    <col min="258" max="259" width="2.140625" style="250" customWidth="1"/>
    <col min="260" max="260" width="2.5703125" style="250" customWidth="1"/>
    <col min="261" max="265" width="2.140625" style="250" customWidth="1"/>
    <col min="266" max="266" width="2" style="250" customWidth="1"/>
    <col min="267" max="271" width="2.140625" style="250" customWidth="1"/>
    <col min="272" max="272" width="1.85546875" style="250" customWidth="1"/>
    <col min="273" max="274" width="2.140625" style="250" customWidth="1"/>
    <col min="275" max="275" width="1.85546875" style="250" customWidth="1"/>
    <col min="276" max="277" width="2.140625" style="250" customWidth="1"/>
    <col min="278" max="278" width="1.85546875" style="250" customWidth="1"/>
    <col min="279" max="279" width="2.140625" style="250" customWidth="1"/>
    <col min="280" max="280" width="6.42578125" style="250" customWidth="1"/>
    <col min="281" max="281" width="4" style="250" customWidth="1"/>
    <col min="282" max="282" width="1.5703125" style="250" customWidth="1"/>
    <col min="283" max="283" width="4" style="250" customWidth="1"/>
    <col min="284" max="284" width="6.42578125" style="250" customWidth="1"/>
    <col min="285" max="285" width="0.5703125" style="250" customWidth="1"/>
    <col min="286" max="286" width="3.42578125" style="250" customWidth="1"/>
    <col min="287" max="287" width="15.42578125" style="250" customWidth="1"/>
    <col min="288" max="288" width="9.140625" style="250"/>
    <col min="289" max="289" width="15.7109375" style="250" customWidth="1"/>
    <col min="290" max="506" width="9.140625" style="250"/>
    <col min="507" max="507" width="2.7109375" style="250" bestFit="1" customWidth="1"/>
    <col min="508" max="508" width="21.42578125" style="250" customWidth="1"/>
    <col min="509" max="509" width="2.140625" style="250" customWidth="1"/>
    <col min="510" max="510" width="2.7109375" style="250" customWidth="1"/>
    <col min="511" max="512" width="2.140625" style="250" customWidth="1"/>
    <col min="513" max="513" width="2.7109375" style="250" customWidth="1"/>
    <col min="514" max="515" width="2.140625" style="250" customWidth="1"/>
    <col min="516" max="516" width="2.5703125" style="250" customWidth="1"/>
    <col min="517" max="521" width="2.140625" style="250" customWidth="1"/>
    <col min="522" max="522" width="2" style="250" customWidth="1"/>
    <col min="523" max="527" width="2.140625" style="250" customWidth="1"/>
    <col min="528" max="528" width="1.85546875" style="250" customWidth="1"/>
    <col min="529" max="530" width="2.140625" style="250" customWidth="1"/>
    <col min="531" max="531" width="1.85546875" style="250" customWidth="1"/>
    <col min="532" max="533" width="2.140625" style="250" customWidth="1"/>
    <col min="534" max="534" width="1.85546875" style="250" customWidth="1"/>
    <col min="535" max="535" width="2.140625" style="250" customWidth="1"/>
    <col min="536" max="536" width="6.42578125" style="250" customWidth="1"/>
    <col min="537" max="537" width="4" style="250" customWidth="1"/>
    <col min="538" max="538" width="1.5703125" style="250" customWidth="1"/>
    <col min="539" max="539" width="4" style="250" customWidth="1"/>
    <col min="540" max="540" width="6.42578125" style="250" customWidth="1"/>
    <col min="541" max="541" width="0.5703125" style="250" customWidth="1"/>
    <col min="542" max="542" width="3.42578125" style="250" customWidth="1"/>
    <col min="543" max="543" width="15.42578125" style="250" customWidth="1"/>
    <col min="544" max="544" width="9.140625" style="250"/>
    <col min="545" max="545" width="15.7109375" style="250" customWidth="1"/>
    <col min="546" max="762" width="9.140625" style="250"/>
    <col min="763" max="763" width="2.7109375" style="250" bestFit="1" customWidth="1"/>
    <col min="764" max="764" width="21.42578125" style="250" customWidth="1"/>
    <col min="765" max="765" width="2.140625" style="250" customWidth="1"/>
    <col min="766" max="766" width="2.7109375" style="250" customWidth="1"/>
    <col min="767" max="768" width="2.140625" style="250" customWidth="1"/>
    <col min="769" max="769" width="2.7109375" style="250" customWidth="1"/>
    <col min="770" max="771" width="2.140625" style="250" customWidth="1"/>
    <col min="772" max="772" width="2.5703125" style="250" customWidth="1"/>
    <col min="773" max="777" width="2.140625" style="250" customWidth="1"/>
    <col min="778" max="778" width="2" style="250" customWidth="1"/>
    <col min="779" max="783" width="2.140625" style="250" customWidth="1"/>
    <col min="784" max="784" width="1.85546875" style="250" customWidth="1"/>
    <col min="785" max="786" width="2.140625" style="250" customWidth="1"/>
    <col min="787" max="787" width="1.85546875" style="250" customWidth="1"/>
    <col min="788" max="789" width="2.140625" style="250" customWidth="1"/>
    <col min="790" max="790" width="1.85546875" style="250" customWidth="1"/>
    <col min="791" max="791" width="2.140625" style="250" customWidth="1"/>
    <col min="792" max="792" width="6.42578125" style="250" customWidth="1"/>
    <col min="793" max="793" width="4" style="250" customWidth="1"/>
    <col min="794" max="794" width="1.5703125" style="250" customWidth="1"/>
    <col min="795" max="795" width="4" style="250" customWidth="1"/>
    <col min="796" max="796" width="6.42578125" style="250" customWidth="1"/>
    <col min="797" max="797" width="0.5703125" style="250" customWidth="1"/>
    <col min="798" max="798" width="3.42578125" style="250" customWidth="1"/>
    <col min="799" max="799" width="15.42578125" style="250" customWidth="1"/>
    <col min="800" max="800" width="9.140625" style="250"/>
    <col min="801" max="801" width="15.7109375" style="250" customWidth="1"/>
    <col min="802" max="1018" width="9.140625" style="250"/>
    <col min="1019" max="1019" width="2.7109375" style="250" bestFit="1" customWidth="1"/>
    <col min="1020" max="1020" width="21.42578125" style="250" customWidth="1"/>
    <col min="1021" max="1021" width="2.140625" style="250" customWidth="1"/>
    <col min="1022" max="1022" width="2.7109375" style="250" customWidth="1"/>
    <col min="1023" max="1024" width="2.140625" style="250" customWidth="1"/>
    <col min="1025" max="1025" width="2.7109375" style="250" customWidth="1"/>
    <col min="1026" max="1027" width="2.140625" style="250" customWidth="1"/>
    <col min="1028" max="1028" width="2.5703125" style="250" customWidth="1"/>
    <col min="1029" max="1033" width="2.140625" style="250" customWidth="1"/>
    <col min="1034" max="1034" width="2" style="250" customWidth="1"/>
    <col min="1035" max="1039" width="2.140625" style="250" customWidth="1"/>
    <col min="1040" max="1040" width="1.85546875" style="250" customWidth="1"/>
    <col min="1041" max="1042" width="2.140625" style="250" customWidth="1"/>
    <col min="1043" max="1043" width="1.85546875" style="250" customWidth="1"/>
    <col min="1044" max="1045" width="2.140625" style="250" customWidth="1"/>
    <col min="1046" max="1046" width="1.85546875" style="250" customWidth="1"/>
    <col min="1047" max="1047" width="2.140625" style="250" customWidth="1"/>
    <col min="1048" max="1048" width="6.42578125" style="250" customWidth="1"/>
    <col min="1049" max="1049" width="4" style="250" customWidth="1"/>
    <col min="1050" max="1050" width="1.5703125" style="250" customWidth="1"/>
    <col min="1051" max="1051" width="4" style="250" customWidth="1"/>
    <col min="1052" max="1052" width="6.42578125" style="250" customWidth="1"/>
    <col min="1053" max="1053" width="0.5703125" style="250" customWidth="1"/>
    <col min="1054" max="1054" width="3.42578125" style="250" customWidth="1"/>
    <col min="1055" max="1055" width="15.42578125" style="250" customWidth="1"/>
    <col min="1056" max="1056" width="9.140625" style="250"/>
    <col min="1057" max="1057" width="15.7109375" style="250" customWidth="1"/>
    <col min="1058" max="1274" width="9.140625" style="250"/>
    <col min="1275" max="1275" width="2.7109375" style="250" bestFit="1" customWidth="1"/>
    <col min="1276" max="1276" width="21.42578125" style="250" customWidth="1"/>
    <col min="1277" max="1277" width="2.140625" style="250" customWidth="1"/>
    <col min="1278" max="1278" width="2.7109375" style="250" customWidth="1"/>
    <col min="1279" max="1280" width="2.140625" style="250" customWidth="1"/>
    <col min="1281" max="1281" width="2.7109375" style="250" customWidth="1"/>
    <col min="1282" max="1283" width="2.140625" style="250" customWidth="1"/>
    <col min="1284" max="1284" width="2.5703125" style="250" customWidth="1"/>
    <col min="1285" max="1289" width="2.140625" style="250" customWidth="1"/>
    <col min="1290" max="1290" width="2" style="250" customWidth="1"/>
    <col min="1291" max="1295" width="2.140625" style="250" customWidth="1"/>
    <col min="1296" max="1296" width="1.85546875" style="250" customWidth="1"/>
    <col min="1297" max="1298" width="2.140625" style="250" customWidth="1"/>
    <col min="1299" max="1299" width="1.85546875" style="250" customWidth="1"/>
    <col min="1300" max="1301" width="2.140625" style="250" customWidth="1"/>
    <col min="1302" max="1302" width="1.85546875" style="250" customWidth="1"/>
    <col min="1303" max="1303" width="2.140625" style="250" customWidth="1"/>
    <col min="1304" max="1304" width="6.42578125" style="250" customWidth="1"/>
    <col min="1305" max="1305" width="4" style="250" customWidth="1"/>
    <col min="1306" max="1306" width="1.5703125" style="250" customWidth="1"/>
    <col min="1307" max="1307" width="4" style="250" customWidth="1"/>
    <col min="1308" max="1308" width="6.42578125" style="250" customWidth="1"/>
    <col min="1309" max="1309" width="0.5703125" style="250" customWidth="1"/>
    <col min="1310" max="1310" width="3.42578125" style="250" customWidth="1"/>
    <col min="1311" max="1311" width="15.42578125" style="250" customWidth="1"/>
    <col min="1312" max="1312" width="9.140625" style="250"/>
    <col min="1313" max="1313" width="15.7109375" style="250" customWidth="1"/>
    <col min="1314" max="1530" width="9.140625" style="250"/>
    <col min="1531" max="1531" width="2.7109375" style="250" bestFit="1" customWidth="1"/>
    <col min="1532" max="1532" width="21.42578125" style="250" customWidth="1"/>
    <col min="1533" max="1533" width="2.140625" style="250" customWidth="1"/>
    <col min="1534" max="1534" width="2.7109375" style="250" customWidth="1"/>
    <col min="1535" max="1536" width="2.140625" style="250" customWidth="1"/>
    <col min="1537" max="1537" width="2.7109375" style="250" customWidth="1"/>
    <col min="1538" max="1539" width="2.140625" style="250" customWidth="1"/>
    <col min="1540" max="1540" width="2.5703125" style="250" customWidth="1"/>
    <col min="1541" max="1545" width="2.140625" style="250" customWidth="1"/>
    <col min="1546" max="1546" width="2" style="250" customWidth="1"/>
    <col min="1547" max="1551" width="2.140625" style="250" customWidth="1"/>
    <col min="1552" max="1552" width="1.85546875" style="250" customWidth="1"/>
    <col min="1553" max="1554" width="2.140625" style="250" customWidth="1"/>
    <col min="1555" max="1555" width="1.85546875" style="250" customWidth="1"/>
    <col min="1556" max="1557" width="2.140625" style="250" customWidth="1"/>
    <col min="1558" max="1558" width="1.85546875" style="250" customWidth="1"/>
    <col min="1559" max="1559" width="2.140625" style="250" customWidth="1"/>
    <col min="1560" max="1560" width="6.42578125" style="250" customWidth="1"/>
    <col min="1561" max="1561" width="4" style="250" customWidth="1"/>
    <col min="1562" max="1562" width="1.5703125" style="250" customWidth="1"/>
    <col min="1563" max="1563" width="4" style="250" customWidth="1"/>
    <col min="1564" max="1564" width="6.42578125" style="250" customWidth="1"/>
    <col min="1565" max="1565" width="0.5703125" style="250" customWidth="1"/>
    <col min="1566" max="1566" width="3.42578125" style="250" customWidth="1"/>
    <col min="1567" max="1567" width="15.42578125" style="250" customWidth="1"/>
    <col min="1568" max="1568" width="9.140625" style="250"/>
    <col min="1569" max="1569" width="15.7109375" style="250" customWidth="1"/>
    <col min="1570" max="1786" width="9.140625" style="250"/>
    <col min="1787" max="1787" width="2.7109375" style="250" bestFit="1" customWidth="1"/>
    <col min="1788" max="1788" width="21.42578125" style="250" customWidth="1"/>
    <col min="1789" max="1789" width="2.140625" style="250" customWidth="1"/>
    <col min="1790" max="1790" width="2.7109375" style="250" customWidth="1"/>
    <col min="1791" max="1792" width="2.140625" style="250" customWidth="1"/>
    <col min="1793" max="1793" width="2.7109375" style="250" customWidth="1"/>
    <col min="1794" max="1795" width="2.140625" style="250" customWidth="1"/>
    <col min="1796" max="1796" width="2.5703125" style="250" customWidth="1"/>
    <col min="1797" max="1801" width="2.140625" style="250" customWidth="1"/>
    <col min="1802" max="1802" width="2" style="250" customWidth="1"/>
    <col min="1803" max="1807" width="2.140625" style="250" customWidth="1"/>
    <col min="1808" max="1808" width="1.85546875" style="250" customWidth="1"/>
    <col min="1809" max="1810" width="2.140625" style="250" customWidth="1"/>
    <col min="1811" max="1811" width="1.85546875" style="250" customWidth="1"/>
    <col min="1812" max="1813" width="2.140625" style="250" customWidth="1"/>
    <col min="1814" max="1814" width="1.85546875" style="250" customWidth="1"/>
    <col min="1815" max="1815" width="2.140625" style="250" customWidth="1"/>
    <col min="1816" max="1816" width="6.42578125" style="250" customWidth="1"/>
    <col min="1817" max="1817" width="4" style="250" customWidth="1"/>
    <col min="1818" max="1818" width="1.5703125" style="250" customWidth="1"/>
    <col min="1819" max="1819" width="4" style="250" customWidth="1"/>
    <col min="1820" max="1820" width="6.42578125" style="250" customWidth="1"/>
    <col min="1821" max="1821" width="0.5703125" style="250" customWidth="1"/>
    <col min="1822" max="1822" width="3.42578125" style="250" customWidth="1"/>
    <col min="1823" max="1823" width="15.42578125" style="250" customWidth="1"/>
    <col min="1824" max="1824" width="9.140625" style="250"/>
    <col min="1825" max="1825" width="15.7109375" style="250" customWidth="1"/>
    <col min="1826" max="2042" width="9.140625" style="250"/>
    <col min="2043" max="2043" width="2.7109375" style="250" bestFit="1" customWidth="1"/>
    <col min="2044" max="2044" width="21.42578125" style="250" customWidth="1"/>
    <col min="2045" max="2045" width="2.140625" style="250" customWidth="1"/>
    <col min="2046" max="2046" width="2.7109375" style="250" customWidth="1"/>
    <col min="2047" max="2048" width="2.140625" style="250" customWidth="1"/>
    <col min="2049" max="2049" width="2.7109375" style="250" customWidth="1"/>
    <col min="2050" max="2051" width="2.140625" style="250" customWidth="1"/>
    <col min="2052" max="2052" width="2.5703125" style="250" customWidth="1"/>
    <col min="2053" max="2057" width="2.140625" style="250" customWidth="1"/>
    <col min="2058" max="2058" width="2" style="250" customWidth="1"/>
    <col min="2059" max="2063" width="2.140625" style="250" customWidth="1"/>
    <col min="2064" max="2064" width="1.85546875" style="250" customWidth="1"/>
    <col min="2065" max="2066" width="2.140625" style="250" customWidth="1"/>
    <col min="2067" max="2067" width="1.85546875" style="250" customWidth="1"/>
    <col min="2068" max="2069" width="2.140625" style="250" customWidth="1"/>
    <col min="2070" max="2070" width="1.85546875" style="250" customWidth="1"/>
    <col min="2071" max="2071" width="2.140625" style="250" customWidth="1"/>
    <col min="2072" max="2072" width="6.42578125" style="250" customWidth="1"/>
    <col min="2073" max="2073" width="4" style="250" customWidth="1"/>
    <col min="2074" max="2074" width="1.5703125" style="250" customWidth="1"/>
    <col min="2075" max="2075" width="4" style="250" customWidth="1"/>
    <col min="2076" max="2076" width="6.42578125" style="250" customWidth="1"/>
    <col min="2077" max="2077" width="0.5703125" style="250" customWidth="1"/>
    <col min="2078" max="2078" width="3.42578125" style="250" customWidth="1"/>
    <col min="2079" max="2079" width="15.42578125" style="250" customWidth="1"/>
    <col min="2080" max="2080" width="9.140625" style="250"/>
    <col min="2081" max="2081" width="15.7109375" style="250" customWidth="1"/>
    <col min="2082" max="2298" width="9.140625" style="250"/>
    <col min="2299" max="2299" width="2.7109375" style="250" bestFit="1" customWidth="1"/>
    <col min="2300" max="2300" width="21.42578125" style="250" customWidth="1"/>
    <col min="2301" max="2301" width="2.140625" style="250" customWidth="1"/>
    <col min="2302" max="2302" width="2.7109375" style="250" customWidth="1"/>
    <col min="2303" max="2304" width="2.140625" style="250" customWidth="1"/>
    <col min="2305" max="2305" width="2.7109375" style="250" customWidth="1"/>
    <col min="2306" max="2307" width="2.140625" style="250" customWidth="1"/>
    <col min="2308" max="2308" width="2.5703125" style="250" customWidth="1"/>
    <col min="2309" max="2313" width="2.140625" style="250" customWidth="1"/>
    <col min="2314" max="2314" width="2" style="250" customWidth="1"/>
    <col min="2315" max="2319" width="2.140625" style="250" customWidth="1"/>
    <col min="2320" max="2320" width="1.85546875" style="250" customWidth="1"/>
    <col min="2321" max="2322" width="2.140625" style="250" customWidth="1"/>
    <col min="2323" max="2323" width="1.85546875" style="250" customWidth="1"/>
    <col min="2324" max="2325" width="2.140625" style="250" customWidth="1"/>
    <col min="2326" max="2326" width="1.85546875" style="250" customWidth="1"/>
    <col min="2327" max="2327" width="2.140625" style="250" customWidth="1"/>
    <col min="2328" max="2328" width="6.42578125" style="250" customWidth="1"/>
    <col min="2329" max="2329" width="4" style="250" customWidth="1"/>
    <col min="2330" max="2330" width="1.5703125" style="250" customWidth="1"/>
    <col min="2331" max="2331" width="4" style="250" customWidth="1"/>
    <col min="2332" max="2332" width="6.42578125" style="250" customWidth="1"/>
    <col min="2333" max="2333" width="0.5703125" style="250" customWidth="1"/>
    <col min="2334" max="2334" width="3.42578125" style="250" customWidth="1"/>
    <col min="2335" max="2335" width="15.42578125" style="250" customWidth="1"/>
    <col min="2336" max="2336" width="9.140625" style="250"/>
    <col min="2337" max="2337" width="15.7109375" style="250" customWidth="1"/>
    <col min="2338" max="2554" width="9.140625" style="250"/>
    <col min="2555" max="2555" width="2.7109375" style="250" bestFit="1" customWidth="1"/>
    <col min="2556" max="2556" width="21.42578125" style="250" customWidth="1"/>
    <col min="2557" max="2557" width="2.140625" style="250" customWidth="1"/>
    <col min="2558" max="2558" width="2.7109375" style="250" customWidth="1"/>
    <col min="2559" max="2560" width="2.140625" style="250" customWidth="1"/>
    <col min="2561" max="2561" width="2.7109375" style="250" customWidth="1"/>
    <col min="2562" max="2563" width="2.140625" style="250" customWidth="1"/>
    <col min="2564" max="2564" width="2.5703125" style="250" customWidth="1"/>
    <col min="2565" max="2569" width="2.140625" style="250" customWidth="1"/>
    <col min="2570" max="2570" width="2" style="250" customWidth="1"/>
    <col min="2571" max="2575" width="2.140625" style="250" customWidth="1"/>
    <col min="2576" max="2576" width="1.85546875" style="250" customWidth="1"/>
    <col min="2577" max="2578" width="2.140625" style="250" customWidth="1"/>
    <col min="2579" max="2579" width="1.85546875" style="250" customWidth="1"/>
    <col min="2580" max="2581" width="2.140625" style="250" customWidth="1"/>
    <col min="2582" max="2582" width="1.85546875" style="250" customWidth="1"/>
    <col min="2583" max="2583" width="2.140625" style="250" customWidth="1"/>
    <col min="2584" max="2584" width="6.42578125" style="250" customWidth="1"/>
    <col min="2585" max="2585" width="4" style="250" customWidth="1"/>
    <col min="2586" max="2586" width="1.5703125" style="250" customWidth="1"/>
    <col min="2587" max="2587" width="4" style="250" customWidth="1"/>
    <col min="2588" max="2588" width="6.42578125" style="250" customWidth="1"/>
    <col min="2589" max="2589" width="0.5703125" style="250" customWidth="1"/>
    <col min="2590" max="2590" width="3.42578125" style="250" customWidth="1"/>
    <col min="2591" max="2591" width="15.42578125" style="250" customWidth="1"/>
    <col min="2592" max="2592" width="9.140625" style="250"/>
    <col min="2593" max="2593" width="15.7109375" style="250" customWidth="1"/>
    <col min="2594" max="2810" width="9.140625" style="250"/>
    <col min="2811" max="2811" width="2.7109375" style="250" bestFit="1" customWidth="1"/>
    <col min="2812" max="2812" width="21.42578125" style="250" customWidth="1"/>
    <col min="2813" max="2813" width="2.140625" style="250" customWidth="1"/>
    <col min="2814" max="2814" width="2.7109375" style="250" customWidth="1"/>
    <col min="2815" max="2816" width="2.140625" style="250" customWidth="1"/>
    <col min="2817" max="2817" width="2.7109375" style="250" customWidth="1"/>
    <col min="2818" max="2819" width="2.140625" style="250" customWidth="1"/>
    <col min="2820" max="2820" width="2.5703125" style="250" customWidth="1"/>
    <col min="2821" max="2825" width="2.140625" style="250" customWidth="1"/>
    <col min="2826" max="2826" width="2" style="250" customWidth="1"/>
    <col min="2827" max="2831" width="2.140625" style="250" customWidth="1"/>
    <col min="2832" max="2832" width="1.85546875" style="250" customWidth="1"/>
    <col min="2833" max="2834" width="2.140625" style="250" customWidth="1"/>
    <col min="2835" max="2835" width="1.85546875" style="250" customWidth="1"/>
    <col min="2836" max="2837" width="2.140625" style="250" customWidth="1"/>
    <col min="2838" max="2838" width="1.85546875" style="250" customWidth="1"/>
    <col min="2839" max="2839" width="2.140625" style="250" customWidth="1"/>
    <col min="2840" max="2840" width="6.42578125" style="250" customWidth="1"/>
    <col min="2841" max="2841" width="4" style="250" customWidth="1"/>
    <col min="2842" max="2842" width="1.5703125" style="250" customWidth="1"/>
    <col min="2843" max="2843" width="4" style="250" customWidth="1"/>
    <col min="2844" max="2844" width="6.42578125" style="250" customWidth="1"/>
    <col min="2845" max="2845" width="0.5703125" style="250" customWidth="1"/>
    <col min="2846" max="2846" width="3.42578125" style="250" customWidth="1"/>
    <col min="2847" max="2847" width="15.42578125" style="250" customWidth="1"/>
    <col min="2848" max="2848" width="9.140625" style="250"/>
    <col min="2849" max="2849" width="15.7109375" style="250" customWidth="1"/>
    <col min="2850" max="3066" width="9.140625" style="250"/>
    <col min="3067" max="3067" width="2.7109375" style="250" bestFit="1" customWidth="1"/>
    <col min="3068" max="3068" width="21.42578125" style="250" customWidth="1"/>
    <col min="3069" max="3069" width="2.140625" style="250" customWidth="1"/>
    <col min="3070" max="3070" width="2.7109375" style="250" customWidth="1"/>
    <col min="3071" max="3072" width="2.140625" style="250" customWidth="1"/>
    <col min="3073" max="3073" width="2.7109375" style="250" customWidth="1"/>
    <col min="3074" max="3075" width="2.140625" style="250" customWidth="1"/>
    <col min="3076" max="3076" width="2.5703125" style="250" customWidth="1"/>
    <col min="3077" max="3081" width="2.140625" style="250" customWidth="1"/>
    <col min="3082" max="3082" width="2" style="250" customWidth="1"/>
    <col min="3083" max="3087" width="2.140625" style="250" customWidth="1"/>
    <col min="3088" max="3088" width="1.85546875" style="250" customWidth="1"/>
    <col min="3089" max="3090" width="2.140625" style="250" customWidth="1"/>
    <col min="3091" max="3091" width="1.85546875" style="250" customWidth="1"/>
    <col min="3092" max="3093" width="2.140625" style="250" customWidth="1"/>
    <col min="3094" max="3094" width="1.85546875" style="250" customWidth="1"/>
    <col min="3095" max="3095" width="2.140625" style="250" customWidth="1"/>
    <col min="3096" max="3096" width="6.42578125" style="250" customWidth="1"/>
    <col min="3097" max="3097" width="4" style="250" customWidth="1"/>
    <col min="3098" max="3098" width="1.5703125" style="250" customWidth="1"/>
    <col min="3099" max="3099" width="4" style="250" customWidth="1"/>
    <col min="3100" max="3100" width="6.42578125" style="250" customWidth="1"/>
    <col min="3101" max="3101" width="0.5703125" style="250" customWidth="1"/>
    <col min="3102" max="3102" width="3.42578125" style="250" customWidth="1"/>
    <col min="3103" max="3103" width="15.42578125" style="250" customWidth="1"/>
    <col min="3104" max="3104" width="9.140625" style="250"/>
    <col min="3105" max="3105" width="15.7109375" style="250" customWidth="1"/>
    <col min="3106" max="3322" width="9.140625" style="250"/>
    <col min="3323" max="3323" width="2.7109375" style="250" bestFit="1" customWidth="1"/>
    <col min="3324" max="3324" width="21.42578125" style="250" customWidth="1"/>
    <col min="3325" max="3325" width="2.140625" style="250" customWidth="1"/>
    <col min="3326" max="3326" width="2.7109375" style="250" customWidth="1"/>
    <col min="3327" max="3328" width="2.140625" style="250" customWidth="1"/>
    <col min="3329" max="3329" width="2.7109375" style="250" customWidth="1"/>
    <col min="3330" max="3331" width="2.140625" style="250" customWidth="1"/>
    <col min="3332" max="3332" width="2.5703125" style="250" customWidth="1"/>
    <col min="3333" max="3337" width="2.140625" style="250" customWidth="1"/>
    <col min="3338" max="3338" width="2" style="250" customWidth="1"/>
    <col min="3339" max="3343" width="2.140625" style="250" customWidth="1"/>
    <col min="3344" max="3344" width="1.85546875" style="250" customWidth="1"/>
    <col min="3345" max="3346" width="2.140625" style="250" customWidth="1"/>
    <col min="3347" max="3347" width="1.85546875" style="250" customWidth="1"/>
    <col min="3348" max="3349" width="2.140625" style="250" customWidth="1"/>
    <col min="3350" max="3350" width="1.85546875" style="250" customWidth="1"/>
    <col min="3351" max="3351" width="2.140625" style="250" customWidth="1"/>
    <col min="3352" max="3352" width="6.42578125" style="250" customWidth="1"/>
    <col min="3353" max="3353" width="4" style="250" customWidth="1"/>
    <col min="3354" max="3354" width="1.5703125" style="250" customWidth="1"/>
    <col min="3355" max="3355" width="4" style="250" customWidth="1"/>
    <col min="3356" max="3356" width="6.42578125" style="250" customWidth="1"/>
    <col min="3357" max="3357" width="0.5703125" style="250" customWidth="1"/>
    <col min="3358" max="3358" width="3.42578125" style="250" customWidth="1"/>
    <col min="3359" max="3359" width="15.42578125" style="250" customWidth="1"/>
    <col min="3360" max="3360" width="9.140625" style="250"/>
    <col min="3361" max="3361" width="15.7109375" style="250" customWidth="1"/>
    <col min="3362" max="3578" width="9.140625" style="250"/>
    <col min="3579" max="3579" width="2.7109375" style="250" bestFit="1" customWidth="1"/>
    <col min="3580" max="3580" width="21.42578125" style="250" customWidth="1"/>
    <col min="3581" max="3581" width="2.140625" style="250" customWidth="1"/>
    <col min="3582" max="3582" width="2.7109375" style="250" customWidth="1"/>
    <col min="3583" max="3584" width="2.140625" style="250" customWidth="1"/>
    <col min="3585" max="3585" width="2.7109375" style="250" customWidth="1"/>
    <col min="3586" max="3587" width="2.140625" style="250" customWidth="1"/>
    <col min="3588" max="3588" width="2.5703125" style="250" customWidth="1"/>
    <col min="3589" max="3593" width="2.140625" style="250" customWidth="1"/>
    <col min="3594" max="3594" width="2" style="250" customWidth="1"/>
    <col min="3595" max="3599" width="2.140625" style="250" customWidth="1"/>
    <col min="3600" max="3600" width="1.85546875" style="250" customWidth="1"/>
    <col min="3601" max="3602" width="2.140625" style="250" customWidth="1"/>
    <col min="3603" max="3603" width="1.85546875" style="250" customWidth="1"/>
    <col min="3604" max="3605" width="2.140625" style="250" customWidth="1"/>
    <col min="3606" max="3606" width="1.85546875" style="250" customWidth="1"/>
    <col min="3607" max="3607" width="2.140625" style="250" customWidth="1"/>
    <col min="3608" max="3608" width="6.42578125" style="250" customWidth="1"/>
    <col min="3609" max="3609" width="4" style="250" customWidth="1"/>
    <col min="3610" max="3610" width="1.5703125" style="250" customWidth="1"/>
    <col min="3611" max="3611" width="4" style="250" customWidth="1"/>
    <col min="3612" max="3612" width="6.42578125" style="250" customWidth="1"/>
    <col min="3613" max="3613" width="0.5703125" style="250" customWidth="1"/>
    <col min="3614" max="3614" width="3.42578125" style="250" customWidth="1"/>
    <col min="3615" max="3615" width="15.42578125" style="250" customWidth="1"/>
    <col min="3616" max="3616" width="9.140625" style="250"/>
    <col min="3617" max="3617" width="15.7109375" style="250" customWidth="1"/>
    <col min="3618" max="3834" width="9.140625" style="250"/>
    <col min="3835" max="3835" width="2.7109375" style="250" bestFit="1" customWidth="1"/>
    <col min="3836" max="3836" width="21.42578125" style="250" customWidth="1"/>
    <col min="3837" max="3837" width="2.140625" style="250" customWidth="1"/>
    <col min="3838" max="3838" width="2.7109375" style="250" customWidth="1"/>
    <col min="3839" max="3840" width="2.140625" style="250" customWidth="1"/>
    <col min="3841" max="3841" width="2.7109375" style="250" customWidth="1"/>
    <col min="3842" max="3843" width="2.140625" style="250" customWidth="1"/>
    <col min="3844" max="3844" width="2.5703125" style="250" customWidth="1"/>
    <col min="3845" max="3849" width="2.140625" style="250" customWidth="1"/>
    <col min="3850" max="3850" width="2" style="250" customWidth="1"/>
    <col min="3851" max="3855" width="2.140625" style="250" customWidth="1"/>
    <col min="3856" max="3856" width="1.85546875" style="250" customWidth="1"/>
    <col min="3857" max="3858" width="2.140625" style="250" customWidth="1"/>
    <col min="3859" max="3859" width="1.85546875" style="250" customWidth="1"/>
    <col min="3860" max="3861" width="2.140625" style="250" customWidth="1"/>
    <col min="3862" max="3862" width="1.85546875" style="250" customWidth="1"/>
    <col min="3863" max="3863" width="2.140625" style="250" customWidth="1"/>
    <col min="3864" max="3864" width="6.42578125" style="250" customWidth="1"/>
    <col min="3865" max="3865" width="4" style="250" customWidth="1"/>
    <col min="3866" max="3866" width="1.5703125" style="250" customWidth="1"/>
    <col min="3867" max="3867" width="4" style="250" customWidth="1"/>
    <col min="3868" max="3868" width="6.42578125" style="250" customWidth="1"/>
    <col min="3869" max="3869" width="0.5703125" style="250" customWidth="1"/>
    <col min="3870" max="3870" width="3.42578125" style="250" customWidth="1"/>
    <col min="3871" max="3871" width="15.42578125" style="250" customWidth="1"/>
    <col min="3872" max="3872" width="9.140625" style="250"/>
    <col min="3873" max="3873" width="15.7109375" style="250" customWidth="1"/>
    <col min="3874" max="4090" width="9.140625" style="250"/>
    <col min="4091" max="4091" width="2.7109375" style="250" bestFit="1" customWidth="1"/>
    <col min="4092" max="4092" width="21.42578125" style="250" customWidth="1"/>
    <col min="4093" max="4093" width="2.140625" style="250" customWidth="1"/>
    <col min="4094" max="4094" width="2.7109375" style="250" customWidth="1"/>
    <col min="4095" max="4096" width="2.140625" style="250" customWidth="1"/>
    <col min="4097" max="4097" width="2.7109375" style="250" customWidth="1"/>
    <col min="4098" max="4099" width="2.140625" style="250" customWidth="1"/>
    <col min="4100" max="4100" width="2.5703125" style="250" customWidth="1"/>
    <col min="4101" max="4105" width="2.140625" style="250" customWidth="1"/>
    <col min="4106" max="4106" width="2" style="250" customWidth="1"/>
    <col min="4107" max="4111" width="2.140625" style="250" customWidth="1"/>
    <col min="4112" max="4112" width="1.85546875" style="250" customWidth="1"/>
    <col min="4113" max="4114" width="2.140625" style="250" customWidth="1"/>
    <col min="4115" max="4115" width="1.85546875" style="250" customWidth="1"/>
    <col min="4116" max="4117" width="2.140625" style="250" customWidth="1"/>
    <col min="4118" max="4118" width="1.85546875" style="250" customWidth="1"/>
    <col min="4119" max="4119" width="2.140625" style="250" customWidth="1"/>
    <col min="4120" max="4120" width="6.42578125" style="250" customWidth="1"/>
    <col min="4121" max="4121" width="4" style="250" customWidth="1"/>
    <col min="4122" max="4122" width="1.5703125" style="250" customWidth="1"/>
    <col min="4123" max="4123" width="4" style="250" customWidth="1"/>
    <col min="4124" max="4124" width="6.42578125" style="250" customWidth="1"/>
    <col min="4125" max="4125" width="0.5703125" style="250" customWidth="1"/>
    <col min="4126" max="4126" width="3.42578125" style="250" customWidth="1"/>
    <col min="4127" max="4127" width="15.42578125" style="250" customWidth="1"/>
    <col min="4128" max="4128" width="9.140625" style="250"/>
    <col min="4129" max="4129" width="15.7109375" style="250" customWidth="1"/>
    <col min="4130" max="4346" width="9.140625" style="250"/>
    <col min="4347" max="4347" width="2.7109375" style="250" bestFit="1" customWidth="1"/>
    <col min="4348" max="4348" width="21.42578125" style="250" customWidth="1"/>
    <col min="4349" max="4349" width="2.140625" style="250" customWidth="1"/>
    <col min="4350" max="4350" width="2.7109375" style="250" customWidth="1"/>
    <col min="4351" max="4352" width="2.140625" style="250" customWidth="1"/>
    <col min="4353" max="4353" width="2.7109375" style="250" customWidth="1"/>
    <col min="4354" max="4355" width="2.140625" style="250" customWidth="1"/>
    <col min="4356" max="4356" width="2.5703125" style="250" customWidth="1"/>
    <col min="4357" max="4361" width="2.140625" style="250" customWidth="1"/>
    <col min="4362" max="4362" width="2" style="250" customWidth="1"/>
    <col min="4363" max="4367" width="2.140625" style="250" customWidth="1"/>
    <col min="4368" max="4368" width="1.85546875" style="250" customWidth="1"/>
    <col min="4369" max="4370" width="2.140625" style="250" customWidth="1"/>
    <col min="4371" max="4371" width="1.85546875" style="250" customWidth="1"/>
    <col min="4372" max="4373" width="2.140625" style="250" customWidth="1"/>
    <col min="4374" max="4374" width="1.85546875" style="250" customWidth="1"/>
    <col min="4375" max="4375" width="2.140625" style="250" customWidth="1"/>
    <col min="4376" max="4376" width="6.42578125" style="250" customWidth="1"/>
    <col min="4377" max="4377" width="4" style="250" customWidth="1"/>
    <col min="4378" max="4378" width="1.5703125" style="250" customWidth="1"/>
    <col min="4379" max="4379" width="4" style="250" customWidth="1"/>
    <col min="4380" max="4380" width="6.42578125" style="250" customWidth="1"/>
    <col min="4381" max="4381" width="0.5703125" style="250" customWidth="1"/>
    <col min="4382" max="4382" width="3.42578125" style="250" customWidth="1"/>
    <col min="4383" max="4383" width="15.42578125" style="250" customWidth="1"/>
    <col min="4384" max="4384" width="9.140625" style="250"/>
    <col min="4385" max="4385" width="15.7109375" style="250" customWidth="1"/>
    <col min="4386" max="4602" width="9.140625" style="250"/>
    <col min="4603" max="4603" width="2.7109375" style="250" bestFit="1" customWidth="1"/>
    <col min="4604" max="4604" width="21.42578125" style="250" customWidth="1"/>
    <col min="4605" max="4605" width="2.140625" style="250" customWidth="1"/>
    <col min="4606" max="4606" width="2.7109375" style="250" customWidth="1"/>
    <col min="4607" max="4608" width="2.140625" style="250" customWidth="1"/>
    <col min="4609" max="4609" width="2.7109375" style="250" customWidth="1"/>
    <col min="4610" max="4611" width="2.140625" style="250" customWidth="1"/>
    <col min="4612" max="4612" width="2.5703125" style="250" customWidth="1"/>
    <col min="4613" max="4617" width="2.140625" style="250" customWidth="1"/>
    <col min="4618" max="4618" width="2" style="250" customWidth="1"/>
    <col min="4619" max="4623" width="2.140625" style="250" customWidth="1"/>
    <col min="4624" max="4624" width="1.85546875" style="250" customWidth="1"/>
    <col min="4625" max="4626" width="2.140625" style="250" customWidth="1"/>
    <col min="4627" max="4627" width="1.85546875" style="250" customWidth="1"/>
    <col min="4628" max="4629" width="2.140625" style="250" customWidth="1"/>
    <col min="4630" max="4630" width="1.85546875" style="250" customWidth="1"/>
    <col min="4631" max="4631" width="2.140625" style="250" customWidth="1"/>
    <col min="4632" max="4632" width="6.42578125" style="250" customWidth="1"/>
    <col min="4633" max="4633" width="4" style="250" customWidth="1"/>
    <col min="4634" max="4634" width="1.5703125" style="250" customWidth="1"/>
    <col min="4635" max="4635" width="4" style="250" customWidth="1"/>
    <col min="4636" max="4636" width="6.42578125" style="250" customWidth="1"/>
    <col min="4637" max="4637" width="0.5703125" style="250" customWidth="1"/>
    <col min="4638" max="4638" width="3.42578125" style="250" customWidth="1"/>
    <col min="4639" max="4639" width="15.42578125" style="250" customWidth="1"/>
    <col min="4640" max="4640" width="9.140625" style="250"/>
    <col min="4641" max="4641" width="15.7109375" style="250" customWidth="1"/>
    <col min="4642" max="4858" width="9.140625" style="250"/>
    <col min="4859" max="4859" width="2.7109375" style="250" bestFit="1" customWidth="1"/>
    <col min="4860" max="4860" width="21.42578125" style="250" customWidth="1"/>
    <col min="4861" max="4861" width="2.140625" style="250" customWidth="1"/>
    <col min="4862" max="4862" width="2.7109375" style="250" customWidth="1"/>
    <col min="4863" max="4864" width="2.140625" style="250" customWidth="1"/>
    <col min="4865" max="4865" width="2.7109375" style="250" customWidth="1"/>
    <col min="4866" max="4867" width="2.140625" style="250" customWidth="1"/>
    <col min="4868" max="4868" width="2.5703125" style="250" customWidth="1"/>
    <col min="4869" max="4873" width="2.140625" style="250" customWidth="1"/>
    <col min="4874" max="4874" width="2" style="250" customWidth="1"/>
    <col min="4875" max="4879" width="2.140625" style="250" customWidth="1"/>
    <col min="4880" max="4880" width="1.85546875" style="250" customWidth="1"/>
    <col min="4881" max="4882" width="2.140625" style="250" customWidth="1"/>
    <col min="4883" max="4883" width="1.85546875" style="250" customWidth="1"/>
    <col min="4884" max="4885" width="2.140625" style="250" customWidth="1"/>
    <col min="4886" max="4886" width="1.85546875" style="250" customWidth="1"/>
    <col min="4887" max="4887" width="2.140625" style="250" customWidth="1"/>
    <col min="4888" max="4888" width="6.42578125" style="250" customWidth="1"/>
    <col min="4889" max="4889" width="4" style="250" customWidth="1"/>
    <col min="4890" max="4890" width="1.5703125" style="250" customWidth="1"/>
    <col min="4891" max="4891" width="4" style="250" customWidth="1"/>
    <col min="4892" max="4892" width="6.42578125" style="250" customWidth="1"/>
    <col min="4893" max="4893" width="0.5703125" style="250" customWidth="1"/>
    <col min="4894" max="4894" width="3.42578125" style="250" customWidth="1"/>
    <col min="4895" max="4895" width="15.42578125" style="250" customWidth="1"/>
    <col min="4896" max="4896" width="9.140625" style="250"/>
    <col min="4897" max="4897" width="15.7109375" style="250" customWidth="1"/>
    <col min="4898" max="5114" width="9.140625" style="250"/>
    <col min="5115" max="5115" width="2.7109375" style="250" bestFit="1" customWidth="1"/>
    <col min="5116" max="5116" width="21.42578125" style="250" customWidth="1"/>
    <col min="5117" max="5117" width="2.140625" style="250" customWidth="1"/>
    <col min="5118" max="5118" width="2.7109375" style="250" customWidth="1"/>
    <col min="5119" max="5120" width="2.140625" style="250" customWidth="1"/>
    <col min="5121" max="5121" width="2.7109375" style="250" customWidth="1"/>
    <col min="5122" max="5123" width="2.140625" style="250" customWidth="1"/>
    <col min="5124" max="5124" width="2.5703125" style="250" customWidth="1"/>
    <col min="5125" max="5129" width="2.140625" style="250" customWidth="1"/>
    <col min="5130" max="5130" width="2" style="250" customWidth="1"/>
    <col min="5131" max="5135" width="2.140625" style="250" customWidth="1"/>
    <col min="5136" max="5136" width="1.85546875" style="250" customWidth="1"/>
    <col min="5137" max="5138" width="2.140625" style="250" customWidth="1"/>
    <col min="5139" max="5139" width="1.85546875" style="250" customWidth="1"/>
    <col min="5140" max="5141" width="2.140625" style="250" customWidth="1"/>
    <col min="5142" max="5142" width="1.85546875" style="250" customWidth="1"/>
    <col min="5143" max="5143" width="2.140625" style="250" customWidth="1"/>
    <col min="5144" max="5144" width="6.42578125" style="250" customWidth="1"/>
    <col min="5145" max="5145" width="4" style="250" customWidth="1"/>
    <col min="5146" max="5146" width="1.5703125" style="250" customWidth="1"/>
    <col min="5147" max="5147" width="4" style="250" customWidth="1"/>
    <col min="5148" max="5148" width="6.42578125" style="250" customWidth="1"/>
    <col min="5149" max="5149" width="0.5703125" style="250" customWidth="1"/>
    <col min="5150" max="5150" width="3.42578125" style="250" customWidth="1"/>
    <col min="5151" max="5151" width="15.42578125" style="250" customWidth="1"/>
    <col min="5152" max="5152" width="9.140625" style="250"/>
    <col min="5153" max="5153" width="15.7109375" style="250" customWidth="1"/>
    <col min="5154" max="5370" width="9.140625" style="250"/>
    <col min="5371" max="5371" width="2.7109375" style="250" bestFit="1" customWidth="1"/>
    <col min="5372" max="5372" width="21.42578125" style="250" customWidth="1"/>
    <col min="5373" max="5373" width="2.140625" style="250" customWidth="1"/>
    <col min="5374" max="5374" width="2.7109375" style="250" customWidth="1"/>
    <col min="5375" max="5376" width="2.140625" style="250" customWidth="1"/>
    <col min="5377" max="5377" width="2.7109375" style="250" customWidth="1"/>
    <col min="5378" max="5379" width="2.140625" style="250" customWidth="1"/>
    <col min="5380" max="5380" width="2.5703125" style="250" customWidth="1"/>
    <col min="5381" max="5385" width="2.140625" style="250" customWidth="1"/>
    <col min="5386" max="5386" width="2" style="250" customWidth="1"/>
    <col min="5387" max="5391" width="2.140625" style="250" customWidth="1"/>
    <col min="5392" max="5392" width="1.85546875" style="250" customWidth="1"/>
    <col min="5393" max="5394" width="2.140625" style="250" customWidth="1"/>
    <col min="5395" max="5395" width="1.85546875" style="250" customWidth="1"/>
    <col min="5396" max="5397" width="2.140625" style="250" customWidth="1"/>
    <col min="5398" max="5398" width="1.85546875" style="250" customWidth="1"/>
    <col min="5399" max="5399" width="2.140625" style="250" customWidth="1"/>
    <col min="5400" max="5400" width="6.42578125" style="250" customWidth="1"/>
    <col min="5401" max="5401" width="4" style="250" customWidth="1"/>
    <col min="5402" max="5402" width="1.5703125" style="250" customWidth="1"/>
    <col min="5403" max="5403" width="4" style="250" customWidth="1"/>
    <col min="5404" max="5404" width="6.42578125" style="250" customWidth="1"/>
    <col min="5405" max="5405" width="0.5703125" style="250" customWidth="1"/>
    <col min="5406" max="5406" width="3.42578125" style="250" customWidth="1"/>
    <col min="5407" max="5407" width="15.42578125" style="250" customWidth="1"/>
    <col min="5408" max="5408" width="9.140625" style="250"/>
    <col min="5409" max="5409" width="15.7109375" style="250" customWidth="1"/>
    <col min="5410" max="5626" width="9.140625" style="250"/>
    <col min="5627" max="5627" width="2.7109375" style="250" bestFit="1" customWidth="1"/>
    <col min="5628" max="5628" width="21.42578125" style="250" customWidth="1"/>
    <col min="5629" max="5629" width="2.140625" style="250" customWidth="1"/>
    <col min="5630" max="5630" width="2.7109375" style="250" customWidth="1"/>
    <col min="5631" max="5632" width="2.140625" style="250" customWidth="1"/>
    <col min="5633" max="5633" width="2.7109375" style="250" customWidth="1"/>
    <col min="5634" max="5635" width="2.140625" style="250" customWidth="1"/>
    <col min="5636" max="5636" width="2.5703125" style="250" customWidth="1"/>
    <col min="5637" max="5641" width="2.140625" style="250" customWidth="1"/>
    <col min="5642" max="5642" width="2" style="250" customWidth="1"/>
    <col min="5643" max="5647" width="2.140625" style="250" customWidth="1"/>
    <col min="5648" max="5648" width="1.85546875" style="250" customWidth="1"/>
    <col min="5649" max="5650" width="2.140625" style="250" customWidth="1"/>
    <col min="5651" max="5651" width="1.85546875" style="250" customWidth="1"/>
    <col min="5652" max="5653" width="2.140625" style="250" customWidth="1"/>
    <col min="5654" max="5654" width="1.85546875" style="250" customWidth="1"/>
    <col min="5655" max="5655" width="2.140625" style="250" customWidth="1"/>
    <col min="5656" max="5656" width="6.42578125" style="250" customWidth="1"/>
    <col min="5657" max="5657" width="4" style="250" customWidth="1"/>
    <col min="5658" max="5658" width="1.5703125" style="250" customWidth="1"/>
    <col min="5659" max="5659" width="4" style="250" customWidth="1"/>
    <col min="5660" max="5660" width="6.42578125" style="250" customWidth="1"/>
    <col min="5661" max="5661" width="0.5703125" style="250" customWidth="1"/>
    <col min="5662" max="5662" width="3.42578125" style="250" customWidth="1"/>
    <col min="5663" max="5663" width="15.42578125" style="250" customWidth="1"/>
    <col min="5664" max="5664" width="9.140625" style="250"/>
    <col min="5665" max="5665" width="15.7109375" style="250" customWidth="1"/>
    <col min="5666" max="5882" width="9.140625" style="250"/>
    <col min="5883" max="5883" width="2.7109375" style="250" bestFit="1" customWidth="1"/>
    <col min="5884" max="5884" width="21.42578125" style="250" customWidth="1"/>
    <col min="5885" max="5885" width="2.140625" style="250" customWidth="1"/>
    <col min="5886" max="5886" width="2.7109375" style="250" customWidth="1"/>
    <col min="5887" max="5888" width="2.140625" style="250" customWidth="1"/>
    <col min="5889" max="5889" width="2.7109375" style="250" customWidth="1"/>
    <col min="5890" max="5891" width="2.140625" style="250" customWidth="1"/>
    <col min="5892" max="5892" width="2.5703125" style="250" customWidth="1"/>
    <col min="5893" max="5897" width="2.140625" style="250" customWidth="1"/>
    <col min="5898" max="5898" width="2" style="250" customWidth="1"/>
    <col min="5899" max="5903" width="2.140625" style="250" customWidth="1"/>
    <col min="5904" max="5904" width="1.85546875" style="250" customWidth="1"/>
    <col min="5905" max="5906" width="2.140625" style="250" customWidth="1"/>
    <col min="5907" max="5907" width="1.85546875" style="250" customWidth="1"/>
    <col min="5908" max="5909" width="2.140625" style="250" customWidth="1"/>
    <col min="5910" max="5910" width="1.85546875" style="250" customWidth="1"/>
    <col min="5911" max="5911" width="2.140625" style="250" customWidth="1"/>
    <col min="5912" max="5912" width="6.42578125" style="250" customWidth="1"/>
    <col min="5913" max="5913" width="4" style="250" customWidth="1"/>
    <col min="5914" max="5914" width="1.5703125" style="250" customWidth="1"/>
    <col min="5915" max="5915" width="4" style="250" customWidth="1"/>
    <col min="5916" max="5916" width="6.42578125" style="250" customWidth="1"/>
    <col min="5917" max="5917" width="0.5703125" style="250" customWidth="1"/>
    <col min="5918" max="5918" width="3.42578125" style="250" customWidth="1"/>
    <col min="5919" max="5919" width="15.42578125" style="250" customWidth="1"/>
    <col min="5920" max="5920" width="9.140625" style="250"/>
    <col min="5921" max="5921" width="15.7109375" style="250" customWidth="1"/>
    <col min="5922" max="6138" width="9.140625" style="250"/>
    <col min="6139" max="6139" width="2.7109375" style="250" bestFit="1" customWidth="1"/>
    <col min="6140" max="6140" width="21.42578125" style="250" customWidth="1"/>
    <col min="6141" max="6141" width="2.140625" style="250" customWidth="1"/>
    <col min="6142" max="6142" width="2.7109375" style="250" customWidth="1"/>
    <col min="6143" max="6144" width="2.140625" style="250" customWidth="1"/>
    <col min="6145" max="6145" width="2.7109375" style="250" customWidth="1"/>
    <col min="6146" max="6147" width="2.140625" style="250" customWidth="1"/>
    <col min="6148" max="6148" width="2.5703125" style="250" customWidth="1"/>
    <col min="6149" max="6153" width="2.140625" style="250" customWidth="1"/>
    <col min="6154" max="6154" width="2" style="250" customWidth="1"/>
    <col min="6155" max="6159" width="2.140625" style="250" customWidth="1"/>
    <col min="6160" max="6160" width="1.85546875" style="250" customWidth="1"/>
    <col min="6161" max="6162" width="2.140625" style="250" customWidth="1"/>
    <col min="6163" max="6163" width="1.85546875" style="250" customWidth="1"/>
    <col min="6164" max="6165" width="2.140625" style="250" customWidth="1"/>
    <col min="6166" max="6166" width="1.85546875" style="250" customWidth="1"/>
    <col min="6167" max="6167" width="2.140625" style="250" customWidth="1"/>
    <col min="6168" max="6168" width="6.42578125" style="250" customWidth="1"/>
    <col min="6169" max="6169" width="4" style="250" customWidth="1"/>
    <col min="6170" max="6170" width="1.5703125" style="250" customWidth="1"/>
    <col min="6171" max="6171" width="4" style="250" customWidth="1"/>
    <col min="6172" max="6172" width="6.42578125" style="250" customWidth="1"/>
    <col min="6173" max="6173" width="0.5703125" style="250" customWidth="1"/>
    <col min="6174" max="6174" width="3.42578125" style="250" customWidth="1"/>
    <col min="6175" max="6175" width="15.42578125" style="250" customWidth="1"/>
    <col min="6176" max="6176" width="9.140625" style="250"/>
    <col min="6177" max="6177" width="15.7109375" style="250" customWidth="1"/>
    <col min="6178" max="6394" width="9.140625" style="250"/>
    <col min="6395" max="6395" width="2.7109375" style="250" bestFit="1" customWidth="1"/>
    <col min="6396" max="6396" width="21.42578125" style="250" customWidth="1"/>
    <col min="6397" max="6397" width="2.140625" style="250" customWidth="1"/>
    <col min="6398" max="6398" width="2.7109375" style="250" customWidth="1"/>
    <col min="6399" max="6400" width="2.140625" style="250" customWidth="1"/>
    <col min="6401" max="6401" width="2.7109375" style="250" customWidth="1"/>
    <col min="6402" max="6403" width="2.140625" style="250" customWidth="1"/>
    <col min="6404" max="6404" width="2.5703125" style="250" customWidth="1"/>
    <col min="6405" max="6409" width="2.140625" style="250" customWidth="1"/>
    <col min="6410" max="6410" width="2" style="250" customWidth="1"/>
    <col min="6411" max="6415" width="2.140625" style="250" customWidth="1"/>
    <col min="6416" max="6416" width="1.85546875" style="250" customWidth="1"/>
    <col min="6417" max="6418" width="2.140625" style="250" customWidth="1"/>
    <col min="6419" max="6419" width="1.85546875" style="250" customWidth="1"/>
    <col min="6420" max="6421" width="2.140625" style="250" customWidth="1"/>
    <col min="6422" max="6422" width="1.85546875" style="250" customWidth="1"/>
    <col min="6423" max="6423" width="2.140625" style="250" customWidth="1"/>
    <col min="6424" max="6424" width="6.42578125" style="250" customWidth="1"/>
    <col min="6425" max="6425" width="4" style="250" customWidth="1"/>
    <col min="6426" max="6426" width="1.5703125" style="250" customWidth="1"/>
    <col min="6427" max="6427" width="4" style="250" customWidth="1"/>
    <col min="6428" max="6428" width="6.42578125" style="250" customWidth="1"/>
    <col min="6429" max="6429" width="0.5703125" style="250" customWidth="1"/>
    <col min="6430" max="6430" width="3.42578125" style="250" customWidth="1"/>
    <col min="6431" max="6431" width="15.42578125" style="250" customWidth="1"/>
    <col min="6432" max="6432" width="9.140625" style="250"/>
    <col min="6433" max="6433" width="15.7109375" style="250" customWidth="1"/>
    <col min="6434" max="6650" width="9.140625" style="250"/>
    <col min="6651" max="6651" width="2.7109375" style="250" bestFit="1" customWidth="1"/>
    <col min="6652" max="6652" width="21.42578125" style="250" customWidth="1"/>
    <col min="6653" max="6653" width="2.140625" style="250" customWidth="1"/>
    <col min="6654" max="6654" width="2.7109375" style="250" customWidth="1"/>
    <col min="6655" max="6656" width="2.140625" style="250" customWidth="1"/>
    <col min="6657" max="6657" width="2.7109375" style="250" customWidth="1"/>
    <col min="6658" max="6659" width="2.140625" style="250" customWidth="1"/>
    <col min="6660" max="6660" width="2.5703125" style="250" customWidth="1"/>
    <col min="6661" max="6665" width="2.140625" style="250" customWidth="1"/>
    <col min="6666" max="6666" width="2" style="250" customWidth="1"/>
    <col min="6667" max="6671" width="2.140625" style="250" customWidth="1"/>
    <col min="6672" max="6672" width="1.85546875" style="250" customWidth="1"/>
    <col min="6673" max="6674" width="2.140625" style="250" customWidth="1"/>
    <col min="6675" max="6675" width="1.85546875" style="250" customWidth="1"/>
    <col min="6676" max="6677" width="2.140625" style="250" customWidth="1"/>
    <col min="6678" max="6678" width="1.85546875" style="250" customWidth="1"/>
    <col min="6679" max="6679" width="2.140625" style="250" customWidth="1"/>
    <col min="6680" max="6680" width="6.42578125" style="250" customWidth="1"/>
    <col min="6681" max="6681" width="4" style="250" customWidth="1"/>
    <col min="6682" max="6682" width="1.5703125" style="250" customWidth="1"/>
    <col min="6683" max="6683" width="4" style="250" customWidth="1"/>
    <col min="6684" max="6684" width="6.42578125" style="250" customWidth="1"/>
    <col min="6685" max="6685" width="0.5703125" style="250" customWidth="1"/>
    <col min="6686" max="6686" width="3.42578125" style="250" customWidth="1"/>
    <col min="6687" max="6687" width="15.42578125" style="250" customWidth="1"/>
    <col min="6688" max="6688" width="9.140625" style="250"/>
    <col min="6689" max="6689" width="15.7109375" style="250" customWidth="1"/>
    <col min="6690" max="6906" width="9.140625" style="250"/>
    <col min="6907" max="6907" width="2.7109375" style="250" bestFit="1" customWidth="1"/>
    <col min="6908" max="6908" width="21.42578125" style="250" customWidth="1"/>
    <col min="6909" max="6909" width="2.140625" style="250" customWidth="1"/>
    <col min="6910" max="6910" width="2.7109375" style="250" customWidth="1"/>
    <col min="6911" max="6912" width="2.140625" style="250" customWidth="1"/>
    <col min="6913" max="6913" width="2.7109375" style="250" customWidth="1"/>
    <col min="6914" max="6915" width="2.140625" style="250" customWidth="1"/>
    <col min="6916" max="6916" width="2.5703125" style="250" customWidth="1"/>
    <col min="6917" max="6921" width="2.140625" style="250" customWidth="1"/>
    <col min="6922" max="6922" width="2" style="250" customWidth="1"/>
    <col min="6923" max="6927" width="2.140625" style="250" customWidth="1"/>
    <col min="6928" max="6928" width="1.85546875" style="250" customWidth="1"/>
    <col min="6929" max="6930" width="2.140625" style="250" customWidth="1"/>
    <col min="6931" max="6931" width="1.85546875" style="250" customWidth="1"/>
    <col min="6932" max="6933" width="2.140625" style="250" customWidth="1"/>
    <col min="6934" max="6934" width="1.85546875" style="250" customWidth="1"/>
    <col min="6935" max="6935" width="2.140625" style="250" customWidth="1"/>
    <col min="6936" max="6936" width="6.42578125" style="250" customWidth="1"/>
    <col min="6937" max="6937" width="4" style="250" customWidth="1"/>
    <col min="6938" max="6938" width="1.5703125" style="250" customWidth="1"/>
    <col min="6939" max="6939" width="4" style="250" customWidth="1"/>
    <col min="6940" max="6940" width="6.42578125" style="250" customWidth="1"/>
    <col min="6941" max="6941" width="0.5703125" style="250" customWidth="1"/>
    <col min="6942" max="6942" width="3.42578125" style="250" customWidth="1"/>
    <col min="6943" max="6943" width="15.42578125" style="250" customWidth="1"/>
    <col min="6944" max="6944" width="9.140625" style="250"/>
    <col min="6945" max="6945" width="15.7109375" style="250" customWidth="1"/>
    <col min="6946" max="7162" width="9.140625" style="250"/>
    <col min="7163" max="7163" width="2.7109375" style="250" bestFit="1" customWidth="1"/>
    <col min="7164" max="7164" width="21.42578125" style="250" customWidth="1"/>
    <col min="7165" max="7165" width="2.140625" style="250" customWidth="1"/>
    <col min="7166" max="7166" width="2.7109375" style="250" customWidth="1"/>
    <col min="7167" max="7168" width="2.140625" style="250" customWidth="1"/>
    <col min="7169" max="7169" width="2.7109375" style="250" customWidth="1"/>
    <col min="7170" max="7171" width="2.140625" style="250" customWidth="1"/>
    <col min="7172" max="7172" width="2.5703125" style="250" customWidth="1"/>
    <col min="7173" max="7177" width="2.140625" style="250" customWidth="1"/>
    <col min="7178" max="7178" width="2" style="250" customWidth="1"/>
    <col min="7179" max="7183" width="2.140625" style="250" customWidth="1"/>
    <col min="7184" max="7184" width="1.85546875" style="250" customWidth="1"/>
    <col min="7185" max="7186" width="2.140625" style="250" customWidth="1"/>
    <col min="7187" max="7187" width="1.85546875" style="250" customWidth="1"/>
    <col min="7188" max="7189" width="2.140625" style="250" customWidth="1"/>
    <col min="7190" max="7190" width="1.85546875" style="250" customWidth="1"/>
    <col min="7191" max="7191" width="2.140625" style="250" customWidth="1"/>
    <col min="7192" max="7192" width="6.42578125" style="250" customWidth="1"/>
    <col min="7193" max="7193" width="4" style="250" customWidth="1"/>
    <col min="7194" max="7194" width="1.5703125" style="250" customWidth="1"/>
    <col min="7195" max="7195" width="4" style="250" customWidth="1"/>
    <col min="7196" max="7196" width="6.42578125" style="250" customWidth="1"/>
    <col min="7197" max="7197" width="0.5703125" style="250" customWidth="1"/>
    <col min="7198" max="7198" width="3.42578125" style="250" customWidth="1"/>
    <col min="7199" max="7199" width="15.42578125" style="250" customWidth="1"/>
    <col min="7200" max="7200" width="9.140625" style="250"/>
    <col min="7201" max="7201" width="15.7109375" style="250" customWidth="1"/>
    <col min="7202" max="7418" width="9.140625" style="250"/>
    <col min="7419" max="7419" width="2.7109375" style="250" bestFit="1" customWidth="1"/>
    <col min="7420" max="7420" width="21.42578125" style="250" customWidth="1"/>
    <col min="7421" max="7421" width="2.140625" style="250" customWidth="1"/>
    <col min="7422" max="7422" width="2.7109375" style="250" customWidth="1"/>
    <col min="7423" max="7424" width="2.140625" style="250" customWidth="1"/>
    <col min="7425" max="7425" width="2.7109375" style="250" customWidth="1"/>
    <col min="7426" max="7427" width="2.140625" style="250" customWidth="1"/>
    <col min="7428" max="7428" width="2.5703125" style="250" customWidth="1"/>
    <col min="7429" max="7433" width="2.140625" style="250" customWidth="1"/>
    <col min="7434" max="7434" width="2" style="250" customWidth="1"/>
    <col min="7435" max="7439" width="2.140625" style="250" customWidth="1"/>
    <col min="7440" max="7440" width="1.85546875" style="250" customWidth="1"/>
    <col min="7441" max="7442" width="2.140625" style="250" customWidth="1"/>
    <col min="7443" max="7443" width="1.85546875" style="250" customWidth="1"/>
    <col min="7444" max="7445" width="2.140625" style="250" customWidth="1"/>
    <col min="7446" max="7446" width="1.85546875" style="250" customWidth="1"/>
    <col min="7447" max="7447" width="2.140625" style="250" customWidth="1"/>
    <col min="7448" max="7448" width="6.42578125" style="250" customWidth="1"/>
    <col min="7449" max="7449" width="4" style="250" customWidth="1"/>
    <col min="7450" max="7450" width="1.5703125" style="250" customWidth="1"/>
    <col min="7451" max="7451" width="4" style="250" customWidth="1"/>
    <col min="7452" max="7452" width="6.42578125" style="250" customWidth="1"/>
    <col min="7453" max="7453" width="0.5703125" style="250" customWidth="1"/>
    <col min="7454" max="7454" width="3.42578125" style="250" customWidth="1"/>
    <col min="7455" max="7455" width="15.42578125" style="250" customWidth="1"/>
    <col min="7456" max="7456" width="9.140625" style="250"/>
    <col min="7457" max="7457" width="15.7109375" style="250" customWidth="1"/>
    <col min="7458" max="7674" width="9.140625" style="250"/>
    <col min="7675" max="7675" width="2.7109375" style="250" bestFit="1" customWidth="1"/>
    <col min="7676" max="7676" width="21.42578125" style="250" customWidth="1"/>
    <col min="7677" max="7677" width="2.140625" style="250" customWidth="1"/>
    <col min="7678" max="7678" width="2.7109375" style="250" customWidth="1"/>
    <col min="7679" max="7680" width="2.140625" style="250" customWidth="1"/>
    <col min="7681" max="7681" width="2.7109375" style="250" customWidth="1"/>
    <col min="7682" max="7683" width="2.140625" style="250" customWidth="1"/>
    <col min="7684" max="7684" width="2.5703125" style="250" customWidth="1"/>
    <col min="7685" max="7689" width="2.140625" style="250" customWidth="1"/>
    <col min="7690" max="7690" width="2" style="250" customWidth="1"/>
    <col min="7691" max="7695" width="2.140625" style="250" customWidth="1"/>
    <col min="7696" max="7696" width="1.85546875" style="250" customWidth="1"/>
    <col min="7697" max="7698" width="2.140625" style="250" customWidth="1"/>
    <col min="7699" max="7699" width="1.85546875" style="250" customWidth="1"/>
    <col min="7700" max="7701" width="2.140625" style="250" customWidth="1"/>
    <col min="7702" max="7702" width="1.85546875" style="250" customWidth="1"/>
    <col min="7703" max="7703" width="2.140625" style="250" customWidth="1"/>
    <col min="7704" max="7704" width="6.42578125" style="250" customWidth="1"/>
    <col min="7705" max="7705" width="4" style="250" customWidth="1"/>
    <col min="7706" max="7706" width="1.5703125" style="250" customWidth="1"/>
    <col min="7707" max="7707" width="4" style="250" customWidth="1"/>
    <col min="7708" max="7708" width="6.42578125" style="250" customWidth="1"/>
    <col min="7709" max="7709" width="0.5703125" style="250" customWidth="1"/>
    <col min="7710" max="7710" width="3.42578125" style="250" customWidth="1"/>
    <col min="7711" max="7711" width="15.42578125" style="250" customWidth="1"/>
    <col min="7712" max="7712" width="9.140625" style="250"/>
    <col min="7713" max="7713" width="15.7109375" style="250" customWidth="1"/>
    <col min="7714" max="7930" width="9.140625" style="250"/>
    <col min="7931" max="7931" width="2.7109375" style="250" bestFit="1" customWidth="1"/>
    <col min="7932" max="7932" width="21.42578125" style="250" customWidth="1"/>
    <col min="7933" max="7933" width="2.140625" style="250" customWidth="1"/>
    <col min="7934" max="7934" width="2.7109375" style="250" customWidth="1"/>
    <col min="7935" max="7936" width="2.140625" style="250" customWidth="1"/>
    <col min="7937" max="7937" width="2.7109375" style="250" customWidth="1"/>
    <col min="7938" max="7939" width="2.140625" style="250" customWidth="1"/>
    <col min="7940" max="7940" width="2.5703125" style="250" customWidth="1"/>
    <col min="7941" max="7945" width="2.140625" style="250" customWidth="1"/>
    <col min="7946" max="7946" width="2" style="250" customWidth="1"/>
    <col min="7947" max="7951" width="2.140625" style="250" customWidth="1"/>
    <col min="7952" max="7952" width="1.85546875" style="250" customWidth="1"/>
    <col min="7953" max="7954" width="2.140625" style="250" customWidth="1"/>
    <col min="7955" max="7955" width="1.85546875" style="250" customWidth="1"/>
    <col min="7956" max="7957" width="2.140625" style="250" customWidth="1"/>
    <col min="7958" max="7958" width="1.85546875" style="250" customWidth="1"/>
    <col min="7959" max="7959" width="2.140625" style="250" customWidth="1"/>
    <col min="7960" max="7960" width="6.42578125" style="250" customWidth="1"/>
    <col min="7961" max="7961" width="4" style="250" customWidth="1"/>
    <col min="7962" max="7962" width="1.5703125" style="250" customWidth="1"/>
    <col min="7963" max="7963" width="4" style="250" customWidth="1"/>
    <col min="7964" max="7964" width="6.42578125" style="250" customWidth="1"/>
    <col min="7965" max="7965" width="0.5703125" style="250" customWidth="1"/>
    <col min="7966" max="7966" width="3.42578125" style="250" customWidth="1"/>
    <col min="7967" max="7967" width="15.42578125" style="250" customWidth="1"/>
    <col min="7968" max="7968" width="9.140625" style="250"/>
    <col min="7969" max="7969" width="15.7109375" style="250" customWidth="1"/>
    <col min="7970" max="8186" width="9.140625" style="250"/>
    <col min="8187" max="8187" width="2.7109375" style="250" bestFit="1" customWidth="1"/>
    <col min="8188" max="8188" width="21.42578125" style="250" customWidth="1"/>
    <col min="8189" max="8189" width="2.140625" style="250" customWidth="1"/>
    <col min="8190" max="8190" width="2.7109375" style="250" customWidth="1"/>
    <col min="8191" max="8192" width="2.140625" style="250" customWidth="1"/>
    <col min="8193" max="8193" width="2.7109375" style="250" customWidth="1"/>
    <col min="8194" max="8195" width="2.140625" style="250" customWidth="1"/>
    <col min="8196" max="8196" width="2.5703125" style="250" customWidth="1"/>
    <col min="8197" max="8201" width="2.140625" style="250" customWidth="1"/>
    <col min="8202" max="8202" width="2" style="250" customWidth="1"/>
    <col min="8203" max="8207" width="2.140625" style="250" customWidth="1"/>
    <col min="8208" max="8208" width="1.85546875" style="250" customWidth="1"/>
    <col min="8209" max="8210" width="2.140625" style="250" customWidth="1"/>
    <col min="8211" max="8211" width="1.85546875" style="250" customWidth="1"/>
    <col min="8212" max="8213" width="2.140625" style="250" customWidth="1"/>
    <col min="8214" max="8214" width="1.85546875" style="250" customWidth="1"/>
    <col min="8215" max="8215" width="2.140625" style="250" customWidth="1"/>
    <col min="8216" max="8216" width="6.42578125" style="250" customWidth="1"/>
    <col min="8217" max="8217" width="4" style="250" customWidth="1"/>
    <col min="8218" max="8218" width="1.5703125" style="250" customWidth="1"/>
    <col min="8219" max="8219" width="4" style="250" customWidth="1"/>
    <col min="8220" max="8220" width="6.42578125" style="250" customWidth="1"/>
    <col min="8221" max="8221" width="0.5703125" style="250" customWidth="1"/>
    <col min="8222" max="8222" width="3.42578125" style="250" customWidth="1"/>
    <col min="8223" max="8223" width="15.42578125" style="250" customWidth="1"/>
    <col min="8224" max="8224" width="9.140625" style="250"/>
    <col min="8225" max="8225" width="15.7109375" style="250" customWidth="1"/>
    <col min="8226" max="8442" width="9.140625" style="250"/>
    <col min="8443" max="8443" width="2.7109375" style="250" bestFit="1" customWidth="1"/>
    <col min="8444" max="8444" width="21.42578125" style="250" customWidth="1"/>
    <col min="8445" max="8445" width="2.140625" style="250" customWidth="1"/>
    <col min="8446" max="8446" width="2.7109375" style="250" customWidth="1"/>
    <col min="8447" max="8448" width="2.140625" style="250" customWidth="1"/>
    <col min="8449" max="8449" width="2.7109375" style="250" customWidth="1"/>
    <col min="8450" max="8451" width="2.140625" style="250" customWidth="1"/>
    <col min="8452" max="8452" width="2.5703125" style="250" customWidth="1"/>
    <col min="8453" max="8457" width="2.140625" style="250" customWidth="1"/>
    <col min="8458" max="8458" width="2" style="250" customWidth="1"/>
    <col min="8459" max="8463" width="2.140625" style="250" customWidth="1"/>
    <col min="8464" max="8464" width="1.85546875" style="250" customWidth="1"/>
    <col min="8465" max="8466" width="2.140625" style="250" customWidth="1"/>
    <col min="8467" max="8467" width="1.85546875" style="250" customWidth="1"/>
    <col min="8468" max="8469" width="2.140625" style="250" customWidth="1"/>
    <col min="8470" max="8470" width="1.85546875" style="250" customWidth="1"/>
    <col min="8471" max="8471" width="2.140625" style="250" customWidth="1"/>
    <col min="8472" max="8472" width="6.42578125" style="250" customWidth="1"/>
    <col min="8473" max="8473" width="4" style="250" customWidth="1"/>
    <col min="8474" max="8474" width="1.5703125" style="250" customWidth="1"/>
    <col min="8475" max="8475" width="4" style="250" customWidth="1"/>
    <col min="8476" max="8476" width="6.42578125" style="250" customWidth="1"/>
    <col min="8477" max="8477" width="0.5703125" style="250" customWidth="1"/>
    <col min="8478" max="8478" width="3.42578125" style="250" customWidth="1"/>
    <col min="8479" max="8479" width="15.42578125" style="250" customWidth="1"/>
    <col min="8480" max="8480" width="9.140625" style="250"/>
    <col min="8481" max="8481" width="15.7109375" style="250" customWidth="1"/>
    <col min="8482" max="8698" width="9.140625" style="250"/>
    <col min="8699" max="8699" width="2.7109375" style="250" bestFit="1" customWidth="1"/>
    <col min="8700" max="8700" width="21.42578125" style="250" customWidth="1"/>
    <col min="8701" max="8701" width="2.140625" style="250" customWidth="1"/>
    <col min="8702" max="8702" width="2.7109375" style="250" customWidth="1"/>
    <col min="8703" max="8704" width="2.140625" style="250" customWidth="1"/>
    <col min="8705" max="8705" width="2.7109375" style="250" customWidth="1"/>
    <col min="8706" max="8707" width="2.140625" style="250" customWidth="1"/>
    <col min="8708" max="8708" width="2.5703125" style="250" customWidth="1"/>
    <col min="8709" max="8713" width="2.140625" style="250" customWidth="1"/>
    <col min="8714" max="8714" width="2" style="250" customWidth="1"/>
    <col min="8715" max="8719" width="2.140625" style="250" customWidth="1"/>
    <col min="8720" max="8720" width="1.85546875" style="250" customWidth="1"/>
    <col min="8721" max="8722" width="2.140625" style="250" customWidth="1"/>
    <col min="8723" max="8723" width="1.85546875" style="250" customWidth="1"/>
    <col min="8724" max="8725" width="2.140625" style="250" customWidth="1"/>
    <col min="8726" max="8726" width="1.85546875" style="250" customWidth="1"/>
    <col min="8727" max="8727" width="2.140625" style="250" customWidth="1"/>
    <col min="8728" max="8728" width="6.42578125" style="250" customWidth="1"/>
    <col min="8729" max="8729" width="4" style="250" customWidth="1"/>
    <col min="8730" max="8730" width="1.5703125" style="250" customWidth="1"/>
    <col min="8731" max="8731" width="4" style="250" customWidth="1"/>
    <col min="8732" max="8732" width="6.42578125" style="250" customWidth="1"/>
    <col min="8733" max="8733" width="0.5703125" style="250" customWidth="1"/>
    <col min="8734" max="8734" width="3.42578125" style="250" customWidth="1"/>
    <col min="8735" max="8735" width="15.42578125" style="250" customWidth="1"/>
    <col min="8736" max="8736" width="9.140625" style="250"/>
    <col min="8737" max="8737" width="15.7109375" style="250" customWidth="1"/>
    <col min="8738" max="8954" width="9.140625" style="250"/>
    <col min="8955" max="8955" width="2.7109375" style="250" bestFit="1" customWidth="1"/>
    <col min="8956" max="8956" width="21.42578125" style="250" customWidth="1"/>
    <col min="8957" max="8957" width="2.140625" style="250" customWidth="1"/>
    <col min="8958" max="8958" width="2.7109375" style="250" customWidth="1"/>
    <col min="8959" max="8960" width="2.140625" style="250" customWidth="1"/>
    <col min="8961" max="8961" width="2.7109375" style="250" customWidth="1"/>
    <col min="8962" max="8963" width="2.140625" style="250" customWidth="1"/>
    <col min="8964" max="8964" width="2.5703125" style="250" customWidth="1"/>
    <col min="8965" max="8969" width="2.140625" style="250" customWidth="1"/>
    <col min="8970" max="8970" width="2" style="250" customWidth="1"/>
    <col min="8971" max="8975" width="2.140625" style="250" customWidth="1"/>
    <col min="8976" max="8976" width="1.85546875" style="250" customWidth="1"/>
    <col min="8977" max="8978" width="2.140625" style="250" customWidth="1"/>
    <col min="8979" max="8979" width="1.85546875" style="250" customWidth="1"/>
    <col min="8980" max="8981" width="2.140625" style="250" customWidth="1"/>
    <col min="8982" max="8982" width="1.85546875" style="250" customWidth="1"/>
    <col min="8983" max="8983" width="2.140625" style="250" customWidth="1"/>
    <col min="8984" max="8984" width="6.42578125" style="250" customWidth="1"/>
    <col min="8985" max="8985" width="4" style="250" customWidth="1"/>
    <col min="8986" max="8986" width="1.5703125" style="250" customWidth="1"/>
    <col min="8987" max="8987" width="4" style="250" customWidth="1"/>
    <col min="8988" max="8988" width="6.42578125" style="250" customWidth="1"/>
    <col min="8989" max="8989" width="0.5703125" style="250" customWidth="1"/>
    <col min="8990" max="8990" width="3.42578125" style="250" customWidth="1"/>
    <col min="8991" max="8991" width="15.42578125" style="250" customWidth="1"/>
    <col min="8992" max="8992" width="9.140625" style="250"/>
    <col min="8993" max="8993" width="15.7109375" style="250" customWidth="1"/>
    <col min="8994" max="9210" width="9.140625" style="250"/>
    <col min="9211" max="9211" width="2.7109375" style="250" bestFit="1" customWidth="1"/>
    <col min="9212" max="9212" width="21.42578125" style="250" customWidth="1"/>
    <col min="9213" max="9213" width="2.140625" style="250" customWidth="1"/>
    <col min="9214" max="9214" width="2.7109375" style="250" customWidth="1"/>
    <col min="9215" max="9216" width="2.140625" style="250" customWidth="1"/>
    <col min="9217" max="9217" width="2.7109375" style="250" customWidth="1"/>
    <col min="9218" max="9219" width="2.140625" style="250" customWidth="1"/>
    <col min="9220" max="9220" width="2.5703125" style="250" customWidth="1"/>
    <col min="9221" max="9225" width="2.140625" style="250" customWidth="1"/>
    <col min="9226" max="9226" width="2" style="250" customWidth="1"/>
    <col min="9227" max="9231" width="2.140625" style="250" customWidth="1"/>
    <col min="9232" max="9232" width="1.85546875" style="250" customWidth="1"/>
    <col min="9233" max="9234" width="2.140625" style="250" customWidth="1"/>
    <col min="9235" max="9235" width="1.85546875" style="250" customWidth="1"/>
    <col min="9236" max="9237" width="2.140625" style="250" customWidth="1"/>
    <col min="9238" max="9238" width="1.85546875" style="250" customWidth="1"/>
    <col min="9239" max="9239" width="2.140625" style="250" customWidth="1"/>
    <col min="9240" max="9240" width="6.42578125" style="250" customWidth="1"/>
    <col min="9241" max="9241" width="4" style="250" customWidth="1"/>
    <col min="9242" max="9242" width="1.5703125" style="250" customWidth="1"/>
    <col min="9243" max="9243" width="4" style="250" customWidth="1"/>
    <col min="9244" max="9244" width="6.42578125" style="250" customWidth="1"/>
    <col min="9245" max="9245" width="0.5703125" style="250" customWidth="1"/>
    <col min="9246" max="9246" width="3.42578125" style="250" customWidth="1"/>
    <col min="9247" max="9247" width="15.42578125" style="250" customWidth="1"/>
    <col min="9248" max="9248" width="9.140625" style="250"/>
    <col min="9249" max="9249" width="15.7109375" style="250" customWidth="1"/>
    <col min="9250" max="9466" width="9.140625" style="250"/>
    <col min="9467" max="9467" width="2.7109375" style="250" bestFit="1" customWidth="1"/>
    <col min="9468" max="9468" width="21.42578125" style="250" customWidth="1"/>
    <col min="9469" max="9469" width="2.140625" style="250" customWidth="1"/>
    <col min="9470" max="9470" width="2.7109375" style="250" customWidth="1"/>
    <col min="9471" max="9472" width="2.140625" style="250" customWidth="1"/>
    <col min="9473" max="9473" width="2.7109375" style="250" customWidth="1"/>
    <col min="9474" max="9475" width="2.140625" style="250" customWidth="1"/>
    <col min="9476" max="9476" width="2.5703125" style="250" customWidth="1"/>
    <col min="9477" max="9481" width="2.140625" style="250" customWidth="1"/>
    <col min="9482" max="9482" width="2" style="250" customWidth="1"/>
    <col min="9483" max="9487" width="2.140625" style="250" customWidth="1"/>
    <col min="9488" max="9488" width="1.85546875" style="250" customWidth="1"/>
    <col min="9489" max="9490" width="2.140625" style="250" customWidth="1"/>
    <col min="9491" max="9491" width="1.85546875" style="250" customWidth="1"/>
    <col min="9492" max="9493" width="2.140625" style="250" customWidth="1"/>
    <col min="9494" max="9494" width="1.85546875" style="250" customWidth="1"/>
    <col min="9495" max="9495" width="2.140625" style="250" customWidth="1"/>
    <col min="9496" max="9496" width="6.42578125" style="250" customWidth="1"/>
    <col min="9497" max="9497" width="4" style="250" customWidth="1"/>
    <col min="9498" max="9498" width="1.5703125" style="250" customWidth="1"/>
    <col min="9499" max="9499" width="4" style="250" customWidth="1"/>
    <col min="9500" max="9500" width="6.42578125" style="250" customWidth="1"/>
    <col min="9501" max="9501" width="0.5703125" style="250" customWidth="1"/>
    <col min="9502" max="9502" width="3.42578125" style="250" customWidth="1"/>
    <col min="9503" max="9503" width="15.42578125" style="250" customWidth="1"/>
    <col min="9504" max="9504" width="9.140625" style="250"/>
    <col min="9505" max="9505" width="15.7109375" style="250" customWidth="1"/>
    <col min="9506" max="9722" width="9.140625" style="250"/>
    <col min="9723" max="9723" width="2.7109375" style="250" bestFit="1" customWidth="1"/>
    <col min="9724" max="9724" width="21.42578125" style="250" customWidth="1"/>
    <col min="9725" max="9725" width="2.140625" style="250" customWidth="1"/>
    <col min="9726" max="9726" width="2.7109375" style="250" customWidth="1"/>
    <col min="9727" max="9728" width="2.140625" style="250" customWidth="1"/>
    <col min="9729" max="9729" width="2.7109375" style="250" customWidth="1"/>
    <col min="9730" max="9731" width="2.140625" style="250" customWidth="1"/>
    <col min="9732" max="9732" width="2.5703125" style="250" customWidth="1"/>
    <col min="9733" max="9737" width="2.140625" style="250" customWidth="1"/>
    <col min="9738" max="9738" width="2" style="250" customWidth="1"/>
    <col min="9739" max="9743" width="2.140625" style="250" customWidth="1"/>
    <col min="9744" max="9744" width="1.85546875" style="250" customWidth="1"/>
    <col min="9745" max="9746" width="2.140625" style="250" customWidth="1"/>
    <col min="9747" max="9747" width="1.85546875" style="250" customWidth="1"/>
    <col min="9748" max="9749" width="2.140625" style="250" customWidth="1"/>
    <col min="9750" max="9750" width="1.85546875" style="250" customWidth="1"/>
    <col min="9751" max="9751" width="2.140625" style="250" customWidth="1"/>
    <col min="9752" max="9752" width="6.42578125" style="250" customWidth="1"/>
    <col min="9753" max="9753" width="4" style="250" customWidth="1"/>
    <col min="9754" max="9754" width="1.5703125" style="250" customWidth="1"/>
    <col min="9755" max="9755" width="4" style="250" customWidth="1"/>
    <col min="9756" max="9756" width="6.42578125" style="250" customWidth="1"/>
    <col min="9757" max="9757" width="0.5703125" style="250" customWidth="1"/>
    <col min="9758" max="9758" width="3.42578125" style="250" customWidth="1"/>
    <col min="9759" max="9759" width="15.42578125" style="250" customWidth="1"/>
    <col min="9760" max="9760" width="9.140625" style="250"/>
    <col min="9761" max="9761" width="15.7109375" style="250" customWidth="1"/>
    <col min="9762" max="9978" width="9.140625" style="250"/>
    <col min="9979" max="9979" width="2.7109375" style="250" bestFit="1" customWidth="1"/>
    <col min="9980" max="9980" width="21.42578125" style="250" customWidth="1"/>
    <col min="9981" max="9981" width="2.140625" style="250" customWidth="1"/>
    <col min="9982" max="9982" width="2.7109375" style="250" customWidth="1"/>
    <col min="9983" max="9984" width="2.140625" style="250" customWidth="1"/>
    <col min="9985" max="9985" width="2.7109375" style="250" customWidth="1"/>
    <col min="9986" max="9987" width="2.140625" style="250" customWidth="1"/>
    <col min="9988" max="9988" width="2.5703125" style="250" customWidth="1"/>
    <col min="9989" max="9993" width="2.140625" style="250" customWidth="1"/>
    <col min="9994" max="9994" width="2" style="250" customWidth="1"/>
    <col min="9995" max="9999" width="2.140625" style="250" customWidth="1"/>
    <col min="10000" max="10000" width="1.85546875" style="250" customWidth="1"/>
    <col min="10001" max="10002" width="2.140625" style="250" customWidth="1"/>
    <col min="10003" max="10003" width="1.85546875" style="250" customWidth="1"/>
    <col min="10004" max="10005" width="2.140625" style="250" customWidth="1"/>
    <col min="10006" max="10006" width="1.85546875" style="250" customWidth="1"/>
    <col min="10007" max="10007" width="2.140625" style="250" customWidth="1"/>
    <col min="10008" max="10008" width="6.42578125" style="250" customWidth="1"/>
    <col min="10009" max="10009" width="4" style="250" customWidth="1"/>
    <col min="10010" max="10010" width="1.5703125" style="250" customWidth="1"/>
    <col min="10011" max="10011" width="4" style="250" customWidth="1"/>
    <col min="10012" max="10012" width="6.42578125" style="250" customWidth="1"/>
    <col min="10013" max="10013" width="0.5703125" style="250" customWidth="1"/>
    <col min="10014" max="10014" width="3.42578125" style="250" customWidth="1"/>
    <col min="10015" max="10015" width="15.42578125" style="250" customWidth="1"/>
    <col min="10016" max="10016" width="9.140625" style="250"/>
    <col min="10017" max="10017" width="15.7109375" style="250" customWidth="1"/>
    <col min="10018" max="10234" width="9.140625" style="250"/>
    <col min="10235" max="10235" width="2.7109375" style="250" bestFit="1" customWidth="1"/>
    <col min="10236" max="10236" width="21.42578125" style="250" customWidth="1"/>
    <col min="10237" max="10237" width="2.140625" style="250" customWidth="1"/>
    <col min="10238" max="10238" width="2.7109375" style="250" customWidth="1"/>
    <col min="10239" max="10240" width="2.140625" style="250" customWidth="1"/>
    <col min="10241" max="10241" width="2.7109375" style="250" customWidth="1"/>
    <col min="10242" max="10243" width="2.140625" style="250" customWidth="1"/>
    <col min="10244" max="10244" width="2.5703125" style="250" customWidth="1"/>
    <col min="10245" max="10249" width="2.140625" style="250" customWidth="1"/>
    <col min="10250" max="10250" width="2" style="250" customWidth="1"/>
    <col min="10251" max="10255" width="2.140625" style="250" customWidth="1"/>
    <col min="10256" max="10256" width="1.85546875" style="250" customWidth="1"/>
    <col min="10257" max="10258" width="2.140625" style="250" customWidth="1"/>
    <col min="10259" max="10259" width="1.85546875" style="250" customWidth="1"/>
    <col min="10260" max="10261" width="2.140625" style="250" customWidth="1"/>
    <col min="10262" max="10262" width="1.85546875" style="250" customWidth="1"/>
    <col min="10263" max="10263" width="2.140625" style="250" customWidth="1"/>
    <col min="10264" max="10264" width="6.42578125" style="250" customWidth="1"/>
    <col min="10265" max="10265" width="4" style="250" customWidth="1"/>
    <col min="10266" max="10266" width="1.5703125" style="250" customWidth="1"/>
    <col min="10267" max="10267" width="4" style="250" customWidth="1"/>
    <col min="10268" max="10268" width="6.42578125" style="250" customWidth="1"/>
    <col min="10269" max="10269" width="0.5703125" style="250" customWidth="1"/>
    <col min="10270" max="10270" width="3.42578125" style="250" customWidth="1"/>
    <col min="10271" max="10271" width="15.42578125" style="250" customWidth="1"/>
    <col min="10272" max="10272" width="9.140625" style="250"/>
    <col min="10273" max="10273" width="15.7109375" style="250" customWidth="1"/>
    <col min="10274" max="10490" width="9.140625" style="250"/>
    <col min="10491" max="10491" width="2.7109375" style="250" bestFit="1" customWidth="1"/>
    <col min="10492" max="10492" width="21.42578125" style="250" customWidth="1"/>
    <col min="10493" max="10493" width="2.140625" style="250" customWidth="1"/>
    <col min="10494" max="10494" width="2.7109375" style="250" customWidth="1"/>
    <col min="10495" max="10496" width="2.140625" style="250" customWidth="1"/>
    <col min="10497" max="10497" width="2.7109375" style="250" customWidth="1"/>
    <col min="10498" max="10499" width="2.140625" style="250" customWidth="1"/>
    <col min="10500" max="10500" width="2.5703125" style="250" customWidth="1"/>
    <col min="10501" max="10505" width="2.140625" style="250" customWidth="1"/>
    <col min="10506" max="10506" width="2" style="250" customWidth="1"/>
    <col min="10507" max="10511" width="2.140625" style="250" customWidth="1"/>
    <col min="10512" max="10512" width="1.85546875" style="250" customWidth="1"/>
    <col min="10513" max="10514" width="2.140625" style="250" customWidth="1"/>
    <col min="10515" max="10515" width="1.85546875" style="250" customWidth="1"/>
    <col min="10516" max="10517" width="2.140625" style="250" customWidth="1"/>
    <col min="10518" max="10518" width="1.85546875" style="250" customWidth="1"/>
    <col min="10519" max="10519" width="2.140625" style="250" customWidth="1"/>
    <col min="10520" max="10520" width="6.42578125" style="250" customWidth="1"/>
    <col min="10521" max="10521" width="4" style="250" customWidth="1"/>
    <col min="10522" max="10522" width="1.5703125" style="250" customWidth="1"/>
    <col min="10523" max="10523" width="4" style="250" customWidth="1"/>
    <col min="10524" max="10524" width="6.42578125" style="250" customWidth="1"/>
    <col min="10525" max="10525" width="0.5703125" style="250" customWidth="1"/>
    <col min="10526" max="10526" width="3.42578125" style="250" customWidth="1"/>
    <col min="10527" max="10527" width="15.42578125" style="250" customWidth="1"/>
    <col min="10528" max="10528" width="9.140625" style="250"/>
    <col min="10529" max="10529" width="15.7109375" style="250" customWidth="1"/>
    <col min="10530" max="10746" width="9.140625" style="250"/>
    <col min="10747" max="10747" width="2.7109375" style="250" bestFit="1" customWidth="1"/>
    <col min="10748" max="10748" width="21.42578125" style="250" customWidth="1"/>
    <col min="10749" max="10749" width="2.140625" style="250" customWidth="1"/>
    <col min="10750" max="10750" width="2.7109375" style="250" customWidth="1"/>
    <col min="10751" max="10752" width="2.140625" style="250" customWidth="1"/>
    <col min="10753" max="10753" width="2.7109375" style="250" customWidth="1"/>
    <col min="10754" max="10755" width="2.140625" style="250" customWidth="1"/>
    <col min="10756" max="10756" width="2.5703125" style="250" customWidth="1"/>
    <col min="10757" max="10761" width="2.140625" style="250" customWidth="1"/>
    <col min="10762" max="10762" width="2" style="250" customWidth="1"/>
    <col min="10763" max="10767" width="2.140625" style="250" customWidth="1"/>
    <col min="10768" max="10768" width="1.85546875" style="250" customWidth="1"/>
    <col min="10769" max="10770" width="2.140625" style="250" customWidth="1"/>
    <col min="10771" max="10771" width="1.85546875" style="250" customWidth="1"/>
    <col min="10772" max="10773" width="2.140625" style="250" customWidth="1"/>
    <col min="10774" max="10774" width="1.85546875" style="250" customWidth="1"/>
    <col min="10775" max="10775" width="2.140625" style="250" customWidth="1"/>
    <col min="10776" max="10776" width="6.42578125" style="250" customWidth="1"/>
    <col min="10777" max="10777" width="4" style="250" customWidth="1"/>
    <col min="10778" max="10778" width="1.5703125" style="250" customWidth="1"/>
    <col min="10779" max="10779" width="4" style="250" customWidth="1"/>
    <col min="10780" max="10780" width="6.42578125" style="250" customWidth="1"/>
    <col min="10781" max="10781" width="0.5703125" style="250" customWidth="1"/>
    <col min="10782" max="10782" width="3.42578125" style="250" customWidth="1"/>
    <col min="10783" max="10783" width="15.42578125" style="250" customWidth="1"/>
    <col min="10784" max="10784" width="9.140625" style="250"/>
    <col min="10785" max="10785" width="15.7109375" style="250" customWidth="1"/>
    <col min="10786" max="11002" width="9.140625" style="250"/>
    <col min="11003" max="11003" width="2.7109375" style="250" bestFit="1" customWidth="1"/>
    <col min="11004" max="11004" width="21.42578125" style="250" customWidth="1"/>
    <col min="11005" max="11005" width="2.140625" style="250" customWidth="1"/>
    <col min="11006" max="11006" width="2.7109375" style="250" customWidth="1"/>
    <col min="11007" max="11008" width="2.140625" style="250" customWidth="1"/>
    <col min="11009" max="11009" width="2.7109375" style="250" customWidth="1"/>
    <col min="11010" max="11011" width="2.140625" style="250" customWidth="1"/>
    <col min="11012" max="11012" width="2.5703125" style="250" customWidth="1"/>
    <col min="11013" max="11017" width="2.140625" style="250" customWidth="1"/>
    <col min="11018" max="11018" width="2" style="250" customWidth="1"/>
    <col min="11019" max="11023" width="2.140625" style="250" customWidth="1"/>
    <col min="11024" max="11024" width="1.85546875" style="250" customWidth="1"/>
    <col min="11025" max="11026" width="2.140625" style="250" customWidth="1"/>
    <col min="11027" max="11027" width="1.85546875" style="250" customWidth="1"/>
    <col min="11028" max="11029" width="2.140625" style="250" customWidth="1"/>
    <col min="11030" max="11030" width="1.85546875" style="250" customWidth="1"/>
    <col min="11031" max="11031" width="2.140625" style="250" customWidth="1"/>
    <col min="11032" max="11032" width="6.42578125" style="250" customWidth="1"/>
    <col min="11033" max="11033" width="4" style="250" customWidth="1"/>
    <col min="11034" max="11034" width="1.5703125" style="250" customWidth="1"/>
    <col min="11035" max="11035" width="4" style="250" customWidth="1"/>
    <col min="11036" max="11036" width="6.42578125" style="250" customWidth="1"/>
    <col min="11037" max="11037" width="0.5703125" style="250" customWidth="1"/>
    <col min="11038" max="11038" width="3.42578125" style="250" customWidth="1"/>
    <col min="11039" max="11039" width="15.42578125" style="250" customWidth="1"/>
    <col min="11040" max="11040" width="9.140625" style="250"/>
    <col min="11041" max="11041" width="15.7109375" style="250" customWidth="1"/>
    <col min="11042" max="11258" width="9.140625" style="250"/>
    <col min="11259" max="11259" width="2.7109375" style="250" bestFit="1" customWidth="1"/>
    <col min="11260" max="11260" width="21.42578125" style="250" customWidth="1"/>
    <col min="11261" max="11261" width="2.140625" style="250" customWidth="1"/>
    <col min="11262" max="11262" width="2.7109375" style="250" customWidth="1"/>
    <col min="11263" max="11264" width="2.140625" style="250" customWidth="1"/>
    <col min="11265" max="11265" width="2.7109375" style="250" customWidth="1"/>
    <col min="11266" max="11267" width="2.140625" style="250" customWidth="1"/>
    <col min="11268" max="11268" width="2.5703125" style="250" customWidth="1"/>
    <col min="11269" max="11273" width="2.140625" style="250" customWidth="1"/>
    <col min="11274" max="11274" width="2" style="250" customWidth="1"/>
    <col min="11275" max="11279" width="2.140625" style="250" customWidth="1"/>
    <col min="11280" max="11280" width="1.85546875" style="250" customWidth="1"/>
    <col min="11281" max="11282" width="2.140625" style="250" customWidth="1"/>
    <col min="11283" max="11283" width="1.85546875" style="250" customWidth="1"/>
    <col min="11284" max="11285" width="2.140625" style="250" customWidth="1"/>
    <col min="11286" max="11286" width="1.85546875" style="250" customWidth="1"/>
    <col min="11287" max="11287" width="2.140625" style="250" customWidth="1"/>
    <col min="11288" max="11288" width="6.42578125" style="250" customWidth="1"/>
    <col min="11289" max="11289" width="4" style="250" customWidth="1"/>
    <col min="11290" max="11290" width="1.5703125" style="250" customWidth="1"/>
    <col min="11291" max="11291" width="4" style="250" customWidth="1"/>
    <col min="11292" max="11292" width="6.42578125" style="250" customWidth="1"/>
    <col min="11293" max="11293" width="0.5703125" style="250" customWidth="1"/>
    <col min="11294" max="11294" width="3.42578125" style="250" customWidth="1"/>
    <col min="11295" max="11295" width="15.42578125" style="250" customWidth="1"/>
    <col min="11296" max="11296" width="9.140625" style="250"/>
    <col min="11297" max="11297" width="15.7109375" style="250" customWidth="1"/>
    <col min="11298" max="11514" width="9.140625" style="250"/>
    <col min="11515" max="11515" width="2.7109375" style="250" bestFit="1" customWidth="1"/>
    <col min="11516" max="11516" width="21.42578125" style="250" customWidth="1"/>
    <col min="11517" max="11517" width="2.140625" style="250" customWidth="1"/>
    <col min="11518" max="11518" width="2.7109375" style="250" customWidth="1"/>
    <col min="11519" max="11520" width="2.140625" style="250" customWidth="1"/>
    <col min="11521" max="11521" width="2.7109375" style="250" customWidth="1"/>
    <col min="11522" max="11523" width="2.140625" style="250" customWidth="1"/>
    <col min="11524" max="11524" width="2.5703125" style="250" customWidth="1"/>
    <col min="11525" max="11529" width="2.140625" style="250" customWidth="1"/>
    <col min="11530" max="11530" width="2" style="250" customWidth="1"/>
    <col min="11531" max="11535" width="2.140625" style="250" customWidth="1"/>
    <col min="11536" max="11536" width="1.85546875" style="250" customWidth="1"/>
    <col min="11537" max="11538" width="2.140625" style="250" customWidth="1"/>
    <col min="11539" max="11539" width="1.85546875" style="250" customWidth="1"/>
    <col min="11540" max="11541" width="2.140625" style="250" customWidth="1"/>
    <col min="11542" max="11542" width="1.85546875" style="250" customWidth="1"/>
    <col min="11543" max="11543" width="2.140625" style="250" customWidth="1"/>
    <col min="11544" max="11544" width="6.42578125" style="250" customWidth="1"/>
    <col min="11545" max="11545" width="4" style="250" customWidth="1"/>
    <col min="11546" max="11546" width="1.5703125" style="250" customWidth="1"/>
    <col min="11547" max="11547" width="4" style="250" customWidth="1"/>
    <col min="11548" max="11548" width="6.42578125" style="250" customWidth="1"/>
    <col min="11549" max="11549" width="0.5703125" style="250" customWidth="1"/>
    <col min="11550" max="11550" width="3.42578125" style="250" customWidth="1"/>
    <col min="11551" max="11551" width="15.42578125" style="250" customWidth="1"/>
    <col min="11552" max="11552" width="9.140625" style="250"/>
    <col min="11553" max="11553" width="15.7109375" style="250" customWidth="1"/>
    <col min="11554" max="11770" width="9.140625" style="250"/>
    <col min="11771" max="11771" width="2.7109375" style="250" bestFit="1" customWidth="1"/>
    <col min="11772" max="11772" width="21.42578125" style="250" customWidth="1"/>
    <col min="11773" max="11773" width="2.140625" style="250" customWidth="1"/>
    <col min="11774" max="11774" width="2.7109375" style="250" customWidth="1"/>
    <col min="11775" max="11776" width="2.140625" style="250" customWidth="1"/>
    <col min="11777" max="11777" width="2.7109375" style="250" customWidth="1"/>
    <col min="11778" max="11779" width="2.140625" style="250" customWidth="1"/>
    <col min="11780" max="11780" width="2.5703125" style="250" customWidth="1"/>
    <col min="11781" max="11785" width="2.140625" style="250" customWidth="1"/>
    <col min="11786" max="11786" width="2" style="250" customWidth="1"/>
    <col min="11787" max="11791" width="2.140625" style="250" customWidth="1"/>
    <col min="11792" max="11792" width="1.85546875" style="250" customWidth="1"/>
    <col min="11793" max="11794" width="2.140625" style="250" customWidth="1"/>
    <col min="11795" max="11795" width="1.85546875" style="250" customWidth="1"/>
    <col min="11796" max="11797" width="2.140625" style="250" customWidth="1"/>
    <col min="11798" max="11798" width="1.85546875" style="250" customWidth="1"/>
    <col min="11799" max="11799" width="2.140625" style="250" customWidth="1"/>
    <col min="11800" max="11800" width="6.42578125" style="250" customWidth="1"/>
    <col min="11801" max="11801" width="4" style="250" customWidth="1"/>
    <col min="11802" max="11802" width="1.5703125" style="250" customWidth="1"/>
    <col min="11803" max="11803" width="4" style="250" customWidth="1"/>
    <col min="11804" max="11804" width="6.42578125" style="250" customWidth="1"/>
    <col min="11805" max="11805" width="0.5703125" style="250" customWidth="1"/>
    <col min="11806" max="11806" width="3.42578125" style="250" customWidth="1"/>
    <col min="11807" max="11807" width="15.42578125" style="250" customWidth="1"/>
    <col min="11808" max="11808" width="9.140625" style="250"/>
    <col min="11809" max="11809" width="15.7109375" style="250" customWidth="1"/>
    <col min="11810" max="12026" width="9.140625" style="250"/>
    <col min="12027" max="12027" width="2.7109375" style="250" bestFit="1" customWidth="1"/>
    <col min="12028" max="12028" width="21.42578125" style="250" customWidth="1"/>
    <col min="12029" max="12029" width="2.140625" style="250" customWidth="1"/>
    <col min="12030" max="12030" width="2.7109375" style="250" customWidth="1"/>
    <col min="12031" max="12032" width="2.140625" style="250" customWidth="1"/>
    <col min="12033" max="12033" width="2.7109375" style="250" customWidth="1"/>
    <col min="12034" max="12035" width="2.140625" style="250" customWidth="1"/>
    <col min="12036" max="12036" width="2.5703125" style="250" customWidth="1"/>
    <col min="12037" max="12041" width="2.140625" style="250" customWidth="1"/>
    <col min="12042" max="12042" width="2" style="250" customWidth="1"/>
    <col min="12043" max="12047" width="2.140625" style="250" customWidth="1"/>
    <col min="12048" max="12048" width="1.85546875" style="250" customWidth="1"/>
    <col min="12049" max="12050" width="2.140625" style="250" customWidth="1"/>
    <col min="12051" max="12051" width="1.85546875" style="250" customWidth="1"/>
    <col min="12052" max="12053" width="2.140625" style="250" customWidth="1"/>
    <col min="12054" max="12054" width="1.85546875" style="250" customWidth="1"/>
    <col min="12055" max="12055" width="2.140625" style="250" customWidth="1"/>
    <col min="12056" max="12056" width="6.42578125" style="250" customWidth="1"/>
    <col min="12057" max="12057" width="4" style="250" customWidth="1"/>
    <col min="12058" max="12058" width="1.5703125" style="250" customWidth="1"/>
    <col min="12059" max="12059" width="4" style="250" customWidth="1"/>
    <col min="12060" max="12060" width="6.42578125" style="250" customWidth="1"/>
    <col min="12061" max="12061" width="0.5703125" style="250" customWidth="1"/>
    <col min="12062" max="12062" width="3.42578125" style="250" customWidth="1"/>
    <col min="12063" max="12063" width="15.42578125" style="250" customWidth="1"/>
    <col min="12064" max="12064" width="9.140625" style="250"/>
    <col min="12065" max="12065" width="15.7109375" style="250" customWidth="1"/>
    <col min="12066" max="12282" width="9.140625" style="250"/>
    <col min="12283" max="12283" width="2.7109375" style="250" bestFit="1" customWidth="1"/>
    <col min="12284" max="12284" width="21.42578125" style="250" customWidth="1"/>
    <col min="12285" max="12285" width="2.140625" style="250" customWidth="1"/>
    <col min="12286" max="12286" width="2.7109375" style="250" customWidth="1"/>
    <col min="12287" max="12288" width="2.140625" style="250" customWidth="1"/>
    <col min="12289" max="12289" width="2.7109375" style="250" customWidth="1"/>
    <col min="12290" max="12291" width="2.140625" style="250" customWidth="1"/>
    <col min="12292" max="12292" width="2.5703125" style="250" customWidth="1"/>
    <col min="12293" max="12297" width="2.140625" style="250" customWidth="1"/>
    <col min="12298" max="12298" width="2" style="250" customWidth="1"/>
    <col min="12299" max="12303" width="2.140625" style="250" customWidth="1"/>
    <col min="12304" max="12304" width="1.85546875" style="250" customWidth="1"/>
    <col min="12305" max="12306" width="2.140625" style="250" customWidth="1"/>
    <col min="12307" max="12307" width="1.85546875" style="250" customWidth="1"/>
    <col min="12308" max="12309" width="2.140625" style="250" customWidth="1"/>
    <col min="12310" max="12310" width="1.85546875" style="250" customWidth="1"/>
    <col min="12311" max="12311" width="2.140625" style="250" customWidth="1"/>
    <col min="12312" max="12312" width="6.42578125" style="250" customWidth="1"/>
    <col min="12313" max="12313" width="4" style="250" customWidth="1"/>
    <col min="12314" max="12314" width="1.5703125" style="250" customWidth="1"/>
    <col min="12315" max="12315" width="4" style="250" customWidth="1"/>
    <col min="12316" max="12316" width="6.42578125" style="250" customWidth="1"/>
    <col min="12317" max="12317" width="0.5703125" style="250" customWidth="1"/>
    <col min="12318" max="12318" width="3.42578125" style="250" customWidth="1"/>
    <col min="12319" max="12319" width="15.42578125" style="250" customWidth="1"/>
    <col min="12320" max="12320" width="9.140625" style="250"/>
    <col min="12321" max="12321" width="15.7109375" style="250" customWidth="1"/>
    <col min="12322" max="12538" width="9.140625" style="250"/>
    <col min="12539" max="12539" width="2.7109375" style="250" bestFit="1" customWidth="1"/>
    <col min="12540" max="12540" width="21.42578125" style="250" customWidth="1"/>
    <col min="12541" max="12541" width="2.140625" style="250" customWidth="1"/>
    <col min="12542" max="12542" width="2.7109375" style="250" customWidth="1"/>
    <col min="12543" max="12544" width="2.140625" style="250" customWidth="1"/>
    <col min="12545" max="12545" width="2.7109375" style="250" customWidth="1"/>
    <col min="12546" max="12547" width="2.140625" style="250" customWidth="1"/>
    <col min="12548" max="12548" width="2.5703125" style="250" customWidth="1"/>
    <col min="12549" max="12553" width="2.140625" style="250" customWidth="1"/>
    <col min="12554" max="12554" width="2" style="250" customWidth="1"/>
    <col min="12555" max="12559" width="2.140625" style="250" customWidth="1"/>
    <col min="12560" max="12560" width="1.85546875" style="250" customWidth="1"/>
    <col min="12561" max="12562" width="2.140625" style="250" customWidth="1"/>
    <col min="12563" max="12563" width="1.85546875" style="250" customWidth="1"/>
    <col min="12564" max="12565" width="2.140625" style="250" customWidth="1"/>
    <col min="12566" max="12566" width="1.85546875" style="250" customWidth="1"/>
    <col min="12567" max="12567" width="2.140625" style="250" customWidth="1"/>
    <col min="12568" max="12568" width="6.42578125" style="250" customWidth="1"/>
    <col min="12569" max="12569" width="4" style="250" customWidth="1"/>
    <col min="12570" max="12570" width="1.5703125" style="250" customWidth="1"/>
    <col min="12571" max="12571" width="4" style="250" customWidth="1"/>
    <col min="12572" max="12572" width="6.42578125" style="250" customWidth="1"/>
    <col min="12573" max="12573" width="0.5703125" style="250" customWidth="1"/>
    <col min="12574" max="12574" width="3.42578125" style="250" customWidth="1"/>
    <col min="12575" max="12575" width="15.42578125" style="250" customWidth="1"/>
    <col min="12576" max="12576" width="9.140625" style="250"/>
    <col min="12577" max="12577" width="15.7109375" style="250" customWidth="1"/>
    <col min="12578" max="12794" width="9.140625" style="250"/>
    <col min="12795" max="12795" width="2.7109375" style="250" bestFit="1" customWidth="1"/>
    <col min="12796" max="12796" width="21.42578125" style="250" customWidth="1"/>
    <col min="12797" max="12797" width="2.140625" style="250" customWidth="1"/>
    <col min="12798" max="12798" width="2.7109375" style="250" customWidth="1"/>
    <col min="12799" max="12800" width="2.140625" style="250" customWidth="1"/>
    <col min="12801" max="12801" width="2.7109375" style="250" customWidth="1"/>
    <col min="12802" max="12803" width="2.140625" style="250" customWidth="1"/>
    <col min="12804" max="12804" width="2.5703125" style="250" customWidth="1"/>
    <col min="12805" max="12809" width="2.140625" style="250" customWidth="1"/>
    <col min="12810" max="12810" width="2" style="250" customWidth="1"/>
    <col min="12811" max="12815" width="2.140625" style="250" customWidth="1"/>
    <col min="12816" max="12816" width="1.85546875" style="250" customWidth="1"/>
    <col min="12817" max="12818" width="2.140625" style="250" customWidth="1"/>
    <col min="12819" max="12819" width="1.85546875" style="250" customWidth="1"/>
    <col min="12820" max="12821" width="2.140625" style="250" customWidth="1"/>
    <col min="12822" max="12822" width="1.85546875" style="250" customWidth="1"/>
    <col min="12823" max="12823" width="2.140625" style="250" customWidth="1"/>
    <col min="12824" max="12824" width="6.42578125" style="250" customWidth="1"/>
    <col min="12825" max="12825" width="4" style="250" customWidth="1"/>
    <col min="12826" max="12826" width="1.5703125" style="250" customWidth="1"/>
    <col min="12827" max="12827" width="4" style="250" customWidth="1"/>
    <col min="12828" max="12828" width="6.42578125" style="250" customWidth="1"/>
    <col min="12829" max="12829" width="0.5703125" style="250" customWidth="1"/>
    <col min="12830" max="12830" width="3.42578125" style="250" customWidth="1"/>
    <col min="12831" max="12831" width="15.42578125" style="250" customWidth="1"/>
    <col min="12832" max="12832" width="9.140625" style="250"/>
    <col min="12833" max="12833" width="15.7109375" style="250" customWidth="1"/>
    <col min="12834" max="13050" width="9.140625" style="250"/>
    <col min="13051" max="13051" width="2.7109375" style="250" bestFit="1" customWidth="1"/>
    <col min="13052" max="13052" width="21.42578125" style="250" customWidth="1"/>
    <col min="13053" max="13053" width="2.140625" style="250" customWidth="1"/>
    <col min="13054" max="13054" width="2.7109375" style="250" customWidth="1"/>
    <col min="13055" max="13056" width="2.140625" style="250" customWidth="1"/>
    <col min="13057" max="13057" width="2.7109375" style="250" customWidth="1"/>
    <col min="13058" max="13059" width="2.140625" style="250" customWidth="1"/>
    <col min="13060" max="13060" width="2.5703125" style="250" customWidth="1"/>
    <col min="13061" max="13065" width="2.140625" style="250" customWidth="1"/>
    <col min="13066" max="13066" width="2" style="250" customWidth="1"/>
    <col min="13067" max="13071" width="2.140625" style="250" customWidth="1"/>
    <col min="13072" max="13072" width="1.85546875" style="250" customWidth="1"/>
    <col min="13073" max="13074" width="2.140625" style="250" customWidth="1"/>
    <col min="13075" max="13075" width="1.85546875" style="250" customWidth="1"/>
    <col min="13076" max="13077" width="2.140625" style="250" customWidth="1"/>
    <col min="13078" max="13078" width="1.85546875" style="250" customWidth="1"/>
    <col min="13079" max="13079" width="2.140625" style="250" customWidth="1"/>
    <col min="13080" max="13080" width="6.42578125" style="250" customWidth="1"/>
    <col min="13081" max="13081" width="4" style="250" customWidth="1"/>
    <col min="13082" max="13082" width="1.5703125" style="250" customWidth="1"/>
    <col min="13083" max="13083" width="4" style="250" customWidth="1"/>
    <col min="13084" max="13084" width="6.42578125" style="250" customWidth="1"/>
    <col min="13085" max="13085" width="0.5703125" style="250" customWidth="1"/>
    <col min="13086" max="13086" width="3.42578125" style="250" customWidth="1"/>
    <col min="13087" max="13087" width="15.42578125" style="250" customWidth="1"/>
    <col min="13088" max="13088" width="9.140625" style="250"/>
    <col min="13089" max="13089" width="15.7109375" style="250" customWidth="1"/>
    <col min="13090" max="13306" width="9.140625" style="250"/>
    <col min="13307" max="13307" width="2.7109375" style="250" bestFit="1" customWidth="1"/>
    <col min="13308" max="13308" width="21.42578125" style="250" customWidth="1"/>
    <col min="13309" max="13309" width="2.140625" style="250" customWidth="1"/>
    <col min="13310" max="13310" width="2.7109375" style="250" customWidth="1"/>
    <col min="13311" max="13312" width="2.140625" style="250" customWidth="1"/>
    <col min="13313" max="13313" width="2.7109375" style="250" customWidth="1"/>
    <col min="13314" max="13315" width="2.140625" style="250" customWidth="1"/>
    <col min="13316" max="13316" width="2.5703125" style="250" customWidth="1"/>
    <col min="13317" max="13321" width="2.140625" style="250" customWidth="1"/>
    <col min="13322" max="13322" width="2" style="250" customWidth="1"/>
    <col min="13323" max="13327" width="2.140625" style="250" customWidth="1"/>
    <col min="13328" max="13328" width="1.85546875" style="250" customWidth="1"/>
    <col min="13329" max="13330" width="2.140625" style="250" customWidth="1"/>
    <col min="13331" max="13331" width="1.85546875" style="250" customWidth="1"/>
    <col min="13332" max="13333" width="2.140625" style="250" customWidth="1"/>
    <col min="13334" max="13334" width="1.85546875" style="250" customWidth="1"/>
    <col min="13335" max="13335" width="2.140625" style="250" customWidth="1"/>
    <col min="13336" max="13336" width="6.42578125" style="250" customWidth="1"/>
    <col min="13337" max="13337" width="4" style="250" customWidth="1"/>
    <col min="13338" max="13338" width="1.5703125" style="250" customWidth="1"/>
    <col min="13339" max="13339" width="4" style="250" customWidth="1"/>
    <col min="13340" max="13340" width="6.42578125" style="250" customWidth="1"/>
    <col min="13341" max="13341" width="0.5703125" style="250" customWidth="1"/>
    <col min="13342" max="13342" width="3.42578125" style="250" customWidth="1"/>
    <col min="13343" max="13343" width="15.42578125" style="250" customWidth="1"/>
    <col min="13344" max="13344" width="9.140625" style="250"/>
    <col min="13345" max="13345" width="15.7109375" style="250" customWidth="1"/>
    <col min="13346" max="13562" width="9.140625" style="250"/>
    <col min="13563" max="13563" width="2.7109375" style="250" bestFit="1" customWidth="1"/>
    <col min="13564" max="13564" width="21.42578125" style="250" customWidth="1"/>
    <col min="13565" max="13565" width="2.140625" style="250" customWidth="1"/>
    <col min="13566" max="13566" width="2.7109375" style="250" customWidth="1"/>
    <col min="13567" max="13568" width="2.140625" style="250" customWidth="1"/>
    <col min="13569" max="13569" width="2.7109375" style="250" customWidth="1"/>
    <col min="13570" max="13571" width="2.140625" style="250" customWidth="1"/>
    <col min="13572" max="13572" width="2.5703125" style="250" customWidth="1"/>
    <col min="13573" max="13577" width="2.140625" style="250" customWidth="1"/>
    <col min="13578" max="13578" width="2" style="250" customWidth="1"/>
    <col min="13579" max="13583" width="2.140625" style="250" customWidth="1"/>
    <col min="13584" max="13584" width="1.85546875" style="250" customWidth="1"/>
    <col min="13585" max="13586" width="2.140625" style="250" customWidth="1"/>
    <col min="13587" max="13587" width="1.85546875" style="250" customWidth="1"/>
    <col min="13588" max="13589" width="2.140625" style="250" customWidth="1"/>
    <col min="13590" max="13590" width="1.85546875" style="250" customWidth="1"/>
    <col min="13591" max="13591" width="2.140625" style="250" customWidth="1"/>
    <col min="13592" max="13592" width="6.42578125" style="250" customWidth="1"/>
    <col min="13593" max="13593" width="4" style="250" customWidth="1"/>
    <col min="13594" max="13594" width="1.5703125" style="250" customWidth="1"/>
    <col min="13595" max="13595" width="4" style="250" customWidth="1"/>
    <col min="13596" max="13596" width="6.42578125" style="250" customWidth="1"/>
    <col min="13597" max="13597" width="0.5703125" style="250" customWidth="1"/>
    <col min="13598" max="13598" width="3.42578125" style="250" customWidth="1"/>
    <col min="13599" max="13599" width="15.42578125" style="250" customWidth="1"/>
    <col min="13600" max="13600" width="9.140625" style="250"/>
    <col min="13601" max="13601" width="15.7109375" style="250" customWidth="1"/>
    <col min="13602" max="13818" width="9.140625" style="250"/>
    <col min="13819" max="13819" width="2.7109375" style="250" bestFit="1" customWidth="1"/>
    <col min="13820" max="13820" width="21.42578125" style="250" customWidth="1"/>
    <col min="13821" max="13821" width="2.140625" style="250" customWidth="1"/>
    <col min="13822" max="13822" width="2.7109375" style="250" customWidth="1"/>
    <col min="13823" max="13824" width="2.140625" style="250" customWidth="1"/>
    <col min="13825" max="13825" width="2.7109375" style="250" customWidth="1"/>
    <col min="13826" max="13827" width="2.140625" style="250" customWidth="1"/>
    <col min="13828" max="13828" width="2.5703125" style="250" customWidth="1"/>
    <col min="13829" max="13833" width="2.140625" style="250" customWidth="1"/>
    <col min="13834" max="13834" width="2" style="250" customWidth="1"/>
    <col min="13835" max="13839" width="2.140625" style="250" customWidth="1"/>
    <col min="13840" max="13840" width="1.85546875" style="250" customWidth="1"/>
    <col min="13841" max="13842" width="2.140625" style="250" customWidth="1"/>
    <col min="13843" max="13843" width="1.85546875" style="250" customWidth="1"/>
    <col min="13844" max="13845" width="2.140625" style="250" customWidth="1"/>
    <col min="13846" max="13846" width="1.85546875" style="250" customWidth="1"/>
    <col min="13847" max="13847" width="2.140625" style="250" customWidth="1"/>
    <col min="13848" max="13848" width="6.42578125" style="250" customWidth="1"/>
    <col min="13849" max="13849" width="4" style="250" customWidth="1"/>
    <col min="13850" max="13850" width="1.5703125" style="250" customWidth="1"/>
    <col min="13851" max="13851" width="4" style="250" customWidth="1"/>
    <col min="13852" max="13852" width="6.42578125" style="250" customWidth="1"/>
    <col min="13853" max="13853" width="0.5703125" style="250" customWidth="1"/>
    <col min="13854" max="13854" width="3.42578125" style="250" customWidth="1"/>
    <col min="13855" max="13855" width="15.42578125" style="250" customWidth="1"/>
    <col min="13856" max="13856" width="9.140625" style="250"/>
    <col min="13857" max="13857" width="15.7109375" style="250" customWidth="1"/>
    <col min="13858" max="14074" width="9.140625" style="250"/>
    <col min="14075" max="14075" width="2.7109375" style="250" bestFit="1" customWidth="1"/>
    <col min="14076" max="14076" width="21.42578125" style="250" customWidth="1"/>
    <col min="14077" max="14077" width="2.140625" style="250" customWidth="1"/>
    <col min="14078" max="14078" width="2.7109375" style="250" customWidth="1"/>
    <col min="14079" max="14080" width="2.140625" style="250" customWidth="1"/>
    <col min="14081" max="14081" width="2.7109375" style="250" customWidth="1"/>
    <col min="14082" max="14083" width="2.140625" style="250" customWidth="1"/>
    <col min="14084" max="14084" width="2.5703125" style="250" customWidth="1"/>
    <col min="14085" max="14089" width="2.140625" style="250" customWidth="1"/>
    <col min="14090" max="14090" width="2" style="250" customWidth="1"/>
    <col min="14091" max="14095" width="2.140625" style="250" customWidth="1"/>
    <col min="14096" max="14096" width="1.85546875" style="250" customWidth="1"/>
    <col min="14097" max="14098" width="2.140625" style="250" customWidth="1"/>
    <col min="14099" max="14099" width="1.85546875" style="250" customWidth="1"/>
    <col min="14100" max="14101" width="2.140625" style="250" customWidth="1"/>
    <col min="14102" max="14102" width="1.85546875" style="250" customWidth="1"/>
    <col min="14103" max="14103" width="2.140625" style="250" customWidth="1"/>
    <col min="14104" max="14104" width="6.42578125" style="250" customWidth="1"/>
    <col min="14105" max="14105" width="4" style="250" customWidth="1"/>
    <col min="14106" max="14106" width="1.5703125" style="250" customWidth="1"/>
    <col min="14107" max="14107" width="4" style="250" customWidth="1"/>
    <col min="14108" max="14108" width="6.42578125" style="250" customWidth="1"/>
    <col min="14109" max="14109" width="0.5703125" style="250" customWidth="1"/>
    <col min="14110" max="14110" width="3.42578125" style="250" customWidth="1"/>
    <col min="14111" max="14111" width="15.42578125" style="250" customWidth="1"/>
    <col min="14112" max="14112" width="9.140625" style="250"/>
    <col min="14113" max="14113" width="15.7109375" style="250" customWidth="1"/>
    <col min="14114" max="14330" width="9.140625" style="250"/>
    <col min="14331" max="14331" width="2.7109375" style="250" bestFit="1" customWidth="1"/>
    <col min="14332" max="14332" width="21.42578125" style="250" customWidth="1"/>
    <col min="14333" max="14333" width="2.140625" style="250" customWidth="1"/>
    <col min="14334" max="14334" width="2.7109375" style="250" customWidth="1"/>
    <col min="14335" max="14336" width="2.140625" style="250" customWidth="1"/>
    <col min="14337" max="14337" width="2.7109375" style="250" customWidth="1"/>
    <col min="14338" max="14339" width="2.140625" style="250" customWidth="1"/>
    <col min="14340" max="14340" width="2.5703125" style="250" customWidth="1"/>
    <col min="14341" max="14345" width="2.140625" style="250" customWidth="1"/>
    <col min="14346" max="14346" width="2" style="250" customWidth="1"/>
    <col min="14347" max="14351" width="2.140625" style="250" customWidth="1"/>
    <col min="14352" max="14352" width="1.85546875" style="250" customWidth="1"/>
    <col min="14353" max="14354" width="2.140625" style="250" customWidth="1"/>
    <col min="14355" max="14355" width="1.85546875" style="250" customWidth="1"/>
    <col min="14356" max="14357" width="2.140625" style="250" customWidth="1"/>
    <col min="14358" max="14358" width="1.85546875" style="250" customWidth="1"/>
    <col min="14359" max="14359" width="2.140625" style="250" customWidth="1"/>
    <col min="14360" max="14360" width="6.42578125" style="250" customWidth="1"/>
    <col min="14361" max="14361" width="4" style="250" customWidth="1"/>
    <col min="14362" max="14362" width="1.5703125" style="250" customWidth="1"/>
    <col min="14363" max="14363" width="4" style="250" customWidth="1"/>
    <col min="14364" max="14364" width="6.42578125" style="250" customWidth="1"/>
    <col min="14365" max="14365" width="0.5703125" style="250" customWidth="1"/>
    <col min="14366" max="14366" width="3.42578125" style="250" customWidth="1"/>
    <col min="14367" max="14367" width="15.42578125" style="250" customWidth="1"/>
    <col min="14368" max="14368" width="9.140625" style="250"/>
    <col min="14369" max="14369" width="15.7109375" style="250" customWidth="1"/>
    <col min="14370" max="14586" width="9.140625" style="250"/>
    <col min="14587" max="14587" width="2.7109375" style="250" bestFit="1" customWidth="1"/>
    <col min="14588" max="14588" width="21.42578125" style="250" customWidth="1"/>
    <col min="14589" max="14589" width="2.140625" style="250" customWidth="1"/>
    <col min="14590" max="14590" width="2.7109375" style="250" customWidth="1"/>
    <col min="14591" max="14592" width="2.140625" style="250" customWidth="1"/>
    <col min="14593" max="14593" width="2.7109375" style="250" customWidth="1"/>
    <col min="14594" max="14595" width="2.140625" style="250" customWidth="1"/>
    <col min="14596" max="14596" width="2.5703125" style="250" customWidth="1"/>
    <col min="14597" max="14601" width="2.140625" style="250" customWidth="1"/>
    <col min="14602" max="14602" width="2" style="250" customWidth="1"/>
    <col min="14603" max="14607" width="2.140625" style="250" customWidth="1"/>
    <col min="14608" max="14608" width="1.85546875" style="250" customWidth="1"/>
    <col min="14609" max="14610" width="2.140625" style="250" customWidth="1"/>
    <col min="14611" max="14611" width="1.85546875" style="250" customWidth="1"/>
    <col min="14612" max="14613" width="2.140625" style="250" customWidth="1"/>
    <col min="14614" max="14614" width="1.85546875" style="250" customWidth="1"/>
    <col min="14615" max="14615" width="2.140625" style="250" customWidth="1"/>
    <col min="14616" max="14616" width="6.42578125" style="250" customWidth="1"/>
    <col min="14617" max="14617" width="4" style="250" customWidth="1"/>
    <col min="14618" max="14618" width="1.5703125" style="250" customWidth="1"/>
    <col min="14619" max="14619" width="4" style="250" customWidth="1"/>
    <col min="14620" max="14620" width="6.42578125" style="250" customWidth="1"/>
    <col min="14621" max="14621" width="0.5703125" style="250" customWidth="1"/>
    <col min="14622" max="14622" width="3.42578125" style="250" customWidth="1"/>
    <col min="14623" max="14623" width="15.42578125" style="250" customWidth="1"/>
    <col min="14624" max="14624" width="9.140625" style="250"/>
    <col min="14625" max="14625" width="15.7109375" style="250" customWidth="1"/>
    <col min="14626" max="14842" width="9.140625" style="250"/>
    <col min="14843" max="14843" width="2.7109375" style="250" bestFit="1" customWidth="1"/>
    <col min="14844" max="14844" width="21.42578125" style="250" customWidth="1"/>
    <col min="14845" max="14845" width="2.140625" style="250" customWidth="1"/>
    <col min="14846" max="14846" width="2.7109375" style="250" customWidth="1"/>
    <col min="14847" max="14848" width="2.140625" style="250" customWidth="1"/>
    <col min="14849" max="14849" width="2.7109375" style="250" customWidth="1"/>
    <col min="14850" max="14851" width="2.140625" style="250" customWidth="1"/>
    <col min="14852" max="14852" width="2.5703125" style="250" customWidth="1"/>
    <col min="14853" max="14857" width="2.140625" style="250" customWidth="1"/>
    <col min="14858" max="14858" width="2" style="250" customWidth="1"/>
    <col min="14859" max="14863" width="2.140625" style="250" customWidth="1"/>
    <col min="14864" max="14864" width="1.85546875" style="250" customWidth="1"/>
    <col min="14865" max="14866" width="2.140625" style="250" customWidth="1"/>
    <col min="14867" max="14867" width="1.85546875" style="250" customWidth="1"/>
    <col min="14868" max="14869" width="2.140625" style="250" customWidth="1"/>
    <col min="14870" max="14870" width="1.85546875" style="250" customWidth="1"/>
    <col min="14871" max="14871" width="2.140625" style="250" customWidth="1"/>
    <col min="14872" max="14872" width="6.42578125" style="250" customWidth="1"/>
    <col min="14873" max="14873" width="4" style="250" customWidth="1"/>
    <col min="14874" max="14874" width="1.5703125" style="250" customWidth="1"/>
    <col min="14875" max="14875" width="4" style="250" customWidth="1"/>
    <col min="14876" max="14876" width="6.42578125" style="250" customWidth="1"/>
    <col min="14877" max="14877" width="0.5703125" style="250" customWidth="1"/>
    <col min="14878" max="14878" width="3.42578125" style="250" customWidth="1"/>
    <col min="14879" max="14879" width="15.42578125" style="250" customWidth="1"/>
    <col min="14880" max="14880" width="9.140625" style="250"/>
    <col min="14881" max="14881" width="15.7109375" style="250" customWidth="1"/>
    <col min="14882" max="15098" width="9.140625" style="250"/>
    <col min="15099" max="15099" width="2.7109375" style="250" bestFit="1" customWidth="1"/>
    <col min="15100" max="15100" width="21.42578125" style="250" customWidth="1"/>
    <col min="15101" max="15101" width="2.140625" style="250" customWidth="1"/>
    <col min="15102" max="15102" width="2.7109375" style="250" customWidth="1"/>
    <col min="15103" max="15104" width="2.140625" style="250" customWidth="1"/>
    <col min="15105" max="15105" width="2.7109375" style="250" customWidth="1"/>
    <col min="15106" max="15107" width="2.140625" style="250" customWidth="1"/>
    <col min="15108" max="15108" width="2.5703125" style="250" customWidth="1"/>
    <col min="15109" max="15113" width="2.140625" style="250" customWidth="1"/>
    <col min="15114" max="15114" width="2" style="250" customWidth="1"/>
    <col min="15115" max="15119" width="2.140625" style="250" customWidth="1"/>
    <col min="15120" max="15120" width="1.85546875" style="250" customWidth="1"/>
    <col min="15121" max="15122" width="2.140625" style="250" customWidth="1"/>
    <col min="15123" max="15123" width="1.85546875" style="250" customWidth="1"/>
    <col min="15124" max="15125" width="2.140625" style="250" customWidth="1"/>
    <col min="15126" max="15126" width="1.85546875" style="250" customWidth="1"/>
    <col min="15127" max="15127" width="2.140625" style="250" customWidth="1"/>
    <col min="15128" max="15128" width="6.42578125" style="250" customWidth="1"/>
    <col min="15129" max="15129" width="4" style="250" customWidth="1"/>
    <col min="15130" max="15130" width="1.5703125" style="250" customWidth="1"/>
    <col min="15131" max="15131" width="4" style="250" customWidth="1"/>
    <col min="15132" max="15132" width="6.42578125" style="250" customWidth="1"/>
    <col min="15133" max="15133" width="0.5703125" style="250" customWidth="1"/>
    <col min="15134" max="15134" width="3.42578125" style="250" customWidth="1"/>
    <col min="15135" max="15135" width="15.42578125" style="250" customWidth="1"/>
    <col min="15136" max="15136" width="9.140625" style="250"/>
    <col min="15137" max="15137" width="15.7109375" style="250" customWidth="1"/>
    <col min="15138" max="15354" width="9.140625" style="250"/>
    <col min="15355" max="15355" width="2.7109375" style="250" bestFit="1" customWidth="1"/>
    <col min="15356" max="15356" width="21.42578125" style="250" customWidth="1"/>
    <col min="15357" max="15357" width="2.140625" style="250" customWidth="1"/>
    <col min="15358" max="15358" width="2.7109375" style="250" customWidth="1"/>
    <col min="15359" max="15360" width="2.140625" style="250" customWidth="1"/>
    <col min="15361" max="15361" width="2.7109375" style="250" customWidth="1"/>
    <col min="15362" max="15363" width="2.140625" style="250" customWidth="1"/>
    <col min="15364" max="15364" width="2.5703125" style="250" customWidth="1"/>
    <col min="15365" max="15369" width="2.140625" style="250" customWidth="1"/>
    <col min="15370" max="15370" width="2" style="250" customWidth="1"/>
    <col min="15371" max="15375" width="2.140625" style="250" customWidth="1"/>
    <col min="15376" max="15376" width="1.85546875" style="250" customWidth="1"/>
    <col min="15377" max="15378" width="2.140625" style="250" customWidth="1"/>
    <col min="15379" max="15379" width="1.85546875" style="250" customWidth="1"/>
    <col min="15380" max="15381" width="2.140625" style="250" customWidth="1"/>
    <col min="15382" max="15382" width="1.85546875" style="250" customWidth="1"/>
    <col min="15383" max="15383" width="2.140625" style="250" customWidth="1"/>
    <col min="15384" max="15384" width="6.42578125" style="250" customWidth="1"/>
    <col min="15385" max="15385" width="4" style="250" customWidth="1"/>
    <col min="15386" max="15386" width="1.5703125" style="250" customWidth="1"/>
    <col min="15387" max="15387" width="4" style="250" customWidth="1"/>
    <col min="15388" max="15388" width="6.42578125" style="250" customWidth="1"/>
    <col min="15389" max="15389" width="0.5703125" style="250" customWidth="1"/>
    <col min="15390" max="15390" width="3.42578125" style="250" customWidth="1"/>
    <col min="15391" max="15391" width="15.42578125" style="250" customWidth="1"/>
    <col min="15392" max="15392" width="9.140625" style="250"/>
    <col min="15393" max="15393" width="15.7109375" style="250" customWidth="1"/>
    <col min="15394" max="15610" width="9.140625" style="250"/>
    <col min="15611" max="15611" width="2.7109375" style="250" bestFit="1" customWidth="1"/>
    <col min="15612" max="15612" width="21.42578125" style="250" customWidth="1"/>
    <col min="15613" max="15613" width="2.140625" style="250" customWidth="1"/>
    <col min="15614" max="15614" width="2.7109375" style="250" customWidth="1"/>
    <col min="15615" max="15616" width="2.140625" style="250" customWidth="1"/>
    <col min="15617" max="15617" width="2.7109375" style="250" customWidth="1"/>
    <col min="15618" max="15619" width="2.140625" style="250" customWidth="1"/>
    <col min="15620" max="15620" width="2.5703125" style="250" customWidth="1"/>
    <col min="15621" max="15625" width="2.140625" style="250" customWidth="1"/>
    <col min="15626" max="15626" width="2" style="250" customWidth="1"/>
    <col min="15627" max="15631" width="2.140625" style="250" customWidth="1"/>
    <col min="15632" max="15632" width="1.85546875" style="250" customWidth="1"/>
    <col min="15633" max="15634" width="2.140625" style="250" customWidth="1"/>
    <col min="15635" max="15635" width="1.85546875" style="250" customWidth="1"/>
    <col min="15636" max="15637" width="2.140625" style="250" customWidth="1"/>
    <col min="15638" max="15638" width="1.85546875" style="250" customWidth="1"/>
    <col min="15639" max="15639" width="2.140625" style="250" customWidth="1"/>
    <col min="15640" max="15640" width="6.42578125" style="250" customWidth="1"/>
    <col min="15641" max="15641" width="4" style="250" customWidth="1"/>
    <col min="15642" max="15642" width="1.5703125" style="250" customWidth="1"/>
    <col min="15643" max="15643" width="4" style="250" customWidth="1"/>
    <col min="15644" max="15644" width="6.42578125" style="250" customWidth="1"/>
    <col min="15645" max="15645" width="0.5703125" style="250" customWidth="1"/>
    <col min="15646" max="15646" width="3.42578125" style="250" customWidth="1"/>
    <col min="15647" max="15647" width="15.42578125" style="250" customWidth="1"/>
    <col min="15648" max="15648" width="9.140625" style="250"/>
    <col min="15649" max="15649" width="15.7109375" style="250" customWidth="1"/>
    <col min="15650" max="15866" width="9.140625" style="250"/>
    <col min="15867" max="15867" width="2.7109375" style="250" bestFit="1" customWidth="1"/>
    <col min="15868" max="15868" width="21.42578125" style="250" customWidth="1"/>
    <col min="15869" max="15869" width="2.140625" style="250" customWidth="1"/>
    <col min="15870" max="15870" width="2.7109375" style="250" customWidth="1"/>
    <col min="15871" max="15872" width="2.140625" style="250" customWidth="1"/>
    <col min="15873" max="15873" width="2.7109375" style="250" customWidth="1"/>
    <col min="15874" max="15875" width="2.140625" style="250" customWidth="1"/>
    <col min="15876" max="15876" width="2.5703125" style="250" customWidth="1"/>
    <col min="15877" max="15881" width="2.140625" style="250" customWidth="1"/>
    <col min="15882" max="15882" width="2" style="250" customWidth="1"/>
    <col min="15883" max="15887" width="2.140625" style="250" customWidth="1"/>
    <col min="15888" max="15888" width="1.85546875" style="250" customWidth="1"/>
    <col min="15889" max="15890" width="2.140625" style="250" customWidth="1"/>
    <col min="15891" max="15891" width="1.85546875" style="250" customWidth="1"/>
    <col min="15892" max="15893" width="2.140625" style="250" customWidth="1"/>
    <col min="15894" max="15894" width="1.85546875" style="250" customWidth="1"/>
    <col min="15895" max="15895" width="2.140625" style="250" customWidth="1"/>
    <col min="15896" max="15896" width="6.42578125" style="250" customWidth="1"/>
    <col min="15897" max="15897" width="4" style="250" customWidth="1"/>
    <col min="15898" max="15898" width="1.5703125" style="250" customWidth="1"/>
    <col min="15899" max="15899" width="4" style="250" customWidth="1"/>
    <col min="15900" max="15900" width="6.42578125" style="250" customWidth="1"/>
    <col min="15901" max="15901" width="0.5703125" style="250" customWidth="1"/>
    <col min="15902" max="15902" width="3.42578125" style="250" customWidth="1"/>
    <col min="15903" max="15903" width="15.42578125" style="250" customWidth="1"/>
    <col min="15904" max="15904" width="9.140625" style="250"/>
    <col min="15905" max="15905" width="15.7109375" style="250" customWidth="1"/>
    <col min="15906" max="16122" width="9.140625" style="250"/>
    <col min="16123" max="16123" width="2.7109375" style="250" bestFit="1" customWidth="1"/>
    <col min="16124" max="16124" width="21.42578125" style="250" customWidth="1"/>
    <col min="16125" max="16125" width="2.140625" style="250" customWidth="1"/>
    <col min="16126" max="16126" width="2.7109375" style="250" customWidth="1"/>
    <col min="16127" max="16128" width="2.140625" style="250" customWidth="1"/>
    <col min="16129" max="16129" width="2.7109375" style="250" customWidth="1"/>
    <col min="16130" max="16131" width="2.140625" style="250" customWidth="1"/>
    <col min="16132" max="16132" width="2.5703125" style="250" customWidth="1"/>
    <col min="16133" max="16137" width="2.140625" style="250" customWidth="1"/>
    <col min="16138" max="16138" width="2" style="250" customWidth="1"/>
    <col min="16139" max="16143" width="2.140625" style="250" customWidth="1"/>
    <col min="16144" max="16144" width="1.85546875" style="250" customWidth="1"/>
    <col min="16145" max="16146" width="2.140625" style="250" customWidth="1"/>
    <col min="16147" max="16147" width="1.85546875" style="250" customWidth="1"/>
    <col min="16148" max="16149" width="2.140625" style="250" customWidth="1"/>
    <col min="16150" max="16150" width="1.85546875" style="250" customWidth="1"/>
    <col min="16151" max="16151" width="2.140625" style="250" customWidth="1"/>
    <col min="16152" max="16152" width="6.42578125" style="250" customWidth="1"/>
    <col min="16153" max="16153" width="4" style="250" customWidth="1"/>
    <col min="16154" max="16154" width="1.5703125" style="250" customWidth="1"/>
    <col min="16155" max="16155" width="4" style="250" customWidth="1"/>
    <col min="16156" max="16156" width="6.42578125" style="250" customWidth="1"/>
    <col min="16157" max="16157" width="0.5703125" style="250" customWidth="1"/>
    <col min="16158" max="16158" width="3.42578125" style="250" customWidth="1"/>
    <col min="16159" max="16159" width="15.42578125" style="250" customWidth="1"/>
    <col min="16160" max="16160" width="9.140625" style="250"/>
    <col min="16161" max="16161" width="15.7109375" style="250" customWidth="1"/>
    <col min="16162" max="16384" width="9.140625" style="250"/>
  </cols>
  <sheetData>
    <row r="1" spans="1:36" ht="33.75" customHeight="1">
      <c r="A1" s="275"/>
      <c r="B1" s="275"/>
      <c r="D1" s="744" t="s">
        <v>227</v>
      </c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744"/>
      <c r="U1" s="744"/>
      <c r="V1" s="744"/>
      <c r="W1" s="744"/>
      <c r="X1" s="744"/>
      <c r="Y1" s="744"/>
      <c r="Z1" s="744"/>
      <c r="AA1" s="744"/>
      <c r="AB1" s="744"/>
      <c r="AC1" s="744"/>
      <c r="AD1" s="744"/>
      <c r="AE1" s="744"/>
      <c r="AF1" s="744"/>
      <c r="AG1" s="744"/>
      <c r="AH1" s="744"/>
      <c r="AI1" s="276"/>
      <c r="AJ1" s="276"/>
    </row>
    <row r="2" spans="1:36" ht="21.75" customHeight="1"/>
    <row r="3" spans="1:36" ht="5.25" customHeight="1"/>
    <row r="4" spans="1:36" ht="12.75" customHeight="1">
      <c r="A4" s="254" t="s">
        <v>213</v>
      </c>
      <c r="B4" s="254"/>
      <c r="C4" s="254" t="s">
        <v>214</v>
      </c>
      <c r="D4" s="255"/>
      <c r="E4" s="255">
        <v>1</v>
      </c>
      <c r="F4" s="255"/>
      <c r="G4" s="255"/>
      <c r="H4" s="255">
        <v>2</v>
      </c>
      <c r="I4" s="255"/>
      <c r="J4" s="255"/>
      <c r="K4" s="255">
        <v>3</v>
      </c>
      <c r="L4" s="255"/>
      <c r="M4" s="255"/>
      <c r="N4" s="255">
        <v>4</v>
      </c>
      <c r="O4" s="255"/>
      <c r="P4" s="255"/>
      <c r="Q4" s="255">
        <v>5</v>
      </c>
      <c r="R4" s="255"/>
      <c r="S4" s="255"/>
      <c r="T4" s="255">
        <v>6</v>
      </c>
      <c r="U4" s="255"/>
      <c r="V4" s="255"/>
      <c r="W4" s="255">
        <v>7</v>
      </c>
      <c r="X4" s="255"/>
      <c r="Y4" s="255"/>
      <c r="Z4" s="255">
        <v>8</v>
      </c>
      <c r="AA4" s="255"/>
      <c r="AB4" s="255"/>
      <c r="AC4" s="255">
        <v>9</v>
      </c>
      <c r="AD4" s="255"/>
      <c r="AE4" s="254" t="s">
        <v>1</v>
      </c>
      <c r="AF4" s="745" t="s">
        <v>215</v>
      </c>
      <c r="AG4" s="745"/>
      <c r="AH4" s="745"/>
      <c r="AI4" s="254" t="s">
        <v>2</v>
      </c>
    </row>
    <row r="5" spans="1:36" ht="12.75" customHeight="1">
      <c r="A5" s="748">
        <v>1</v>
      </c>
      <c r="B5" s="277" t="s">
        <v>72</v>
      </c>
      <c r="C5" s="279" t="s">
        <v>207</v>
      </c>
      <c r="D5" s="256"/>
      <c r="E5" s="257"/>
      <c r="F5" s="258"/>
      <c r="G5" s="291"/>
      <c r="H5" s="292">
        <v>0</v>
      </c>
      <c r="I5" s="293"/>
      <c r="J5" s="291"/>
      <c r="K5" s="292">
        <v>0</v>
      </c>
      <c r="L5" s="293"/>
      <c r="M5" s="291"/>
      <c r="N5" s="292">
        <v>0</v>
      </c>
      <c r="O5" s="293"/>
      <c r="P5" s="291"/>
      <c r="Q5" s="292">
        <v>0</v>
      </c>
      <c r="R5" s="293"/>
      <c r="S5" s="291"/>
      <c r="T5" s="292">
        <v>0</v>
      </c>
      <c r="U5" s="293"/>
      <c r="V5" s="291"/>
      <c r="W5" s="292">
        <v>0</v>
      </c>
      <c r="X5" s="293"/>
      <c r="Y5" s="291"/>
      <c r="Z5" s="292">
        <v>0</v>
      </c>
      <c r="AA5" s="293"/>
      <c r="AB5" s="307"/>
      <c r="AC5" s="308">
        <v>2</v>
      </c>
      <c r="AD5" s="309"/>
      <c r="AE5" s="750">
        <f>SUM(E5+H5+K5+N5+Q5+T5+W5+Z5+AC5)</f>
        <v>2</v>
      </c>
      <c r="AF5" s="752">
        <f>SUM(D6+G6+J6+M6+P6+S6+V6+Y6+AB6)</f>
        <v>3</v>
      </c>
      <c r="AG5" s="754" t="s">
        <v>216</v>
      </c>
      <c r="AH5" s="752">
        <f>SUM(F6+I6+L6+O6+R6+U6+X6+AA6+AD6)</f>
        <v>22</v>
      </c>
      <c r="AI5" s="746" t="s">
        <v>222</v>
      </c>
    </row>
    <row r="6" spans="1:36" ht="12.75" customHeight="1">
      <c r="A6" s="749"/>
      <c r="B6" s="278" t="s">
        <v>72</v>
      </c>
      <c r="C6" s="280" t="s">
        <v>165</v>
      </c>
      <c r="D6" s="259"/>
      <c r="E6" s="260"/>
      <c r="F6" s="261"/>
      <c r="G6" s="294">
        <v>0</v>
      </c>
      <c r="H6" s="295"/>
      <c r="I6" s="296">
        <v>3</v>
      </c>
      <c r="J6" s="294">
        <v>0</v>
      </c>
      <c r="K6" s="295"/>
      <c r="L6" s="296">
        <v>3</v>
      </c>
      <c r="M6" s="294">
        <v>0</v>
      </c>
      <c r="N6" s="295"/>
      <c r="O6" s="296">
        <v>3</v>
      </c>
      <c r="P6" s="294">
        <v>0</v>
      </c>
      <c r="Q6" s="295"/>
      <c r="R6" s="296">
        <v>3</v>
      </c>
      <c r="S6" s="294">
        <v>0</v>
      </c>
      <c r="T6" s="295"/>
      <c r="U6" s="296">
        <v>3</v>
      </c>
      <c r="V6" s="294">
        <v>0</v>
      </c>
      <c r="W6" s="295"/>
      <c r="X6" s="296">
        <v>3</v>
      </c>
      <c r="Y6" s="294">
        <v>0</v>
      </c>
      <c r="Z6" s="295"/>
      <c r="AA6" s="296">
        <v>3</v>
      </c>
      <c r="AB6" s="310">
        <v>3</v>
      </c>
      <c r="AC6" s="311"/>
      <c r="AD6" s="312">
        <v>1</v>
      </c>
      <c r="AE6" s="751"/>
      <c r="AF6" s="753"/>
      <c r="AG6" s="755"/>
      <c r="AH6" s="753"/>
      <c r="AI6" s="747"/>
    </row>
    <row r="7" spans="1:36" ht="12.75" customHeight="1">
      <c r="A7" s="748">
        <v>2</v>
      </c>
      <c r="B7" s="277" t="s">
        <v>16</v>
      </c>
      <c r="C7" s="281" t="s">
        <v>17</v>
      </c>
      <c r="D7" s="313"/>
      <c r="E7" s="314">
        <v>2</v>
      </c>
      <c r="F7" s="315"/>
      <c r="G7" s="262"/>
      <c r="H7" s="263"/>
      <c r="I7" s="264"/>
      <c r="J7" s="291"/>
      <c r="K7" s="292">
        <v>0</v>
      </c>
      <c r="L7" s="293"/>
      <c r="M7" s="313"/>
      <c r="N7" s="314">
        <v>2</v>
      </c>
      <c r="O7" s="315"/>
      <c r="P7" s="307"/>
      <c r="Q7" s="308">
        <v>2</v>
      </c>
      <c r="R7" s="309"/>
      <c r="S7" s="307"/>
      <c r="T7" s="308">
        <v>2</v>
      </c>
      <c r="U7" s="309"/>
      <c r="V7" s="313"/>
      <c r="W7" s="314">
        <v>2</v>
      </c>
      <c r="X7" s="315"/>
      <c r="Y7" s="297"/>
      <c r="Z7" s="298">
        <v>1</v>
      </c>
      <c r="AA7" s="299"/>
      <c r="AB7" s="285"/>
      <c r="AC7" s="286">
        <v>1</v>
      </c>
      <c r="AD7" s="287"/>
      <c r="AE7" s="750">
        <f>SUM(E7+H7+K7+N7+Q7+T7+W7+Z7+AC7)</f>
        <v>12</v>
      </c>
      <c r="AF7" s="752">
        <f>SUM(D8+G8+J8+M8+P8+S8+V8+Y8+AB8)</f>
        <v>20</v>
      </c>
      <c r="AG7" s="754" t="s">
        <v>216</v>
      </c>
      <c r="AH7" s="752">
        <f>SUM(F8+I8+L8+O8+R8+U8+X8+AA8+AD8)</f>
        <v>9</v>
      </c>
      <c r="AI7" s="756" t="s">
        <v>221</v>
      </c>
    </row>
    <row r="8" spans="1:36" ht="12.75" customHeight="1">
      <c r="A8" s="749"/>
      <c r="B8" s="278" t="s">
        <v>72</v>
      </c>
      <c r="C8" s="282" t="s">
        <v>32</v>
      </c>
      <c r="D8" s="316">
        <v>3</v>
      </c>
      <c r="E8" s="311"/>
      <c r="F8" s="312">
        <v>0</v>
      </c>
      <c r="G8" s="262"/>
      <c r="H8" s="263"/>
      <c r="I8" s="264"/>
      <c r="J8" s="294">
        <v>1</v>
      </c>
      <c r="K8" s="295"/>
      <c r="L8" s="296">
        <v>3</v>
      </c>
      <c r="M8" s="316">
        <v>3</v>
      </c>
      <c r="N8" s="311"/>
      <c r="O8" s="312">
        <v>1</v>
      </c>
      <c r="P8" s="310">
        <v>3</v>
      </c>
      <c r="Q8" s="311"/>
      <c r="R8" s="312">
        <v>0</v>
      </c>
      <c r="S8" s="310">
        <v>3</v>
      </c>
      <c r="T8" s="311"/>
      <c r="U8" s="312">
        <v>1</v>
      </c>
      <c r="V8" s="316">
        <v>3</v>
      </c>
      <c r="W8" s="311"/>
      <c r="X8" s="312">
        <v>0</v>
      </c>
      <c r="Y8" s="300">
        <v>2</v>
      </c>
      <c r="Z8" s="289"/>
      <c r="AA8" s="290">
        <v>2</v>
      </c>
      <c r="AB8" s="288">
        <v>2</v>
      </c>
      <c r="AC8" s="289"/>
      <c r="AD8" s="290">
        <v>2</v>
      </c>
      <c r="AE8" s="751"/>
      <c r="AF8" s="753"/>
      <c r="AG8" s="755"/>
      <c r="AH8" s="753"/>
      <c r="AI8" s="757"/>
    </row>
    <row r="9" spans="1:36" ht="12.75" customHeight="1">
      <c r="A9" s="748">
        <v>3</v>
      </c>
      <c r="B9" s="277" t="s">
        <v>229</v>
      </c>
      <c r="C9" s="281" t="s">
        <v>166</v>
      </c>
      <c r="D9" s="313"/>
      <c r="E9" s="314">
        <v>2</v>
      </c>
      <c r="F9" s="315"/>
      <c r="G9" s="307"/>
      <c r="H9" s="308">
        <v>2</v>
      </c>
      <c r="I9" s="309"/>
      <c r="J9" s="256"/>
      <c r="K9" s="265"/>
      <c r="L9" s="266"/>
      <c r="M9" s="307"/>
      <c r="N9" s="308">
        <v>2</v>
      </c>
      <c r="O9" s="309"/>
      <c r="P9" s="285"/>
      <c r="Q9" s="286">
        <v>1</v>
      </c>
      <c r="R9" s="287"/>
      <c r="S9" s="285"/>
      <c r="T9" s="286">
        <v>1</v>
      </c>
      <c r="U9" s="287"/>
      <c r="V9" s="307"/>
      <c r="W9" s="308">
        <v>2</v>
      </c>
      <c r="X9" s="309"/>
      <c r="Y9" s="291"/>
      <c r="Z9" s="292">
        <v>0</v>
      </c>
      <c r="AA9" s="293"/>
      <c r="AB9" s="291"/>
      <c r="AC9" s="292">
        <v>0</v>
      </c>
      <c r="AD9" s="293"/>
      <c r="AE9" s="750">
        <f>SUM(E9+H9+K9+N9+Q9+T9+W9+Z9+AC9)</f>
        <v>10</v>
      </c>
      <c r="AF9" s="752">
        <f>SUM(D10+G10+J10+M10+P10+S10+V10+Y10+AB10)</f>
        <v>18</v>
      </c>
      <c r="AG9" s="754" t="s">
        <v>216</v>
      </c>
      <c r="AH9" s="752">
        <f>SUM(F10+I10+L10+O10+R10+U10+X10+AA10+AD10)</f>
        <v>13</v>
      </c>
      <c r="AI9" s="756" t="s">
        <v>218</v>
      </c>
    </row>
    <row r="10" spans="1:36" ht="12.75" customHeight="1">
      <c r="A10" s="749"/>
      <c r="B10" s="284" t="s">
        <v>18</v>
      </c>
      <c r="C10" s="282" t="s">
        <v>24</v>
      </c>
      <c r="D10" s="316">
        <v>3</v>
      </c>
      <c r="E10" s="311"/>
      <c r="F10" s="312">
        <v>0</v>
      </c>
      <c r="G10" s="310">
        <v>3</v>
      </c>
      <c r="H10" s="311"/>
      <c r="I10" s="312">
        <v>1</v>
      </c>
      <c r="J10" s="259"/>
      <c r="K10" s="260"/>
      <c r="L10" s="261"/>
      <c r="M10" s="310">
        <v>3</v>
      </c>
      <c r="N10" s="311"/>
      <c r="O10" s="312">
        <v>1</v>
      </c>
      <c r="P10" s="288">
        <v>2</v>
      </c>
      <c r="Q10" s="289"/>
      <c r="R10" s="290">
        <v>2</v>
      </c>
      <c r="S10" s="288">
        <v>2</v>
      </c>
      <c r="T10" s="289"/>
      <c r="U10" s="290">
        <v>2</v>
      </c>
      <c r="V10" s="310">
        <v>3</v>
      </c>
      <c r="W10" s="311"/>
      <c r="X10" s="312">
        <v>1</v>
      </c>
      <c r="Y10" s="294">
        <v>1</v>
      </c>
      <c r="Z10" s="295"/>
      <c r="AA10" s="296">
        <v>3</v>
      </c>
      <c r="AB10" s="294">
        <v>1</v>
      </c>
      <c r="AC10" s="295"/>
      <c r="AD10" s="296">
        <v>3</v>
      </c>
      <c r="AE10" s="751"/>
      <c r="AF10" s="753"/>
      <c r="AG10" s="755"/>
      <c r="AH10" s="753"/>
      <c r="AI10" s="757"/>
    </row>
    <row r="11" spans="1:36" ht="12.75" customHeight="1">
      <c r="A11" s="748">
        <v>4</v>
      </c>
      <c r="B11" s="277" t="s">
        <v>11</v>
      </c>
      <c r="C11" s="281" t="s">
        <v>33</v>
      </c>
      <c r="D11" s="307"/>
      <c r="E11" s="308">
        <v>2</v>
      </c>
      <c r="F11" s="309"/>
      <c r="G11" s="291"/>
      <c r="H11" s="292">
        <v>0</v>
      </c>
      <c r="I11" s="293"/>
      <c r="J11" s="301"/>
      <c r="K11" s="302">
        <v>0</v>
      </c>
      <c r="L11" s="303"/>
      <c r="M11" s="262"/>
      <c r="N11" s="263"/>
      <c r="O11" s="264"/>
      <c r="P11" s="285"/>
      <c r="Q11" s="286">
        <v>1</v>
      </c>
      <c r="R11" s="287"/>
      <c r="S11" s="291"/>
      <c r="T11" s="292">
        <v>0</v>
      </c>
      <c r="U11" s="293"/>
      <c r="V11" s="285"/>
      <c r="W11" s="286">
        <v>1</v>
      </c>
      <c r="X11" s="287"/>
      <c r="Y11" s="285"/>
      <c r="Z11" s="286">
        <v>1</v>
      </c>
      <c r="AA11" s="287"/>
      <c r="AB11" s="307"/>
      <c r="AC11" s="308">
        <v>2</v>
      </c>
      <c r="AD11" s="309"/>
      <c r="AE11" s="750">
        <f>SUM(E11+H11+K11+N11+Q11+T11+W11+Z11+AC11)</f>
        <v>7</v>
      </c>
      <c r="AF11" s="752">
        <f>SUM(D12+G12+J12+M12+P12+S12+V12+Y12+AB12)</f>
        <v>15</v>
      </c>
      <c r="AG11" s="754" t="s">
        <v>216</v>
      </c>
      <c r="AH11" s="752">
        <f>SUM(F12+I12+L12+O12+R12+U12+X12+AA12+AD12)</f>
        <v>15</v>
      </c>
      <c r="AI11" s="746" t="s">
        <v>224</v>
      </c>
    </row>
    <row r="12" spans="1:36" ht="12.75" customHeight="1">
      <c r="A12" s="749"/>
      <c r="B12" s="278" t="s">
        <v>11</v>
      </c>
      <c r="C12" s="282" t="s">
        <v>228</v>
      </c>
      <c r="D12" s="310">
        <v>3</v>
      </c>
      <c r="E12" s="311"/>
      <c r="F12" s="312">
        <v>0</v>
      </c>
      <c r="G12" s="294">
        <v>1</v>
      </c>
      <c r="H12" s="295"/>
      <c r="I12" s="296">
        <v>3</v>
      </c>
      <c r="J12" s="304">
        <v>1</v>
      </c>
      <c r="K12" s="295"/>
      <c r="L12" s="305">
        <v>3</v>
      </c>
      <c r="M12" s="262"/>
      <c r="N12" s="263"/>
      <c r="O12" s="264"/>
      <c r="P12" s="288">
        <v>2</v>
      </c>
      <c r="Q12" s="289"/>
      <c r="R12" s="290">
        <v>2</v>
      </c>
      <c r="S12" s="294">
        <v>1</v>
      </c>
      <c r="T12" s="295"/>
      <c r="U12" s="296">
        <v>3</v>
      </c>
      <c r="V12" s="288">
        <v>2</v>
      </c>
      <c r="W12" s="289"/>
      <c r="X12" s="290">
        <v>2</v>
      </c>
      <c r="Y12" s="288">
        <v>2</v>
      </c>
      <c r="Z12" s="289"/>
      <c r="AA12" s="290">
        <v>2</v>
      </c>
      <c r="AB12" s="310">
        <v>3</v>
      </c>
      <c r="AC12" s="311"/>
      <c r="AD12" s="312">
        <v>0</v>
      </c>
      <c r="AE12" s="751"/>
      <c r="AF12" s="753"/>
      <c r="AG12" s="755"/>
      <c r="AH12" s="753"/>
      <c r="AI12" s="747"/>
    </row>
    <row r="13" spans="1:36" ht="12.75" customHeight="1">
      <c r="A13" s="748">
        <v>5</v>
      </c>
      <c r="B13" s="283" t="s">
        <v>20</v>
      </c>
      <c r="C13" s="281" t="s">
        <v>23</v>
      </c>
      <c r="D13" s="307"/>
      <c r="E13" s="308">
        <v>2</v>
      </c>
      <c r="F13" s="309"/>
      <c r="G13" s="301"/>
      <c r="H13" s="302">
        <v>0</v>
      </c>
      <c r="I13" s="303"/>
      <c r="J13" s="297"/>
      <c r="K13" s="298">
        <v>1</v>
      </c>
      <c r="L13" s="299"/>
      <c r="M13" s="285"/>
      <c r="N13" s="286">
        <v>1</v>
      </c>
      <c r="O13" s="287"/>
      <c r="P13" s="256"/>
      <c r="Q13" s="267"/>
      <c r="R13" s="266"/>
      <c r="S13" s="285"/>
      <c r="T13" s="286">
        <v>1</v>
      </c>
      <c r="U13" s="287"/>
      <c r="V13" s="285"/>
      <c r="W13" s="286">
        <v>1</v>
      </c>
      <c r="X13" s="287"/>
      <c r="Y13" s="291"/>
      <c r="Z13" s="292">
        <v>0</v>
      </c>
      <c r="AA13" s="293"/>
      <c r="AB13" s="307"/>
      <c r="AC13" s="308">
        <v>2</v>
      </c>
      <c r="AD13" s="309"/>
      <c r="AE13" s="750">
        <f>SUM(E13+H13+K13+N13+Q13+T13+W13+Z13+AC13)</f>
        <v>8</v>
      </c>
      <c r="AF13" s="752">
        <f>SUM(D14+G14+J14+M14+P14+S14+V14+Y14+AB14)</f>
        <v>15</v>
      </c>
      <c r="AG13" s="754" t="s">
        <v>216</v>
      </c>
      <c r="AH13" s="752">
        <f>SUM(F14+I14+L14+O14+R14+U14+X14+AA14+AD14)</f>
        <v>15</v>
      </c>
      <c r="AI13" s="746" t="s">
        <v>192</v>
      </c>
    </row>
    <row r="14" spans="1:36" ht="12.75" customHeight="1">
      <c r="A14" s="749"/>
      <c r="B14" s="284" t="s">
        <v>20</v>
      </c>
      <c r="C14" s="282" t="s">
        <v>25</v>
      </c>
      <c r="D14" s="310">
        <v>3</v>
      </c>
      <c r="E14" s="311"/>
      <c r="F14" s="312">
        <v>0</v>
      </c>
      <c r="G14" s="304">
        <v>0</v>
      </c>
      <c r="H14" s="295"/>
      <c r="I14" s="305">
        <v>3</v>
      </c>
      <c r="J14" s="300">
        <v>2</v>
      </c>
      <c r="K14" s="289"/>
      <c r="L14" s="290">
        <v>2</v>
      </c>
      <c r="M14" s="288">
        <v>2</v>
      </c>
      <c r="N14" s="289"/>
      <c r="O14" s="290">
        <v>2</v>
      </c>
      <c r="P14" s="259"/>
      <c r="Q14" s="268"/>
      <c r="R14" s="261"/>
      <c r="S14" s="288">
        <v>2</v>
      </c>
      <c r="T14" s="289"/>
      <c r="U14" s="290">
        <v>2</v>
      </c>
      <c r="V14" s="288">
        <v>2</v>
      </c>
      <c r="W14" s="289"/>
      <c r="X14" s="290">
        <v>2</v>
      </c>
      <c r="Y14" s="294">
        <v>1</v>
      </c>
      <c r="Z14" s="295"/>
      <c r="AA14" s="296">
        <v>3</v>
      </c>
      <c r="AB14" s="310">
        <v>3</v>
      </c>
      <c r="AC14" s="311"/>
      <c r="AD14" s="312">
        <v>1</v>
      </c>
      <c r="AE14" s="751"/>
      <c r="AF14" s="753"/>
      <c r="AG14" s="755"/>
      <c r="AH14" s="753"/>
      <c r="AI14" s="747"/>
    </row>
    <row r="15" spans="1:36" ht="12.75" customHeight="1">
      <c r="A15" s="748">
        <v>6</v>
      </c>
      <c r="B15" s="283" t="s">
        <v>20</v>
      </c>
      <c r="C15" s="281" t="s">
        <v>28</v>
      </c>
      <c r="D15" s="307"/>
      <c r="E15" s="308">
        <v>2</v>
      </c>
      <c r="F15" s="309"/>
      <c r="G15" s="291"/>
      <c r="H15" s="292">
        <v>0</v>
      </c>
      <c r="I15" s="293"/>
      <c r="J15" s="297"/>
      <c r="K15" s="298">
        <v>1</v>
      </c>
      <c r="L15" s="299"/>
      <c r="M15" s="313"/>
      <c r="N15" s="314">
        <v>2</v>
      </c>
      <c r="O15" s="315"/>
      <c r="P15" s="297"/>
      <c r="Q15" s="298">
        <v>1</v>
      </c>
      <c r="R15" s="299"/>
      <c r="S15" s="262"/>
      <c r="T15" s="264"/>
      <c r="U15" s="264"/>
      <c r="V15" s="307"/>
      <c r="W15" s="308">
        <v>2</v>
      </c>
      <c r="X15" s="309"/>
      <c r="Y15" s="291"/>
      <c r="Z15" s="292">
        <v>0</v>
      </c>
      <c r="AA15" s="293"/>
      <c r="AB15" s="285"/>
      <c r="AC15" s="286">
        <v>1</v>
      </c>
      <c r="AD15" s="287"/>
      <c r="AE15" s="750">
        <f>SUM(E15+H15+K15+N15+Q15+T15+W15+Z15+AC15)</f>
        <v>9</v>
      </c>
      <c r="AF15" s="752">
        <f>SUM(D16+G16+J16+M16+P16+S16+V16+Y16+AB16)</f>
        <v>16</v>
      </c>
      <c r="AG15" s="754" t="s">
        <v>216</v>
      </c>
      <c r="AH15" s="752">
        <f>SUM(F16+I16+L16+O16+R16+U16+X16+AA16+AD16)</f>
        <v>14</v>
      </c>
      <c r="AI15" s="746" t="s">
        <v>217</v>
      </c>
    </row>
    <row r="16" spans="1:36" ht="12.75" customHeight="1">
      <c r="A16" s="749"/>
      <c r="B16" s="284" t="s">
        <v>20</v>
      </c>
      <c r="C16" s="282" t="s">
        <v>31</v>
      </c>
      <c r="D16" s="310">
        <v>3</v>
      </c>
      <c r="E16" s="311"/>
      <c r="F16" s="312">
        <v>0</v>
      </c>
      <c r="G16" s="294">
        <v>1</v>
      </c>
      <c r="H16" s="295"/>
      <c r="I16" s="296">
        <v>3</v>
      </c>
      <c r="J16" s="300">
        <v>2</v>
      </c>
      <c r="K16" s="289"/>
      <c r="L16" s="290">
        <v>2</v>
      </c>
      <c r="M16" s="316">
        <v>3</v>
      </c>
      <c r="N16" s="311"/>
      <c r="O16" s="312">
        <v>1</v>
      </c>
      <c r="P16" s="300">
        <v>2</v>
      </c>
      <c r="Q16" s="289"/>
      <c r="R16" s="290">
        <v>2</v>
      </c>
      <c r="S16" s="262"/>
      <c r="T16" s="264"/>
      <c r="U16" s="264"/>
      <c r="V16" s="310">
        <v>3</v>
      </c>
      <c r="W16" s="311"/>
      <c r="X16" s="312">
        <v>1</v>
      </c>
      <c r="Y16" s="294">
        <v>0</v>
      </c>
      <c r="Z16" s="295"/>
      <c r="AA16" s="296">
        <v>3</v>
      </c>
      <c r="AB16" s="288">
        <v>2</v>
      </c>
      <c r="AC16" s="289"/>
      <c r="AD16" s="290">
        <v>2</v>
      </c>
      <c r="AE16" s="751"/>
      <c r="AF16" s="753"/>
      <c r="AG16" s="755"/>
      <c r="AH16" s="753"/>
      <c r="AI16" s="747"/>
    </row>
    <row r="17" spans="1:256" ht="12.75" customHeight="1">
      <c r="A17" s="748">
        <v>7</v>
      </c>
      <c r="B17" s="283" t="s">
        <v>20</v>
      </c>
      <c r="C17" s="279" t="s">
        <v>101</v>
      </c>
      <c r="D17" s="307"/>
      <c r="E17" s="308">
        <v>2</v>
      </c>
      <c r="F17" s="309"/>
      <c r="G17" s="291"/>
      <c r="H17" s="292">
        <v>0</v>
      </c>
      <c r="I17" s="293"/>
      <c r="J17" s="291"/>
      <c r="K17" s="292">
        <v>0</v>
      </c>
      <c r="L17" s="293"/>
      <c r="M17" s="285"/>
      <c r="N17" s="286">
        <v>1</v>
      </c>
      <c r="O17" s="287"/>
      <c r="P17" s="285"/>
      <c r="Q17" s="286">
        <v>1</v>
      </c>
      <c r="R17" s="287"/>
      <c r="S17" s="301"/>
      <c r="T17" s="302">
        <v>0</v>
      </c>
      <c r="U17" s="306"/>
      <c r="V17" s="256"/>
      <c r="W17" s="265"/>
      <c r="X17" s="266"/>
      <c r="Y17" s="291"/>
      <c r="Z17" s="292">
        <v>0</v>
      </c>
      <c r="AA17" s="293"/>
      <c r="AB17" s="307"/>
      <c r="AC17" s="308">
        <v>2</v>
      </c>
      <c r="AD17" s="309"/>
      <c r="AE17" s="750">
        <f>SUM(E17+H17+K17+N17+Q17+T17+W17+Z17+AC17)</f>
        <v>6</v>
      </c>
      <c r="AF17" s="752">
        <f>SUM(D18+G18+J18+M18+P18+S18+V18+Y18+AB18)</f>
        <v>12</v>
      </c>
      <c r="AG17" s="754" t="s">
        <v>216</v>
      </c>
      <c r="AH17" s="752">
        <f>SUM(F18+I18+L18+O18+R18+U18+X18+AA18+AD18)</f>
        <v>17</v>
      </c>
      <c r="AI17" s="746" t="s">
        <v>220</v>
      </c>
    </row>
    <row r="18" spans="1:256" ht="12.75" customHeight="1">
      <c r="A18" s="749"/>
      <c r="B18" s="284" t="s">
        <v>20</v>
      </c>
      <c r="C18" s="280" t="s">
        <v>19</v>
      </c>
      <c r="D18" s="310">
        <v>3</v>
      </c>
      <c r="E18" s="311"/>
      <c r="F18" s="312">
        <v>0</v>
      </c>
      <c r="G18" s="294">
        <v>0</v>
      </c>
      <c r="H18" s="295"/>
      <c r="I18" s="296">
        <v>3</v>
      </c>
      <c r="J18" s="294">
        <v>1</v>
      </c>
      <c r="K18" s="295"/>
      <c r="L18" s="296">
        <v>3</v>
      </c>
      <c r="M18" s="288">
        <v>2</v>
      </c>
      <c r="N18" s="289"/>
      <c r="O18" s="290">
        <v>2</v>
      </c>
      <c r="P18" s="288">
        <v>2</v>
      </c>
      <c r="Q18" s="289"/>
      <c r="R18" s="290">
        <v>2</v>
      </c>
      <c r="S18" s="304">
        <v>1</v>
      </c>
      <c r="T18" s="295"/>
      <c r="U18" s="296">
        <v>3</v>
      </c>
      <c r="V18" s="259"/>
      <c r="W18" s="260"/>
      <c r="X18" s="261"/>
      <c r="Y18" s="294">
        <v>0</v>
      </c>
      <c r="Z18" s="295"/>
      <c r="AA18" s="296">
        <v>3</v>
      </c>
      <c r="AB18" s="310">
        <v>3</v>
      </c>
      <c r="AC18" s="311"/>
      <c r="AD18" s="312">
        <v>1</v>
      </c>
      <c r="AE18" s="751"/>
      <c r="AF18" s="753"/>
      <c r="AG18" s="755"/>
      <c r="AH18" s="753"/>
      <c r="AI18" s="747"/>
    </row>
    <row r="19" spans="1:256" ht="12.75" customHeight="1">
      <c r="A19" s="748">
        <v>8</v>
      </c>
      <c r="B19" s="277" t="s">
        <v>11</v>
      </c>
      <c r="C19" s="281" t="s">
        <v>21</v>
      </c>
      <c r="D19" s="313"/>
      <c r="E19" s="314">
        <v>2</v>
      </c>
      <c r="F19" s="315"/>
      <c r="G19" s="285"/>
      <c r="H19" s="286">
        <v>1</v>
      </c>
      <c r="I19" s="287"/>
      <c r="J19" s="313"/>
      <c r="K19" s="314">
        <v>2</v>
      </c>
      <c r="L19" s="315"/>
      <c r="M19" s="297"/>
      <c r="N19" s="298">
        <v>1</v>
      </c>
      <c r="O19" s="299"/>
      <c r="P19" s="313"/>
      <c r="Q19" s="314">
        <v>2</v>
      </c>
      <c r="R19" s="317"/>
      <c r="S19" s="313"/>
      <c r="T19" s="314">
        <v>2</v>
      </c>
      <c r="U19" s="315"/>
      <c r="V19" s="313"/>
      <c r="W19" s="314">
        <v>2</v>
      </c>
      <c r="X19" s="315"/>
      <c r="Y19" s="269"/>
      <c r="Z19" s="265"/>
      <c r="AA19" s="267"/>
      <c r="AB19" s="307"/>
      <c r="AC19" s="308">
        <v>2</v>
      </c>
      <c r="AD19" s="309"/>
      <c r="AE19" s="750">
        <f>SUM(E19+H19+K19+N19+Q19+T19+W19+Z19+AC19)</f>
        <v>14</v>
      </c>
      <c r="AF19" s="752">
        <f>SUM(D20+G20+J20+M20+P20+S20+V20+Y20+AB20)</f>
        <v>22</v>
      </c>
      <c r="AG19" s="754" t="s">
        <v>216</v>
      </c>
      <c r="AH19" s="752">
        <f>SUM(F20+I20+L20+O20+R20+U20+X20+AA20+AD20)</f>
        <v>6</v>
      </c>
      <c r="AI19" s="756" t="s">
        <v>219</v>
      </c>
    </row>
    <row r="20" spans="1:256" ht="12.75" customHeight="1">
      <c r="A20" s="749"/>
      <c r="B20" s="278" t="s">
        <v>11</v>
      </c>
      <c r="C20" s="282" t="s">
        <v>225</v>
      </c>
      <c r="D20" s="316">
        <v>3</v>
      </c>
      <c r="E20" s="311"/>
      <c r="F20" s="312">
        <v>0</v>
      </c>
      <c r="G20" s="288">
        <v>2</v>
      </c>
      <c r="H20" s="289"/>
      <c r="I20" s="290">
        <v>2</v>
      </c>
      <c r="J20" s="316">
        <v>3</v>
      </c>
      <c r="K20" s="311"/>
      <c r="L20" s="312">
        <v>1</v>
      </c>
      <c r="M20" s="300">
        <v>2</v>
      </c>
      <c r="N20" s="289"/>
      <c r="O20" s="290">
        <v>2</v>
      </c>
      <c r="P20" s="316">
        <v>3</v>
      </c>
      <c r="Q20" s="311"/>
      <c r="R20" s="318">
        <v>1</v>
      </c>
      <c r="S20" s="316">
        <v>3</v>
      </c>
      <c r="T20" s="311"/>
      <c r="U20" s="312">
        <v>0</v>
      </c>
      <c r="V20" s="316">
        <v>3</v>
      </c>
      <c r="W20" s="311"/>
      <c r="X20" s="312">
        <v>0</v>
      </c>
      <c r="Y20" s="270"/>
      <c r="Z20" s="260"/>
      <c r="AA20" s="268"/>
      <c r="AB20" s="310">
        <v>3</v>
      </c>
      <c r="AC20" s="311"/>
      <c r="AD20" s="312">
        <v>0</v>
      </c>
      <c r="AE20" s="751"/>
      <c r="AF20" s="753"/>
      <c r="AG20" s="755"/>
      <c r="AH20" s="753"/>
      <c r="AI20" s="757"/>
    </row>
    <row r="21" spans="1:256" ht="12.75" customHeight="1">
      <c r="A21" s="748">
        <v>9</v>
      </c>
      <c r="B21" s="277" t="s">
        <v>11</v>
      </c>
      <c r="C21" s="281" t="s">
        <v>226</v>
      </c>
      <c r="D21" s="291"/>
      <c r="E21" s="292">
        <v>0</v>
      </c>
      <c r="F21" s="293"/>
      <c r="G21" s="297"/>
      <c r="H21" s="298">
        <v>1</v>
      </c>
      <c r="I21" s="299"/>
      <c r="J21" s="313"/>
      <c r="K21" s="314">
        <v>2</v>
      </c>
      <c r="L21" s="315"/>
      <c r="M21" s="291"/>
      <c r="N21" s="292">
        <v>0</v>
      </c>
      <c r="O21" s="293"/>
      <c r="P21" s="301"/>
      <c r="Q21" s="302">
        <v>0</v>
      </c>
      <c r="R21" s="303"/>
      <c r="S21" s="297"/>
      <c r="T21" s="298">
        <v>1</v>
      </c>
      <c r="U21" s="299"/>
      <c r="V21" s="301"/>
      <c r="W21" s="302">
        <v>0</v>
      </c>
      <c r="X21" s="306"/>
      <c r="Y21" s="301"/>
      <c r="Z21" s="302">
        <v>0</v>
      </c>
      <c r="AA21" s="306"/>
      <c r="AB21" s="271"/>
      <c r="AC21" s="272"/>
      <c r="AD21" s="272"/>
      <c r="AE21" s="750">
        <f>SUM(E21+H21+K21+N21+Q21+T21+W21+Z21+AC21)</f>
        <v>4</v>
      </c>
      <c r="AF21" s="752">
        <f>SUM(D22+G22+J22+M22+P22+S22+V22+Y22+AB22)</f>
        <v>10</v>
      </c>
      <c r="AG21" s="754" t="s">
        <v>216</v>
      </c>
      <c r="AH21" s="752">
        <f>SUM(F22+I22+L22+O22+R22+U22+X22+AA22+AD22)</f>
        <v>20</v>
      </c>
      <c r="AI21" s="746" t="s">
        <v>223</v>
      </c>
    </row>
    <row r="22" spans="1:256" ht="12.75" customHeight="1">
      <c r="A22" s="749"/>
      <c r="B22" s="284" t="s">
        <v>20</v>
      </c>
      <c r="C22" s="282" t="s">
        <v>169</v>
      </c>
      <c r="D22" s="294">
        <v>1</v>
      </c>
      <c r="E22" s="295"/>
      <c r="F22" s="296">
        <v>3</v>
      </c>
      <c r="G22" s="300">
        <v>2</v>
      </c>
      <c r="H22" s="289"/>
      <c r="I22" s="290">
        <v>2</v>
      </c>
      <c r="J22" s="316">
        <v>3</v>
      </c>
      <c r="K22" s="311"/>
      <c r="L22" s="312">
        <v>1</v>
      </c>
      <c r="M22" s="294">
        <v>0</v>
      </c>
      <c r="N22" s="295"/>
      <c r="O22" s="296">
        <v>3</v>
      </c>
      <c r="P22" s="304">
        <v>1</v>
      </c>
      <c r="Q22" s="295"/>
      <c r="R22" s="305">
        <v>3</v>
      </c>
      <c r="S22" s="300">
        <v>2</v>
      </c>
      <c r="T22" s="289"/>
      <c r="U22" s="290">
        <v>2</v>
      </c>
      <c r="V22" s="304">
        <v>1</v>
      </c>
      <c r="W22" s="295"/>
      <c r="X22" s="296">
        <v>3</v>
      </c>
      <c r="Y22" s="304">
        <v>0</v>
      </c>
      <c r="Z22" s="295"/>
      <c r="AA22" s="296">
        <v>3</v>
      </c>
      <c r="AB22" s="271"/>
      <c r="AC22" s="272"/>
      <c r="AD22" s="272"/>
      <c r="AE22" s="751"/>
      <c r="AF22" s="753"/>
      <c r="AG22" s="755"/>
      <c r="AH22" s="753"/>
      <c r="AI22" s="747"/>
    </row>
    <row r="23" spans="1:256" ht="12.75" customHeight="1">
      <c r="E23" s="250"/>
      <c r="AF23" s="273">
        <v>131</v>
      </c>
      <c r="AG23" s="274"/>
      <c r="AH23" s="273">
        <v>131</v>
      </c>
    </row>
    <row r="24" spans="1:256" customFormat="1" ht="14.1" customHeight="1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spans="1:256" customFormat="1" ht="14.1" customHeight="1">
      <c r="A25" s="215"/>
      <c r="B25" s="212"/>
      <c r="C25" s="212"/>
      <c r="D25" s="212"/>
      <c r="E25" s="212"/>
      <c r="F25" s="212"/>
      <c r="G25" s="212"/>
      <c r="H25" s="216"/>
      <c r="I25" s="217"/>
      <c r="J25" s="218"/>
      <c r="K25" s="216"/>
      <c r="L25" s="217"/>
      <c r="M25" s="218"/>
      <c r="N25" s="216"/>
      <c r="O25" s="217"/>
      <c r="P25" s="218"/>
      <c r="Q25" s="216"/>
      <c r="R25" s="217"/>
      <c r="S25" s="218"/>
      <c r="T25" s="216"/>
      <c r="U25" s="217"/>
      <c r="V25" s="216"/>
      <c r="W25" s="216"/>
      <c r="X25" s="217"/>
      <c r="Y25" s="218"/>
      <c r="Z25" s="216"/>
      <c r="AA25" s="217"/>
      <c r="AB25" s="217"/>
      <c r="AC25" s="217"/>
      <c r="AD25" s="217"/>
      <c r="AE25" s="217"/>
      <c r="AF25" s="217"/>
      <c r="AG25" s="212"/>
      <c r="AH25" s="212"/>
      <c r="AI25" s="212"/>
      <c r="AJ25" s="212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spans="1:256" customFormat="1" ht="14.1" customHeight="1">
      <c r="A26" s="215"/>
      <c r="B26" s="212"/>
      <c r="C26" s="212"/>
      <c r="D26" s="212"/>
      <c r="E26" s="212"/>
      <c r="F26" s="212"/>
      <c r="G26" s="212"/>
      <c r="H26" s="216"/>
      <c r="I26" s="212"/>
      <c r="J26" s="218"/>
      <c r="K26" s="216"/>
      <c r="L26" s="217"/>
      <c r="M26" s="218"/>
      <c r="N26" s="216"/>
      <c r="O26" s="217"/>
      <c r="P26" s="218"/>
      <c r="Q26" s="216"/>
      <c r="R26" s="217"/>
      <c r="S26" s="218"/>
      <c r="T26" s="216"/>
      <c r="U26" s="217"/>
      <c r="V26" s="218"/>
      <c r="W26" s="216"/>
      <c r="X26" s="217"/>
      <c r="Y26" s="218"/>
      <c r="Z26" s="218"/>
      <c r="AA26" s="217"/>
      <c r="AB26" s="217"/>
      <c r="AC26" s="217"/>
      <c r="AD26" s="217"/>
      <c r="AE26" s="217"/>
      <c r="AF26" s="217"/>
      <c r="AG26" s="212"/>
      <c r="AH26" s="212"/>
      <c r="AI26" s="212"/>
      <c r="AJ26" s="212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spans="1:256" customFormat="1" ht="14.1" customHeight="1">
      <c r="A27" s="215"/>
      <c r="B27" s="212"/>
      <c r="C27" s="212"/>
      <c r="D27" s="212"/>
      <c r="E27" s="212"/>
      <c r="F27" s="212"/>
      <c r="G27" s="212"/>
      <c r="H27" s="216"/>
      <c r="I27" s="217"/>
      <c r="J27" s="218"/>
      <c r="K27" s="216"/>
      <c r="L27" s="217"/>
      <c r="M27" s="218"/>
      <c r="N27" s="216"/>
      <c r="O27" s="217"/>
      <c r="P27" s="218"/>
      <c r="Q27" s="216"/>
      <c r="R27" s="217"/>
      <c r="S27" s="218"/>
      <c r="T27" s="216"/>
      <c r="U27" s="217"/>
      <c r="V27" s="218"/>
      <c r="W27" s="216"/>
      <c r="X27" s="217"/>
      <c r="Y27" s="218"/>
      <c r="Z27" s="218"/>
      <c r="AA27" s="217"/>
      <c r="AB27" s="217"/>
      <c r="AC27" s="217"/>
      <c r="AD27" s="217"/>
      <c r="AE27" s="217"/>
      <c r="AF27" s="217"/>
      <c r="AG27" s="212"/>
      <c r="AH27" s="212"/>
      <c r="AI27" s="212"/>
      <c r="AJ27" s="212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spans="1:256" customFormat="1" ht="15">
      <c r="A28" s="215"/>
      <c r="B28" s="212"/>
      <c r="C28" s="212"/>
      <c r="D28" s="212"/>
      <c r="E28" s="212"/>
      <c r="F28" s="212"/>
      <c r="G28" s="212"/>
      <c r="H28" s="216"/>
      <c r="I28" s="217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8"/>
      <c r="W28" s="216"/>
      <c r="X28" s="217"/>
      <c r="Y28" s="218"/>
      <c r="Z28" s="218"/>
      <c r="AA28" s="217"/>
      <c r="AB28" s="217"/>
      <c r="AC28" s="217"/>
      <c r="AD28" s="217"/>
      <c r="AE28" s="217"/>
      <c r="AF28" s="217"/>
      <c r="AG28" s="212"/>
      <c r="AH28" s="212"/>
      <c r="AI28" s="212"/>
      <c r="AJ28" s="212"/>
      <c r="AK28" s="213"/>
      <c r="AL28" s="219"/>
      <c r="AM28" s="219"/>
      <c r="AN28" s="219"/>
    </row>
    <row r="29" spans="1:256" customFormat="1" ht="15">
      <c r="A29" s="220" t="s">
        <v>205</v>
      </c>
      <c r="B29" s="220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6"/>
      <c r="AA29" s="217"/>
      <c r="AB29" s="217"/>
      <c r="AC29" s="217"/>
      <c r="AD29" s="217"/>
      <c r="AE29" s="217"/>
      <c r="AF29" s="217"/>
      <c r="AG29" s="212"/>
      <c r="AH29" s="212"/>
      <c r="AI29" s="212"/>
      <c r="AJ29" s="212"/>
      <c r="AK29" s="213"/>
      <c r="AL29" s="219"/>
      <c r="AM29" s="219"/>
      <c r="AN29" s="219"/>
    </row>
    <row r="30" spans="1:256">
      <c r="AK30" s="213"/>
    </row>
  </sheetData>
  <protectedRanges>
    <protectedRange sqref="N25:N29" name="Diapazons4_1_1"/>
    <protectedRange sqref="R25:Z29" name="Diapazons2_1_1"/>
    <protectedRange sqref="I25:I29 M25:N29 A25:F29" name="Diapazons1_9_2_1_1_1_1"/>
    <protectedRange sqref="L25:L29" name="Diapazons3_1_1"/>
  </protectedRanges>
  <mergeCells count="56">
    <mergeCell ref="AI7:AI8"/>
    <mergeCell ref="A5:A6"/>
    <mergeCell ref="AE5:AE6"/>
    <mergeCell ref="AF5:AF6"/>
    <mergeCell ref="AG5:AG6"/>
    <mergeCell ref="AH5:AH6"/>
    <mergeCell ref="AI5:AI6"/>
    <mergeCell ref="A7:A8"/>
    <mergeCell ref="AE7:AE8"/>
    <mergeCell ref="AF7:AF8"/>
    <mergeCell ref="AG7:AG8"/>
    <mergeCell ref="AH7:AH8"/>
    <mergeCell ref="AI9:AI10"/>
    <mergeCell ref="A11:A12"/>
    <mergeCell ref="AE11:AE12"/>
    <mergeCell ref="AF11:AF12"/>
    <mergeCell ref="AG11:AG12"/>
    <mergeCell ref="AH11:AH12"/>
    <mergeCell ref="AI11:AI12"/>
    <mergeCell ref="A9:A10"/>
    <mergeCell ref="AE9:AE10"/>
    <mergeCell ref="AF9:AF10"/>
    <mergeCell ref="AG9:AG10"/>
    <mergeCell ref="AH9:AH10"/>
    <mergeCell ref="A13:A14"/>
    <mergeCell ref="AE13:AE14"/>
    <mergeCell ref="AF13:AF14"/>
    <mergeCell ref="AG13:AG14"/>
    <mergeCell ref="AH13:AH14"/>
    <mergeCell ref="A15:A16"/>
    <mergeCell ref="AE15:AE16"/>
    <mergeCell ref="AF15:AF16"/>
    <mergeCell ref="AG15:AG16"/>
    <mergeCell ref="AH15:AH16"/>
    <mergeCell ref="AE17:AE18"/>
    <mergeCell ref="AF17:AF18"/>
    <mergeCell ref="AG17:AG18"/>
    <mergeCell ref="AH17:AH18"/>
    <mergeCell ref="AI13:AI14"/>
    <mergeCell ref="AI15:AI16"/>
    <mergeCell ref="D1:AH1"/>
    <mergeCell ref="AF4:AH4"/>
    <mergeCell ref="AI21:AI22"/>
    <mergeCell ref="A21:A22"/>
    <mergeCell ref="AE21:AE22"/>
    <mergeCell ref="AF21:AF22"/>
    <mergeCell ref="AG21:AG22"/>
    <mergeCell ref="AH21:AH22"/>
    <mergeCell ref="AI17:AI18"/>
    <mergeCell ref="A19:A20"/>
    <mergeCell ref="AE19:AE20"/>
    <mergeCell ref="AF19:AF20"/>
    <mergeCell ref="AG19:AG20"/>
    <mergeCell ref="AH19:AH20"/>
    <mergeCell ref="AI19:AI20"/>
    <mergeCell ref="A17:A18"/>
  </mergeCells>
  <conditionalFormatting sqref="G25:G28">
    <cfRule type="expression" dxfId="1126" priority="90" stopIfTrue="1">
      <formula>A25=0</formula>
    </cfRule>
  </conditionalFormatting>
  <conditionalFormatting sqref="H25:H28">
    <cfRule type="expression" dxfId="1125" priority="89" stopIfTrue="1">
      <formula>A25=0</formula>
    </cfRule>
  </conditionalFormatting>
  <conditionalFormatting sqref="J25:J28">
    <cfRule type="expression" dxfId="1124" priority="88" stopIfTrue="1">
      <formula>A25=0</formula>
    </cfRule>
  </conditionalFormatting>
  <conditionalFormatting sqref="R25:R29">
    <cfRule type="expression" dxfId="1123" priority="86" stopIfTrue="1">
      <formula>A25=0</formula>
    </cfRule>
    <cfRule type="expression" dxfId="1122" priority="87" stopIfTrue="1">
      <formula>R25=99</formula>
    </cfRule>
  </conditionalFormatting>
  <conditionalFormatting sqref="O25:O29 AA25:AA29">
    <cfRule type="expression" dxfId="1121" priority="85" stopIfTrue="1">
      <formula>A25=0</formula>
    </cfRule>
  </conditionalFormatting>
  <conditionalFormatting sqref="P25:P29">
    <cfRule type="expression" dxfId="1120" priority="84" stopIfTrue="1">
      <formula>A25=0</formula>
    </cfRule>
  </conditionalFormatting>
  <conditionalFormatting sqref="S25:S29">
    <cfRule type="expression" dxfId="1119" priority="83" stopIfTrue="1">
      <formula>A25=0</formula>
    </cfRule>
  </conditionalFormatting>
  <conditionalFormatting sqref="W25:W29">
    <cfRule type="expression" dxfId="1118" priority="82" stopIfTrue="1">
      <formula>A25=0</formula>
    </cfRule>
  </conditionalFormatting>
  <conditionalFormatting sqref="Y25:Y29">
    <cfRule type="expression" dxfId="1117" priority="81" stopIfTrue="1">
      <formula>A25=0</formula>
    </cfRule>
  </conditionalFormatting>
  <conditionalFormatting sqref="D25:D28">
    <cfRule type="expression" dxfId="1116" priority="78" stopIfTrue="1">
      <formula>L25=1</formula>
    </cfRule>
    <cfRule type="expression" dxfId="1115" priority="79" stopIfTrue="1">
      <formula>L25=2</formula>
    </cfRule>
    <cfRule type="expression" dxfId="1114" priority="80" stopIfTrue="1">
      <formula>L25=3</formula>
    </cfRule>
  </conditionalFormatting>
  <conditionalFormatting sqref="T25:T29">
    <cfRule type="expression" dxfId="1113" priority="76" stopIfTrue="1">
      <formula>A25=0</formula>
    </cfRule>
    <cfRule type="expression" dxfId="1112" priority="77" stopIfTrue="1">
      <formula>T25=99</formula>
    </cfRule>
  </conditionalFormatting>
  <conditionalFormatting sqref="V26:V29">
    <cfRule type="expression" dxfId="1111" priority="74" stopIfTrue="1">
      <formula>A26=0</formula>
    </cfRule>
    <cfRule type="expression" dxfId="1110" priority="75" stopIfTrue="1">
      <formula>V26=99</formula>
    </cfRule>
  </conditionalFormatting>
  <conditionalFormatting sqref="X25:X29">
    <cfRule type="expression" dxfId="1109" priority="72" stopIfTrue="1">
      <formula>A25=0</formula>
    </cfRule>
    <cfRule type="expression" dxfId="1108" priority="73" stopIfTrue="1">
      <formula>X25=99</formula>
    </cfRule>
  </conditionalFormatting>
  <conditionalFormatting sqref="Z26:Z29">
    <cfRule type="expression" dxfId="1107" priority="70" stopIfTrue="1">
      <formula>A26=0</formula>
    </cfRule>
    <cfRule type="expression" dxfId="1106" priority="71" stopIfTrue="1">
      <formula>Z26=99</formula>
    </cfRule>
  </conditionalFormatting>
  <conditionalFormatting sqref="M25:M29">
    <cfRule type="expression" dxfId="1105" priority="69" stopIfTrue="1">
      <formula>A25=0</formula>
    </cfRule>
  </conditionalFormatting>
  <conditionalFormatting sqref="L25:L28">
    <cfRule type="cellIs" dxfId="1104" priority="66" stopIfTrue="1" operator="equal">
      <formula>1</formula>
    </cfRule>
    <cfRule type="cellIs" dxfId="1103" priority="67" stopIfTrue="1" operator="equal">
      <formula>2</formula>
    </cfRule>
    <cfRule type="cellIs" dxfId="1102" priority="68" stopIfTrue="1" operator="equal">
      <formula>3</formula>
    </cfRule>
  </conditionalFormatting>
  <conditionalFormatting sqref="G25:G27">
    <cfRule type="expression" dxfId="1101" priority="65" stopIfTrue="1">
      <formula>A25=0</formula>
    </cfRule>
  </conditionalFormatting>
  <conditionalFormatting sqref="H25:H28">
    <cfRule type="expression" dxfId="1100" priority="64" stopIfTrue="1">
      <formula>A25=0</formula>
    </cfRule>
  </conditionalFormatting>
  <conditionalFormatting sqref="J25:J27">
    <cfRule type="expression" dxfId="1099" priority="63" stopIfTrue="1">
      <formula>A25=0</formula>
    </cfRule>
  </conditionalFormatting>
  <conditionalFormatting sqref="R25:R27">
    <cfRule type="expression" dxfId="1098" priority="61" stopIfTrue="1">
      <formula>A25=0</formula>
    </cfRule>
    <cfRule type="expression" dxfId="1097" priority="62" stopIfTrue="1">
      <formula>R25=99</formula>
    </cfRule>
  </conditionalFormatting>
  <conditionalFormatting sqref="O25:O27">
    <cfRule type="expression" dxfId="1096" priority="60" stopIfTrue="1">
      <formula>A25=0</formula>
    </cfRule>
  </conditionalFormatting>
  <conditionalFormatting sqref="P25:P27">
    <cfRule type="expression" dxfId="1095" priority="59" stopIfTrue="1">
      <formula>A25=0</formula>
    </cfRule>
  </conditionalFormatting>
  <conditionalFormatting sqref="Q25:Q29">
    <cfRule type="expression" dxfId="1094" priority="58" stopIfTrue="1">
      <formula>A25=0</formula>
    </cfRule>
  </conditionalFormatting>
  <conditionalFormatting sqref="S25:S27">
    <cfRule type="expression" dxfId="1093" priority="57" stopIfTrue="1">
      <formula>A25=0</formula>
    </cfRule>
  </conditionalFormatting>
  <conditionalFormatting sqref="U25:U29">
    <cfRule type="expression" dxfId="1092" priority="56" stopIfTrue="1">
      <formula>A25=0</formula>
    </cfRule>
  </conditionalFormatting>
  <conditionalFormatting sqref="W25:W27">
    <cfRule type="expression" dxfId="1091" priority="55" stopIfTrue="1">
      <formula>A25=0</formula>
    </cfRule>
  </conditionalFormatting>
  <conditionalFormatting sqref="Y25:Y27">
    <cfRule type="expression" dxfId="1090" priority="54" stopIfTrue="1">
      <formula>A25=0</formula>
    </cfRule>
  </conditionalFormatting>
  <conditionalFormatting sqref="D25:D27">
    <cfRule type="expression" dxfId="1089" priority="51" stopIfTrue="1">
      <formula>L25=1</formula>
    </cfRule>
    <cfRule type="expression" dxfId="1088" priority="52" stopIfTrue="1">
      <formula>L25=2</formula>
    </cfRule>
    <cfRule type="expression" dxfId="1087" priority="53" stopIfTrue="1">
      <formula>L25=3</formula>
    </cfRule>
  </conditionalFormatting>
  <conditionalFormatting sqref="T25:T27">
    <cfRule type="expression" dxfId="1086" priority="49" stopIfTrue="1">
      <formula>A25=0</formula>
    </cfRule>
    <cfRule type="expression" dxfId="1085" priority="50" stopIfTrue="1">
      <formula>T25=99</formula>
    </cfRule>
  </conditionalFormatting>
  <conditionalFormatting sqref="V26:V27">
    <cfRule type="expression" dxfId="1084" priority="47" stopIfTrue="1">
      <formula>A26=0</formula>
    </cfRule>
    <cfRule type="expression" dxfId="1083" priority="48" stopIfTrue="1">
      <formula>V26=99</formula>
    </cfRule>
  </conditionalFormatting>
  <conditionalFormatting sqref="X25:X27">
    <cfRule type="expression" dxfId="1082" priority="45" stopIfTrue="1">
      <formula>A25=0</formula>
    </cfRule>
    <cfRule type="expression" dxfId="1081" priority="46" stopIfTrue="1">
      <formula>X25=99</formula>
    </cfRule>
  </conditionalFormatting>
  <conditionalFormatting sqref="Z26:Z27">
    <cfRule type="expression" dxfId="1080" priority="43" stopIfTrue="1">
      <formula>A26=0</formula>
    </cfRule>
    <cfRule type="expression" dxfId="1079" priority="44" stopIfTrue="1">
      <formula>Z26=99</formula>
    </cfRule>
  </conditionalFormatting>
  <conditionalFormatting sqref="M25:M27">
    <cfRule type="expression" dxfId="1078" priority="42" stopIfTrue="1">
      <formula>A25=0</formula>
    </cfRule>
  </conditionalFormatting>
  <conditionalFormatting sqref="G25:G28">
    <cfRule type="expression" dxfId="1077" priority="41" stopIfTrue="1">
      <formula>A25=0</formula>
    </cfRule>
  </conditionalFormatting>
  <conditionalFormatting sqref="H25:H28">
    <cfRule type="expression" dxfId="1076" priority="40" stopIfTrue="1">
      <formula>A25=0</formula>
    </cfRule>
  </conditionalFormatting>
  <conditionalFormatting sqref="J25:J28">
    <cfRule type="expression" dxfId="1075" priority="39" stopIfTrue="1">
      <formula>A25=0</formula>
    </cfRule>
  </conditionalFormatting>
  <conditionalFormatting sqref="R25:R29">
    <cfRule type="expression" dxfId="1074" priority="37" stopIfTrue="1">
      <formula>A25=0</formula>
    </cfRule>
    <cfRule type="expression" dxfId="1073" priority="38" stopIfTrue="1">
      <formula>R25=99</formula>
    </cfRule>
  </conditionalFormatting>
  <conditionalFormatting sqref="O25:O29">
    <cfRule type="expression" dxfId="1072" priority="36" stopIfTrue="1">
      <formula>A25=0</formula>
    </cfRule>
  </conditionalFormatting>
  <conditionalFormatting sqref="P25:P29">
    <cfRule type="expression" dxfId="1071" priority="35" stopIfTrue="1">
      <formula>A25=0</formula>
    </cfRule>
  </conditionalFormatting>
  <conditionalFormatting sqref="Q25:Q29">
    <cfRule type="expression" dxfId="1070" priority="34" stopIfTrue="1">
      <formula>A25=0</formula>
    </cfRule>
  </conditionalFormatting>
  <conditionalFormatting sqref="S25:S29">
    <cfRule type="expression" dxfId="1069" priority="33" stopIfTrue="1">
      <formula>A25=0</formula>
    </cfRule>
  </conditionalFormatting>
  <conditionalFormatting sqref="U25:U29">
    <cfRule type="expression" dxfId="1068" priority="32" stopIfTrue="1">
      <formula>A25=0</formula>
    </cfRule>
  </conditionalFormatting>
  <conditionalFormatting sqref="W25:W29">
    <cfRule type="expression" dxfId="1067" priority="31" stopIfTrue="1">
      <formula>A25=0</formula>
    </cfRule>
  </conditionalFormatting>
  <conditionalFormatting sqref="Y25:Y29">
    <cfRule type="expression" dxfId="1066" priority="30" stopIfTrue="1">
      <formula>A25=0</formula>
    </cfRule>
  </conditionalFormatting>
  <conditionalFormatting sqref="D25:D28">
    <cfRule type="expression" dxfId="1065" priority="27" stopIfTrue="1">
      <formula>L25=1</formula>
    </cfRule>
    <cfRule type="expression" dxfId="1064" priority="28" stopIfTrue="1">
      <formula>L25=2</formula>
    </cfRule>
    <cfRule type="expression" dxfId="1063" priority="29" stopIfTrue="1">
      <formula>L25=3</formula>
    </cfRule>
  </conditionalFormatting>
  <conditionalFormatting sqref="T25:T29">
    <cfRule type="expression" dxfId="1062" priority="25" stopIfTrue="1">
      <formula>A25=0</formula>
    </cfRule>
    <cfRule type="expression" dxfId="1061" priority="26" stopIfTrue="1">
      <formula>T25=99</formula>
    </cfRule>
  </conditionalFormatting>
  <conditionalFormatting sqref="V26:V29">
    <cfRule type="expression" dxfId="1060" priority="23" stopIfTrue="1">
      <formula>A26=0</formula>
    </cfRule>
    <cfRule type="expression" dxfId="1059" priority="24" stopIfTrue="1">
      <formula>V26=99</formula>
    </cfRule>
  </conditionalFormatting>
  <conditionalFormatting sqref="X25:X29">
    <cfRule type="expression" dxfId="1058" priority="21" stopIfTrue="1">
      <formula>A25=0</formula>
    </cfRule>
    <cfRule type="expression" dxfId="1057" priority="22" stopIfTrue="1">
      <formula>X25=99</formula>
    </cfRule>
  </conditionalFormatting>
  <conditionalFormatting sqref="Z26:Z29">
    <cfRule type="expression" dxfId="1056" priority="19" stopIfTrue="1">
      <formula>A26=0</formula>
    </cfRule>
    <cfRule type="expression" dxfId="1055" priority="20" stopIfTrue="1">
      <formula>Z26=99</formula>
    </cfRule>
  </conditionalFormatting>
  <conditionalFormatting sqref="M25:M29">
    <cfRule type="expression" dxfId="1054" priority="18" stopIfTrue="1">
      <formula>A25=0</formula>
    </cfRule>
  </conditionalFormatting>
  <conditionalFormatting sqref="V26:V28 Z26:Z28">
    <cfRule type="expression" dxfId="1053" priority="17" stopIfTrue="1">
      <formula>FR24=0</formula>
    </cfRule>
  </conditionalFormatting>
  <conditionalFormatting sqref="F26">
    <cfRule type="expression" dxfId="1052" priority="16" stopIfTrue="1">
      <formula>A26=0</formula>
    </cfRule>
  </conditionalFormatting>
  <conditionalFormatting sqref="I26">
    <cfRule type="expression" dxfId="1051" priority="15" stopIfTrue="1">
      <formula>E26=0</formula>
    </cfRule>
  </conditionalFormatting>
  <conditionalFormatting sqref="E26">
    <cfRule type="expression" dxfId="1050" priority="91" stopIfTrue="1">
      <formula>FW24=0</formula>
    </cfRule>
  </conditionalFormatting>
  <conditionalFormatting sqref="AB25:AF25 AB29:AF29 AB26:AE28">
    <cfRule type="expression" dxfId="1049" priority="92" stopIfTrue="1">
      <formula>Q25=0</formula>
    </cfRule>
  </conditionalFormatting>
  <conditionalFormatting sqref="AF26:AF28">
    <cfRule type="expression" dxfId="1048" priority="14" stopIfTrue="1">
      <formula>U26=0</formula>
    </cfRule>
  </conditionalFormatting>
  <conditionalFormatting sqref="AL24:AL27">
    <cfRule type="expression" dxfId="1047" priority="93" stopIfTrue="1">
      <formula>Z26=0</formula>
    </cfRule>
  </conditionalFormatting>
  <conditionalFormatting sqref="AN24:AR27">
    <cfRule type="expression" dxfId="1046" priority="94" stopIfTrue="1">
      <formula>Z26=0</formula>
    </cfRule>
  </conditionalFormatting>
  <conditionalFormatting sqref="AM24:AM27">
    <cfRule type="expression" dxfId="1045" priority="95" stopIfTrue="1">
      <formula>Z26=0</formula>
    </cfRule>
  </conditionalFormatting>
  <conditionalFormatting sqref="V25">
    <cfRule type="expression" dxfId="1044" priority="12" stopIfTrue="1">
      <formula>C25=0</formula>
    </cfRule>
    <cfRule type="expression" dxfId="1043" priority="13" stopIfTrue="1">
      <formula>V25=99</formula>
    </cfRule>
  </conditionalFormatting>
  <conditionalFormatting sqref="V25">
    <cfRule type="expression" dxfId="1042" priority="10" stopIfTrue="1">
      <formula>C25=0</formula>
    </cfRule>
    <cfRule type="expression" dxfId="1041" priority="11" stopIfTrue="1">
      <formula>V25=99</formula>
    </cfRule>
  </conditionalFormatting>
  <conditionalFormatting sqref="V25">
    <cfRule type="expression" dxfId="1040" priority="8" stopIfTrue="1">
      <formula>C25=0</formula>
    </cfRule>
    <cfRule type="expression" dxfId="1039" priority="9" stopIfTrue="1">
      <formula>V25=99</formula>
    </cfRule>
  </conditionalFormatting>
  <conditionalFormatting sqref="Z25">
    <cfRule type="expression" dxfId="1038" priority="6" stopIfTrue="1">
      <formula>G25=0</formula>
    </cfRule>
    <cfRule type="expression" dxfId="1037" priority="7" stopIfTrue="1">
      <formula>Z25=99</formula>
    </cfRule>
  </conditionalFormatting>
  <conditionalFormatting sqref="Z25">
    <cfRule type="expression" dxfId="1036" priority="4" stopIfTrue="1">
      <formula>G25=0</formula>
    </cfRule>
    <cfRule type="expression" dxfId="1035" priority="5" stopIfTrue="1">
      <formula>Z25=99</formula>
    </cfRule>
  </conditionalFormatting>
  <conditionalFormatting sqref="Z25">
    <cfRule type="expression" dxfId="1034" priority="2" stopIfTrue="1">
      <formula>G25=0</formula>
    </cfRule>
    <cfRule type="expression" dxfId="1033" priority="3" stopIfTrue="1">
      <formula>Z25=99</formula>
    </cfRule>
  </conditionalFormatting>
  <conditionalFormatting sqref="AK24:AK30">
    <cfRule type="expression" dxfId="1032" priority="1" stopIfTrue="1">
      <formula>Y26=0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0"/>
  <sheetViews>
    <sheetView topLeftCell="A3" workbookViewId="0">
      <selection activeCell="F21" sqref="F21:F26"/>
    </sheetView>
  </sheetViews>
  <sheetFormatPr defaultColWidth="4.28515625" defaultRowHeight="14.25"/>
  <cols>
    <col min="1" max="1" width="14.28515625" style="1" customWidth="1"/>
    <col min="2" max="2" width="27.140625" style="2" customWidth="1"/>
    <col min="3" max="20" width="3.85546875" style="23" customWidth="1"/>
    <col min="21" max="22" width="6.7109375" style="23" customWidth="1"/>
    <col min="23" max="180" width="9.140625" style="2" customWidth="1"/>
    <col min="181" max="183" width="0.7109375" style="2" customWidth="1"/>
    <col min="184" max="184" width="10" style="2" bestFit="1" customWidth="1"/>
    <col min="185" max="185" width="21.7109375" style="2" customWidth="1"/>
    <col min="186" max="186" width="3.42578125" style="2" customWidth="1"/>
    <col min="187" max="16384" width="4.28515625" style="2"/>
  </cols>
  <sheetData>
    <row r="1" spans="1:250" ht="16.5">
      <c r="B1" s="759" t="s">
        <v>170</v>
      </c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  <c r="T1" s="759"/>
      <c r="U1" s="759"/>
      <c r="V1" s="759"/>
    </row>
    <row r="2" spans="1:250" ht="29.25" customHeight="1">
      <c r="A2" s="3"/>
      <c r="B2" s="4"/>
      <c r="C2" s="5"/>
      <c r="D2" s="5"/>
      <c r="E2" s="5"/>
      <c r="F2" s="5"/>
      <c r="G2" s="760" t="s">
        <v>382</v>
      </c>
      <c r="H2" s="760"/>
      <c r="I2" s="760"/>
      <c r="J2" s="760"/>
      <c r="K2" s="760"/>
      <c r="L2" s="760"/>
      <c r="M2" s="760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</row>
    <row r="3" spans="1:250" ht="21" customHeight="1">
      <c r="A3" s="7"/>
      <c r="B3" s="248" t="s">
        <v>0</v>
      </c>
      <c r="C3" s="761" t="s">
        <v>172</v>
      </c>
      <c r="D3" s="761"/>
      <c r="E3" s="761" t="s">
        <v>171</v>
      </c>
      <c r="F3" s="761"/>
      <c r="G3" s="761" t="s">
        <v>251</v>
      </c>
      <c r="H3" s="761"/>
      <c r="I3" s="761" t="s">
        <v>260</v>
      </c>
      <c r="J3" s="761"/>
      <c r="K3" s="761" t="s">
        <v>263</v>
      </c>
      <c r="L3" s="761"/>
      <c r="M3" s="758" t="s">
        <v>380</v>
      </c>
      <c r="N3" s="758"/>
      <c r="O3" s="758" t="s">
        <v>381</v>
      </c>
      <c r="P3" s="758"/>
      <c r="Q3" s="758" t="s">
        <v>173</v>
      </c>
      <c r="R3" s="758"/>
      <c r="S3" s="758" t="s">
        <v>174</v>
      </c>
      <c r="T3" s="758"/>
      <c r="U3" s="8" t="s">
        <v>1</v>
      </c>
      <c r="V3" s="8" t="s">
        <v>2</v>
      </c>
    </row>
    <row r="4" spans="1:250" ht="14.1" customHeight="1">
      <c r="A4" s="9" t="s">
        <v>3</v>
      </c>
      <c r="B4" s="14" t="s">
        <v>14</v>
      </c>
      <c r="C4" s="57" t="s">
        <v>5</v>
      </c>
      <c r="D4" s="58">
        <v>6</v>
      </c>
      <c r="E4" s="334" t="s">
        <v>6</v>
      </c>
      <c r="F4" s="335">
        <v>10</v>
      </c>
      <c r="G4" s="57" t="s">
        <v>5</v>
      </c>
      <c r="H4" s="58">
        <v>6</v>
      </c>
      <c r="I4" s="247" t="s">
        <v>208</v>
      </c>
      <c r="J4" s="11">
        <v>2</v>
      </c>
      <c r="K4" s="57" t="s">
        <v>5</v>
      </c>
      <c r="L4" s="58">
        <v>6</v>
      </c>
      <c r="M4" s="247" t="s">
        <v>208</v>
      </c>
      <c r="N4" s="11">
        <v>2</v>
      </c>
      <c r="O4" s="16"/>
      <c r="P4" s="17"/>
      <c r="Q4" s="16"/>
      <c r="R4" s="17"/>
      <c r="S4" s="16"/>
      <c r="T4" s="17"/>
      <c r="U4" s="11">
        <f t="shared" ref="U4:U17" si="0">D4+F4+H4+J4+L4+R4+T4+N4+P4</f>
        <v>32</v>
      </c>
      <c r="V4" s="690" t="s">
        <v>10</v>
      </c>
    </row>
    <row r="5" spans="1:250" ht="14.1" customHeight="1">
      <c r="A5" s="13" t="s">
        <v>16</v>
      </c>
      <c r="B5" s="10" t="s">
        <v>17</v>
      </c>
      <c r="C5" s="241" t="s">
        <v>8</v>
      </c>
      <c r="D5" s="245">
        <v>5</v>
      </c>
      <c r="E5" s="16"/>
      <c r="F5" s="17"/>
      <c r="G5" s="334" t="s">
        <v>6</v>
      </c>
      <c r="H5" s="335">
        <v>10</v>
      </c>
      <c r="I5" s="332" t="s">
        <v>15</v>
      </c>
      <c r="J5" s="333">
        <v>3</v>
      </c>
      <c r="K5" s="334" t="s">
        <v>6</v>
      </c>
      <c r="L5" s="335">
        <v>10</v>
      </c>
      <c r="M5" s="242" t="s">
        <v>7</v>
      </c>
      <c r="N5" s="246">
        <v>4</v>
      </c>
      <c r="O5" s="16"/>
      <c r="P5" s="17"/>
      <c r="Q5" s="16"/>
      <c r="R5" s="17"/>
      <c r="S5" s="16"/>
      <c r="T5" s="17"/>
      <c r="U5" s="11">
        <f t="shared" si="0"/>
        <v>32</v>
      </c>
      <c r="V5" s="12" t="s">
        <v>10</v>
      </c>
    </row>
    <row r="6" spans="1:250" ht="14.1" customHeight="1">
      <c r="A6" s="13" t="s">
        <v>16</v>
      </c>
      <c r="B6" s="10" t="s">
        <v>258</v>
      </c>
      <c r="C6" s="242"/>
      <c r="D6" s="246"/>
      <c r="E6" s="240"/>
      <c r="F6" s="244"/>
      <c r="G6" s="242"/>
      <c r="H6" s="246"/>
      <c r="I6" s="243" t="s">
        <v>9</v>
      </c>
      <c r="J6" s="245">
        <v>8</v>
      </c>
      <c r="K6" s="243" t="s">
        <v>9</v>
      </c>
      <c r="L6" s="245">
        <v>8</v>
      </c>
      <c r="M6" s="334" t="s">
        <v>6</v>
      </c>
      <c r="N6" s="335">
        <v>10</v>
      </c>
      <c r="O6" s="16"/>
      <c r="P6" s="17"/>
      <c r="Q6" s="16"/>
      <c r="R6" s="17"/>
      <c r="S6" s="16"/>
      <c r="T6" s="17"/>
      <c r="U6" s="15">
        <f t="shared" si="0"/>
        <v>26</v>
      </c>
      <c r="V6" s="689" t="s">
        <v>13</v>
      </c>
    </row>
    <row r="7" spans="1:250" ht="14.1" customHeight="1">
      <c r="A7" s="13" t="s">
        <v>11</v>
      </c>
      <c r="B7" s="10" t="s">
        <v>166</v>
      </c>
      <c r="C7" s="563"/>
      <c r="D7" s="58"/>
      <c r="E7" s="243" t="s">
        <v>9</v>
      </c>
      <c r="F7" s="245">
        <v>8</v>
      </c>
      <c r="G7" s="243" t="s">
        <v>9</v>
      </c>
      <c r="H7" s="245">
        <v>8</v>
      </c>
      <c r="I7" s="241" t="s">
        <v>22</v>
      </c>
      <c r="J7" s="245">
        <v>1</v>
      </c>
      <c r="K7" s="247" t="s">
        <v>208</v>
      </c>
      <c r="L7" s="11">
        <v>2</v>
      </c>
      <c r="M7" s="16"/>
      <c r="N7" s="17"/>
      <c r="O7" s="16"/>
      <c r="P7" s="17"/>
      <c r="Q7" s="16"/>
      <c r="R7" s="17"/>
      <c r="S7" s="16"/>
      <c r="T7" s="17"/>
      <c r="U7" s="11">
        <f t="shared" si="0"/>
        <v>19</v>
      </c>
      <c r="V7" s="12" t="s">
        <v>239</v>
      </c>
    </row>
    <row r="8" spans="1:250" ht="14.1" customHeight="1">
      <c r="A8" s="9" t="s">
        <v>20</v>
      </c>
      <c r="B8" s="10" t="s">
        <v>25</v>
      </c>
      <c r="C8" s="242"/>
      <c r="D8" s="246"/>
      <c r="E8" s="249" t="s">
        <v>5</v>
      </c>
      <c r="F8" s="246">
        <v>6</v>
      </c>
      <c r="G8" s="16"/>
      <c r="H8" s="17"/>
      <c r="I8" s="241" t="s">
        <v>8</v>
      </c>
      <c r="J8" s="245">
        <v>5</v>
      </c>
      <c r="K8" s="16"/>
      <c r="L8" s="17"/>
      <c r="M8" s="241" t="s">
        <v>8</v>
      </c>
      <c r="N8" s="245">
        <v>5</v>
      </c>
      <c r="O8" s="16"/>
      <c r="P8" s="17"/>
      <c r="Q8" s="16"/>
      <c r="R8" s="17"/>
      <c r="S8" s="16"/>
      <c r="T8" s="17"/>
      <c r="U8" s="11">
        <f t="shared" si="0"/>
        <v>16</v>
      </c>
      <c r="V8" s="18" t="s">
        <v>252</v>
      </c>
    </row>
    <row r="9" spans="1:250" ht="14.1" customHeight="1">
      <c r="A9" s="9" t="s">
        <v>20</v>
      </c>
      <c r="B9" s="10" t="s">
        <v>23</v>
      </c>
      <c r="C9" s="332" t="s">
        <v>15</v>
      </c>
      <c r="D9" s="333">
        <v>3</v>
      </c>
      <c r="E9" s="247" t="s">
        <v>208</v>
      </c>
      <c r="F9" s="11">
        <v>2</v>
      </c>
      <c r="G9" s="16"/>
      <c r="H9" s="17"/>
      <c r="I9" s="334" t="s">
        <v>6</v>
      </c>
      <c r="J9" s="335">
        <v>10</v>
      </c>
      <c r="K9" s="16"/>
      <c r="L9" s="17"/>
      <c r="M9" s="16"/>
      <c r="N9" s="17"/>
      <c r="O9" s="16"/>
      <c r="P9" s="17"/>
      <c r="Q9" s="16"/>
      <c r="R9" s="17"/>
      <c r="S9" s="16"/>
      <c r="T9" s="17"/>
      <c r="U9" s="11">
        <f t="shared" si="0"/>
        <v>15</v>
      </c>
      <c r="V9" s="18" t="s">
        <v>209</v>
      </c>
    </row>
    <row r="10" spans="1:250" ht="14.1" customHeight="1">
      <c r="A10" s="13" t="s">
        <v>11</v>
      </c>
      <c r="B10" s="10" t="s">
        <v>21</v>
      </c>
      <c r="C10" s="334" t="s">
        <v>6</v>
      </c>
      <c r="D10" s="335">
        <v>10</v>
      </c>
      <c r="E10" s="16"/>
      <c r="F10" s="17"/>
      <c r="G10" s="16"/>
      <c r="H10" s="17"/>
      <c r="I10" s="16"/>
      <c r="J10" s="17"/>
      <c r="K10" s="242" t="s">
        <v>7</v>
      </c>
      <c r="L10" s="246">
        <v>4</v>
      </c>
      <c r="M10" s="16"/>
      <c r="N10" s="17"/>
      <c r="O10" s="16"/>
      <c r="P10" s="17"/>
      <c r="Q10" s="16"/>
      <c r="R10" s="17"/>
      <c r="S10" s="16"/>
      <c r="T10" s="17"/>
      <c r="U10" s="11">
        <f t="shared" si="0"/>
        <v>14</v>
      </c>
      <c r="V10" s="18" t="s">
        <v>210</v>
      </c>
    </row>
    <row r="11" spans="1:250" ht="14.1" customHeight="1">
      <c r="A11" s="13" t="s">
        <v>11</v>
      </c>
      <c r="B11" s="10" t="s">
        <v>4</v>
      </c>
      <c r="C11" s="243" t="s">
        <v>9</v>
      </c>
      <c r="D11" s="245">
        <v>8</v>
      </c>
      <c r="E11" s="16"/>
      <c r="F11" s="17"/>
      <c r="G11" s="16"/>
      <c r="H11" s="17"/>
      <c r="I11" s="240"/>
      <c r="J11" s="244"/>
      <c r="K11" s="16"/>
      <c r="L11" s="17"/>
      <c r="M11" s="332" t="s">
        <v>15</v>
      </c>
      <c r="N11" s="333">
        <v>3</v>
      </c>
      <c r="O11" s="16"/>
      <c r="P11" s="17"/>
      <c r="Q11" s="16"/>
      <c r="R11" s="17"/>
      <c r="S11" s="16"/>
      <c r="T11" s="17"/>
      <c r="U11" s="11">
        <f t="shared" si="0"/>
        <v>11</v>
      </c>
      <c r="V11" s="18" t="s">
        <v>264</v>
      </c>
    </row>
    <row r="12" spans="1:250" ht="14.1" customHeight="1">
      <c r="A12" s="13" t="s">
        <v>11</v>
      </c>
      <c r="B12" s="10" t="s">
        <v>255</v>
      </c>
      <c r="C12" s="332"/>
      <c r="D12" s="333"/>
      <c r="E12" s="242"/>
      <c r="F12" s="246"/>
      <c r="G12" s="16"/>
      <c r="H12" s="17"/>
      <c r="I12" s="249" t="s">
        <v>5</v>
      </c>
      <c r="J12" s="246">
        <v>6</v>
      </c>
      <c r="K12" s="332" t="s">
        <v>15</v>
      </c>
      <c r="L12" s="333">
        <v>3</v>
      </c>
      <c r="M12" s="16"/>
      <c r="N12" s="17"/>
      <c r="O12" s="16"/>
      <c r="P12" s="17"/>
      <c r="Q12" s="16"/>
      <c r="R12" s="17"/>
      <c r="S12" s="16"/>
      <c r="T12" s="17"/>
      <c r="U12" s="11">
        <f t="shared" si="0"/>
        <v>9</v>
      </c>
      <c r="V12" s="18" t="s">
        <v>265</v>
      </c>
    </row>
    <row r="13" spans="1:250" ht="14.1" customHeight="1">
      <c r="A13" s="9" t="s">
        <v>20</v>
      </c>
      <c r="B13" s="556" t="s">
        <v>28</v>
      </c>
      <c r="C13" s="247" t="s">
        <v>208</v>
      </c>
      <c r="D13" s="11">
        <v>2</v>
      </c>
      <c r="E13" s="241" t="s">
        <v>8</v>
      </c>
      <c r="F13" s="245">
        <v>5</v>
      </c>
      <c r="G13" s="16"/>
      <c r="H13" s="17"/>
      <c r="I13" s="16"/>
      <c r="J13" s="17"/>
      <c r="K13" s="241" t="s">
        <v>22</v>
      </c>
      <c r="L13" s="245">
        <v>1</v>
      </c>
      <c r="M13" s="16"/>
      <c r="N13" s="17"/>
      <c r="O13" s="16"/>
      <c r="P13" s="17"/>
      <c r="Q13" s="16"/>
      <c r="R13" s="17"/>
      <c r="S13" s="16"/>
      <c r="T13" s="17"/>
      <c r="U13" s="11">
        <f t="shared" si="0"/>
        <v>8</v>
      </c>
      <c r="V13" s="18" t="s">
        <v>266</v>
      </c>
    </row>
    <row r="14" spans="1:250" ht="14.1" customHeight="1">
      <c r="A14" s="13" t="s">
        <v>247</v>
      </c>
      <c r="B14" s="556" t="s">
        <v>242</v>
      </c>
      <c r="C14" s="332"/>
      <c r="D14" s="333"/>
      <c r="E14" s="242"/>
      <c r="F14" s="246"/>
      <c r="G14" s="16"/>
      <c r="H14" s="17"/>
      <c r="I14" s="242"/>
      <c r="J14" s="246"/>
      <c r="K14" s="16"/>
      <c r="L14" s="17"/>
      <c r="M14" s="243" t="s">
        <v>9</v>
      </c>
      <c r="N14" s="245">
        <v>8</v>
      </c>
      <c r="O14" s="16"/>
      <c r="P14" s="17"/>
      <c r="Q14" s="16"/>
      <c r="R14" s="17"/>
      <c r="S14" s="16"/>
      <c r="T14" s="17"/>
      <c r="U14" s="11">
        <f t="shared" si="0"/>
        <v>8</v>
      </c>
      <c r="V14" s="18" t="s">
        <v>266</v>
      </c>
    </row>
    <row r="15" spans="1:250" ht="14.1" customHeight="1">
      <c r="A15" s="13" t="s">
        <v>72</v>
      </c>
      <c r="B15" s="556" t="s">
        <v>32</v>
      </c>
      <c r="C15" s="241" t="s">
        <v>22</v>
      </c>
      <c r="D15" s="245">
        <v>1</v>
      </c>
      <c r="E15" s="16"/>
      <c r="F15" s="17"/>
      <c r="G15" s="241" t="s">
        <v>8</v>
      </c>
      <c r="H15" s="245">
        <v>5</v>
      </c>
      <c r="I15" s="16"/>
      <c r="J15" s="17"/>
      <c r="K15" s="16"/>
      <c r="L15" s="17"/>
      <c r="M15" s="241" t="s">
        <v>22</v>
      </c>
      <c r="N15" s="245">
        <v>1</v>
      </c>
      <c r="O15" s="16"/>
      <c r="P15" s="17"/>
      <c r="Q15" s="16"/>
      <c r="R15" s="17"/>
      <c r="S15" s="16"/>
      <c r="T15" s="17"/>
      <c r="U15" s="11">
        <f t="shared" si="0"/>
        <v>7</v>
      </c>
      <c r="V15" s="18" t="s">
        <v>267</v>
      </c>
    </row>
    <row r="16" spans="1:250" ht="14.1" customHeight="1">
      <c r="A16" s="9" t="s">
        <v>20</v>
      </c>
      <c r="B16" s="10" t="s">
        <v>31</v>
      </c>
      <c r="C16" s="242"/>
      <c r="D16" s="246"/>
      <c r="E16" s="16"/>
      <c r="F16" s="17"/>
      <c r="G16" s="242"/>
      <c r="H16" s="246"/>
      <c r="I16" s="16"/>
      <c r="J16" s="17"/>
      <c r="K16" s="16"/>
      <c r="L16" s="17"/>
      <c r="M16" s="249" t="s">
        <v>5</v>
      </c>
      <c r="N16" s="246">
        <v>6</v>
      </c>
      <c r="O16" s="16"/>
      <c r="P16" s="17"/>
      <c r="Q16" s="16"/>
      <c r="R16" s="17"/>
      <c r="S16" s="16"/>
      <c r="T16" s="17"/>
      <c r="U16" s="11">
        <f t="shared" si="0"/>
        <v>6</v>
      </c>
      <c r="V16" s="18" t="s">
        <v>268</v>
      </c>
    </row>
    <row r="17" spans="1:25" ht="14.1" customHeight="1">
      <c r="A17" s="13" t="s">
        <v>247</v>
      </c>
      <c r="B17" s="10" t="s">
        <v>243</v>
      </c>
      <c r="C17" s="332"/>
      <c r="D17" s="333"/>
      <c r="E17" s="242"/>
      <c r="F17" s="246"/>
      <c r="G17" s="16"/>
      <c r="H17" s="17"/>
      <c r="I17" s="242"/>
      <c r="J17" s="246"/>
      <c r="K17" s="241" t="s">
        <v>8</v>
      </c>
      <c r="L17" s="245">
        <v>5</v>
      </c>
      <c r="M17" s="16"/>
      <c r="N17" s="17"/>
      <c r="O17" s="16"/>
      <c r="P17" s="17"/>
      <c r="Q17" s="16"/>
      <c r="R17" s="17"/>
      <c r="S17" s="16"/>
      <c r="T17" s="17"/>
      <c r="U17" s="11">
        <f t="shared" si="0"/>
        <v>5</v>
      </c>
      <c r="V17" s="18" t="s">
        <v>383</v>
      </c>
    </row>
    <row r="18" spans="1:25" ht="14.1" customHeight="1">
      <c r="A18" s="13" t="s">
        <v>142</v>
      </c>
      <c r="B18" s="10" t="s">
        <v>207</v>
      </c>
      <c r="C18" s="242" t="s">
        <v>7</v>
      </c>
      <c r="D18" s="246">
        <v>4</v>
      </c>
      <c r="E18" s="16"/>
      <c r="F18" s="17"/>
      <c r="G18" s="16"/>
      <c r="H18" s="17"/>
      <c r="I18" s="564"/>
      <c r="J18" s="565"/>
      <c r="K18" s="16"/>
      <c r="L18" s="17"/>
      <c r="M18" s="240"/>
      <c r="N18" s="244"/>
      <c r="O18" s="16"/>
      <c r="P18" s="17"/>
      <c r="Q18" s="16"/>
      <c r="R18" s="17"/>
      <c r="S18" s="16"/>
      <c r="T18" s="17"/>
      <c r="U18" s="11">
        <f>D18+F18+H18+J33+L18+R18+T18+N18+P18</f>
        <v>4</v>
      </c>
      <c r="V18" s="18" t="s">
        <v>384</v>
      </c>
    </row>
    <row r="19" spans="1:25" ht="14.1" customHeight="1">
      <c r="A19" s="9" t="s">
        <v>20</v>
      </c>
      <c r="B19" s="10" t="s">
        <v>19</v>
      </c>
      <c r="C19" s="242"/>
      <c r="D19" s="246"/>
      <c r="E19" s="16"/>
      <c r="F19" s="17"/>
      <c r="G19" s="242" t="s">
        <v>7</v>
      </c>
      <c r="H19" s="246">
        <v>4</v>
      </c>
      <c r="I19" s="240"/>
      <c r="J19" s="244"/>
      <c r="K19" s="16"/>
      <c r="L19" s="17"/>
      <c r="M19" s="16"/>
      <c r="N19" s="17"/>
      <c r="O19" s="16"/>
      <c r="P19" s="17"/>
      <c r="Q19" s="16"/>
      <c r="R19" s="17"/>
      <c r="S19" s="16"/>
      <c r="T19" s="17"/>
      <c r="U19" s="11">
        <f t="shared" ref="U19:U26" si="1">D19+F19+H19+J19+L19+R19+T19+N19+P19</f>
        <v>4</v>
      </c>
      <c r="V19" s="18" t="s">
        <v>384</v>
      </c>
    </row>
    <row r="20" spans="1:25" ht="14.1" customHeight="1">
      <c r="A20" s="9" t="s">
        <v>20</v>
      </c>
      <c r="B20" s="10" t="s">
        <v>29</v>
      </c>
      <c r="C20" s="332"/>
      <c r="D20" s="333"/>
      <c r="E20" s="242" t="s">
        <v>7</v>
      </c>
      <c r="F20" s="246">
        <v>4</v>
      </c>
      <c r="G20" s="16"/>
      <c r="H20" s="17"/>
      <c r="I20" s="16"/>
      <c r="J20" s="17"/>
      <c r="K20" s="16"/>
      <c r="L20" s="17"/>
      <c r="M20" s="16"/>
      <c r="N20" s="17"/>
      <c r="O20" s="16"/>
      <c r="P20" s="17"/>
      <c r="Q20" s="16"/>
      <c r="R20" s="17"/>
      <c r="S20" s="16"/>
      <c r="T20" s="17"/>
      <c r="U20" s="11">
        <f t="shared" si="1"/>
        <v>4</v>
      </c>
      <c r="V20" s="18" t="s">
        <v>384</v>
      </c>
    </row>
    <row r="21" spans="1:25" ht="14.1" customHeight="1">
      <c r="A21" s="13" t="s">
        <v>11</v>
      </c>
      <c r="B21" s="10" t="s">
        <v>86</v>
      </c>
      <c r="C21" s="332"/>
      <c r="D21" s="333"/>
      <c r="E21" s="242"/>
      <c r="F21" s="246"/>
      <c r="G21" s="16"/>
      <c r="H21" s="17"/>
      <c r="I21" s="242" t="s">
        <v>7</v>
      </c>
      <c r="J21" s="246">
        <v>4</v>
      </c>
      <c r="K21" s="16"/>
      <c r="L21" s="17"/>
      <c r="M21" s="240"/>
      <c r="N21" s="244"/>
      <c r="O21" s="16"/>
      <c r="P21" s="17"/>
      <c r="Q21" s="16"/>
      <c r="R21" s="17"/>
      <c r="S21" s="16"/>
      <c r="T21" s="17"/>
      <c r="U21" s="11">
        <f t="shared" si="1"/>
        <v>4</v>
      </c>
      <c r="V21" s="18" t="s">
        <v>384</v>
      </c>
    </row>
    <row r="22" spans="1:25" ht="14.1" customHeight="1">
      <c r="A22" s="13" t="s">
        <v>18</v>
      </c>
      <c r="B22" s="10" t="s">
        <v>24</v>
      </c>
      <c r="C22" s="332"/>
      <c r="D22" s="333"/>
      <c r="E22" s="16"/>
      <c r="F22" s="17"/>
      <c r="G22" s="332" t="s">
        <v>15</v>
      </c>
      <c r="H22" s="333">
        <v>3</v>
      </c>
      <c r="I22" s="16"/>
      <c r="J22" s="17"/>
      <c r="K22" s="16"/>
      <c r="L22" s="17"/>
      <c r="M22" s="16"/>
      <c r="N22" s="17"/>
      <c r="O22" s="16"/>
      <c r="P22" s="17"/>
      <c r="Q22" s="16"/>
      <c r="R22" s="17"/>
      <c r="S22" s="16"/>
      <c r="T22" s="17"/>
      <c r="U22" s="11">
        <f t="shared" si="1"/>
        <v>3</v>
      </c>
      <c r="V22" s="18" t="s">
        <v>385</v>
      </c>
    </row>
    <row r="23" spans="1:25" ht="14.1" customHeight="1">
      <c r="A23" s="13" t="s">
        <v>11</v>
      </c>
      <c r="B23" s="10" t="s">
        <v>233</v>
      </c>
      <c r="C23" s="242"/>
      <c r="D23" s="246"/>
      <c r="E23" s="332" t="s">
        <v>15</v>
      </c>
      <c r="F23" s="333">
        <v>3</v>
      </c>
      <c r="G23" s="16"/>
      <c r="H23" s="17"/>
      <c r="I23" s="16"/>
      <c r="J23" s="17"/>
      <c r="K23" s="16"/>
      <c r="L23" s="17"/>
      <c r="M23" s="16"/>
      <c r="N23" s="17"/>
      <c r="O23" s="16"/>
      <c r="P23" s="17"/>
      <c r="Q23" s="16"/>
      <c r="R23" s="17"/>
      <c r="S23" s="16"/>
      <c r="T23" s="17"/>
      <c r="U23" s="11">
        <f t="shared" si="1"/>
        <v>3</v>
      </c>
      <c r="V23" s="18" t="s">
        <v>385</v>
      </c>
    </row>
    <row r="24" spans="1:25" ht="14.1" customHeight="1">
      <c r="A24" s="13" t="s">
        <v>373</v>
      </c>
      <c r="B24" s="14" t="s">
        <v>38</v>
      </c>
      <c r="C24" s="332"/>
      <c r="D24" s="333"/>
      <c r="E24" s="16"/>
      <c r="F24" s="17"/>
      <c r="G24" s="247" t="s">
        <v>208</v>
      </c>
      <c r="H24" s="11">
        <v>2</v>
      </c>
      <c r="I24" s="16"/>
      <c r="J24" s="17"/>
      <c r="K24" s="16"/>
      <c r="L24" s="17"/>
      <c r="M24" s="16"/>
      <c r="N24" s="17"/>
      <c r="O24" s="16"/>
      <c r="P24" s="17"/>
      <c r="Q24" s="16"/>
      <c r="R24" s="17"/>
      <c r="S24" s="16"/>
      <c r="T24" s="17"/>
      <c r="U24" s="11">
        <f t="shared" si="1"/>
        <v>2</v>
      </c>
      <c r="V24" s="18" t="s">
        <v>386</v>
      </c>
    </row>
    <row r="25" spans="1:25" ht="14.1" customHeight="1">
      <c r="A25" s="9" t="s">
        <v>20</v>
      </c>
      <c r="B25" s="10" t="s">
        <v>35</v>
      </c>
      <c r="C25" s="332"/>
      <c r="D25" s="333"/>
      <c r="E25" s="240"/>
      <c r="F25" s="244"/>
      <c r="G25" s="241" t="s">
        <v>22</v>
      </c>
      <c r="H25" s="245">
        <v>1</v>
      </c>
      <c r="I25" s="16"/>
      <c r="J25" s="17"/>
      <c r="K25" s="16"/>
      <c r="L25" s="17"/>
      <c r="M25" s="16"/>
      <c r="N25" s="17"/>
      <c r="O25" s="16"/>
      <c r="P25" s="17"/>
      <c r="Q25" s="16"/>
      <c r="R25" s="17"/>
      <c r="S25" s="16"/>
      <c r="T25" s="17"/>
      <c r="U25" s="11">
        <f t="shared" si="1"/>
        <v>1</v>
      </c>
      <c r="V25" s="18" t="s">
        <v>387</v>
      </c>
    </row>
    <row r="26" spans="1:25" ht="14.1" customHeight="1">
      <c r="A26" s="1" t="s">
        <v>11</v>
      </c>
      <c r="B26" s="10" t="s">
        <v>232</v>
      </c>
      <c r="C26" s="242"/>
      <c r="D26" s="246"/>
      <c r="E26" s="241" t="s">
        <v>22</v>
      </c>
      <c r="F26" s="245">
        <v>1</v>
      </c>
      <c r="G26" s="16"/>
      <c r="H26" s="17"/>
      <c r="I26" s="16"/>
      <c r="J26" s="17"/>
      <c r="K26" s="16"/>
      <c r="L26" s="17"/>
      <c r="M26" s="16"/>
      <c r="N26" s="17"/>
      <c r="O26" s="16"/>
      <c r="P26" s="17"/>
      <c r="Q26" s="16"/>
      <c r="R26" s="17"/>
      <c r="S26" s="16"/>
      <c r="T26" s="17"/>
      <c r="U26" s="11">
        <f t="shared" si="1"/>
        <v>1</v>
      </c>
      <c r="V26" s="18" t="s">
        <v>387</v>
      </c>
      <c r="Y26" s="2" t="s">
        <v>237</v>
      </c>
    </row>
    <row r="27" spans="1:25" ht="8.25" customHeight="1" thickBot="1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1"/>
      <c r="V27" s="21"/>
    </row>
    <row r="28" spans="1:25" ht="14.1" customHeight="1">
      <c r="A28" s="336" t="s">
        <v>37</v>
      </c>
      <c r="B28" s="22" t="s">
        <v>14</v>
      </c>
      <c r="C28" s="57" t="s">
        <v>5</v>
      </c>
      <c r="D28" s="58">
        <v>6</v>
      </c>
      <c r="E28" s="59" t="s">
        <v>6</v>
      </c>
      <c r="F28" s="60">
        <v>10</v>
      </c>
      <c r="G28" s="57" t="s">
        <v>5</v>
      </c>
      <c r="H28" s="58">
        <v>6</v>
      </c>
      <c r="I28" s="247" t="s">
        <v>208</v>
      </c>
      <c r="J28" s="11">
        <v>2</v>
      </c>
      <c r="K28" s="57" t="s">
        <v>5</v>
      </c>
      <c r="L28" s="58">
        <v>6</v>
      </c>
      <c r="M28" s="247" t="s">
        <v>208</v>
      </c>
      <c r="N28" s="11">
        <v>2</v>
      </c>
      <c r="O28" s="16"/>
      <c r="P28" s="17"/>
      <c r="Q28" s="16"/>
      <c r="R28" s="17"/>
      <c r="S28" s="16"/>
      <c r="T28" s="17"/>
      <c r="U28" s="11">
        <f t="shared" ref="U28:U29" si="2">D28+F28+H28+J28+L28+R28+T28+N28+P28</f>
        <v>32</v>
      </c>
      <c r="V28" s="690" t="s">
        <v>10</v>
      </c>
    </row>
    <row r="29" spans="1:25" ht="15">
      <c r="B29" s="14" t="s">
        <v>108</v>
      </c>
      <c r="C29" s="247" t="s">
        <v>211</v>
      </c>
      <c r="D29" s="17"/>
      <c r="E29" s="332" t="s">
        <v>15</v>
      </c>
      <c r="F29" s="333">
        <v>3</v>
      </c>
      <c r="G29" s="16"/>
      <c r="H29" s="17"/>
      <c r="I29" s="16"/>
      <c r="J29" s="17"/>
      <c r="K29" s="16"/>
      <c r="L29" s="17"/>
      <c r="M29" s="16"/>
      <c r="N29" s="17"/>
      <c r="O29" s="16"/>
      <c r="P29" s="17"/>
      <c r="Q29" s="16"/>
      <c r="R29" s="17"/>
      <c r="S29" s="16"/>
      <c r="T29" s="17"/>
      <c r="U29" s="11">
        <f t="shared" si="2"/>
        <v>3</v>
      </c>
      <c r="V29" s="15">
        <v>2</v>
      </c>
    </row>
    <row r="30" spans="1:25" ht="14.1" customHeight="1">
      <c r="B30" s="22" t="s">
        <v>38</v>
      </c>
      <c r="C30" s="247" t="s">
        <v>212</v>
      </c>
      <c r="D30" s="17"/>
      <c r="E30" s="16"/>
      <c r="F30" s="17"/>
      <c r="G30" s="247" t="s">
        <v>208</v>
      </c>
      <c r="H30" s="11">
        <v>2</v>
      </c>
      <c r="I30" s="16"/>
      <c r="J30" s="17"/>
      <c r="K30" s="16"/>
      <c r="L30" s="17"/>
      <c r="M30" s="16"/>
      <c r="N30" s="17"/>
      <c r="O30" s="16"/>
      <c r="P30" s="17"/>
      <c r="Q30" s="16"/>
      <c r="R30" s="17"/>
      <c r="S30" s="16"/>
      <c r="T30" s="17"/>
      <c r="U30" s="11">
        <f t="shared" ref="U30" si="3">D30+F30+H30+J30+L30+R30+T30+N30+P30</f>
        <v>2</v>
      </c>
      <c r="V30" s="15">
        <v>3</v>
      </c>
    </row>
  </sheetData>
  <protectedRanges>
    <protectedRange sqref="B8:B9 B4 B16:B22" name="Diapazons1_19"/>
    <protectedRange sqref="A4" name="Diapazons1_2_3"/>
    <protectedRange sqref="B23:B24 B5" name="Diapazons1_9"/>
    <protectedRange sqref="A5:A25" name="Diapazons1_6_2_1"/>
    <protectedRange sqref="B25:B26 B6:B7" name="Diapazons1_3"/>
    <protectedRange sqref="B30 B28 B13:B15" name="Diapazons1_6"/>
    <protectedRange sqref="B29" name="Diapazons1_1"/>
    <protectedRange sqref="B11:B12" name="Diapazons1_2"/>
    <protectedRange sqref="B10" name="Diapazons1_7"/>
  </protectedRanges>
  <sortState ref="A4:V26">
    <sortCondition descending="1" ref="U4:U26"/>
  </sortState>
  <mergeCells count="11">
    <mergeCell ref="S3:T3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5"/>
  <sheetViews>
    <sheetView tabSelected="1" workbookViewId="0">
      <selection activeCell="C20" sqref="C20"/>
    </sheetView>
  </sheetViews>
  <sheetFormatPr defaultRowHeight="12.75"/>
  <cols>
    <col min="1" max="1" width="3.85546875" style="427" customWidth="1"/>
    <col min="2" max="2" width="19.85546875" style="427" customWidth="1"/>
    <col min="3" max="3" width="12.85546875" style="427" customWidth="1"/>
    <col min="4" max="4" width="5.7109375" style="427" customWidth="1"/>
    <col min="5" max="7" width="5.28515625" style="427" customWidth="1"/>
    <col min="8" max="8" width="6.5703125" style="427" customWidth="1"/>
    <col min="9" max="9" width="5.28515625" style="427" customWidth="1"/>
    <col min="10" max="12" width="3.7109375" style="427" customWidth="1"/>
    <col min="13" max="15" width="5.7109375" style="427" customWidth="1"/>
    <col min="16" max="37" width="3.7109375" style="427" customWidth="1"/>
    <col min="38" max="38" width="2.7109375" style="553" customWidth="1"/>
    <col min="39" max="39" width="5.85546875" style="553" hidden="1" customWidth="1"/>
    <col min="40" max="40" width="2.7109375" style="553" customWidth="1"/>
    <col min="41" max="51" width="4.7109375" style="427" customWidth="1"/>
    <col min="52" max="52" width="2.7109375" style="427" customWidth="1"/>
    <col min="53" max="63" width="4.7109375" style="427" customWidth="1"/>
    <col min="64" max="64" width="6.7109375" style="427" customWidth="1"/>
    <col min="65" max="67" width="7.7109375" style="427" customWidth="1"/>
    <col min="68" max="256" width="9.140625" style="427"/>
    <col min="257" max="257" width="3.85546875" style="427" customWidth="1"/>
    <col min="258" max="258" width="19.85546875" style="427" customWidth="1"/>
    <col min="259" max="259" width="12.85546875" style="427" customWidth="1"/>
    <col min="260" max="260" width="5.7109375" style="427" customWidth="1"/>
    <col min="261" max="263" width="5.28515625" style="427" customWidth="1"/>
    <col min="264" max="264" width="6.5703125" style="427" customWidth="1"/>
    <col min="265" max="265" width="5.28515625" style="427" customWidth="1"/>
    <col min="266" max="268" width="3.7109375" style="427" customWidth="1"/>
    <col min="269" max="271" width="5.7109375" style="427" customWidth="1"/>
    <col min="272" max="293" width="3.7109375" style="427" customWidth="1"/>
    <col min="294" max="294" width="2.7109375" style="427" customWidth="1"/>
    <col min="295" max="295" width="0" style="427" hidden="1" customWidth="1"/>
    <col min="296" max="296" width="2.7109375" style="427" customWidth="1"/>
    <col min="297" max="307" width="4.7109375" style="427" customWidth="1"/>
    <col min="308" max="308" width="2.7109375" style="427" customWidth="1"/>
    <col min="309" max="319" width="4.7109375" style="427" customWidth="1"/>
    <col min="320" max="320" width="6.7109375" style="427" customWidth="1"/>
    <col min="321" max="323" width="7.7109375" style="427" customWidth="1"/>
    <col min="324" max="512" width="9.140625" style="427"/>
    <col min="513" max="513" width="3.85546875" style="427" customWidth="1"/>
    <col min="514" max="514" width="19.85546875" style="427" customWidth="1"/>
    <col min="515" max="515" width="12.85546875" style="427" customWidth="1"/>
    <col min="516" max="516" width="5.7109375" style="427" customWidth="1"/>
    <col min="517" max="519" width="5.28515625" style="427" customWidth="1"/>
    <col min="520" max="520" width="6.5703125" style="427" customWidth="1"/>
    <col min="521" max="521" width="5.28515625" style="427" customWidth="1"/>
    <col min="522" max="524" width="3.7109375" style="427" customWidth="1"/>
    <col min="525" max="527" width="5.7109375" style="427" customWidth="1"/>
    <col min="528" max="549" width="3.7109375" style="427" customWidth="1"/>
    <col min="550" max="550" width="2.7109375" style="427" customWidth="1"/>
    <col min="551" max="551" width="0" style="427" hidden="1" customWidth="1"/>
    <col min="552" max="552" width="2.7109375" style="427" customWidth="1"/>
    <col min="553" max="563" width="4.7109375" style="427" customWidth="1"/>
    <col min="564" max="564" width="2.7109375" style="427" customWidth="1"/>
    <col min="565" max="575" width="4.7109375" style="427" customWidth="1"/>
    <col min="576" max="576" width="6.7109375" style="427" customWidth="1"/>
    <col min="577" max="579" width="7.7109375" style="427" customWidth="1"/>
    <col min="580" max="768" width="9.140625" style="427"/>
    <col min="769" max="769" width="3.85546875" style="427" customWidth="1"/>
    <col min="770" max="770" width="19.85546875" style="427" customWidth="1"/>
    <col min="771" max="771" width="12.85546875" style="427" customWidth="1"/>
    <col min="772" max="772" width="5.7109375" style="427" customWidth="1"/>
    <col min="773" max="775" width="5.28515625" style="427" customWidth="1"/>
    <col min="776" max="776" width="6.5703125" style="427" customWidth="1"/>
    <col min="777" max="777" width="5.28515625" style="427" customWidth="1"/>
    <col min="778" max="780" width="3.7109375" style="427" customWidth="1"/>
    <col min="781" max="783" width="5.7109375" style="427" customWidth="1"/>
    <col min="784" max="805" width="3.7109375" style="427" customWidth="1"/>
    <col min="806" max="806" width="2.7109375" style="427" customWidth="1"/>
    <col min="807" max="807" width="0" style="427" hidden="1" customWidth="1"/>
    <col min="808" max="808" width="2.7109375" style="427" customWidth="1"/>
    <col min="809" max="819" width="4.7109375" style="427" customWidth="1"/>
    <col min="820" max="820" width="2.7109375" style="427" customWidth="1"/>
    <col min="821" max="831" width="4.7109375" style="427" customWidth="1"/>
    <col min="832" max="832" width="6.7109375" style="427" customWidth="1"/>
    <col min="833" max="835" width="7.7109375" style="427" customWidth="1"/>
    <col min="836" max="1024" width="9.140625" style="427"/>
    <col min="1025" max="1025" width="3.85546875" style="427" customWidth="1"/>
    <col min="1026" max="1026" width="19.85546875" style="427" customWidth="1"/>
    <col min="1027" max="1027" width="12.85546875" style="427" customWidth="1"/>
    <col min="1028" max="1028" width="5.7109375" style="427" customWidth="1"/>
    <col min="1029" max="1031" width="5.28515625" style="427" customWidth="1"/>
    <col min="1032" max="1032" width="6.5703125" style="427" customWidth="1"/>
    <col min="1033" max="1033" width="5.28515625" style="427" customWidth="1"/>
    <col min="1034" max="1036" width="3.7109375" style="427" customWidth="1"/>
    <col min="1037" max="1039" width="5.7109375" style="427" customWidth="1"/>
    <col min="1040" max="1061" width="3.7109375" style="427" customWidth="1"/>
    <col min="1062" max="1062" width="2.7109375" style="427" customWidth="1"/>
    <col min="1063" max="1063" width="0" style="427" hidden="1" customWidth="1"/>
    <col min="1064" max="1064" width="2.7109375" style="427" customWidth="1"/>
    <col min="1065" max="1075" width="4.7109375" style="427" customWidth="1"/>
    <col min="1076" max="1076" width="2.7109375" style="427" customWidth="1"/>
    <col min="1077" max="1087" width="4.7109375" style="427" customWidth="1"/>
    <col min="1088" max="1088" width="6.7109375" style="427" customWidth="1"/>
    <col min="1089" max="1091" width="7.7109375" style="427" customWidth="1"/>
    <col min="1092" max="1280" width="9.140625" style="427"/>
    <col min="1281" max="1281" width="3.85546875" style="427" customWidth="1"/>
    <col min="1282" max="1282" width="19.85546875" style="427" customWidth="1"/>
    <col min="1283" max="1283" width="12.85546875" style="427" customWidth="1"/>
    <col min="1284" max="1284" width="5.7109375" style="427" customWidth="1"/>
    <col min="1285" max="1287" width="5.28515625" style="427" customWidth="1"/>
    <col min="1288" max="1288" width="6.5703125" style="427" customWidth="1"/>
    <col min="1289" max="1289" width="5.28515625" style="427" customWidth="1"/>
    <col min="1290" max="1292" width="3.7109375" style="427" customWidth="1"/>
    <col min="1293" max="1295" width="5.7109375" style="427" customWidth="1"/>
    <col min="1296" max="1317" width="3.7109375" style="427" customWidth="1"/>
    <col min="1318" max="1318" width="2.7109375" style="427" customWidth="1"/>
    <col min="1319" max="1319" width="0" style="427" hidden="1" customWidth="1"/>
    <col min="1320" max="1320" width="2.7109375" style="427" customWidth="1"/>
    <col min="1321" max="1331" width="4.7109375" style="427" customWidth="1"/>
    <col min="1332" max="1332" width="2.7109375" style="427" customWidth="1"/>
    <col min="1333" max="1343" width="4.7109375" style="427" customWidth="1"/>
    <col min="1344" max="1344" width="6.7109375" style="427" customWidth="1"/>
    <col min="1345" max="1347" width="7.7109375" style="427" customWidth="1"/>
    <col min="1348" max="1536" width="9.140625" style="427"/>
    <col min="1537" max="1537" width="3.85546875" style="427" customWidth="1"/>
    <col min="1538" max="1538" width="19.85546875" style="427" customWidth="1"/>
    <col min="1539" max="1539" width="12.85546875" style="427" customWidth="1"/>
    <col min="1540" max="1540" width="5.7109375" style="427" customWidth="1"/>
    <col min="1541" max="1543" width="5.28515625" style="427" customWidth="1"/>
    <col min="1544" max="1544" width="6.5703125" style="427" customWidth="1"/>
    <col min="1545" max="1545" width="5.28515625" style="427" customWidth="1"/>
    <col min="1546" max="1548" width="3.7109375" style="427" customWidth="1"/>
    <col min="1549" max="1551" width="5.7109375" style="427" customWidth="1"/>
    <col min="1552" max="1573" width="3.7109375" style="427" customWidth="1"/>
    <col min="1574" max="1574" width="2.7109375" style="427" customWidth="1"/>
    <col min="1575" max="1575" width="0" style="427" hidden="1" customWidth="1"/>
    <col min="1576" max="1576" width="2.7109375" style="427" customWidth="1"/>
    <col min="1577" max="1587" width="4.7109375" style="427" customWidth="1"/>
    <col min="1588" max="1588" width="2.7109375" style="427" customWidth="1"/>
    <col min="1589" max="1599" width="4.7109375" style="427" customWidth="1"/>
    <col min="1600" max="1600" width="6.7109375" style="427" customWidth="1"/>
    <col min="1601" max="1603" width="7.7109375" style="427" customWidth="1"/>
    <col min="1604" max="1792" width="9.140625" style="427"/>
    <col min="1793" max="1793" width="3.85546875" style="427" customWidth="1"/>
    <col min="1794" max="1794" width="19.85546875" style="427" customWidth="1"/>
    <col min="1795" max="1795" width="12.85546875" style="427" customWidth="1"/>
    <col min="1796" max="1796" width="5.7109375" style="427" customWidth="1"/>
    <col min="1797" max="1799" width="5.28515625" style="427" customWidth="1"/>
    <col min="1800" max="1800" width="6.5703125" style="427" customWidth="1"/>
    <col min="1801" max="1801" width="5.28515625" style="427" customWidth="1"/>
    <col min="1802" max="1804" width="3.7109375" style="427" customWidth="1"/>
    <col min="1805" max="1807" width="5.7109375" style="427" customWidth="1"/>
    <col min="1808" max="1829" width="3.7109375" style="427" customWidth="1"/>
    <col min="1830" max="1830" width="2.7109375" style="427" customWidth="1"/>
    <col min="1831" max="1831" width="0" style="427" hidden="1" customWidth="1"/>
    <col min="1832" max="1832" width="2.7109375" style="427" customWidth="1"/>
    <col min="1833" max="1843" width="4.7109375" style="427" customWidth="1"/>
    <col min="1844" max="1844" width="2.7109375" style="427" customWidth="1"/>
    <col min="1845" max="1855" width="4.7109375" style="427" customWidth="1"/>
    <col min="1856" max="1856" width="6.7109375" style="427" customWidth="1"/>
    <col min="1857" max="1859" width="7.7109375" style="427" customWidth="1"/>
    <col min="1860" max="2048" width="9.140625" style="427"/>
    <col min="2049" max="2049" width="3.85546875" style="427" customWidth="1"/>
    <col min="2050" max="2050" width="19.85546875" style="427" customWidth="1"/>
    <col min="2051" max="2051" width="12.85546875" style="427" customWidth="1"/>
    <col min="2052" max="2052" width="5.7109375" style="427" customWidth="1"/>
    <col min="2053" max="2055" width="5.28515625" style="427" customWidth="1"/>
    <col min="2056" max="2056" width="6.5703125" style="427" customWidth="1"/>
    <col min="2057" max="2057" width="5.28515625" style="427" customWidth="1"/>
    <col min="2058" max="2060" width="3.7109375" style="427" customWidth="1"/>
    <col min="2061" max="2063" width="5.7109375" style="427" customWidth="1"/>
    <col min="2064" max="2085" width="3.7109375" style="427" customWidth="1"/>
    <col min="2086" max="2086" width="2.7109375" style="427" customWidth="1"/>
    <col min="2087" max="2087" width="0" style="427" hidden="1" customWidth="1"/>
    <col min="2088" max="2088" width="2.7109375" style="427" customWidth="1"/>
    <col min="2089" max="2099" width="4.7109375" style="427" customWidth="1"/>
    <col min="2100" max="2100" width="2.7109375" style="427" customWidth="1"/>
    <col min="2101" max="2111" width="4.7109375" style="427" customWidth="1"/>
    <col min="2112" max="2112" width="6.7109375" style="427" customWidth="1"/>
    <col min="2113" max="2115" width="7.7109375" style="427" customWidth="1"/>
    <col min="2116" max="2304" width="9.140625" style="427"/>
    <col min="2305" max="2305" width="3.85546875" style="427" customWidth="1"/>
    <col min="2306" max="2306" width="19.85546875" style="427" customWidth="1"/>
    <col min="2307" max="2307" width="12.85546875" style="427" customWidth="1"/>
    <col min="2308" max="2308" width="5.7109375" style="427" customWidth="1"/>
    <col min="2309" max="2311" width="5.28515625" style="427" customWidth="1"/>
    <col min="2312" max="2312" width="6.5703125" style="427" customWidth="1"/>
    <col min="2313" max="2313" width="5.28515625" style="427" customWidth="1"/>
    <col min="2314" max="2316" width="3.7109375" style="427" customWidth="1"/>
    <col min="2317" max="2319" width="5.7109375" style="427" customWidth="1"/>
    <col min="2320" max="2341" width="3.7109375" style="427" customWidth="1"/>
    <col min="2342" max="2342" width="2.7109375" style="427" customWidth="1"/>
    <col min="2343" max="2343" width="0" style="427" hidden="1" customWidth="1"/>
    <col min="2344" max="2344" width="2.7109375" style="427" customWidth="1"/>
    <col min="2345" max="2355" width="4.7109375" style="427" customWidth="1"/>
    <col min="2356" max="2356" width="2.7109375" style="427" customWidth="1"/>
    <col min="2357" max="2367" width="4.7109375" style="427" customWidth="1"/>
    <col min="2368" max="2368" width="6.7109375" style="427" customWidth="1"/>
    <col min="2369" max="2371" width="7.7109375" style="427" customWidth="1"/>
    <col min="2372" max="2560" width="9.140625" style="427"/>
    <col min="2561" max="2561" width="3.85546875" style="427" customWidth="1"/>
    <col min="2562" max="2562" width="19.85546875" style="427" customWidth="1"/>
    <col min="2563" max="2563" width="12.85546875" style="427" customWidth="1"/>
    <col min="2564" max="2564" width="5.7109375" style="427" customWidth="1"/>
    <col min="2565" max="2567" width="5.28515625" style="427" customWidth="1"/>
    <col min="2568" max="2568" width="6.5703125" style="427" customWidth="1"/>
    <col min="2569" max="2569" width="5.28515625" style="427" customWidth="1"/>
    <col min="2570" max="2572" width="3.7109375" style="427" customWidth="1"/>
    <col min="2573" max="2575" width="5.7109375" style="427" customWidth="1"/>
    <col min="2576" max="2597" width="3.7109375" style="427" customWidth="1"/>
    <col min="2598" max="2598" width="2.7109375" style="427" customWidth="1"/>
    <col min="2599" max="2599" width="0" style="427" hidden="1" customWidth="1"/>
    <col min="2600" max="2600" width="2.7109375" style="427" customWidth="1"/>
    <col min="2601" max="2611" width="4.7109375" style="427" customWidth="1"/>
    <col min="2612" max="2612" width="2.7109375" style="427" customWidth="1"/>
    <col min="2613" max="2623" width="4.7109375" style="427" customWidth="1"/>
    <col min="2624" max="2624" width="6.7109375" style="427" customWidth="1"/>
    <col min="2625" max="2627" width="7.7109375" style="427" customWidth="1"/>
    <col min="2628" max="2816" width="9.140625" style="427"/>
    <col min="2817" max="2817" width="3.85546875" style="427" customWidth="1"/>
    <col min="2818" max="2818" width="19.85546875" style="427" customWidth="1"/>
    <col min="2819" max="2819" width="12.85546875" style="427" customWidth="1"/>
    <col min="2820" max="2820" width="5.7109375" style="427" customWidth="1"/>
    <col min="2821" max="2823" width="5.28515625" style="427" customWidth="1"/>
    <col min="2824" max="2824" width="6.5703125" style="427" customWidth="1"/>
    <col min="2825" max="2825" width="5.28515625" style="427" customWidth="1"/>
    <col min="2826" max="2828" width="3.7109375" style="427" customWidth="1"/>
    <col min="2829" max="2831" width="5.7109375" style="427" customWidth="1"/>
    <col min="2832" max="2853" width="3.7109375" style="427" customWidth="1"/>
    <col min="2854" max="2854" width="2.7109375" style="427" customWidth="1"/>
    <col min="2855" max="2855" width="0" style="427" hidden="1" customWidth="1"/>
    <col min="2856" max="2856" width="2.7109375" style="427" customWidth="1"/>
    <col min="2857" max="2867" width="4.7109375" style="427" customWidth="1"/>
    <col min="2868" max="2868" width="2.7109375" style="427" customWidth="1"/>
    <col min="2869" max="2879" width="4.7109375" style="427" customWidth="1"/>
    <col min="2880" max="2880" width="6.7109375" style="427" customWidth="1"/>
    <col min="2881" max="2883" width="7.7109375" style="427" customWidth="1"/>
    <col min="2884" max="3072" width="9.140625" style="427"/>
    <col min="3073" max="3073" width="3.85546875" style="427" customWidth="1"/>
    <col min="3074" max="3074" width="19.85546875" style="427" customWidth="1"/>
    <col min="3075" max="3075" width="12.85546875" style="427" customWidth="1"/>
    <col min="3076" max="3076" width="5.7109375" style="427" customWidth="1"/>
    <col min="3077" max="3079" width="5.28515625" style="427" customWidth="1"/>
    <col min="3080" max="3080" width="6.5703125" style="427" customWidth="1"/>
    <col min="3081" max="3081" width="5.28515625" style="427" customWidth="1"/>
    <col min="3082" max="3084" width="3.7109375" style="427" customWidth="1"/>
    <col min="3085" max="3087" width="5.7109375" style="427" customWidth="1"/>
    <col min="3088" max="3109" width="3.7109375" style="427" customWidth="1"/>
    <col min="3110" max="3110" width="2.7109375" style="427" customWidth="1"/>
    <col min="3111" max="3111" width="0" style="427" hidden="1" customWidth="1"/>
    <col min="3112" max="3112" width="2.7109375" style="427" customWidth="1"/>
    <col min="3113" max="3123" width="4.7109375" style="427" customWidth="1"/>
    <col min="3124" max="3124" width="2.7109375" style="427" customWidth="1"/>
    <col min="3125" max="3135" width="4.7109375" style="427" customWidth="1"/>
    <col min="3136" max="3136" width="6.7109375" style="427" customWidth="1"/>
    <col min="3137" max="3139" width="7.7109375" style="427" customWidth="1"/>
    <col min="3140" max="3328" width="9.140625" style="427"/>
    <col min="3329" max="3329" width="3.85546875" style="427" customWidth="1"/>
    <col min="3330" max="3330" width="19.85546875" style="427" customWidth="1"/>
    <col min="3331" max="3331" width="12.85546875" style="427" customWidth="1"/>
    <col min="3332" max="3332" width="5.7109375" style="427" customWidth="1"/>
    <col min="3333" max="3335" width="5.28515625" style="427" customWidth="1"/>
    <col min="3336" max="3336" width="6.5703125" style="427" customWidth="1"/>
    <col min="3337" max="3337" width="5.28515625" style="427" customWidth="1"/>
    <col min="3338" max="3340" width="3.7109375" style="427" customWidth="1"/>
    <col min="3341" max="3343" width="5.7109375" style="427" customWidth="1"/>
    <col min="3344" max="3365" width="3.7109375" style="427" customWidth="1"/>
    <col min="3366" max="3366" width="2.7109375" style="427" customWidth="1"/>
    <col min="3367" max="3367" width="0" style="427" hidden="1" customWidth="1"/>
    <col min="3368" max="3368" width="2.7109375" style="427" customWidth="1"/>
    <col min="3369" max="3379" width="4.7109375" style="427" customWidth="1"/>
    <col min="3380" max="3380" width="2.7109375" style="427" customWidth="1"/>
    <col min="3381" max="3391" width="4.7109375" style="427" customWidth="1"/>
    <col min="3392" max="3392" width="6.7109375" style="427" customWidth="1"/>
    <col min="3393" max="3395" width="7.7109375" style="427" customWidth="1"/>
    <col min="3396" max="3584" width="9.140625" style="427"/>
    <col min="3585" max="3585" width="3.85546875" style="427" customWidth="1"/>
    <col min="3586" max="3586" width="19.85546875" style="427" customWidth="1"/>
    <col min="3587" max="3587" width="12.85546875" style="427" customWidth="1"/>
    <col min="3588" max="3588" width="5.7109375" style="427" customWidth="1"/>
    <col min="3589" max="3591" width="5.28515625" style="427" customWidth="1"/>
    <col min="3592" max="3592" width="6.5703125" style="427" customWidth="1"/>
    <col min="3593" max="3593" width="5.28515625" style="427" customWidth="1"/>
    <col min="3594" max="3596" width="3.7109375" style="427" customWidth="1"/>
    <col min="3597" max="3599" width="5.7109375" style="427" customWidth="1"/>
    <col min="3600" max="3621" width="3.7109375" style="427" customWidth="1"/>
    <col min="3622" max="3622" width="2.7109375" style="427" customWidth="1"/>
    <col min="3623" max="3623" width="0" style="427" hidden="1" customWidth="1"/>
    <col min="3624" max="3624" width="2.7109375" style="427" customWidth="1"/>
    <col min="3625" max="3635" width="4.7109375" style="427" customWidth="1"/>
    <col min="3636" max="3636" width="2.7109375" style="427" customWidth="1"/>
    <col min="3637" max="3647" width="4.7109375" style="427" customWidth="1"/>
    <col min="3648" max="3648" width="6.7109375" style="427" customWidth="1"/>
    <col min="3649" max="3651" width="7.7109375" style="427" customWidth="1"/>
    <col min="3652" max="3840" width="9.140625" style="427"/>
    <col min="3841" max="3841" width="3.85546875" style="427" customWidth="1"/>
    <col min="3842" max="3842" width="19.85546875" style="427" customWidth="1"/>
    <col min="3843" max="3843" width="12.85546875" style="427" customWidth="1"/>
    <col min="3844" max="3844" width="5.7109375" style="427" customWidth="1"/>
    <col min="3845" max="3847" width="5.28515625" style="427" customWidth="1"/>
    <col min="3848" max="3848" width="6.5703125" style="427" customWidth="1"/>
    <col min="3849" max="3849" width="5.28515625" style="427" customWidth="1"/>
    <col min="3850" max="3852" width="3.7109375" style="427" customWidth="1"/>
    <col min="3853" max="3855" width="5.7109375" style="427" customWidth="1"/>
    <col min="3856" max="3877" width="3.7109375" style="427" customWidth="1"/>
    <col min="3878" max="3878" width="2.7109375" style="427" customWidth="1"/>
    <col min="3879" max="3879" width="0" style="427" hidden="1" customWidth="1"/>
    <col min="3880" max="3880" width="2.7109375" style="427" customWidth="1"/>
    <col min="3881" max="3891" width="4.7109375" style="427" customWidth="1"/>
    <col min="3892" max="3892" width="2.7109375" style="427" customWidth="1"/>
    <col min="3893" max="3903" width="4.7109375" style="427" customWidth="1"/>
    <col min="3904" max="3904" width="6.7109375" style="427" customWidth="1"/>
    <col min="3905" max="3907" width="7.7109375" style="427" customWidth="1"/>
    <col min="3908" max="4096" width="9.140625" style="427"/>
    <col min="4097" max="4097" width="3.85546875" style="427" customWidth="1"/>
    <col min="4098" max="4098" width="19.85546875" style="427" customWidth="1"/>
    <col min="4099" max="4099" width="12.85546875" style="427" customWidth="1"/>
    <col min="4100" max="4100" width="5.7109375" style="427" customWidth="1"/>
    <col min="4101" max="4103" width="5.28515625" style="427" customWidth="1"/>
    <col min="4104" max="4104" width="6.5703125" style="427" customWidth="1"/>
    <col min="4105" max="4105" width="5.28515625" style="427" customWidth="1"/>
    <col min="4106" max="4108" width="3.7109375" style="427" customWidth="1"/>
    <col min="4109" max="4111" width="5.7109375" style="427" customWidth="1"/>
    <col min="4112" max="4133" width="3.7109375" style="427" customWidth="1"/>
    <col min="4134" max="4134" width="2.7109375" style="427" customWidth="1"/>
    <col min="4135" max="4135" width="0" style="427" hidden="1" customWidth="1"/>
    <col min="4136" max="4136" width="2.7109375" style="427" customWidth="1"/>
    <col min="4137" max="4147" width="4.7109375" style="427" customWidth="1"/>
    <col min="4148" max="4148" width="2.7109375" style="427" customWidth="1"/>
    <col min="4149" max="4159" width="4.7109375" style="427" customWidth="1"/>
    <col min="4160" max="4160" width="6.7109375" style="427" customWidth="1"/>
    <col min="4161" max="4163" width="7.7109375" style="427" customWidth="1"/>
    <col min="4164" max="4352" width="9.140625" style="427"/>
    <col min="4353" max="4353" width="3.85546875" style="427" customWidth="1"/>
    <col min="4354" max="4354" width="19.85546875" style="427" customWidth="1"/>
    <col min="4355" max="4355" width="12.85546875" style="427" customWidth="1"/>
    <col min="4356" max="4356" width="5.7109375" style="427" customWidth="1"/>
    <col min="4357" max="4359" width="5.28515625" style="427" customWidth="1"/>
    <col min="4360" max="4360" width="6.5703125" style="427" customWidth="1"/>
    <col min="4361" max="4361" width="5.28515625" style="427" customWidth="1"/>
    <col min="4362" max="4364" width="3.7109375" style="427" customWidth="1"/>
    <col min="4365" max="4367" width="5.7109375" style="427" customWidth="1"/>
    <col min="4368" max="4389" width="3.7109375" style="427" customWidth="1"/>
    <col min="4390" max="4390" width="2.7109375" style="427" customWidth="1"/>
    <col min="4391" max="4391" width="0" style="427" hidden="1" customWidth="1"/>
    <col min="4392" max="4392" width="2.7109375" style="427" customWidth="1"/>
    <col min="4393" max="4403" width="4.7109375" style="427" customWidth="1"/>
    <col min="4404" max="4404" width="2.7109375" style="427" customWidth="1"/>
    <col min="4405" max="4415" width="4.7109375" style="427" customWidth="1"/>
    <col min="4416" max="4416" width="6.7109375" style="427" customWidth="1"/>
    <col min="4417" max="4419" width="7.7109375" style="427" customWidth="1"/>
    <col min="4420" max="4608" width="9.140625" style="427"/>
    <col min="4609" max="4609" width="3.85546875" style="427" customWidth="1"/>
    <col min="4610" max="4610" width="19.85546875" style="427" customWidth="1"/>
    <col min="4611" max="4611" width="12.85546875" style="427" customWidth="1"/>
    <col min="4612" max="4612" width="5.7109375" style="427" customWidth="1"/>
    <col min="4613" max="4615" width="5.28515625" style="427" customWidth="1"/>
    <col min="4616" max="4616" width="6.5703125" style="427" customWidth="1"/>
    <col min="4617" max="4617" width="5.28515625" style="427" customWidth="1"/>
    <col min="4618" max="4620" width="3.7109375" style="427" customWidth="1"/>
    <col min="4621" max="4623" width="5.7109375" style="427" customWidth="1"/>
    <col min="4624" max="4645" width="3.7109375" style="427" customWidth="1"/>
    <col min="4646" max="4646" width="2.7109375" style="427" customWidth="1"/>
    <col min="4647" max="4647" width="0" style="427" hidden="1" customWidth="1"/>
    <col min="4648" max="4648" width="2.7109375" style="427" customWidth="1"/>
    <col min="4649" max="4659" width="4.7109375" style="427" customWidth="1"/>
    <col min="4660" max="4660" width="2.7109375" style="427" customWidth="1"/>
    <col min="4661" max="4671" width="4.7109375" style="427" customWidth="1"/>
    <col min="4672" max="4672" width="6.7109375" style="427" customWidth="1"/>
    <col min="4673" max="4675" width="7.7109375" style="427" customWidth="1"/>
    <col min="4676" max="4864" width="9.140625" style="427"/>
    <col min="4865" max="4865" width="3.85546875" style="427" customWidth="1"/>
    <col min="4866" max="4866" width="19.85546875" style="427" customWidth="1"/>
    <col min="4867" max="4867" width="12.85546875" style="427" customWidth="1"/>
    <col min="4868" max="4868" width="5.7109375" style="427" customWidth="1"/>
    <col min="4869" max="4871" width="5.28515625" style="427" customWidth="1"/>
    <col min="4872" max="4872" width="6.5703125" style="427" customWidth="1"/>
    <col min="4873" max="4873" width="5.28515625" style="427" customWidth="1"/>
    <col min="4874" max="4876" width="3.7109375" style="427" customWidth="1"/>
    <col min="4877" max="4879" width="5.7109375" style="427" customWidth="1"/>
    <col min="4880" max="4901" width="3.7109375" style="427" customWidth="1"/>
    <col min="4902" max="4902" width="2.7109375" style="427" customWidth="1"/>
    <col min="4903" max="4903" width="0" style="427" hidden="1" customWidth="1"/>
    <col min="4904" max="4904" width="2.7109375" style="427" customWidth="1"/>
    <col min="4905" max="4915" width="4.7109375" style="427" customWidth="1"/>
    <col min="4916" max="4916" width="2.7109375" style="427" customWidth="1"/>
    <col min="4917" max="4927" width="4.7109375" style="427" customWidth="1"/>
    <col min="4928" max="4928" width="6.7109375" style="427" customWidth="1"/>
    <col min="4929" max="4931" width="7.7109375" style="427" customWidth="1"/>
    <col min="4932" max="5120" width="9.140625" style="427"/>
    <col min="5121" max="5121" width="3.85546875" style="427" customWidth="1"/>
    <col min="5122" max="5122" width="19.85546875" style="427" customWidth="1"/>
    <col min="5123" max="5123" width="12.85546875" style="427" customWidth="1"/>
    <col min="5124" max="5124" width="5.7109375" style="427" customWidth="1"/>
    <col min="5125" max="5127" width="5.28515625" style="427" customWidth="1"/>
    <col min="5128" max="5128" width="6.5703125" style="427" customWidth="1"/>
    <col min="5129" max="5129" width="5.28515625" style="427" customWidth="1"/>
    <col min="5130" max="5132" width="3.7109375" style="427" customWidth="1"/>
    <col min="5133" max="5135" width="5.7109375" style="427" customWidth="1"/>
    <col min="5136" max="5157" width="3.7109375" style="427" customWidth="1"/>
    <col min="5158" max="5158" width="2.7109375" style="427" customWidth="1"/>
    <col min="5159" max="5159" width="0" style="427" hidden="1" customWidth="1"/>
    <col min="5160" max="5160" width="2.7109375" style="427" customWidth="1"/>
    <col min="5161" max="5171" width="4.7109375" style="427" customWidth="1"/>
    <col min="5172" max="5172" width="2.7109375" style="427" customWidth="1"/>
    <col min="5173" max="5183" width="4.7109375" style="427" customWidth="1"/>
    <col min="5184" max="5184" width="6.7109375" style="427" customWidth="1"/>
    <col min="5185" max="5187" width="7.7109375" style="427" customWidth="1"/>
    <col min="5188" max="5376" width="9.140625" style="427"/>
    <col min="5377" max="5377" width="3.85546875" style="427" customWidth="1"/>
    <col min="5378" max="5378" width="19.85546875" style="427" customWidth="1"/>
    <col min="5379" max="5379" width="12.85546875" style="427" customWidth="1"/>
    <col min="5380" max="5380" width="5.7109375" style="427" customWidth="1"/>
    <col min="5381" max="5383" width="5.28515625" style="427" customWidth="1"/>
    <col min="5384" max="5384" width="6.5703125" style="427" customWidth="1"/>
    <col min="5385" max="5385" width="5.28515625" style="427" customWidth="1"/>
    <col min="5386" max="5388" width="3.7109375" style="427" customWidth="1"/>
    <col min="5389" max="5391" width="5.7109375" style="427" customWidth="1"/>
    <col min="5392" max="5413" width="3.7109375" style="427" customWidth="1"/>
    <col min="5414" max="5414" width="2.7109375" style="427" customWidth="1"/>
    <col min="5415" max="5415" width="0" style="427" hidden="1" customWidth="1"/>
    <col min="5416" max="5416" width="2.7109375" style="427" customWidth="1"/>
    <col min="5417" max="5427" width="4.7109375" style="427" customWidth="1"/>
    <col min="5428" max="5428" width="2.7109375" style="427" customWidth="1"/>
    <col min="5429" max="5439" width="4.7109375" style="427" customWidth="1"/>
    <col min="5440" max="5440" width="6.7109375" style="427" customWidth="1"/>
    <col min="5441" max="5443" width="7.7109375" style="427" customWidth="1"/>
    <col min="5444" max="5632" width="9.140625" style="427"/>
    <col min="5633" max="5633" width="3.85546875" style="427" customWidth="1"/>
    <col min="5634" max="5634" width="19.85546875" style="427" customWidth="1"/>
    <col min="5635" max="5635" width="12.85546875" style="427" customWidth="1"/>
    <col min="5636" max="5636" width="5.7109375" style="427" customWidth="1"/>
    <col min="5637" max="5639" width="5.28515625" style="427" customWidth="1"/>
    <col min="5640" max="5640" width="6.5703125" style="427" customWidth="1"/>
    <col min="5641" max="5641" width="5.28515625" style="427" customWidth="1"/>
    <col min="5642" max="5644" width="3.7109375" style="427" customWidth="1"/>
    <col min="5645" max="5647" width="5.7109375" style="427" customWidth="1"/>
    <col min="5648" max="5669" width="3.7109375" style="427" customWidth="1"/>
    <col min="5670" max="5670" width="2.7109375" style="427" customWidth="1"/>
    <col min="5671" max="5671" width="0" style="427" hidden="1" customWidth="1"/>
    <col min="5672" max="5672" width="2.7109375" style="427" customWidth="1"/>
    <col min="5673" max="5683" width="4.7109375" style="427" customWidth="1"/>
    <col min="5684" max="5684" width="2.7109375" style="427" customWidth="1"/>
    <col min="5685" max="5695" width="4.7109375" style="427" customWidth="1"/>
    <col min="5696" max="5696" width="6.7109375" style="427" customWidth="1"/>
    <col min="5697" max="5699" width="7.7109375" style="427" customWidth="1"/>
    <col min="5700" max="5888" width="9.140625" style="427"/>
    <col min="5889" max="5889" width="3.85546875" style="427" customWidth="1"/>
    <col min="5890" max="5890" width="19.85546875" style="427" customWidth="1"/>
    <col min="5891" max="5891" width="12.85546875" style="427" customWidth="1"/>
    <col min="5892" max="5892" width="5.7109375" style="427" customWidth="1"/>
    <col min="5893" max="5895" width="5.28515625" style="427" customWidth="1"/>
    <col min="5896" max="5896" width="6.5703125" style="427" customWidth="1"/>
    <col min="5897" max="5897" width="5.28515625" style="427" customWidth="1"/>
    <col min="5898" max="5900" width="3.7109375" style="427" customWidth="1"/>
    <col min="5901" max="5903" width="5.7109375" style="427" customWidth="1"/>
    <col min="5904" max="5925" width="3.7109375" style="427" customWidth="1"/>
    <col min="5926" max="5926" width="2.7109375" style="427" customWidth="1"/>
    <col min="5927" max="5927" width="0" style="427" hidden="1" customWidth="1"/>
    <col min="5928" max="5928" width="2.7109375" style="427" customWidth="1"/>
    <col min="5929" max="5939" width="4.7109375" style="427" customWidth="1"/>
    <col min="5940" max="5940" width="2.7109375" style="427" customWidth="1"/>
    <col min="5941" max="5951" width="4.7109375" style="427" customWidth="1"/>
    <col min="5952" max="5952" width="6.7109375" style="427" customWidth="1"/>
    <col min="5953" max="5955" width="7.7109375" style="427" customWidth="1"/>
    <col min="5956" max="6144" width="9.140625" style="427"/>
    <col min="6145" max="6145" width="3.85546875" style="427" customWidth="1"/>
    <col min="6146" max="6146" width="19.85546875" style="427" customWidth="1"/>
    <col min="6147" max="6147" width="12.85546875" style="427" customWidth="1"/>
    <col min="6148" max="6148" width="5.7109375" style="427" customWidth="1"/>
    <col min="6149" max="6151" width="5.28515625" style="427" customWidth="1"/>
    <col min="6152" max="6152" width="6.5703125" style="427" customWidth="1"/>
    <col min="6153" max="6153" width="5.28515625" style="427" customWidth="1"/>
    <col min="6154" max="6156" width="3.7109375" style="427" customWidth="1"/>
    <col min="6157" max="6159" width="5.7109375" style="427" customWidth="1"/>
    <col min="6160" max="6181" width="3.7109375" style="427" customWidth="1"/>
    <col min="6182" max="6182" width="2.7109375" style="427" customWidth="1"/>
    <col min="6183" max="6183" width="0" style="427" hidden="1" customWidth="1"/>
    <col min="6184" max="6184" width="2.7109375" style="427" customWidth="1"/>
    <col min="6185" max="6195" width="4.7109375" style="427" customWidth="1"/>
    <col min="6196" max="6196" width="2.7109375" style="427" customWidth="1"/>
    <col min="6197" max="6207" width="4.7109375" style="427" customWidth="1"/>
    <col min="6208" max="6208" width="6.7109375" style="427" customWidth="1"/>
    <col min="6209" max="6211" width="7.7109375" style="427" customWidth="1"/>
    <col min="6212" max="6400" width="9.140625" style="427"/>
    <col min="6401" max="6401" width="3.85546875" style="427" customWidth="1"/>
    <col min="6402" max="6402" width="19.85546875" style="427" customWidth="1"/>
    <col min="6403" max="6403" width="12.85546875" style="427" customWidth="1"/>
    <col min="6404" max="6404" width="5.7109375" style="427" customWidth="1"/>
    <col min="6405" max="6407" width="5.28515625" style="427" customWidth="1"/>
    <col min="6408" max="6408" width="6.5703125" style="427" customWidth="1"/>
    <col min="6409" max="6409" width="5.28515625" style="427" customWidth="1"/>
    <col min="6410" max="6412" width="3.7109375" style="427" customWidth="1"/>
    <col min="6413" max="6415" width="5.7109375" style="427" customWidth="1"/>
    <col min="6416" max="6437" width="3.7109375" style="427" customWidth="1"/>
    <col min="6438" max="6438" width="2.7109375" style="427" customWidth="1"/>
    <col min="6439" max="6439" width="0" style="427" hidden="1" customWidth="1"/>
    <col min="6440" max="6440" width="2.7109375" style="427" customWidth="1"/>
    <col min="6441" max="6451" width="4.7109375" style="427" customWidth="1"/>
    <col min="6452" max="6452" width="2.7109375" style="427" customWidth="1"/>
    <col min="6453" max="6463" width="4.7109375" style="427" customWidth="1"/>
    <col min="6464" max="6464" width="6.7109375" style="427" customWidth="1"/>
    <col min="6465" max="6467" width="7.7109375" style="427" customWidth="1"/>
    <col min="6468" max="6656" width="9.140625" style="427"/>
    <col min="6657" max="6657" width="3.85546875" style="427" customWidth="1"/>
    <col min="6658" max="6658" width="19.85546875" style="427" customWidth="1"/>
    <col min="6659" max="6659" width="12.85546875" style="427" customWidth="1"/>
    <col min="6660" max="6660" width="5.7109375" style="427" customWidth="1"/>
    <col min="6661" max="6663" width="5.28515625" style="427" customWidth="1"/>
    <col min="6664" max="6664" width="6.5703125" style="427" customWidth="1"/>
    <col min="6665" max="6665" width="5.28515625" style="427" customWidth="1"/>
    <col min="6666" max="6668" width="3.7109375" style="427" customWidth="1"/>
    <col min="6669" max="6671" width="5.7109375" style="427" customWidth="1"/>
    <col min="6672" max="6693" width="3.7109375" style="427" customWidth="1"/>
    <col min="6694" max="6694" width="2.7109375" style="427" customWidth="1"/>
    <col min="6695" max="6695" width="0" style="427" hidden="1" customWidth="1"/>
    <col min="6696" max="6696" width="2.7109375" style="427" customWidth="1"/>
    <col min="6697" max="6707" width="4.7109375" style="427" customWidth="1"/>
    <col min="6708" max="6708" width="2.7109375" style="427" customWidth="1"/>
    <col min="6709" max="6719" width="4.7109375" style="427" customWidth="1"/>
    <col min="6720" max="6720" width="6.7109375" style="427" customWidth="1"/>
    <col min="6721" max="6723" width="7.7109375" style="427" customWidth="1"/>
    <col min="6724" max="6912" width="9.140625" style="427"/>
    <col min="6913" max="6913" width="3.85546875" style="427" customWidth="1"/>
    <col min="6914" max="6914" width="19.85546875" style="427" customWidth="1"/>
    <col min="6915" max="6915" width="12.85546875" style="427" customWidth="1"/>
    <col min="6916" max="6916" width="5.7109375" style="427" customWidth="1"/>
    <col min="6917" max="6919" width="5.28515625" style="427" customWidth="1"/>
    <col min="6920" max="6920" width="6.5703125" style="427" customWidth="1"/>
    <col min="6921" max="6921" width="5.28515625" style="427" customWidth="1"/>
    <col min="6922" max="6924" width="3.7109375" style="427" customWidth="1"/>
    <col min="6925" max="6927" width="5.7109375" style="427" customWidth="1"/>
    <col min="6928" max="6949" width="3.7109375" style="427" customWidth="1"/>
    <col min="6950" max="6950" width="2.7109375" style="427" customWidth="1"/>
    <col min="6951" max="6951" width="0" style="427" hidden="1" customWidth="1"/>
    <col min="6952" max="6952" width="2.7109375" style="427" customWidth="1"/>
    <col min="6953" max="6963" width="4.7109375" style="427" customWidth="1"/>
    <col min="6964" max="6964" width="2.7109375" style="427" customWidth="1"/>
    <col min="6965" max="6975" width="4.7109375" style="427" customWidth="1"/>
    <col min="6976" max="6976" width="6.7109375" style="427" customWidth="1"/>
    <col min="6977" max="6979" width="7.7109375" style="427" customWidth="1"/>
    <col min="6980" max="7168" width="9.140625" style="427"/>
    <col min="7169" max="7169" width="3.85546875" style="427" customWidth="1"/>
    <col min="7170" max="7170" width="19.85546875" style="427" customWidth="1"/>
    <col min="7171" max="7171" width="12.85546875" style="427" customWidth="1"/>
    <col min="7172" max="7172" width="5.7109375" style="427" customWidth="1"/>
    <col min="7173" max="7175" width="5.28515625" style="427" customWidth="1"/>
    <col min="7176" max="7176" width="6.5703125" style="427" customWidth="1"/>
    <col min="7177" max="7177" width="5.28515625" style="427" customWidth="1"/>
    <col min="7178" max="7180" width="3.7109375" style="427" customWidth="1"/>
    <col min="7181" max="7183" width="5.7109375" style="427" customWidth="1"/>
    <col min="7184" max="7205" width="3.7109375" style="427" customWidth="1"/>
    <col min="7206" max="7206" width="2.7109375" style="427" customWidth="1"/>
    <col min="7207" max="7207" width="0" style="427" hidden="1" customWidth="1"/>
    <col min="7208" max="7208" width="2.7109375" style="427" customWidth="1"/>
    <col min="7209" max="7219" width="4.7109375" style="427" customWidth="1"/>
    <col min="7220" max="7220" width="2.7109375" style="427" customWidth="1"/>
    <col min="7221" max="7231" width="4.7109375" style="427" customWidth="1"/>
    <col min="7232" max="7232" width="6.7109375" style="427" customWidth="1"/>
    <col min="7233" max="7235" width="7.7109375" style="427" customWidth="1"/>
    <col min="7236" max="7424" width="9.140625" style="427"/>
    <col min="7425" max="7425" width="3.85546875" style="427" customWidth="1"/>
    <col min="7426" max="7426" width="19.85546875" style="427" customWidth="1"/>
    <col min="7427" max="7427" width="12.85546875" style="427" customWidth="1"/>
    <col min="7428" max="7428" width="5.7109375" style="427" customWidth="1"/>
    <col min="7429" max="7431" width="5.28515625" style="427" customWidth="1"/>
    <col min="7432" max="7432" width="6.5703125" style="427" customWidth="1"/>
    <col min="7433" max="7433" width="5.28515625" style="427" customWidth="1"/>
    <col min="7434" max="7436" width="3.7109375" style="427" customWidth="1"/>
    <col min="7437" max="7439" width="5.7109375" style="427" customWidth="1"/>
    <col min="7440" max="7461" width="3.7109375" style="427" customWidth="1"/>
    <col min="7462" max="7462" width="2.7109375" style="427" customWidth="1"/>
    <col min="7463" max="7463" width="0" style="427" hidden="1" customWidth="1"/>
    <col min="7464" max="7464" width="2.7109375" style="427" customWidth="1"/>
    <col min="7465" max="7475" width="4.7109375" style="427" customWidth="1"/>
    <col min="7476" max="7476" width="2.7109375" style="427" customWidth="1"/>
    <col min="7477" max="7487" width="4.7109375" style="427" customWidth="1"/>
    <col min="7488" max="7488" width="6.7109375" style="427" customWidth="1"/>
    <col min="7489" max="7491" width="7.7109375" style="427" customWidth="1"/>
    <col min="7492" max="7680" width="9.140625" style="427"/>
    <col min="7681" max="7681" width="3.85546875" style="427" customWidth="1"/>
    <col min="7682" max="7682" width="19.85546875" style="427" customWidth="1"/>
    <col min="7683" max="7683" width="12.85546875" style="427" customWidth="1"/>
    <col min="7684" max="7684" width="5.7109375" style="427" customWidth="1"/>
    <col min="7685" max="7687" width="5.28515625" style="427" customWidth="1"/>
    <col min="7688" max="7688" width="6.5703125" style="427" customWidth="1"/>
    <col min="7689" max="7689" width="5.28515625" style="427" customWidth="1"/>
    <col min="7690" max="7692" width="3.7109375" style="427" customWidth="1"/>
    <col min="7693" max="7695" width="5.7109375" style="427" customWidth="1"/>
    <col min="7696" max="7717" width="3.7109375" style="427" customWidth="1"/>
    <col min="7718" max="7718" width="2.7109375" style="427" customWidth="1"/>
    <col min="7719" max="7719" width="0" style="427" hidden="1" customWidth="1"/>
    <col min="7720" max="7720" width="2.7109375" style="427" customWidth="1"/>
    <col min="7721" max="7731" width="4.7109375" style="427" customWidth="1"/>
    <col min="7732" max="7732" width="2.7109375" style="427" customWidth="1"/>
    <col min="7733" max="7743" width="4.7109375" style="427" customWidth="1"/>
    <col min="7744" max="7744" width="6.7109375" style="427" customWidth="1"/>
    <col min="7745" max="7747" width="7.7109375" style="427" customWidth="1"/>
    <col min="7748" max="7936" width="9.140625" style="427"/>
    <col min="7937" max="7937" width="3.85546875" style="427" customWidth="1"/>
    <col min="7938" max="7938" width="19.85546875" style="427" customWidth="1"/>
    <col min="7939" max="7939" width="12.85546875" style="427" customWidth="1"/>
    <col min="7940" max="7940" width="5.7109375" style="427" customWidth="1"/>
    <col min="7941" max="7943" width="5.28515625" style="427" customWidth="1"/>
    <col min="7944" max="7944" width="6.5703125" style="427" customWidth="1"/>
    <col min="7945" max="7945" width="5.28515625" style="427" customWidth="1"/>
    <col min="7946" max="7948" width="3.7109375" style="427" customWidth="1"/>
    <col min="7949" max="7951" width="5.7109375" style="427" customWidth="1"/>
    <col min="7952" max="7973" width="3.7109375" style="427" customWidth="1"/>
    <col min="7974" max="7974" width="2.7109375" style="427" customWidth="1"/>
    <col min="7975" max="7975" width="0" style="427" hidden="1" customWidth="1"/>
    <col min="7976" max="7976" width="2.7109375" style="427" customWidth="1"/>
    <col min="7977" max="7987" width="4.7109375" style="427" customWidth="1"/>
    <col min="7988" max="7988" width="2.7109375" style="427" customWidth="1"/>
    <col min="7989" max="7999" width="4.7109375" style="427" customWidth="1"/>
    <col min="8000" max="8000" width="6.7109375" style="427" customWidth="1"/>
    <col min="8001" max="8003" width="7.7109375" style="427" customWidth="1"/>
    <col min="8004" max="8192" width="9.140625" style="427"/>
    <col min="8193" max="8193" width="3.85546875" style="427" customWidth="1"/>
    <col min="8194" max="8194" width="19.85546875" style="427" customWidth="1"/>
    <col min="8195" max="8195" width="12.85546875" style="427" customWidth="1"/>
    <col min="8196" max="8196" width="5.7109375" style="427" customWidth="1"/>
    <col min="8197" max="8199" width="5.28515625" style="427" customWidth="1"/>
    <col min="8200" max="8200" width="6.5703125" style="427" customWidth="1"/>
    <col min="8201" max="8201" width="5.28515625" style="427" customWidth="1"/>
    <col min="8202" max="8204" width="3.7109375" style="427" customWidth="1"/>
    <col min="8205" max="8207" width="5.7109375" style="427" customWidth="1"/>
    <col min="8208" max="8229" width="3.7109375" style="427" customWidth="1"/>
    <col min="8230" max="8230" width="2.7109375" style="427" customWidth="1"/>
    <col min="8231" max="8231" width="0" style="427" hidden="1" customWidth="1"/>
    <col min="8232" max="8232" width="2.7109375" style="427" customWidth="1"/>
    <col min="8233" max="8243" width="4.7109375" style="427" customWidth="1"/>
    <col min="8244" max="8244" width="2.7109375" style="427" customWidth="1"/>
    <col min="8245" max="8255" width="4.7109375" style="427" customWidth="1"/>
    <col min="8256" max="8256" width="6.7109375" style="427" customWidth="1"/>
    <col min="8257" max="8259" width="7.7109375" style="427" customWidth="1"/>
    <col min="8260" max="8448" width="9.140625" style="427"/>
    <col min="8449" max="8449" width="3.85546875" style="427" customWidth="1"/>
    <col min="8450" max="8450" width="19.85546875" style="427" customWidth="1"/>
    <col min="8451" max="8451" width="12.85546875" style="427" customWidth="1"/>
    <col min="8452" max="8452" width="5.7109375" style="427" customWidth="1"/>
    <col min="8453" max="8455" width="5.28515625" style="427" customWidth="1"/>
    <col min="8456" max="8456" width="6.5703125" style="427" customWidth="1"/>
    <col min="8457" max="8457" width="5.28515625" style="427" customWidth="1"/>
    <col min="8458" max="8460" width="3.7109375" style="427" customWidth="1"/>
    <col min="8461" max="8463" width="5.7109375" style="427" customWidth="1"/>
    <col min="8464" max="8485" width="3.7109375" style="427" customWidth="1"/>
    <col min="8486" max="8486" width="2.7109375" style="427" customWidth="1"/>
    <col min="8487" max="8487" width="0" style="427" hidden="1" customWidth="1"/>
    <col min="8488" max="8488" width="2.7109375" style="427" customWidth="1"/>
    <col min="8489" max="8499" width="4.7109375" style="427" customWidth="1"/>
    <col min="8500" max="8500" width="2.7109375" style="427" customWidth="1"/>
    <col min="8501" max="8511" width="4.7109375" style="427" customWidth="1"/>
    <col min="8512" max="8512" width="6.7109375" style="427" customWidth="1"/>
    <col min="8513" max="8515" width="7.7109375" style="427" customWidth="1"/>
    <col min="8516" max="8704" width="9.140625" style="427"/>
    <col min="8705" max="8705" width="3.85546875" style="427" customWidth="1"/>
    <col min="8706" max="8706" width="19.85546875" style="427" customWidth="1"/>
    <col min="8707" max="8707" width="12.85546875" style="427" customWidth="1"/>
    <col min="8708" max="8708" width="5.7109375" style="427" customWidth="1"/>
    <col min="8709" max="8711" width="5.28515625" style="427" customWidth="1"/>
    <col min="8712" max="8712" width="6.5703125" style="427" customWidth="1"/>
    <col min="8713" max="8713" width="5.28515625" style="427" customWidth="1"/>
    <col min="8714" max="8716" width="3.7109375" style="427" customWidth="1"/>
    <col min="8717" max="8719" width="5.7109375" style="427" customWidth="1"/>
    <col min="8720" max="8741" width="3.7109375" style="427" customWidth="1"/>
    <col min="8742" max="8742" width="2.7109375" style="427" customWidth="1"/>
    <col min="8743" max="8743" width="0" style="427" hidden="1" customWidth="1"/>
    <col min="8744" max="8744" width="2.7109375" style="427" customWidth="1"/>
    <col min="8745" max="8755" width="4.7109375" style="427" customWidth="1"/>
    <col min="8756" max="8756" width="2.7109375" style="427" customWidth="1"/>
    <col min="8757" max="8767" width="4.7109375" style="427" customWidth="1"/>
    <col min="8768" max="8768" width="6.7109375" style="427" customWidth="1"/>
    <col min="8769" max="8771" width="7.7109375" style="427" customWidth="1"/>
    <col min="8772" max="8960" width="9.140625" style="427"/>
    <col min="8961" max="8961" width="3.85546875" style="427" customWidth="1"/>
    <col min="8962" max="8962" width="19.85546875" style="427" customWidth="1"/>
    <col min="8963" max="8963" width="12.85546875" style="427" customWidth="1"/>
    <col min="8964" max="8964" width="5.7109375" style="427" customWidth="1"/>
    <col min="8965" max="8967" width="5.28515625" style="427" customWidth="1"/>
    <col min="8968" max="8968" width="6.5703125" style="427" customWidth="1"/>
    <col min="8969" max="8969" width="5.28515625" style="427" customWidth="1"/>
    <col min="8970" max="8972" width="3.7109375" style="427" customWidth="1"/>
    <col min="8973" max="8975" width="5.7109375" style="427" customWidth="1"/>
    <col min="8976" max="8997" width="3.7109375" style="427" customWidth="1"/>
    <col min="8998" max="8998" width="2.7109375" style="427" customWidth="1"/>
    <col min="8999" max="8999" width="0" style="427" hidden="1" customWidth="1"/>
    <col min="9000" max="9000" width="2.7109375" style="427" customWidth="1"/>
    <col min="9001" max="9011" width="4.7109375" style="427" customWidth="1"/>
    <col min="9012" max="9012" width="2.7109375" style="427" customWidth="1"/>
    <col min="9013" max="9023" width="4.7109375" style="427" customWidth="1"/>
    <col min="9024" max="9024" width="6.7109375" style="427" customWidth="1"/>
    <col min="9025" max="9027" width="7.7109375" style="427" customWidth="1"/>
    <col min="9028" max="9216" width="9.140625" style="427"/>
    <col min="9217" max="9217" width="3.85546875" style="427" customWidth="1"/>
    <col min="9218" max="9218" width="19.85546875" style="427" customWidth="1"/>
    <col min="9219" max="9219" width="12.85546875" style="427" customWidth="1"/>
    <col min="9220" max="9220" width="5.7109375" style="427" customWidth="1"/>
    <col min="9221" max="9223" width="5.28515625" style="427" customWidth="1"/>
    <col min="9224" max="9224" width="6.5703125" style="427" customWidth="1"/>
    <col min="9225" max="9225" width="5.28515625" style="427" customWidth="1"/>
    <col min="9226" max="9228" width="3.7109375" style="427" customWidth="1"/>
    <col min="9229" max="9231" width="5.7109375" style="427" customWidth="1"/>
    <col min="9232" max="9253" width="3.7109375" style="427" customWidth="1"/>
    <col min="9254" max="9254" width="2.7109375" style="427" customWidth="1"/>
    <col min="9255" max="9255" width="0" style="427" hidden="1" customWidth="1"/>
    <col min="9256" max="9256" width="2.7109375" style="427" customWidth="1"/>
    <col min="9257" max="9267" width="4.7109375" style="427" customWidth="1"/>
    <col min="9268" max="9268" width="2.7109375" style="427" customWidth="1"/>
    <col min="9269" max="9279" width="4.7109375" style="427" customWidth="1"/>
    <col min="9280" max="9280" width="6.7109375" style="427" customWidth="1"/>
    <col min="9281" max="9283" width="7.7109375" style="427" customWidth="1"/>
    <col min="9284" max="9472" width="9.140625" style="427"/>
    <col min="9473" max="9473" width="3.85546875" style="427" customWidth="1"/>
    <col min="9474" max="9474" width="19.85546875" style="427" customWidth="1"/>
    <col min="9475" max="9475" width="12.85546875" style="427" customWidth="1"/>
    <col min="9476" max="9476" width="5.7109375" style="427" customWidth="1"/>
    <col min="9477" max="9479" width="5.28515625" style="427" customWidth="1"/>
    <col min="9480" max="9480" width="6.5703125" style="427" customWidth="1"/>
    <col min="9481" max="9481" width="5.28515625" style="427" customWidth="1"/>
    <col min="9482" max="9484" width="3.7109375" style="427" customWidth="1"/>
    <col min="9485" max="9487" width="5.7109375" style="427" customWidth="1"/>
    <col min="9488" max="9509" width="3.7109375" style="427" customWidth="1"/>
    <col min="9510" max="9510" width="2.7109375" style="427" customWidth="1"/>
    <col min="9511" max="9511" width="0" style="427" hidden="1" customWidth="1"/>
    <col min="9512" max="9512" width="2.7109375" style="427" customWidth="1"/>
    <col min="9513" max="9523" width="4.7109375" style="427" customWidth="1"/>
    <col min="9524" max="9524" width="2.7109375" style="427" customWidth="1"/>
    <col min="9525" max="9535" width="4.7109375" style="427" customWidth="1"/>
    <col min="9536" max="9536" width="6.7109375" style="427" customWidth="1"/>
    <col min="9537" max="9539" width="7.7109375" style="427" customWidth="1"/>
    <col min="9540" max="9728" width="9.140625" style="427"/>
    <col min="9729" max="9729" width="3.85546875" style="427" customWidth="1"/>
    <col min="9730" max="9730" width="19.85546875" style="427" customWidth="1"/>
    <col min="9731" max="9731" width="12.85546875" style="427" customWidth="1"/>
    <col min="9732" max="9732" width="5.7109375" style="427" customWidth="1"/>
    <col min="9733" max="9735" width="5.28515625" style="427" customWidth="1"/>
    <col min="9736" max="9736" width="6.5703125" style="427" customWidth="1"/>
    <col min="9737" max="9737" width="5.28515625" style="427" customWidth="1"/>
    <col min="9738" max="9740" width="3.7109375" style="427" customWidth="1"/>
    <col min="9741" max="9743" width="5.7109375" style="427" customWidth="1"/>
    <col min="9744" max="9765" width="3.7109375" style="427" customWidth="1"/>
    <col min="9766" max="9766" width="2.7109375" style="427" customWidth="1"/>
    <col min="9767" max="9767" width="0" style="427" hidden="1" customWidth="1"/>
    <col min="9768" max="9768" width="2.7109375" style="427" customWidth="1"/>
    <col min="9769" max="9779" width="4.7109375" style="427" customWidth="1"/>
    <col min="9780" max="9780" width="2.7109375" style="427" customWidth="1"/>
    <col min="9781" max="9791" width="4.7109375" style="427" customWidth="1"/>
    <col min="9792" max="9792" width="6.7109375" style="427" customWidth="1"/>
    <col min="9793" max="9795" width="7.7109375" style="427" customWidth="1"/>
    <col min="9796" max="9984" width="9.140625" style="427"/>
    <col min="9985" max="9985" width="3.85546875" style="427" customWidth="1"/>
    <col min="9986" max="9986" width="19.85546875" style="427" customWidth="1"/>
    <col min="9987" max="9987" width="12.85546875" style="427" customWidth="1"/>
    <col min="9988" max="9988" width="5.7109375" style="427" customWidth="1"/>
    <col min="9989" max="9991" width="5.28515625" style="427" customWidth="1"/>
    <col min="9992" max="9992" width="6.5703125" style="427" customWidth="1"/>
    <col min="9993" max="9993" width="5.28515625" style="427" customWidth="1"/>
    <col min="9994" max="9996" width="3.7109375" style="427" customWidth="1"/>
    <col min="9997" max="9999" width="5.7109375" style="427" customWidth="1"/>
    <col min="10000" max="10021" width="3.7109375" style="427" customWidth="1"/>
    <col min="10022" max="10022" width="2.7109375" style="427" customWidth="1"/>
    <col min="10023" max="10023" width="0" style="427" hidden="1" customWidth="1"/>
    <col min="10024" max="10024" width="2.7109375" style="427" customWidth="1"/>
    <col min="10025" max="10035" width="4.7109375" style="427" customWidth="1"/>
    <col min="10036" max="10036" width="2.7109375" style="427" customWidth="1"/>
    <col min="10037" max="10047" width="4.7109375" style="427" customWidth="1"/>
    <col min="10048" max="10048" width="6.7109375" style="427" customWidth="1"/>
    <col min="10049" max="10051" width="7.7109375" style="427" customWidth="1"/>
    <col min="10052" max="10240" width="9.140625" style="427"/>
    <col min="10241" max="10241" width="3.85546875" style="427" customWidth="1"/>
    <col min="10242" max="10242" width="19.85546875" style="427" customWidth="1"/>
    <col min="10243" max="10243" width="12.85546875" style="427" customWidth="1"/>
    <col min="10244" max="10244" width="5.7109375" style="427" customWidth="1"/>
    <col min="10245" max="10247" width="5.28515625" style="427" customWidth="1"/>
    <col min="10248" max="10248" width="6.5703125" style="427" customWidth="1"/>
    <col min="10249" max="10249" width="5.28515625" style="427" customWidth="1"/>
    <col min="10250" max="10252" width="3.7109375" style="427" customWidth="1"/>
    <col min="10253" max="10255" width="5.7109375" style="427" customWidth="1"/>
    <col min="10256" max="10277" width="3.7109375" style="427" customWidth="1"/>
    <col min="10278" max="10278" width="2.7109375" style="427" customWidth="1"/>
    <col min="10279" max="10279" width="0" style="427" hidden="1" customWidth="1"/>
    <col min="10280" max="10280" width="2.7109375" style="427" customWidth="1"/>
    <col min="10281" max="10291" width="4.7109375" style="427" customWidth="1"/>
    <col min="10292" max="10292" width="2.7109375" style="427" customWidth="1"/>
    <col min="10293" max="10303" width="4.7109375" style="427" customWidth="1"/>
    <col min="10304" max="10304" width="6.7109375" style="427" customWidth="1"/>
    <col min="10305" max="10307" width="7.7109375" style="427" customWidth="1"/>
    <col min="10308" max="10496" width="9.140625" style="427"/>
    <col min="10497" max="10497" width="3.85546875" style="427" customWidth="1"/>
    <col min="10498" max="10498" width="19.85546875" style="427" customWidth="1"/>
    <col min="10499" max="10499" width="12.85546875" style="427" customWidth="1"/>
    <col min="10500" max="10500" width="5.7109375" style="427" customWidth="1"/>
    <col min="10501" max="10503" width="5.28515625" style="427" customWidth="1"/>
    <col min="10504" max="10504" width="6.5703125" style="427" customWidth="1"/>
    <col min="10505" max="10505" width="5.28515625" style="427" customWidth="1"/>
    <col min="10506" max="10508" width="3.7109375" style="427" customWidth="1"/>
    <col min="10509" max="10511" width="5.7109375" style="427" customWidth="1"/>
    <col min="10512" max="10533" width="3.7109375" style="427" customWidth="1"/>
    <col min="10534" max="10534" width="2.7109375" style="427" customWidth="1"/>
    <col min="10535" max="10535" width="0" style="427" hidden="1" customWidth="1"/>
    <col min="10536" max="10536" width="2.7109375" style="427" customWidth="1"/>
    <col min="10537" max="10547" width="4.7109375" style="427" customWidth="1"/>
    <col min="10548" max="10548" width="2.7109375" style="427" customWidth="1"/>
    <col min="10549" max="10559" width="4.7109375" style="427" customWidth="1"/>
    <col min="10560" max="10560" width="6.7109375" style="427" customWidth="1"/>
    <col min="10561" max="10563" width="7.7109375" style="427" customWidth="1"/>
    <col min="10564" max="10752" width="9.140625" style="427"/>
    <col min="10753" max="10753" width="3.85546875" style="427" customWidth="1"/>
    <col min="10754" max="10754" width="19.85546875" style="427" customWidth="1"/>
    <col min="10755" max="10755" width="12.85546875" style="427" customWidth="1"/>
    <col min="10756" max="10756" width="5.7109375" style="427" customWidth="1"/>
    <col min="10757" max="10759" width="5.28515625" style="427" customWidth="1"/>
    <col min="10760" max="10760" width="6.5703125" style="427" customWidth="1"/>
    <col min="10761" max="10761" width="5.28515625" style="427" customWidth="1"/>
    <col min="10762" max="10764" width="3.7109375" style="427" customWidth="1"/>
    <col min="10765" max="10767" width="5.7109375" style="427" customWidth="1"/>
    <col min="10768" max="10789" width="3.7109375" style="427" customWidth="1"/>
    <col min="10790" max="10790" width="2.7109375" style="427" customWidth="1"/>
    <col min="10791" max="10791" width="0" style="427" hidden="1" customWidth="1"/>
    <col min="10792" max="10792" width="2.7109375" style="427" customWidth="1"/>
    <col min="10793" max="10803" width="4.7109375" style="427" customWidth="1"/>
    <col min="10804" max="10804" width="2.7109375" style="427" customWidth="1"/>
    <col min="10805" max="10815" width="4.7109375" style="427" customWidth="1"/>
    <col min="10816" max="10816" width="6.7109375" style="427" customWidth="1"/>
    <col min="10817" max="10819" width="7.7109375" style="427" customWidth="1"/>
    <col min="10820" max="11008" width="9.140625" style="427"/>
    <col min="11009" max="11009" width="3.85546875" style="427" customWidth="1"/>
    <col min="11010" max="11010" width="19.85546875" style="427" customWidth="1"/>
    <col min="11011" max="11011" width="12.85546875" style="427" customWidth="1"/>
    <col min="11012" max="11012" width="5.7109375" style="427" customWidth="1"/>
    <col min="11013" max="11015" width="5.28515625" style="427" customWidth="1"/>
    <col min="11016" max="11016" width="6.5703125" style="427" customWidth="1"/>
    <col min="11017" max="11017" width="5.28515625" style="427" customWidth="1"/>
    <col min="11018" max="11020" width="3.7109375" style="427" customWidth="1"/>
    <col min="11021" max="11023" width="5.7109375" style="427" customWidth="1"/>
    <col min="11024" max="11045" width="3.7109375" style="427" customWidth="1"/>
    <col min="11046" max="11046" width="2.7109375" style="427" customWidth="1"/>
    <col min="11047" max="11047" width="0" style="427" hidden="1" customWidth="1"/>
    <col min="11048" max="11048" width="2.7109375" style="427" customWidth="1"/>
    <col min="11049" max="11059" width="4.7109375" style="427" customWidth="1"/>
    <col min="11060" max="11060" width="2.7109375" style="427" customWidth="1"/>
    <col min="11061" max="11071" width="4.7109375" style="427" customWidth="1"/>
    <col min="11072" max="11072" width="6.7109375" style="427" customWidth="1"/>
    <col min="11073" max="11075" width="7.7109375" style="427" customWidth="1"/>
    <col min="11076" max="11264" width="9.140625" style="427"/>
    <col min="11265" max="11265" width="3.85546875" style="427" customWidth="1"/>
    <col min="11266" max="11266" width="19.85546875" style="427" customWidth="1"/>
    <col min="11267" max="11267" width="12.85546875" style="427" customWidth="1"/>
    <col min="11268" max="11268" width="5.7109375" style="427" customWidth="1"/>
    <col min="11269" max="11271" width="5.28515625" style="427" customWidth="1"/>
    <col min="11272" max="11272" width="6.5703125" style="427" customWidth="1"/>
    <col min="11273" max="11273" width="5.28515625" style="427" customWidth="1"/>
    <col min="11274" max="11276" width="3.7109375" style="427" customWidth="1"/>
    <col min="11277" max="11279" width="5.7109375" style="427" customWidth="1"/>
    <col min="11280" max="11301" width="3.7109375" style="427" customWidth="1"/>
    <col min="11302" max="11302" width="2.7109375" style="427" customWidth="1"/>
    <col min="11303" max="11303" width="0" style="427" hidden="1" customWidth="1"/>
    <col min="11304" max="11304" width="2.7109375" style="427" customWidth="1"/>
    <col min="11305" max="11315" width="4.7109375" style="427" customWidth="1"/>
    <col min="11316" max="11316" width="2.7109375" style="427" customWidth="1"/>
    <col min="11317" max="11327" width="4.7109375" style="427" customWidth="1"/>
    <col min="11328" max="11328" width="6.7109375" style="427" customWidth="1"/>
    <col min="11329" max="11331" width="7.7109375" style="427" customWidth="1"/>
    <col min="11332" max="11520" width="9.140625" style="427"/>
    <col min="11521" max="11521" width="3.85546875" style="427" customWidth="1"/>
    <col min="11522" max="11522" width="19.85546875" style="427" customWidth="1"/>
    <col min="11523" max="11523" width="12.85546875" style="427" customWidth="1"/>
    <col min="11524" max="11524" width="5.7109375" style="427" customWidth="1"/>
    <col min="11525" max="11527" width="5.28515625" style="427" customWidth="1"/>
    <col min="11528" max="11528" width="6.5703125" style="427" customWidth="1"/>
    <col min="11529" max="11529" width="5.28515625" style="427" customWidth="1"/>
    <col min="11530" max="11532" width="3.7109375" style="427" customWidth="1"/>
    <col min="11533" max="11535" width="5.7109375" style="427" customWidth="1"/>
    <col min="11536" max="11557" width="3.7109375" style="427" customWidth="1"/>
    <col min="11558" max="11558" width="2.7109375" style="427" customWidth="1"/>
    <col min="11559" max="11559" width="0" style="427" hidden="1" customWidth="1"/>
    <col min="11560" max="11560" width="2.7109375" style="427" customWidth="1"/>
    <col min="11561" max="11571" width="4.7109375" style="427" customWidth="1"/>
    <col min="11572" max="11572" width="2.7109375" style="427" customWidth="1"/>
    <col min="11573" max="11583" width="4.7109375" style="427" customWidth="1"/>
    <col min="11584" max="11584" width="6.7109375" style="427" customWidth="1"/>
    <col min="11585" max="11587" width="7.7109375" style="427" customWidth="1"/>
    <col min="11588" max="11776" width="9.140625" style="427"/>
    <col min="11777" max="11777" width="3.85546875" style="427" customWidth="1"/>
    <col min="11778" max="11778" width="19.85546875" style="427" customWidth="1"/>
    <col min="11779" max="11779" width="12.85546875" style="427" customWidth="1"/>
    <col min="11780" max="11780" width="5.7109375" style="427" customWidth="1"/>
    <col min="11781" max="11783" width="5.28515625" style="427" customWidth="1"/>
    <col min="11784" max="11784" width="6.5703125" style="427" customWidth="1"/>
    <col min="11785" max="11785" width="5.28515625" style="427" customWidth="1"/>
    <col min="11786" max="11788" width="3.7109375" style="427" customWidth="1"/>
    <col min="11789" max="11791" width="5.7109375" style="427" customWidth="1"/>
    <col min="11792" max="11813" width="3.7109375" style="427" customWidth="1"/>
    <col min="11814" max="11814" width="2.7109375" style="427" customWidth="1"/>
    <col min="11815" max="11815" width="0" style="427" hidden="1" customWidth="1"/>
    <col min="11816" max="11816" width="2.7109375" style="427" customWidth="1"/>
    <col min="11817" max="11827" width="4.7109375" style="427" customWidth="1"/>
    <col min="11828" max="11828" width="2.7109375" style="427" customWidth="1"/>
    <col min="11829" max="11839" width="4.7109375" style="427" customWidth="1"/>
    <col min="11840" max="11840" width="6.7109375" style="427" customWidth="1"/>
    <col min="11841" max="11843" width="7.7109375" style="427" customWidth="1"/>
    <col min="11844" max="12032" width="9.140625" style="427"/>
    <col min="12033" max="12033" width="3.85546875" style="427" customWidth="1"/>
    <col min="12034" max="12034" width="19.85546875" style="427" customWidth="1"/>
    <col min="12035" max="12035" width="12.85546875" style="427" customWidth="1"/>
    <col min="12036" max="12036" width="5.7109375" style="427" customWidth="1"/>
    <col min="12037" max="12039" width="5.28515625" style="427" customWidth="1"/>
    <col min="12040" max="12040" width="6.5703125" style="427" customWidth="1"/>
    <col min="12041" max="12041" width="5.28515625" style="427" customWidth="1"/>
    <col min="12042" max="12044" width="3.7109375" style="427" customWidth="1"/>
    <col min="12045" max="12047" width="5.7109375" style="427" customWidth="1"/>
    <col min="12048" max="12069" width="3.7109375" style="427" customWidth="1"/>
    <col min="12070" max="12070" width="2.7109375" style="427" customWidth="1"/>
    <col min="12071" max="12071" width="0" style="427" hidden="1" customWidth="1"/>
    <col min="12072" max="12072" width="2.7109375" style="427" customWidth="1"/>
    <col min="12073" max="12083" width="4.7109375" style="427" customWidth="1"/>
    <col min="12084" max="12084" width="2.7109375" style="427" customWidth="1"/>
    <col min="12085" max="12095" width="4.7109375" style="427" customWidth="1"/>
    <col min="12096" max="12096" width="6.7109375" style="427" customWidth="1"/>
    <col min="12097" max="12099" width="7.7109375" style="427" customWidth="1"/>
    <col min="12100" max="12288" width="9.140625" style="427"/>
    <col min="12289" max="12289" width="3.85546875" style="427" customWidth="1"/>
    <col min="12290" max="12290" width="19.85546875" style="427" customWidth="1"/>
    <col min="12291" max="12291" width="12.85546875" style="427" customWidth="1"/>
    <col min="12292" max="12292" width="5.7109375" style="427" customWidth="1"/>
    <col min="12293" max="12295" width="5.28515625" style="427" customWidth="1"/>
    <col min="12296" max="12296" width="6.5703125" style="427" customWidth="1"/>
    <col min="12297" max="12297" width="5.28515625" style="427" customWidth="1"/>
    <col min="12298" max="12300" width="3.7109375" style="427" customWidth="1"/>
    <col min="12301" max="12303" width="5.7109375" style="427" customWidth="1"/>
    <col min="12304" max="12325" width="3.7109375" style="427" customWidth="1"/>
    <col min="12326" max="12326" width="2.7109375" style="427" customWidth="1"/>
    <col min="12327" max="12327" width="0" style="427" hidden="1" customWidth="1"/>
    <col min="12328" max="12328" width="2.7109375" style="427" customWidth="1"/>
    <col min="12329" max="12339" width="4.7109375" style="427" customWidth="1"/>
    <col min="12340" max="12340" width="2.7109375" style="427" customWidth="1"/>
    <col min="12341" max="12351" width="4.7109375" style="427" customWidth="1"/>
    <col min="12352" max="12352" width="6.7109375" style="427" customWidth="1"/>
    <col min="12353" max="12355" width="7.7109375" style="427" customWidth="1"/>
    <col min="12356" max="12544" width="9.140625" style="427"/>
    <col min="12545" max="12545" width="3.85546875" style="427" customWidth="1"/>
    <col min="12546" max="12546" width="19.85546875" style="427" customWidth="1"/>
    <col min="12547" max="12547" width="12.85546875" style="427" customWidth="1"/>
    <col min="12548" max="12548" width="5.7109375" style="427" customWidth="1"/>
    <col min="12549" max="12551" width="5.28515625" style="427" customWidth="1"/>
    <col min="12552" max="12552" width="6.5703125" style="427" customWidth="1"/>
    <col min="12553" max="12553" width="5.28515625" style="427" customWidth="1"/>
    <col min="12554" max="12556" width="3.7109375" style="427" customWidth="1"/>
    <col min="12557" max="12559" width="5.7109375" style="427" customWidth="1"/>
    <col min="12560" max="12581" width="3.7109375" style="427" customWidth="1"/>
    <col min="12582" max="12582" width="2.7109375" style="427" customWidth="1"/>
    <col min="12583" max="12583" width="0" style="427" hidden="1" customWidth="1"/>
    <col min="12584" max="12584" width="2.7109375" style="427" customWidth="1"/>
    <col min="12585" max="12595" width="4.7109375" style="427" customWidth="1"/>
    <col min="12596" max="12596" width="2.7109375" style="427" customWidth="1"/>
    <col min="12597" max="12607" width="4.7109375" style="427" customWidth="1"/>
    <col min="12608" max="12608" width="6.7109375" style="427" customWidth="1"/>
    <col min="12609" max="12611" width="7.7109375" style="427" customWidth="1"/>
    <col min="12612" max="12800" width="9.140625" style="427"/>
    <col min="12801" max="12801" width="3.85546875" style="427" customWidth="1"/>
    <col min="12802" max="12802" width="19.85546875" style="427" customWidth="1"/>
    <col min="12803" max="12803" width="12.85546875" style="427" customWidth="1"/>
    <col min="12804" max="12804" width="5.7109375" style="427" customWidth="1"/>
    <col min="12805" max="12807" width="5.28515625" style="427" customWidth="1"/>
    <col min="12808" max="12808" width="6.5703125" style="427" customWidth="1"/>
    <col min="12809" max="12809" width="5.28515625" style="427" customWidth="1"/>
    <col min="12810" max="12812" width="3.7109375" style="427" customWidth="1"/>
    <col min="12813" max="12815" width="5.7109375" style="427" customWidth="1"/>
    <col min="12816" max="12837" width="3.7109375" style="427" customWidth="1"/>
    <col min="12838" max="12838" width="2.7109375" style="427" customWidth="1"/>
    <col min="12839" max="12839" width="0" style="427" hidden="1" customWidth="1"/>
    <col min="12840" max="12840" width="2.7109375" style="427" customWidth="1"/>
    <col min="12841" max="12851" width="4.7109375" style="427" customWidth="1"/>
    <col min="12852" max="12852" width="2.7109375" style="427" customWidth="1"/>
    <col min="12853" max="12863" width="4.7109375" style="427" customWidth="1"/>
    <col min="12864" max="12864" width="6.7109375" style="427" customWidth="1"/>
    <col min="12865" max="12867" width="7.7109375" style="427" customWidth="1"/>
    <col min="12868" max="13056" width="9.140625" style="427"/>
    <col min="13057" max="13057" width="3.85546875" style="427" customWidth="1"/>
    <col min="13058" max="13058" width="19.85546875" style="427" customWidth="1"/>
    <col min="13059" max="13059" width="12.85546875" style="427" customWidth="1"/>
    <col min="13060" max="13060" width="5.7109375" style="427" customWidth="1"/>
    <col min="13061" max="13063" width="5.28515625" style="427" customWidth="1"/>
    <col min="13064" max="13064" width="6.5703125" style="427" customWidth="1"/>
    <col min="13065" max="13065" width="5.28515625" style="427" customWidth="1"/>
    <col min="13066" max="13068" width="3.7109375" style="427" customWidth="1"/>
    <col min="13069" max="13071" width="5.7109375" style="427" customWidth="1"/>
    <col min="13072" max="13093" width="3.7109375" style="427" customWidth="1"/>
    <col min="13094" max="13094" width="2.7109375" style="427" customWidth="1"/>
    <col min="13095" max="13095" width="0" style="427" hidden="1" customWidth="1"/>
    <col min="13096" max="13096" width="2.7109375" style="427" customWidth="1"/>
    <col min="13097" max="13107" width="4.7109375" style="427" customWidth="1"/>
    <col min="13108" max="13108" width="2.7109375" style="427" customWidth="1"/>
    <col min="13109" max="13119" width="4.7109375" style="427" customWidth="1"/>
    <col min="13120" max="13120" width="6.7109375" style="427" customWidth="1"/>
    <col min="13121" max="13123" width="7.7109375" style="427" customWidth="1"/>
    <col min="13124" max="13312" width="9.140625" style="427"/>
    <col min="13313" max="13313" width="3.85546875" style="427" customWidth="1"/>
    <col min="13314" max="13314" width="19.85546875" style="427" customWidth="1"/>
    <col min="13315" max="13315" width="12.85546875" style="427" customWidth="1"/>
    <col min="13316" max="13316" width="5.7109375" style="427" customWidth="1"/>
    <col min="13317" max="13319" width="5.28515625" style="427" customWidth="1"/>
    <col min="13320" max="13320" width="6.5703125" style="427" customWidth="1"/>
    <col min="13321" max="13321" width="5.28515625" style="427" customWidth="1"/>
    <col min="13322" max="13324" width="3.7109375" style="427" customWidth="1"/>
    <col min="13325" max="13327" width="5.7109375" style="427" customWidth="1"/>
    <col min="13328" max="13349" width="3.7109375" style="427" customWidth="1"/>
    <col min="13350" max="13350" width="2.7109375" style="427" customWidth="1"/>
    <col min="13351" max="13351" width="0" style="427" hidden="1" customWidth="1"/>
    <col min="13352" max="13352" width="2.7109375" style="427" customWidth="1"/>
    <col min="13353" max="13363" width="4.7109375" style="427" customWidth="1"/>
    <col min="13364" max="13364" width="2.7109375" style="427" customWidth="1"/>
    <col min="13365" max="13375" width="4.7109375" style="427" customWidth="1"/>
    <col min="13376" max="13376" width="6.7109375" style="427" customWidth="1"/>
    <col min="13377" max="13379" width="7.7109375" style="427" customWidth="1"/>
    <col min="13380" max="13568" width="9.140625" style="427"/>
    <col min="13569" max="13569" width="3.85546875" style="427" customWidth="1"/>
    <col min="13570" max="13570" width="19.85546875" style="427" customWidth="1"/>
    <col min="13571" max="13571" width="12.85546875" style="427" customWidth="1"/>
    <col min="13572" max="13572" width="5.7109375" style="427" customWidth="1"/>
    <col min="13573" max="13575" width="5.28515625" style="427" customWidth="1"/>
    <col min="13576" max="13576" width="6.5703125" style="427" customWidth="1"/>
    <col min="13577" max="13577" width="5.28515625" style="427" customWidth="1"/>
    <col min="13578" max="13580" width="3.7109375" style="427" customWidth="1"/>
    <col min="13581" max="13583" width="5.7109375" style="427" customWidth="1"/>
    <col min="13584" max="13605" width="3.7109375" style="427" customWidth="1"/>
    <col min="13606" max="13606" width="2.7109375" style="427" customWidth="1"/>
    <col min="13607" max="13607" width="0" style="427" hidden="1" customWidth="1"/>
    <col min="13608" max="13608" width="2.7109375" style="427" customWidth="1"/>
    <col min="13609" max="13619" width="4.7109375" style="427" customWidth="1"/>
    <col min="13620" max="13620" width="2.7109375" style="427" customWidth="1"/>
    <col min="13621" max="13631" width="4.7109375" style="427" customWidth="1"/>
    <col min="13632" max="13632" width="6.7109375" style="427" customWidth="1"/>
    <col min="13633" max="13635" width="7.7109375" style="427" customWidth="1"/>
    <col min="13636" max="13824" width="9.140625" style="427"/>
    <col min="13825" max="13825" width="3.85546875" style="427" customWidth="1"/>
    <col min="13826" max="13826" width="19.85546875" style="427" customWidth="1"/>
    <col min="13827" max="13827" width="12.85546875" style="427" customWidth="1"/>
    <col min="13828" max="13828" width="5.7109375" style="427" customWidth="1"/>
    <col min="13829" max="13831" width="5.28515625" style="427" customWidth="1"/>
    <col min="13832" max="13832" width="6.5703125" style="427" customWidth="1"/>
    <col min="13833" max="13833" width="5.28515625" style="427" customWidth="1"/>
    <col min="13834" max="13836" width="3.7109375" style="427" customWidth="1"/>
    <col min="13837" max="13839" width="5.7109375" style="427" customWidth="1"/>
    <col min="13840" max="13861" width="3.7109375" style="427" customWidth="1"/>
    <col min="13862" max="13862" width="2.7109375" style="427" customWidth="1"/>
    <col min="13863" max="13863" width="0" style="427" hidden="1" customWidth="1"/>
    <col min="13864" max="13864" width="2.7109375" style="427" customWidth="1"/>
    <col min="13865" max="13875" width="4.7109375" style="427" customWidth="1"/>
    <col min="13876" max="13876" width="2.7109375" style="427" customWidth="1"/>
    <col min="13877" max="13887" width="4.7109375" style="427" customWidth="1"/>
    <col min="13888" max="13888" width="6.7109375" style="427" customWidth="1"/>
    <col min="13889" max="13891" width="7.7109375" style="427" customWidth="1"/>
    <col min="13892" max="14080" width="9.140625" style="427"/>
    <col min="14081" max="14081" width="3.85546875" style="427" customWidth="1"/>
    <col min="14082" max="14082" width="19.85546875" style="427" customWidth="1"/>
    <col min="14083" max="14083" width="12.85546875" style="427" customWidth="1"/>
    <col min="14084" max="14084" width="5.7109375" style="427" customWidth="1"/>
    <col min="14085" max="14087" width="5.28515625" style="427" customWidth="1"/>
    <col min="14088" max="14088" width="6.5703125" style="427" customWidth="1"/>
    <col min="14089" max="14089" width="5.28515625" style="427" customWidth="1"/>
    <col min="14090" max="14092" width="3.7109375" style="427" customWidth="1"/>
    <col min="14093" max="14095" width="5.7109375" style="427" customWidth="1"/>
    <col min="14096" max="14117" width="3.7109375" style="427" customWidth="1"/>
    <col min="14118" max="14118" width="2.7109375" style="427" customWidth="1"/>
    <col min="14119" max="14119" width="0" style="427" hidden="1" customWidth="1"/>
    <col min="14120" max="14120" width="2.7109375" style="427" customWidth="1"/>
    <col min="14121" max="14131" width="4.7109375" style="427" customWidth="1"/>
    <col min="14132" max="14132" width="2.7109375" style="427" customWidth="1"/>
    <col min="14133" max="14143" width="4.7109375" style="427" customWidth="1"/>
    <col min="14144" max="14144" width="6.7109375" style="427" customWidth="1"/>
    <col min="14145" max="14147" width="7.7109375" style="427" customWidth="1"/>
    <col min="14148" max="14336" width="9.140625" style="427"/>
    <col min="14337" max="14337" width="3.85546875" style="427" customWidth="1"/>
    <col min="14338" max="14338" width="19.85546875" style="427" customWidth="1"/>
    <col min="14339" max="14339" width="12.85546875" style="427" customWidth="1"/>
    <col min="14340" max="14340" width="5.7109375" style="427" customWidth="1"/>
    <col min="14341" max="14343" width="5.28515625" style="427" customWidth="1"/>
    <col min="14344" max="14344" width="6.5703125" style="427" customWidth="1"/>
    <col min="14345" max="14345" width="5.28515625" style="427" customWidth="1"/>
    <col min="14346" max="14348" width="3.7109375" style="427" customWidth="1"/>
    <col min="14349" max="14351" width="5.7109375" style="427" customWidth="1"/>
    <col min="14352" max="14373" width="3.7109375" style="427" customWidth="1"/>
    <col min="14374" max="14374" width="2.7109375" style="427" customWidth="1"/>
    <col min="14375" max="14375" width="0" style="427" hidden="1" customWidth="1"/>
    <col min="14376" max="14376" width="2.7109375" style="427" customWidth="1"/>
    <col min="14377" max="14387" width="4.7109375" style="427" customWidth="1"/>
    <col min="14388" max="14388" width="2.7109375" style="427" customWidth="1"/>
    <col min="14389" max="14399" width="4.7109375" style="427" customWidth="1"/>
    <col min="14400" max="14400" width="6.7109375" style="427" customWidth="1"/>
    <col min="14401" max="14403" width="7.7109375" style="427" customWidth="1"/>
    <col min="14404" max="14592" width="9.140625" style="427"/>
    <col min="14593" max="14593" width="3.85546875" style="427" customWidth="1"/>
    <col min="14594" max="14594" width="19.85546875" style="427" customWidth="1"/>
    <col min="14595" max="14595" width="12.85546875" style="427" customWidth="1"/>
    <col min="14596" max="14596" width="5.7109375" style="427" customWidth="1"/>
    <col min="14597" max="14599" width="5.28515625" style="427" customWidth="1"/>
    <col min="14600" max="14600" width="6.5703125" style="427" customWidth="1"/>
    <col min="14601" max="14601" width="5.28515625" style="427" customWidth="1"/>
    <col min="14602" max="14604" width="3.7109375" style="427" customWidth="1"/>
    <col min="14605" max="14607" width="5.7109375" style="427" customWidth="1"/>
    <col min="14608" max="14629" width="3.7109375" style="427" customWidth="1"/>
    <col min="14630" max="14630" width="2.7109375" style="427" customWidth="1"/>
    <col min="14631" max="14631" width="0" style="427" hidden="1" customWidth="1"/>
    <col min="14632" max="14632" width="2.7109375" style="427" customWidth="1"/>
    <col min="14633" max="14643" width="4.7109375" style="427" customWidth="1"/>
    <col min="14644" max="14644" width="2.7109375" style="427" customWidth="1"/>
    <col min="14645" max="14655" width="4.7109375" style="427" customWidth="1"/>
    <col min="14656" max="14656" width="6.7109375" style="427" customWidth="1"/>
    <col min="14657" max="14659" width="7.7109375" style="427" customWidth="1"/>
    <col min="14660" max="14848" width="9.140625" style="427"/>
    <col min="14849" max="14849" width="3.85546875" style="427" customWidth="1"/>
    <col min="14850" max="14850" width="19.85546875" style="427" customWidth="1"/>
    <col min="14851" max="14851" width="12.85546875" style="427" customWidth="1"/>
    <col min="14852" max="14852" width="5.7109375" style="427" customWidth="1"/>
    <col min="14853" max="14855" width="5.28515625" style="427" customWidth="1"/>
    <col min="14856" max="14856" width="6.5703125" style="427" customWidth="1"/>
    <col min="14857" max="14857" width="5.28515625" style="427" customWidth="1"/>
    <col min="14858" max="14860" width="3.7109375" style="427" customWidth="1"/>
    <col min="14861" max="14863" width="5.7109375" style="427" customWidth="1"/>
    <col min="14864" max="14885" width="3.7109375" style="427" customWidth="1"/>
    <col min="14886" max="14886" width="2.7109375" style="427" customWidth="1"/>
    <col min="14887" max="14887" width="0" style="427" hidden="1" customWidth="1"/>
    <col min="14888" max="14888" width="2.7109375" style="427" customWidth="1"/>
    <col min="14889" max="14899" width="4.7109375" style="427" customWidth="1"/>
    <col min="14900" max="14900" width="2.7109375" style="427" customWidth="1"/>
    <col min="14901" max="14911" width="4.7109375" style="427" customWidth="1"/>
    <col min="14912" max="14912" width="6.7109375" style="427" customWidth="1"/>
    <col min="14913" max="14915" width="7.7109375" style="427" customWidth="1"/>
    <col min="14916" max="15104" width="9.140625" style="427"/>
    <col min="15105" max="15105" width="3.85546875" style="427" customWidth="1"/>
    <col min="15106" max="15106" width="19.85546875" style="427" customWidth="1"/>
    <col min="15107" max="15107" width="12.85546875" style="427" customWidth="1"/>
    <col min="15108" max="15108" width="5.7109375" style="427" customWidth="1"/>
    <col min="15109" max="15111" width="5.28515625" style="427" customWidth="1"/>
    <col min="15112" max="15112" width="6.5703125" style="427" customWidth="1"/>
    <col min="15113" max="15113" width="5.28515625" style="427" customWidth="1"/>
    <col min="15114" max="15116" width="3.7109375" style="427" customWidth="1"/>
    <col min="15117" max="15119" width="5.7109375" style="427" customWidth="1"/>
    <col min="15120" max="15141" width="3.7109375" style="427" customWidth="1"/>
    <col min="15142" max="15142" width="2.7109375" style="427" customWidth="1"/>
    <col min="15143" max="15143" width="0" style="427" hidden="1" customWidth="1"/>
    <col min="15144" max="15144" width="2.7109375" style="427" customWidth="1"/>
    <col min="15145" max="15155" width="4.7109375" style="427" customWidth="1"/>
    <col min="15156" max="15156" width="2.7109375" style="427" customWidth="1"/>
    <col min="15157" max="15167" width="4.7109375" style="427" customWidth="1"/>
    <col min="15168" max="15168" width="6.7109375" style="427" customWidth="1"/>
    <col min="15169" max="15171" width="7.7109375" style="427" customWidth="1"/>
    <col min="15172" max="15360" width="9.140625" style="427"/>
    <col min="15361" max="15361" width="3.85546875" style="427" customWidth="1"/>
    <col min="15362" max="15362" width="19.85546875" style="427" customWidth="1"/>
    <col min="15363" max="15363" width="12.85546875" style="427" customWidth="1"/>
    <col min="15364" max="15364" width="5.7109375" style="427" customWidth="1"/>
    <col min="15365" max="15367" width="5.28515625" style="427" customWidth="1"/>
    <col min="15368" max="15368" width="6.5703125" style="427" customWidth="1"/>
    <col min="15369" max="15369" width="5.28515625" style="427" customWidth="1"/>
    <col min="15370" max="15372" width="3.7109375" style="427" customWidth="1"/>
    <col min="15373" max="15375" width="5.7109375" style="427" customWidth="1"/>
    <col min="15376" max="15397" width="3.7109375" style="427" customWidth="1"/>
    <col min="15398" max="15398" width="2.7109375" style="427" customWidth="1"/>
    <col min="15399" max="15399" width="0" style="427" hidden="1" customWidth="1"/>
    <col min="15400" max="15400" width="2.7109375" style="427" customWidth="1"/>
    <col min="15401" max="15411" width="4.7109375" style="427" customWidth="1"/>
    <col min="15412" max="15412" width="2.7109375" style="427" customWidth="1"/>
    <col min="15413" max="15423" width="4.7109375" style="427" customWidth="1"/>
    <col min="15424" max="15424" width="6.7109375" style="427" customWidth="1"/>
    <col min="15425" max="15427" width="7.7109375" style="427" customWidth="1"/>
    <col min="15428" max="15616" width="9.140625" style="427"/>
    <col min="15617" max="15617" width="3.85546875" style="427" customWidth="1"/>
    <col min="15618" max="15618" width="19.85546875" style="427" customWidth="1"/>
    <col min="15619" max="15619" width="12.85546875" style="427" customWidth="1"/>
    <col min="15620" max="15620" width="5.7109375" style="427" customWidth="1"/>
    <col min="15621" max="15623" width="5.28515625" style="427" customWidth="1"/>
    <col min="15624" max="15624" width="6.5703125" style="427" customWidth="1"/>
    <col min="15625" max="15625" width="5.28515625" style="427" customWidth="1"/>
    <col min="15626" max="15628" width="3.7109375" style="427" customWidth="1"/>
    <col min="15629" max="15631" width="5.7109375" style="427" customWidth="1"/>
    <col min="15632" max="15653" width="3.7109375" style="427" customWidth="1"/>
    <col min="15654" max="15654" width="2.7109375" style="427" customWidth="1"/>
    <col min="15655" max="15655" width="0" style="427" hidden="1" customWidth="1"/>
    <col min="15656" max="15656" width="2.7109375" style="427" customWidth="1"/>
    <col min="15657" max="15667" width="4.7109375" style="427" customWidth="1"/>
    <col min="15668" max="15668" width="2.7109375" style="427" customWidth="1"/>
    <col min="15669" max="15679" width="4.7109375" style="427" customWidth="1"/>
    <col min="15680" max="15680" width="6.7109375" style="427" customWidth="1"/>
    <col min="15681" max="15683" width="7.7109375" style="427" customWidth="1"/>
    <col min="15684" max="15872" width="9.140625" style="427"/>
    <col min="15873" max="15873" width="3.85546875" style="427" customWidth="1"/>
    <col min="15874" max="15874" width="19.85546875" style="427" customWidth="1"/>
    <col min="15875" max="15875" width="12.85546875" style="427" customWidth="1"/>
    <col min="15876" max="15876" width="5.7109375" style="427" customWidth="1"/>
    <col min="15877" max="15879" width="5.28515625" style="427" customWidth="1"/>
    <col min="15880" max="15880" width="6.5703125" style="427" customWidth="1"/>
    <col min="15881" max="15881" width="5.28515625" style="427" customWidth="1"/>
    <col min="15882" max="15884" width="3.7109375" style="427" customWidth="1"/>
    <col min="15885" max="15887" width="5.7109375" style="427" customWidth="1"/>
    <col min="15888" max="15909" width="3.7109375" style="427" customWidth="1"/>
    <col min="15910" max="15910" width="2.7109375" style="427" customWidth="1"/>
    <col min="15911" max="15911" width="0" style="427" hidden="1" customWidth="1"/>
    <col min="15912" max="15912" width="2.7109375" style="427" customWidth="1"/>
    <col min="15913" max="15923" width="4.7109375" style="427" customWidth="1"/>
    <col min="15924" max="15924" width="2.7109375" style="427" customWidth="1"/>
    <col min="15925" max="15935" width="4.7109375" style="427" customWidth="1"/>
    <col min="15936" max="15936" width="6.7109375" style="427" customWidth="1"/>
    <col min="15937" max="15939" width="7.7109375" style="427" customWidth="1"/>
    <col min="15940" max="16128" width="9.140625" style="427"/>
    <col min="16129" max="16129" width="3.85546875" style="427" customWidth="1"/>
    <col min="16130" max="16130" width="19.85546875" style="427" customWidth="1"/>
    <col min="16131" max="16131" width="12.85546875" style="427" customWidth="1"/>
    <col min="16132" max="16132" width="5.7109375" style="427" customWidth="1"/>
    <col min="16133" max="16135" width="5.28515625" style="427" customWidth="1"/>
    <col min="16136" max="16136" width="6.5703125" style="427" customWidth="1"/>
    <col min="16137" max="16137" width="5.28515625" style="427" customWidth="1"/>
    <col min="16138" max="16140" width="3.7109375" style="427" customWidth="1"/>
    <col min="16141" max="16143" width="5.7109375" style="427" customWidth="1"/>
    <col min="16144" max="16165" width="3.7109375" style="427" customWidth="1"/>
    <col min="16166" max="16166" width="2.7109375" style="427" customWidth="1"/>
    <col min="16167" max="16167" width="0" style="427" hidden="1" customWidth="1"/>
    <col min="16168" max="16168" width="2.7109375" style="427" customWidth="1"/>
    <col min="16169" max="16179" width="4.7109375" style="427" customWidth="1"/>
    <col min="16180" max="16180" width="2.7109375" style="427" customWidth="1"/>
    <col min="16181" max="16191" width="4.7109375" style="427" customWidth="1"/>
    <col min="16192" max="16192" width="6.7109375" style="427" customWidth="1"/>
    <col min="16193" max="16195" width="7.7109375" style="427" customWidth="1"/>
    <col min="16196" max="16384" width="9.140625" style="427"/>
  </cols>
  <sheetData>
    <row r="1" spans="1:68" ht="18.75" customHeight="1">
      <c r="A1" s="768" t="s">
        <v>379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8"/>
      <c r="AI1" s="428"/>
      <c r="AJ1" s="428"/>
      <c r="AK1" s="428"/>
      <c r="AL1" s="429"/>
      <c r="AM1" s="429"/>
      <c r="AN1" s="429"/>
      <c r="AO1" s="769" t="s">
        <v>176</v>
      </c>
      <c r="AP1" s="770"/>
      <c r="AQ1" s="430">
        <f>SUM(MAX(L5:L22)*2)</f>
        <v>16</v>
      </c>
      <c r="AR1" s="769" t="s">
        <v>177</v>
      </c>
      <c r="AS1" s="770"/>
      <c r="AT1" s="770"/>
      <c r="AU1" s="431">
        <f>SUM(AQ1/100*65)</f>
        <v>10.4</v>
      </c>
      <c r="AV1" s="771" t="s">
        <v>178</v>
      </c>
      <c r="AW1" s="772"/>
      <c r="AX1" s="432">
        <f>MAX(L5:L22)</f>
        <v>8</v>
      </c>
      <c r="AY1" s="433"/>
      <c r="AZ1" s="428"/>
      <c r="BA1" s="428"/>
      <c r="BB1" s="428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4"/>
    </row>
    <row r="2" spans="1:68" ht="25.5">
      <c r="A2" s="768"/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X2" s="768"/>
      <c r="Y2" s="768"/>
      <c r="Z2" s="768"/>
      <c r="AA2" s="768"/>
      <c r="AB2" s="768"/>
      <c r="AC2" s="768"/>
      <c r="AD2" s="768"/>
      <c r="AE2" s="768"/>
      <c r="AF2" s="768"/>
      <c r="AG2" s="768"/>
      <c r="AH2" s="435"/>
      <c r="AI2" s="435"/>
      <c r="AJ2" s="435"/>
      <c r="AK2" s="435"/>
      <c r="AL2" s="436"/>
      <c r="AM2" s="436"/>
      <c r="AN2" s="436"/>
      <c r="AO2" s="433"/>
      <c r="AP2" s="433"/>
      <c r="AQ2" s="433"/>
      <c r="AR2" s="433"/>
      <c r="AS2" s="433"/>
      <c r="AT2" s="433"/>
      <c r="AU2" s="433"/>
      <c r="AV2" s="433"/>
      <c r="AW2" s="433"/>
      <c r="AX2" s="433"/>
      <c r="AY2" s="433"/>
      <c r="AZ2" s="428"/>
      <c r="BA2" s="428"/>
      <c r="BB2" s="428"/>
      <c r="BC2" s="433"/>
      <c r="BD2" s="433"/>
      <c r="BE2" s="433"/>
      <c r="BF2" s="433"/>
      <c r="BG2" s="433"/>
      <c r="BH2" s="433"/>
      <c r="BI2" s="433"/>
      <c r="BJ2" s="433"/>
      <c r="BK2" s="433"/>
      <c r="BL2" s="433"/>
      <c r="BM2" s="433"/>
      <c r="BN2" s="433"/>
      <c r="BO2" s="433"/>
      <c r="BP2" s="434"/>
    </row>
    <row r="3" spans="1:68" ht="15.75">
      <c r="A3" s="773" t="s">
        <v>262</v>
      </c>
      <c r="B3" s="774"/>
      <c r="C3" s="558"/>
      <c r="D3" s="775" t="s">
        <v>179</v>
      </c>
      <c r="E3" s="775"/>
      <c r="F3" s="775"/>
      <c r="G3" s="775"/>
      <c r="H3" s="438">
        <f>IF(A23&lt;12,0)+IF(A23=12,0.82)+IF(A23=13,0.83)+IF(A23=14,0.84)+IF(A23=15,0.85)+IF(A23=16,0.86)+IF(A23=17,0.87)+IF(A23=18,0.88)+IF(A23=19,0.89)+IF(A23=20,0.9)+IF(A23=21,0.91)+IF(A23=22,0.92)+IF(A23=23,0.93)+IF(A23=24,0.94)+IF(A23=25,0.95)+IF(A23=26,0.96)+IF(A23=27,0.97)+IF(A23=28,0.98)+IF(A23=29,0.99)+IF(A23=30,1)</f>
        <v>0</v>
      </c>
      <c r="I3" s="437"/>
      <c r="J3" s="437"/>
      <c r="K3" s="437"/>
      <c r="L3" s="437"/>
      <c r="M3" s="775" t="s">
        <v>180</v>
      </c>
      <c r="N3" s="775"/>
      <c r="O3" s="775"/>
      <c r="P3" s="775"/>
      <c r="Q3" s="776"/>
      <c r="R3" s="776"/>
      <c r="S3" s="776"/>
      <c r="T3" s="776"/>
      <c r="U3" s="776"/>
      <c r="V3" s="776"/>
      <c r="W3" s="776"/>
      <c r="X3" s="776"/>
      <c r="Y3" s="776"/>
      <c r="Z3" s="776"/>
      <c r="AA3" s="776"/>
      <c r="AB3" s="776"/>
      <c r="AC3" s="776"/>
      <c r="AD3" s="776"/>
      <c r="AE3" s="776"/>
      <c r="AF3" s="776"/>
      <c r="AG3" s="776"/>
      <c r="AH3" s="776"/>
      <c r="AI3" s="776"/>
      <c r="AJ3" s="776"/>
      <c r="AK3" s="776"/>
      <c r="AL3" s="439"/>
      <c r="AM3" s="439"/>
      <c r="AN3" s="439"/>
      <c r="AO3" s="764" t="s">
        <v>181</v>
      </c>
      <c r="AP3" s="764"/>
      <c r="AQ3" s="764"/>
      <c r="AR3" s="764"/>
      <c r="AS3" s="764"/>
      <c r="AT3" s="764"/>
      <c r="AU3" s="764"/>
      <c r="AV3" s="764"/>
      <c r="AW3" s="764"/>
      <c r="AX3" s="764"/>
      <c r="AY3" s="764"/>
      <c r="AZ3" s="428"/>
      <c r="BA3" s="764" t="s">
        <v>182</v>
      </c>
      <c r="BB3" s="764"/>
      <c r="BC3" s="764"/>
      <c r="BD3" s="764"/>
      <c r="BE3" s="764"/>
      <c r="BF3" s="764"/>
      <c r="BG3" s="764"/>
      <c r="BH3" s="764"/>
      <c r="BI3" s="764"/>
      <c r="BJ3" s="764"/>
      <c r="BK3" s="764"/>
      <c r="BL3" s="764"/>
      <c r="BM3" s="764"/>
      <c r="BN3" s="764"/>
      <c r="BO3" s="764"/>
      <c r="BP3" s="434"/>
    </row>
    <row r="4" spans="1:68" ht="24">
      <c r="A4" s="440" t="s">
        <v>183</v>
      </c>
      <c r="B4" s="441" t="s">
        <v>184</v>
      </c>
      <c r="C4" s="442" t="s">
        <v>185</v>
      </c>
      <c r="D4" s="443" t="s">
        <v>186</v>
      </c>
      <c r="E4" s="444" t="s">
        <v>187</v>
      </c>
      <c r="F4" s="445" t="s">
        <v>188</v>
      </c>
      <c r="G4" s="445" t="s">
        <v>189</v>
      </c>
      <c r="H4" s="445" t="s">
        <v>190</v>
      </c>
      <c r="I4" s="445" t="s">
        <v>191</v>
      </c>
      <c r="J4" s="445" t="s">
        <v>192</v>
      </c>
      <c r="K4" s="445" t="s">
        <v>193</v>
      </c>
      <c r="L4" s="445" t="s">
        <v>194</v>
      </c>
      <c r="M4" s="445" t="s">
        <v>195</v>
      </c>
      <c r="N4" s="445" t="s">
        <v>196</v>
      </c>
      <c r="O4" s="446" t="s">
        <v>197</v>
      </c>
      <c r="P4" s="765">
        <v>1</v>
      </c>
      <c r="Q4" s="766"/>
      <c r="R4" s="763">
        <v>2</v>
      </c>
      <c r="S4" s="767"/>
      <c r="T4" s="767">
        <v>3</v>
      </c>
      <c r="U4" s="767"/>
      <c r="V4" s="767">
        <v>4</v>
      </c>
      <c r="W4" s="767"/>
      <c r="X4" s="767">
        <v>5</v>
      </c>
      <c r="Y4" s="767"/>
      <c r="Z4" s="767">
        <v>6</v>
      </c>
      <c r="AA4" s="767"/>
      <c r="AB4" s="767">
        <v>7</v>
      </c>
      <c r="AC4" s="767"/>
      <c r="AD4" s="767">
        <v>8</v>
      </c>
      <c r="AE4" s="767"/>
      <c r="AF4" s="767">
        <v>9</v>
      </c>
      <c r="AG4" s="767"/>
      <c r="AH4" s="762">
        <v>10</v>
      </c>
      <c r="AI4" s="763"/>
      <c r="AJ4" s="762">
        <v>11</v>
      </c>
      <c r="AK4" s="763"/>
      <c r="AL4" s="447"/>
      <c r="AM4" s="447"/>
      <c r="AN4" s="447"/>
      <c r="AO4" s="448">
        <v>1</v>
      </c>
      <c r="AP4" s="448">
        <v>2</v>
      </c>
      <c r="AQ4" s="448">
        <v>3</v>
      </c>
      <c r="AR4" s="448">
        <v>4</v>
      </c>
      <c r="AS4" s="448">
        <v>5</v>
      </c>
      <c r="AT4" s="448">
        <v>6</v>
      </c>
      <c r="AU4" s="448">
        <v>7</v>
      </c>
      <c r="AV4" s="448">
        <v>8</v>
      </c>
      <c r="AW4" s="448">
        <v>9</v>
      </c>
      <c r="AX4" s="448">
        <v>10</v>
      </c>
      <c r="AY4" s="448">
        <v>11</v>
      </c>
      <c r="AZ4" s="449"/>
      <c r="BA4" s="448">
        <v>1</v>
      </c>
      <c r="BB4" s="448">
        <v>2</v>
      </c>
      <c r="BC4" s="448">
        <v>3</v>
      </c>
      <c r="BD4" s="448">
        <v>4</v>
      </c>
      <c r="BE4" s="448">
        <v>5</v>
      </c>
      <c r="BF4" s="448">
        <v>6</v>
      </c>
      <c r="BG4" s="448">
        <v>7</v>
      </c>
      <c r="BH4" s="448">
        <v>8</v>
      </c>
      <c r="BI4" s="448">
        <v>9</v>
      </c>
      <c r="BJ4" s="448">
        <v>10</v>
      </c>
      <c r="BK4" s="448">
        <v>11</v>
      </c>
      <c r="BL4" s="448" t="s">
        <v>198</v>
      </c>
      <c r="BM4" s="450" t="s">
        <v>199</v>
      </c>
      <c r="BN4" s="450" t="s">
        <v>200</v>
      </c>
      <c r="BO4" s="451" t="s">
        <v>201</v>
      </c>
      <c r="BP4" s="434"/>
    </row>
    <row r="5" spans="1:68" ht="15">
      <c r="A5" s="452">
        <v>1</v>
      </c>
      <c r="B5" s="802" t="s">
        <v>23</v>
      </c>
      <c r="C5" s="808" t="s">
        <v>20</v>
      </c>
      <c r="D5" s="804"/>
      <c r="E5" s="455">
        <f>IF(G5=0,0,IF(G5+F5&lt;1000,1000,G5+F5))</f>
        <v>1000</v>
      </c>
      <c r="F5" s="456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457">
        <v>1000</v>
      </c>
      <c r="H5" s="458">
        <f t="shared" ref="H5:H22" si="1">IF(J5=0,0,(IF(IF($A$25&gt;=30,(SUM(31-J5)*$H$3),(SUM(30-J5)*$H$3))&lt;0,0,IF($A$25&gt;=30,(SUM(31-J5)*$H$3),(SUM(30-J5)*$H$3)))))</f>
        <v>0</v>
      </c>
      <c r="I5" s="459">
        <f>IF(M5=0,0,G5-M5)</f>
        <v>0</v>
      </c>
      <c r="J5" s="684">
        <v>10</v>
      </c>
      <c r="K5" s="685">
        <v>9</v>
      </c>
      <c r="L5" s="462">
        <v>8</v>
      </c>
      <c r="M5" s="463">
        <f t="shared" ref="M5:M22" si="2">IF(L5=0,0,SUM(AO5:AY5)/L5)</f>
        <v>1000</v>
      </c>
      <c r="N5" s="459">
        <f t="shared" ref="N5:N22" si="3">BL5</f>
        <v>60</v>
      </c>
      <c r="O5" s="464">
        <f t="shared" ref="O5:O22" si="4">BO5</f>
        <v>58</v>
      </c>
      <c r="P5" s="465">
        <v>10</v>
      </c>
      <c r="Q5" s="466">
        <v>0</v>
      </c>
      <c r="R5" s="467">
        <v>14</v>
      </c>
      <c r="S5" s="466">
        <v>1</v>
      </c>
      <c r="T5" s="468">
        <v>7</v>
      </c>
      <c r="U5" s="469">
        <v>2</v>
      </c>
      <c r="V5" s="470">
        <v>4</v>
      </c>
      <c r="W5" s="469">
        <v>1</v>
      </c>
      <c r="X5" s="468">
        <v>13</v>
      </c>
      <c r="Y5" s="469">
        <v>2</v>
      </c>
      <c r="Z5" s="468">
        <v>17</v>
      </c>
      <c r="AA5" s="469">
        <v>0</v>
      </c>
      <c r="AB5" s="468">
        <v>12</v>
      </c>
      <c r="AC5" s="800">
        <v>1</v>
      </c>
      <c r="AD5" s="472">
        <v>6</v>
      </c>
      <c r="AE5" s="473">
        <v>2</v>
      </c>
      <c r="AF5" s="470">
        <v>99</v>
      </c>
      <c r="AG5" s="471">
        <v>0</v>
      </c>
      <c r="AH5" s="470">
        <v>99</v>
      </c>
      <c r="AI5" s="469">
        <v>0</v>
      </c>
      <c r="AJ5" s="468">
        <v>99</v>
      </c>
      <c r="AK5" s="469">
        <v>0</v>
      </c>
      <c r="AL5" s="474"/>
      <c r="AM5" s="475">
        <f>SUM(Q5+S5+U5+W5+Y5+AA5+AC5+AE5+AG5+AI5+AK5)</f>
        <v>9</v>
      </c>
      <c r="AN5" s="474"/>
      <c r="AO5" s="476">
        <f t="shared" ref="AO5:AO22" si="5">IF(B5=0,0,IF(B5="BRIVS",0,(LOOKUP(P5,$A$5:$A$23,$G$5:$G$23))))</f>
        <v>1000</v>
      </c>
      <c r="AP5" s="477">
        <f t="shared" ref="AP5:AP22" si="6">IF(B5=0,0,IF(B5="BRIVS",0,(LOOKUP(R5,$A$5:$A$23,$G$5:$G$23))))</f>
        <v>1000</v>
      </c>
      <c r="AQ5" s="478">
        <f t="shared" ref="AQ5:AQ22" si="7">IF(B5=0,0,IF(B5="BRIVS",0,(LOOKUP(T5,$A$5:$A$23,$G$5:$G$23))))</f>
        <v>1000</v>
      </c>
      <c r="AR5" s="477">
        <f t="shared" ref="AR5:AR22" si="8">IF(B5=0,0,IF(B5="BRIVS",0,(LOOKUP(V5,$A$5:$A$23,$G$5:$G$23))))</f>
        <v>1000</v>
      </c>
      <c r="AS5" s="478">
        <f t="shared" ref="AS5:AS22" si="9">IF(B5=0,0,IF(B5="BRIVS",0,(LOOKUP(X5,$A$5:$A$23,$G$5:$G$23))))</f>
        <v>1000</v>
      </c>
      <c r="AT5" s="478">
        <f t="shared" ref="AT5:AT22" si="10">IF(B5=0,0,IF(B5="BRIVS",0,(LOOKUP(Z5,$A$5:$A$23,$G$5:$G$23))))</f>
        <v>1000</v>
      </c>
      <c r="AU5" s="478">
        <f t="shared" ref="AU5:AU22" si="11">IF(B5=0,0,IF(B5="BRIVS",0,(LOOKUP(AB5,$A$5:$A$23,$G$5:$G$23))))</f>
        <v>1000</v>
      </c>
      <c r="AV5" s="478">
        <f t="shared" ref="AV5:AV22" si="12">IF(B5=0,0,IF(B5="BRIVS",0,(LOOKUP(AD5,$A$5:$A$23,$G$5:$G$23))))</f>
        <v>1000</v>
      </c>
      <c r="AW5" s="477">
        <f t="shared" ref="AW5:AW22" si="13">IF(B5=0,0,IF(B5="BRIVS",0,(LOOKUP(AF5,$A$5:$A$23,$G$5:$G$23))))</f>
        <v>0</v>
      </c>
      <c r="AX5" s="478">
        <f t="shared" ref="AX5:AX22" si="14">IF(B5=0,0,IF(B5="BRIVS",0,(LOOKUP(AH5,$A$5:$A$23,$G$5:$G$23))))</f>
        <v>0</v>
      </c>
      <c r="AY5" s="479">
        <f t="shared" ref="AY5:AY22" si="15">IF(B5=0,0,IF(B5="BRIVS",0,(LOOKUP(AJ5,$A$5:$A$23,$G$5:$G$23))))</f>
        <v>0</v>
      </c>
      <c r="AZ5" s="428"/>
      <c r="BA5" s="480">
        <f t="shared" ref="BA5:BA22" si="16">IF(P5=99,0,(LOOKUP($P5,$A$5:$A$24,$K$5:$K$24)))</f>
        <v>9</v>
      </c>
      <c r="BB5" s="481">
        <f t="shared" ref="BB5:BB22" si="17">IF(R5=99,0,(LOOKUP($R5,$A$5:$A$24,$K$5:$K$24)))</f>
        <v>9</v>
      </c>
      <c r="BC5" s="481">
        <f t="shared" ref="BC5:BC22" si="18">IF(T5=99,0,(LOOKUP($T5,$A$5:$A$24,$K$5:$K$24)))</f>
        <v>2</v>
      </c>
      <c r="BD5" s="482">
        <f t="shared" ref="BD5:BD22" si="19">IF(V5=99,0,(LOOKUP($V5,$A$5:$A$24,$K$5:$K$24)))</f>
        <v>8</v>
      </c>
      <c r="BE5" s="481">
        <f t="shared" ref="BE5:BE22" si="20">IF(X5=99,0,(LOOKUP($X5,$A$5:$A$24,$K$5:$K$24)))</f>
        <v>7</v>
      </c>
      <c r="BF5" s="481">
        <f t="shared" ref="BF5:BF22" si="21">IF(Z5=99,0,(LOOKUP($Z5,$A$5:$A$24,$K$5:$K$24)))</f>
        <v>12</v>
      </c>
      <c r="BG5" s="481">
        <f t="shared" ref="BG5:BG22" si="22">IF(AB5=99,0,(LOOKUP($AB5,$A$5:$A$24,$K$5:$K$24)))</f>
        <v>9</v>
      </c>
      <c r="BH5" s="481">
        <f t="shared" ref="BH5:BH22" si="23">IF(AD5=99,0,(LOOKUP($AD5,$A$5:$A$24,$K$5:$K$24)))</f>
        <v>4</v>
      </c>
      <c r="BI5" s="481">
        <f t="shared" ref="BI5:BI22" si="24">IF(AF5=99,0,(LOOKUP($AF5,$A$5:$A$24,$K$5:$K$24)))</f>
        <v>0</v>
      </c>
      <c r="BJ5" s="481">
        <f t="shared" ref="BJ5:BJ22" si="25">IF(AH5=99,0,(LOOKUP($AH5,$A$5:$A$24,$K$5:$K$24)))</f>
        <v>0</v>
      </c>
      <c r="BK5" s="481">
        <f t="shared" ref="BK5:BK22" si="26">IF(AJ5=99,0,(LOOKUP($AJ5,$A$5:$A$24,$K$5:$K$24)))</f>
        <v>0</v>
      </c>
      <c r="BL5" s="483">
        <f>SUM(BA5,BB5,BC5,BD5,BE5,BG5,BF5,BH5,BI5,BJ5,BK5)</f>
        <v>60</v>
      </c>
      <c r="BM5" s="477">
        <f>IF($AX$1&gt;7,(IF($AX$1=8,MIN(BA5:BH5),IF($AX$1=9,MIN(BA5:BI5),IF($AX$1=10,MIN(BA5:BJ5),IF($AX$1=11,MIN(BA5:BK5)))))),(IF($AX$1=4,MIN(BA5:BD5),IF($AX$1=5,MIN(BA5:BE5),IF($AX$1=6,MIN(BA5:BF5),IF($AX$1=7,MIN(BA5:BG5)))))))</f>
        <v>2</v>
      </c>
      <c r="BN5" s="477">
        <f>IF($AX$1&gt;7,(IF($AX$1=8,MAX(BA5:BH5),IF($AX$1=9,MAX(BA5:BI5),IF($AX$1=10,MAX(BA5:BJ5),IF($AX$1=11,MAX(BA5:BK5)))))),(IF($AX$1=4,MAX(BA5:BD5),IF($AX$1=5,MAX(BA5:BE5),IF($AX$1=6,MAX(BA5:BF5),IF($AX$1=7,MAX(BA5:BG5)))))))</f>
        <v>12</v>
      </c>
      <c r="BO5" s="484">
        <f>SUM($BL5-$BM5)</f>
        <v>58</v>
      </c>
      <c r="BP5" s="434"/>
    </row>
    <row r="6" spans="1:68" ht="15">
      <c r="A6" s="485">
        <v>2</v>
      </c>
      <c r="B6" s="803" t="s">
        <v>25</v>
      </c>
      <c r="C6" s="808" t="s">
        <v>20</v>
      </c>
      <c r="D6" s="805"/>
      <c r="E6" s="488">
        <f>IF(G6=0,0,IF(G6+F6&lt;1000,1000,G6+F6))</f>
        <v>1000</v>
      </c>
      <c r="F6" s="489">
        <f t="shared" si="0"/>
        <v>0</v>
      </c>
      <c r="G6" s="490">
        <v>1000</v>
      </c>
      <c r="H6" s="491">
        <f t="shared" si="1"/>
        <v>0</v>
      </c>
      <c r="I6" s="492">
        <f>IF(M6=0,0,G6-M6)</f>
        <v>0</v>
      </c>
      <c r="J6" s="493">
        <v>4</v>
      </c>
      <c r="K6" s="686">
        <v>10</v>
      </c>
      <c r="L6" s="495">
        <v>8</v>
      </c>
      <c r="M6" s="496">
        <f t="shared" si="2"/>
        <v>1000</v>
      </c>
      <c r="N6" s="492">
        <f t="shared" si="3"/>
        <v>66</v>
      </c>
      <c r="O6" s="497">
        <f t="shared" si="4"/>
        <v>64</v>
      </c>
      <c r="P6" s="498">
        <v>11</v>
      </c>
      <c r="Q6" s="499">
        <v>2</v>
      </c>
      <c r="R6" s="500">
        <v>16</v>
      </c>
      <c r="S6" s="501">
        <v>1</v>
      </c>
      <c r="T6" s="502">
        <v>17</v>
      </c>
      <c r="U6" s="503">
        <v>0</v>
      </c>
      <c r="V6" s="500">
        <v>14</v>
      </c>
      <c r="W6" s="503">
        <v>2</v>
      </c>
      <c r="X6" s="502">
        <v>12</v>
      </c>
      <c r="Y6" s="503">
        <v>1</v>
      </c>
      <c r="Z6" s="502">
        <v>7</v>
      </c>
      <c r="AA6" s="503">
        <v>2</v>
      </c>
      <c r="AB6" s="502">
        <v>4</v>
      </c>
      <c r="AC6" s="501">
        <v>2</v>
      </c>
      <c r="AD6" s="498">
        <v>5</v>
      </c>
      <c r="AE6" s="499">
        <v>0</v>
      </c>
      <c r="AF6" s="504">
        <v>99</v>
      </c>
      <c r="AG6" s="501">
        <v>0</v>
      </c>
      <c r="AH6" s="500">
        <v>99</v>
      </c>
      <c r="AI6" s="503">
        <v>0</v>
      </c>
      <c r="AJ6" s="500">
        <v>99</v>
      </c>
      <c r="AK6" s="503">
        <v>0</v>
      </c>
      <c r="AL6" s="474"/>
      <c r="AM6" s="475">
        <f t="shared" ref="AM6:AM22" si="27">SUM(Q6+S6+U6+W6+Y6+AA6+AC6+AE6+AG6+AI6+AK6)</f>
        <v>10</v>
      </c>
      <c r="AN6" s="474"/>
      <c r="AO6" s="505">
        <f t="shared" si="5"/>
        <v>1000</v>
      </c>
      <c r="AP6" s="506">
        <f t="shared" si="6"/>
        <v>1000</v>
      </c>
      <c r="AQ6" s="507">
        <f t="shared" si="7"/>
        <v>1000</v>
      </c>
      <c r="AR6" s="506">
        <f t="shared" si="8"/>
        <v>1000</v>
      </c>
      <c r="AS6" s="507">
        <f t="shared" si="9"/>
        <v>1000</v>
      </c>
      <c r="AT6" s="507">
        <f t="shared" si="10"/>
        <v>1000</v>
      </c>
      <c r="AU6" s="507">
        <f t="shared" si="11"/>
        <v>1000</v>
      </c>
      <c r="AV6" s="507">
        <f t="shared" si="12"/>
        <v>1000</v>
      </c>
      <c r="AW6" s="506">
        <f t="shared" si="13"/>
        <v>0</v>
      </c>
      <c r="AX6" s="507">
        <f t="shared" si="14"/>
        <v>0</v>
      </c>
      <c r="AY6" s="508">
        <f t="shared" si="15"/>
        <v>0</v>
      </c>
      <c r="AZ6" s="428"/>
      <c r="BA6" s="509">
        <f t="shared" si="16"/>
        <v>9</v>
      </c>
      <c r="BB6" s="510">
        <f t="shared" si="17"/>
        <v>7</v>
      </c>
      <c r="BC6" s="510">
        <f t="shared" si="18"/>
        <v>12</v>
      </c>
      <c r="BD6" s="511">
        <f t="shared" si="19"/>
        <v>9</v>
      </c>
      <c r="BE6" s="510">
        <f t="shared" si="20"/>
        <v>9</v>
      </c>
      <c r="BF6" s="510">
        <f t="shared" si="21"/>
        <v>2</v>
      </c>
      <c r="BG6" s="510">
        <f t="shared" si="22"/>
        <v>8</v>
      </c>
      <c r="BH6" s="510">
        <f t="shared" si="23"/>
        <v>10</v>
      </c>
      <c r="BI6" s="510">
        <f t="shared" si="24"/>
        <v>0</v>
      </c>
      <c r="BJ6" s="510">
        <f t="shared" si="25"/>
        <v>0</v>
      </c>
      <c r="BK6" s="510">
        <f t="shared" si="26"/>
        <v>0</v>
      </c>
      <c r="BL6" s="512">
        <f>SUM(BA6,BB6,BC6,BD6,BE6,BG6,BF6,BH6,BI6,BJ6,BK6)</f>
        <v>66</v>
      </c>
      <c r="BM6" s="506">
        <f>IF($AX$1&gt;7,(IF($AX$1=8,MIN(BA6:BH6),IF($AX$1=9,MIN(BA6:BI6),IF($AX$1=10,MIN(BA6:BJ6),IF($AX$1=11,MIN(BA6:BK6)))))),(IF($AX$1=4,MIN(BA6:BD6),IF($AX$1=5,MIN(BA6:BE6),IF($AX$1=6,MIN(BA6:BF6),IF($AX$1=7,MIN(BA6:BG6)))))))</f>
        <v>2</v>
      </c>
      <c r="BN6" s="506">
        <f>IF($AX$1&gt;7,(IF($AX$1=8,MAX(BA6:BH6),IF($AX$1=9,MAX(BA6:BI6),IF($AX$1=10,MAX(BA6:BJ6),IF($AX$1=11,MAX(BA6:BK6)))))),(IF($AX$1=4,MAX(BA6:BD6),IF($AX$1=5,MAX(BA6:BE6),IF($AX$1=6,MAX(BA6:BF6),IF($AX$1=7,MAX(BA6:BG6)))))))</f>
        <v>12</v>
      </c>
      <c r="BO6" s="513">
        <f t="shared" ref="BO6:BO22" si="28">SUM($BL6-$BM6)</f>
        <v>64</v>
      </c>
      <c r="BP6" s="434"/>
    </row>
    <row r="7" spans="1:68" ht="15">
      <c r="A7" s="485">
        <v>3</v>
      </c>
      <c r="B7" s="803" t="s">
        <v>29</v>
      </c>
      <c r="C7" s="808" t="s">
        <v>20</v>
      </c>
      <c r="D7" s="805"/>
      <c r="E7" s="514">
        <f t="shared" ref="E7:E22" si="29">IF(G7=0,0,IF(G7+F7&lt;1000,1000,G7+F7))</f>
        <v>1000</v>
      </c>
      <c r="F7" s="489">
        <f t="shared" si="0"/>
        <v>0</v>
      </c>
      <c r="G7" s="490">
        <v>1000</v>
      </c>
      <c r="H7" s="491">
        <f t="shared" si="1"/>
        <v>0</v>
      </c>
      <c r="I7" s="492">
        <f t="shared" ref="I7:I22" si="30">IF(M7=0,0,G7-M7)</f>
        <v>0</v>
      </c>
      <c r="J7" s="493">
        <v>13</v>
      </c>
      <c r="K7" s="686">
        <v>8</v>
      </c>
      <c r="L7" s="495">
        <v>7</v>
      </c>
      <c r="M7" s="496">
        <f t="shared" si="2"/>
        <v>1000</v>
      </c>
      <c r="N7" s="492">
        <f t="shared" si="3"/>
        <v>49</v>
      </c>
      <c r="O7" s="497">
        <f t="shared" si="4"/>
        <v>49</v>
      </c>
      <c r="P7" s="498">
        <v>12</v>
      </c>
      <c r="Q7" s="499">
        <v>0</v>
      </c>
      <c r="R7" s="500">
        <v>11</v>
      </c>
      <c r="S7" s="501">
        <v>0</v>
      </c>
      <c r="T7" s="502">
        <v>99</v>
      </c>
      <c r="U7" s="503">
        <v>2</v>
      </c>
      <c r="V7" s="500">
        <v>10</v>
      </c>
      <c r="W7" s="503">
        <v>0</v>
      </c>
      <c r="X7" s="502">
        <v>7</v>
      </c>
      <c r="Y7" s="503">
        <v>2</v>
      </c>
      <c r="Z7" s="502">
        <v>8</v>
      </c>
      <c r="AA7" s="503">
        <v>0</v>
      </c>
      <c r="AB7" s="502">
        <v>6</v>
      </c>
      <c r="AC7" s="501">
        <v>2</v>
      </c>
      <c r="AD7" s="498">
        <v>16</v>
      </c>
      <c r="AE7" s="499">
        <v>2</v>
      </c>
      <c r="AF7" s="504">
        <v>99</v>
      </c>
      <c r="AG7" s="501">
        <v>0</v>
      </c>
      <c r="AH7" s="500">
        <v>99</v>
      </c>
      <c r="AI7" s="503">
        <v>0</v>
      </c>
      <c r="AJ7" s="500">
        <v>99</v>
      </c>
      <c r="AK7" s="503">
        <v>0</v>
      </c>
      <c r="AL7" s="474"/>
      <c r="AM7" s="475">
        <f t="shared" si="27"/>
        <v>8</v>
      </c>
      <c r="AN7" s="474"/>
      <c r="AO7" s="505">
        <f t="shared" si="5"/>
        <v>1000</v>
      </c>
      <c r="AP7" s="506">
        <f t="shared" si="6"/>
        <v>1000</v>
      </c>
      <c r="AQ7" s="507">
        <f t="shared" si="7"/>
        <v>0</v>
      </c>
      <c r="AR7" s="506">
        <f t="shared" si="8"/>
        <v>1000</v>
      </c>
      <c r="AS7" s="507">
        <f t="shared" si="9"/>
        <v>1000</v>
      </c>
      <c r="AT7" s="507">
        <f t="shared" si="10"/>
        <v>1000</v>
      </c>
      <c r="AU7" s="507">
        <f t="shared" si="11"/>
        <v>1000</v>
      </c>
      <c r="AV7" s="507">
        <f t="shared" si="12"/>
        <v>1000</v>
      </c>
      <c r="AW7" s="506">
        <f t="shared" si="13"/>
        <v>0</v>
      </c>
      <c r="AX7" s="507">
        <f t="shared" si="14"/>
        <v>0</v>
      </c>
      <c r="AY7" s="508">
        <f t="shared" si="15"/>
        <v>0</v>
      </c>
      <c r="AZ7" s="428"/>
      <c r="BA7" s="509">
        <f t="shared" si="16"/>
        <v>9</v>
      </c>
      <c r="BB7" s="510">
        <f t="shared" si="17"/>
        <v>9</v>
      </c>
      <c r="BC7" s="510">
        <f t="shared" si="18"/>
        <v>0</v>
      </c>
      <c r="BD7" s="511">
        <f t="shared" si="19"/>
        <v>9</v>
      </c>
      <c r="BE7" s="510">
        <f t="shared" si="20"/>
        <v>2</v>
      </c>
      <c r="BF7" s="510">
        <f t="shared" si="21"/>
        <v>9</v>
      </c>
      <c r="BG7" s="510">
        <f t="shared" si="22"/>
        <v>4</v>
      </c>
      <c r="BH7" s="510">
        <f t="shared" si="23"/>
        <v>7</v>
      </c>
      <c r="BI7" s="510">
        <f t="shared" si="24"/>
        <v>0</v>
      </c>
      <c r="BJ7" s="510">
        <f t="shared" si="25"/>
        <v>0</v>
      </c>
      <c r="BK7" s="510">
        <f t="shared" si="26"/>
        <v>0</v>
      </c>
      <c r="BL7" s="512">
        <f t="shared" ref="BL7:BL22" si="31">SUM(BA7,BB7,BC7,BD7,BE7,BG7,BF7,BH7,BI7,BJ7,BK7)</f>
        <v>49</v>
      </c>
      <c r="BM7" s="506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506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9</v>
      </c>
      <c r="BO7" s="513">
        <f t="shared" si="28"/>
        <v>49</v>
      </c>
      <c r="BP7" s="434"/>
    </row>
    <row r="8" spans="1:68" ht="15">
      <c r="A8" s="485">
        <v>4</v>
      </c>
      <c r="B8" s="803" t="s">
        <v>19</v>
      </c>
      <c r="C8" s="808" t="s">
        <v>20</v>
      </c>
      <c r="D8" s="805"/>
      <c r="E8" s="514">
        <f t="shared" si="29"/>
        <v>1000</v>
      </c>
      <c r="F8" s="489">
        <f t="shared" si="0"/>
        <v>0</v>
      </c>
      <c r="G8" s="490">
        <v>1000</v>
      </c>
      <c r="H8" s="491">
        <f t="shared" si="1"/>
        <v>0</v>
      </c>
      <c r="I8" s="492">
        <f t="shared" si="30"/>
        <v>0</v>
      </c>
      <c r="J8" s="493">
        <v>12</v>
      </c>
      <c r="K8" s="686">
        <v>8</v>
      </c>
      <c r="L8" s="495">
        <v>7</v>
      </c>
      <c r="M8" s="496">
        <f t="shared" si="2"/>
        <v>1000</v>
      </c>
      <c r="N8" s="492">
        <f t="shared" si="3"/>
        <v>64</v>
      </c>
      <c r="O8" s="497">
        <f t="shared" si="4"/>
        <v>64</v>
      </c>
      <c r="P8" s="498">
        <v>13</v>
      </c>
      <c r="Q8" s="499">
        <v>2</v>
      </c>
      <c r="R8" s="500">
        <v>15</v>
      </c>
      <c r="S8" s="501">
        <v>1</v>
      </c>
      <c r="T8" s="502">
        <v>16</v>
      </c>
      <c r="U8" s="503">
        <v>1</v>
      </c>
      <c r="V8" s="500">
        <v>1</v>
      </c>
      <c r="W8" s="503">
        <v>1</v>
      </c>
      <c r="X8" s="502">
        <v>17</v>
      </c>
      <c r="Y8" s="503">
        <v>1</v>
      </c>
      <c r="Z8" s="502">
        <v>5</v>
      </c>
      <c r="AA8" s="503">
        <v>0</v>
      </c>
      <c r="AB8" s="502">
        <v>2</v>
      </c>
      <c r="AC8" s="501">
        <v>0</v>
      </c>
      <c r="AD8" s="516">
        <v>99</v>
      </c>
      <c r="AE8" s="499">
        <v>2</v>
      </c>
      <c r="AF8" s="504">
        <v>99</v>
      </c>
      <c r="AG8" s="501">
        <v>0</v>
      </c>
      <c r="AH8" s="500">
        <v>99</v>
      </c>
      <c r="AI8" s="503">
        <v>0</v>
      </c>
      <c r="AJ8" s="500">
        <v>99</v>
      </c>
      <c r="AK8" s="503">
        <v>0</v>
      </c>
      <c r="AL8" s="474"/>
      <c r="AM8" s="475">
        <f t="shared" si="27"/>
        <v>8</v>
      </c>
      <c r="AN8" s="474"/>
      <c r="AO8" s="505">
        <f t="shared" si="5"/>
        <v>1000</v>
      </c>
      <c r="AP8" s="506">
        <f t="shared" si="6"/>
        <v>1000</v>
      </c>
      <c r="AQ8" s="507">
        <f t="shared" si="7"/>
        <v>1000</v>
      </c>
      <c r="AR8" s="506">
        <f t="shared" si="8"/>
        <v>1000</v>
      </c>
      <c r="AS8" s="507">
        <f t="shared" si="9"/>
        <v>1000</v>
      </c>
      <c r="AT8" s="507">
        <f t="shared" si="10"/>
        <v>1000</v>
      </c>
      <c r="AU8" s="507">
        <f t="shared" si="11"/>
        <v>1000</v>
      </c>
      <c r="AV8" s="507">
        <f t="shared" si="12"/>
        <v>0</v>
      </c>
      <c r="AW8" s="506">
        <f t="shared" si="13"/>
        <v>0</v>
      </c>
      <c r="AX8" s="507">
        <f t="shared" si="14"/>
        <v>0</v>
      </c>
      <c r="AY8" s="508">
        <f t="shared" si="15"/>
        <v>0</v>
      </c>
      <c r="AZ8" s="428"/>
      <c r="BA8" s="509">
        <f t="shared" si="16"/>
        <v>7</v>
      </c>
      <c r="BB8" s="510">
        <f t="shared" si="17"/>
        <v>9</v>
      </c>
      <c r="BC8" s="510">
        <f t="shared" si="18"/>
        <v>7</v>
      </c>
      <c r="BD8" s="511">
        <f t="shared" si="19"/>
        <v>9</v>
      </c>
      <c r="BE8" s="510">
        <f t="shared" si="20"/>
        <v>12</v>
      </c>
      <c r="BF8" s="510">
        <f t="shared" si="21"/>
        <v>10</v>
      </c>
      <c r="BG8" s="510">
        <f t="shared" si="22"/>
        <v>10</v>
      </c>
      <c r="BH8" s="510">
        <f t="shared" si="23"/>
        <v>0</v>
      </c>
      <c r="BI8" s="510">
        <f t="shared" si="24"/>
        <v>0</v>
      </c>
      <c r="BJ8" s="510">
        <f t="shared" si="25"/>
        <v>0</v>
      </c>
      <c r="BK8" s="510">
        <f t="shared" si="26"/>
        <v>0</v>
      </c>
      <c r="BL8" s="512">
        <f t="shared" si="31"/>
        <v>64</v>
      </c>
      <c r="BM8" s="506">
        <f t="shared" si="32"/>
        <v>0</v>
      </c>
      <c r="BN8" s="506">
        <f t="shared" si="33"/>
        <v>12</v>
      </c>
      <c r="BO8" s="513">
        <f t="shared" si="28"/>
        <v>64</v>
      </c>
      <c r="BP8" s="434"/>
    </row>
    <row r="9" spans="1:68" ht="15">
      <c r="A9" s="485">
        <v>5</v>
      </c>
      <c r="B9" s="803" t="s">
        <v>31</v>
      </c>
      <c r="C9" s="808" t="s">
        <v>20</v>
      </c>
      <c r="D9" s="805"/>
      <c r="E9" s="514">
        <f t="shared" si="29"/>
        <v>1000</v>
      </c>
      <c r="F9" s="489">
        <f t="shared" si="0"/>
        <v>0</v>
      </c>
      <c r="G9" s="490">
        <v>1000</v>
      </c>
      <c r="H9" s="491">
        <f t="shared" si="1"/>
        <v>0</v>
      </c>
      <c r="I9" s="492">
        <f t="shared" si="30"/>
        <v>0</v>
      </c>
      <c r="J9" s="515">
        <v>3</v>
      </c>
      <c r="K9" s="686">
        <v>10</v>
      </c>
      <c r="L9" s="495">
        <v>8</v>
      </c>
      <c r="M9" s="496">
        <f t="shared" si="2"/>
        <v>1000</v>
      </c>
      <c r="N9" s="492">
        <f t="shared" si="3"/>
        <v>77</v>
      </c>
      <c r="O9" s="497">
        <f t="shared" si="4"/>
        <v>70</v>
      </c>
      <c r="P9" s="498">
        <v>14</v>
      </c>
      <c r="Q9" s="499">
        <v>2</v>
      </c>
      <c r="R9" s="500">
        <v>12</v>
      </c>
      <c r="S9" s="501">
        <v>1</v>
      </c>
      <c r="T9" s="502">
        <v>10</v>
      </c>
      <c r="U9" s="503">
        <v>2</v>
      </c>
      <c r="V9" s="500">
        <v>16</v>
      </c>
      <c r="W9" s="503">
        <v>1</v>
      </c>
      <c r="X9" s="502">
        <v>9</v>
      </c>
      <c r="Y9" s="503">
        <v>0</v>
      </c>
      <c r="Z9" s="502">
        <v>4</v>
      </c>
      <c r="AA9" s="503">
        <v>2</v>
      </c>
      <c r="AB9" s="502">
        <v>17</v>
      </c>
      <c r="AC9" s="501">
        <v>0</v>
      </c>
      <c r="AD9" s="498">
        <v>2</v>
      </c>
      <c r="AE9" s="499">
        <v>2</v>
      </c>
      <c r="AF9" s="504">
        <v>99</v>
      </c>
      <c r="AG9" s="501">
        <v>0</v>
      </c>
      <c r="AH9" s="500">
        <v>99</v>
      </c>
      <c r="AI9" s="503">
        <v>0</v>
      </c>
      <c r="AJ9" s="500">
        <v>99</v>
      </c>
      <c r="AK9" s="503">
        <v>0</v>
      </c>
      <c r="AL9" s="474"/>
      <c r="AM9" s="475">
        <f t="shared" si="27"/>
        <v>10</v>
      </c>
      <c r="AN9" s="474"/>
      <c r="AO9" s="505">
        <f t="shared" si="5"/>
        <v>1000</v>
      </c>
      <c r="AP9" s="506">
        <f t="shared" si="6"/>
        <v>1000</v>
      </c>
      <c r="AQ9" s="507">
        <f t="shared" si="7"/>
        <v>1000</v>
      </c>
      <c r="AR9" s="506">
        <f t="shared" si="8"/>
        <v>1000</v>
      </c>
      <c r="AS9" s="507">
        <f t="shared" si="9"/>
        <v>1000</v>
      </c>
      <c r="AT9" s="507">
        <f t="shared" si="10"/>
        <v>1000</v>
      </c>
      <c r="AU9" s="507">
        <f t="shared" si="11"/>
        <v>1000</v>
      </c>
      <c r="AV9" s="507">
        <f t="shared" si="12"/>
        <v>1000</v>
      </c>
      <c r="AW9" s="506">
        <f t="shared" si="13"/>
        <v>0</v>
      </c>
      <c r="AX9" s="507">
        <f t="shared" si="14"/>
        <v>0</v>
      </c>
      <c r="AY9" s="508">
        <f t="shared" si="15"/>
        <v>0</v>
      </c>
      <c r="AZ9" s="428"/>
      <c r="BA9" s="509">
        <f t="shared" si="16"/>
        <v>9</v>
      </c>
      <c r="BB9" s="510">
        <f t="shared" si="17"/>
        <v>9</v>
      </c>
      <c r="BC9" s="510">
        <f t="shared" si="18"/>
        <v>9</v>
      </c>
      <c r="BD9" s="511">
        <f t="shared" si="19"/>
        <v>7</v>
      </c>
      <c r="BE9" s="510">
        <f t="shared" si="20"/>
        <v>13</v>
      </c>
      <c r="BF9" s="510">
        <f t="shared" si="21"/>
        <v>8</v>
      </c>
      <c r="BG9" s="510">
        <f t="shared" si="22"/>
        <v>12</v>
      </c>
      <c r="BH9" s="510">
        <f t="shared" si="23"/>
        <v>10</v>
      </c>
      <c r="BI9" s="510">
        <f t="shared" si="24"/>
        <v>0</v>
      </c>
      <c r="BJ9" s="510">
        <f t="shared" si="25"/>
        <v>0</v>
      </c>
      <c r="BK9" s="510">
        <f t="shared" si="26"/>
        <v>0</v>
      </c>
      <c r="BL9" s="512">
        <f t="shared" si="31"/>
        <v>77</v>
      </c>
      <c r="BM9" s="506">
        <f t="shared" si="32"/>
        <v>7</v>
      </c>
      <c r="BN9" s="506">
        <f t="shared" si="33"/>
        <v>13</v>
      </c>
      <c r="BO9" s="513">
        <f t="shared" si="28"/>
        <v>70</v>
      </c>
      <c r="BP9" s="434"/>
    </row>
    <row r="10" spans="1:68" ht="15">
      <c r="A10" s="485">
        <v>6</v>
      </c>
      <c r="B10" s="803" t="s">
        <v>365</v>
      </c>
      <c r="C10" s="808" t="s">
        <v>20</v>
      </c>
      <c r="D10" s="805"/>
      <c r="E10" s="514">
        <f t="shared" si="29"/>
        <v>1000</v>
      </c>
      <c r="F10" s="489">
        <f t="shared" si="0"/>
        <v>0</v>
      </c>
      <c r="G10" s="490">
        <v>1000</v>
      </c>
      <c r="H10" s="491">
        <f t="shared" si="1"/>
        <v>0</v>
      </c>
      <c r="I10" s="492">
        <f t="shared" si="30"/>
        <v>0</v>
      </c>
      <c r="J10" s="493">
        <v>16</v>
      </c>
      <c r="K10" s="686">
        <v>4</v>
      </c>
      <c r="L10" s="495">
        <v>7</v>
      </c>
      <c r="M10" s="496">
        <f t="shared" si="2"/>
        <v>1000</v>
      </c>
      <c r="N10" s="492">
        <f t="shared" si="3"/>
        <v>53</v>
      </c>
      <c r="O10" s="497">
        <f t="shared" si="4"/>
        <v>53</v>
      </c>
      <c r="P10" s="498">
        <v>15</v>
      </c>
      <c r="Q10" s="499">
        <v>0</v>
      </c>
      <c r="R10" s="500">
        <v>7</v>
      </c>
      <c r="S10" s="501">
        <v>2</v>
      </c>
      <c r="T10" s="502">
        <v>8</v>
      </c>
      <c r="U10" s="503">
        <v>0</v>
      </c>
      <c r="V10" s="500">
        <v>13</v>
      </c>
      <c r="W10" s="503">
        <v>0</v>
      </c>
      <c r="X10" s="502">
        <v>99</v>
      </c>
      <c r="Y10" s="503">
        <v>2</v>
      </c>
      <c r="Z10" s="502">
        <v>12</v>
      </c>
      <c r="AA10" s="503">
        <v>0</v>
      </c>
      <c r="AB10" s="502">
        <v>3</v>
      </c>
      <c r="AC10" s="501">
        <v>0</v>
      </c>
      <c r="AD10" s="516">
        <v>1</v>
      </c>
      <c r="AE10" s="499">
        <v>0</v>
      </c>
      <c r="AF10" s="504">
        <v>99</v>
      </c>
      <c r="AG10" s="501">
        <v>0</v>
      </c>
      <c r="AH10" s="500">
        <v>99</v>
      </c>
      <c r="AI10" s="503">
        <v>0</v>
      </c>
      <c r="AJ10" s="500">
        <v>99</v>
      </c>
      <c r="AK10" s="503">
        <v>0</v>
      </c>
      <c r="AL10" s="474"/>
      <c r="AM10" s="475">
        <f t="shared" si="27"/>
        <v>4</v>
      </c>
      <c r="AN10" s="474"/>
      <c r="AO10" s="505">
        <f t="shared" si="5"/>
        <v>1000</v>
      </c>
      <c r="AP10" s="506">
        <f t="shared" si="6"/>
        <v>1000</v>
      </c>
      <c r="AQ10" s="507">
        <f t="shared" si="7"/>
        <v>1000</v>
      </c>
      <c r="AR10" s="506">
        <f t="shared" si="8"/>
        <v>1000</v>
      </c>
      <c r="AS10" s="507">
        <f t="shared" si="9"/>
        <v>0</v>
      </c>
      <c r="AT10" s="507">
        <f t="shared" si="10"/>
        <v>1000</v>
      </c>
      <c r="AU10" s="507">
        <f t="shared" si="11"/>
        <v>1000</v>
      </c>
      <c r="AV10" s="507">
        <f t="shared" si="12"/>
        <v>1000</v>
      </c>
      <c r="AW10" s="506">
        <f t="shared" si="13"/>
        <v>0</v>
      </c>
      <c r="AX10" s="507">
        <f t="shared" si="14"/>
        <v>0</v>
      </c>
      <c r="AY10" s="508">
        <f t="shared" si="15"/>
        <v>0</v>
      </c>
      <c r="AZ10" s="428"/>
      <c r="BA10" s="509">
        <f t="shared" si="16"/>
        <v>9</v>
      </c>
      <c r="BB10" s="510">
        <f t="shared" si="17"/>
        <v>2</v>
      </c>
      <c r="BC10" s="510">
        <f t="shared" si="18"/>
        <v>9</v>
      </c>
      <c r="BD10" s="511">
        <f t="shared" si="19"/>
        <v>7</v>
      </c>
      <c r="BE10" s="510">
        <f t="shared" si="20"/>
        <v>0</v>
      </c>
      <c r="BF10" s="510">
        <f t="shared" si="21"/>
        <v>9</v>
      </c>
      <c r="BG10" s="510">
        <f t="shared" si="22"/>
        <v>8</v>
      </c>
      <c r="BH10" s="510">
        <f t="shared" si="23"/>
        <v>9</v>
      </c>
      <c r="BI10" s="510">
        <f t="shared" si="24"/>
        <v>0</v>
      </c>
      <c r="BJ10" s="510">
        <f t="shared" si="25"/>
        <v>0</v>
      </c>
      <c r="BK10" s="510">
        <f t="shared" si="26"/>
        <v>0</v>
      </c>
      <c r="BL10" s="512">
        <f t="shared" si="31"/>
        <v>53</v>
      </c>
      <c r="BM10" s="506">
        <f t="shared" si="32"/>
        <v>0</v>
      </c>
      <c r="BN10" s="506">
        <f t="shared" si="33"/>
        <v>9</v>
      </c>
      <c r="BO10" s="513">
        <f t="shared" si="28"/>
        <v>53</v>
      </c>
      <c r="BP10" s="434"/>
    </row>
    <row r="11" spans="1:68" ht="15">
      <c r="A11" s="485">
        <v>7</v>
      </c>
      <c r="B11" s="803" t="s">
        <v>175</v>
      </c>
      <c r="C11" s="808" t="s">
        <v>20</v>
      </c>
      <c r="D11" s="805"/>
      <c r="E11" s="514">
        <f t="shared" si="29"/>
        <v>1000</v>
      </c>
      <c r="F11" s="489">
        <f t="shared" si="0"/>
        <v>0</v>
      </c>
      <c r="G11" s="490">
        <v>1000</v>
      </c>
      <c r="H11" s="491">
        <f t="shared" si="1"/>
        <v>0</v>
      </c>
      <c r="I11" s="492">
        <f t="shared" si="30"/>
        <v>0</v>
      </c>
      <c r="J11" s="493">
        <v>17</v>
      </c>
      <c r="K11" s="686">
        <v>2</v>
      </c>
      <c r="L11" s="495">
        <v>7</v>
      </c>
      <c r="M11" s="496">
        <f t="shared" si="2"/>
        <v>1000</v>
      </c>
      <c r="N11" s="492">
        <f t="shared" si="3"/>
        <v>54</v>
      </c>
      <c r="O11" s="497">
        <f t="shared" si="4"/>
        <v>54</v>
      </c>
      <c r="P11" s="498">
        <v>16</v>
      </c>
      <c r="Q11" s="499">
        <v>0</v>
      </c>
      <c r="R11" s="500">
        <v>6</v>
      </c>
      <c r="S11" s="501">
        <v>0</v>
      </c>
      <c r="T11" s="502">
        <v>1</v>
      </c>
      <c r="U11" s="503">
        <v>0</v>
      </c>
      <c r="V11" s="500">
        <v>99</v>
      </c>
      <c r="W11" s="503">
        <v>2</v>
      </c>
      <c r="X11" s="502">
        <v>3</v>
      </c>
      <c r="Y11" s="503">
        <v>0</v>
      </c>
      <c r="Z11" s="502">
        <v>2</v>
      </c>
      <c r="AA11" s="503">
        <v>0</v>
      </c>
      <c r="AB11" s="502">
        <v>13</v>
      </c>
      <c r="AC11" s="501">
        <v>0</v>
      </c>
      <c r="AD11" s="517">
        <v>8</v>
      </c>
      <c r="AE11" s="499">
        <v>0</v>
      </c>
      <c r="AF11" s="504">
        <v>99</v>
      </c>
      <c r="AG11" s="501">
        <v>0</v>
      </c>
      <c r="AH11" s="500">
        <v>99</v>
      </c>
      <c r="AI11" s="503">
        <v>0</v>
      </c>
      <c r="AJ11" s="500">
        <v>99</v>
      </c>
      <c r="AK11" s="503">
        <v>0</v>
      </c>
      <c r="AL11" s="474"/>
      <c r="AM11" s="475">
        <f t="shared" si="27"/>
        <v>2</v>
      </c>
      <c r="AN11" s="474"/>
      <c r="AO11" s="505">
        <f t="shared" si="5"/>
        <v>1000</v>
      </c>
      <c r="AP11" s="506">
        <f t="shared" si="6"/>
        <v>1000</v>
      </c>
      <c r="AQ11" s="507">
        <f t="shared" si="7"/>
        <v>1000</v>
      </c>
      <c r="AR11" s="506">
        <f t="shared" si="8"/>
        <v>0</v>
      </c>
      <c r="AS11" s="507">
        <f t="shared" si="9"/>
        <v>1000</v>
      </c>
      <c r="AT11" s="507">
        <f t="shared" si="10"/>
        <v>1000</v>
      </c>
      <c r="AU11" s="507">
        <f t="shared" si="11"/>
        <v>1000</v>
      </c>
      <c r="AV11" s="507">
        <f t="shared" si="12"/>
        <v>1000</v>
      </c>
      <c r="AW11" s="506">
        <f t="shared" si="13"/>
        <v>0</v>
      </c>
      <c r="AX11" s="507">
        <f t="shared" si="14"/>
        <v>0</v>
      </c>
      <c r="AY11" s="508">
        <f t="shared" si="15"/>
        <v>0</v>
      </c>
      <c r="AZ11" s="428"/>
      <c r="BA11" s="509">
        <f t="shared" si="16"/>
        <v>7</v>
      </c>
      <c r="BB11" s="510">
        <f t="shared" si="17"/>
        <v>4</v>
      </c>
      <c r="BC11" s="510">
        <f t="shared" si="18"/>
        <v>9</v>
      </c>
      <c r="BD11" s="511">
        <f t="shared" si="19"/>
        <v>0</v>
      </c>
      <c r="BE11" s="510">
        <f t="shared" si="20"/>
        <v>8</v>
      </c>
      <c r="BF11" s="510">
        <f t="shared" si="21"/>
        <v>10</v>
      </c>
      <c r="BG11" s="510">
        <f t="shared" si="22"/>
        <v>7</v>
      </c>
      <c r="BH11" s="510">
        <f t="shared" si="23"/>
        <v>9</v>
      </c>
      <c r="BI11" s="510">
        <f t="shared" si="24"/>
        <v>0</v>
      </c>
      <c r="BJ11" s="510">
        <f t="shared" si="25"/>
        <v>0</v>
      </c>
      <c r="BK11" s="510">
        <f t="shared" si="26"/>
        <v>0</v>
      </c>
      <c r="BL11" s="512">
        <f t="shared" si="31"/>
        <v>54</v>
      </c>
      <c r="BM11" s="506">
        <f t="shared" si="32"/>
        <v>0</v>
      </c>
      <c r="BN11" s="506">
        <f t="shared" si="33"/>
        <v>10</v>
      </c>
      <c r="BO11" s="513">
        <f t="shared" si="28"/>
        <v>54</v>
      </c>
      <c r="BP11" s="434"/>
    </row>
    <row r="12" spans="1:68" ht="15">
      <c r="A12" s="485">
        <v>8</v>
      </c>
      <c r="B12" s="803" t="s">
        <v>28</v>
      </c>
      <c r="C12" s="808" t="s">
        <v>20</v>
      </c>
      <c r="D12" s="806"/>
      <c r="E12" s="514">
        <f t="shared" si="29"/>
        <v>1000</v>
      </c>
      <c r="F12" s="489">
        <f t="shared" si="0"/>
        <v>0</v>
      </c>
      <c r="G12" s="490">
        <v>1000</v>
      </c>
      <c r="H12" s="491">
        <f t="shared" si="1"/>
        <v>0</v>
      </c>
      <c r="I12" s="492">
        <f t="shared" si="30"/>
        <v>0</v>
      </c>
      <c r="J12" s="493">
        <v>11</v>
      </c>
      <c r="K12" s="686">
        <v>9</v>
      </c>
      <c r="L12" s="495">
        <v>8</v>
      </c>
      <c r="M12" s="496">
        <f t="shared" si="2"/>
        <v>1000</v>
      </c>
      <c r="N12" s="492">
        <f t="shared" si="3"/>
        <v>60</v>
      </c>
      <c r="O12" s="497">
        <f t="shared" si="4"/>
        <v>58</v>
      </c>
      <c r="P12" s="498">
        <v>17</v>
      </c>
      <c r="Q12" s="499">
        <v>1</v>
      </c>
      <c r="R12" s="500">
        <v>13</v>
      </c>
      <c r="S12" s="501">
        <v>1</v>
      </c>
      <c r="T12" s="502">
        <v>6</v>
      </c>
      <c r="U12" s="503">
        <v>2</v>
      </c>
      <c r="V12" s="500">
        <v>15</v>
      </c>
      <c r="W12" s="503">
        <v>1</v>
      </c>
      <c r="X12" s="502">
        <v>14</v>
      </c>
      <c r="Y12" s="503">
        <v>0</v>
      </c>
      <c r="Z12" s="502">
        <v>3</v>
      </c>
      <c r="AA12" s="503">
        <v>2</v>
      </c>
      <c r="AB12" s="502">
        <v>11</v>
      </c>
      <c r="AC12" s="801">
        <v>0</v>
      </c>
      <c r="AD12" s="517">
        <v>7</v>
      </c>
      <c r="AE12" s="499">
        <v>2</v>
      </c>
      <c r="AF12" s="504">
        <v>99</v>
      </c>
      <c r="AG12" s="501">
        <v>0</v>
      </c>
      <c r="AH12" s="500">
        <v>99</v>
      </c>
      <c r="AI12" s="503">
        <v>0</v>
      </c>
      <c r="AJ12" s="500">
        <v>99</v>
      </c>
      <c r="AK12" s="503">
        <v>0</v>
      </c>
      <c r="AL12" s="474"/>
      <c r="AM12" s="475">
        <f t="shared" si="27"/>
        <v>9</v>
      </c>
      <c r="AN12" s="474"/>
      <c r="AO12" s="505">
        <f t="shared" si="5"/>
        <v>1000</v>
      </c>
      <c r="AP12" s="506">
        <f t="shared" si="6"/>
        <v>1000</v>
      </c>
      <c r="AQ12" s="507">
        <f t="shared" si="7"/>
        <v>1000</v>
      </c>
      <c r="AR12" s="506">
        <f t="shared" si="8"/>
        <v>1000</v>
      </c>
      <c r="AS12" s="507">
        <f t="shared" si="9"/>
        <v>1000</v>
      </c>
      <c r="AT12" s="507">
        <f t="shared" si="10"/>
        <v>1000</v>
      </c>
      <c r="AU12" s="507">
        <f t="shared" si="11"/>
        <v>1000</v>
      </c>
      <c r="AV12" s="507">
        <f t="shared" si="12"/>
        <v>1000</v>
      </c>
      <c r="AW12" s="506">
        <f t="shared" si="13"/>
        <v>0</v>
      </c>
      <c r="AX12" s="507">
        <f t="shared" si="14"/>
        <v>0</v>
      </c>
      <c r="AY12" s="508">
        <f t="shared" si="15"/>
        <v>0</v>
      </c>
      <c r="AZ12" s="428"/>
      <c r="BA12" s="509">
        <f t="shared" si="16"/>
        <v>12</v>
      </c>
      <c r="BB12" s="510">
        <f t="shared" si="17"/>
        <v>7</v>
      </c>
      <c r="BC12" s="510">
        <f t="shared" si="18"/>
        <v>4</v>
      </c>
      <c r="BD12" s="511">
        <f t="shared" si="19"/>
        <v>9</v>
      </c>
      <c r="BE12" s="510">
        <f t="shared" si="20"/>
        <v>9</v>
      </c>
      <c r="BF12" s="510">
        <f t="shared" si="21"/>
        <v>8</v>
      </c>
      <c r="BG12" s="510">
        <f t="shared" si="22"/>
        <v>9</v>
      </c>
      <c r="BH12" s="510">
        <f t="shared" si="23"/>
        <v>2</v>
      </c>
      <c r="BI12" s="510">
        <f t="shared" si="24"/>
        <v>0</v>
      </c>
      <c r="BJ12" s="510">
        <f t="shared" si="25"/>
        <v>0</v>
      </c>
      <c r="BK12" s="510">
        <f t="shared" si="26"/>
        <v>0</v>
      </c>
      <c r="BL12" s="512">
        <f t="shared" si="31"/>
        <v>60</v>
      </c>
      <c r="BM12" s="506">
        <f t="shared" si="32"/>
        <v>2</v>
      </c>
      <c r="BN12" s="506">
        <f t="shared" si="33"/>
        <v>12</v>
      </c>
      <c r="BO12" s="513">
        <f t="shared" si="28"/>
        <v>58</v>
      </c>
      <c r="BP12" s="434"/>
    </row>
    <row r="13" spans="1:68" ht="15">
      <c r="A13" s="485">
        <v>9</v>
      </c>
      <c r="B13" s="486" t="s">
        <v>258</v>
      </c>
      <c r="C13" s="807" t="s">
        <v>247</v>
      </c>
      <c r="D13" s="518"/>
      <c r="E13" s="514">
        <f t="shared" si="29"/>
        <v>1040</v>
      </c>
      <c r="F13" s="489">
        <f t="shared" si="0"/>
        <v>40</v>
      </c>
      <c r="G13" s="490">
        <v>1000</v>
      </c>
      <c r="H13" s="491">
        <f t="shared" si="1"/>
        <v>0</v>
      </c>
      <c r="I13" s="492">
        <f t="shared" si="30"/>
        <v>0</v>
      </c>
      <c r="J13" s="515">
        <v>1</v>
      </c>
      <c r="K13" s="686">
        <v>13</v>
      </c>
      <c r="L13" s="495">
        <v>7</v>
      </c>
      <c r="M13" s="496">
        <f t="shared" si="2"/>
        <v>1000</v>
      </c>
      <c r="N13" s="492">
        <f t="shared" si="3"/>
        <v>67</v>
      </c>
      <c r="O13" s="497">
        <f t="shared" si="4"/>
        <v>67</v>
      </c>
      <c r="P13" s="498">
        <v>99</v>
      </c>
      <c r="Q13" s="499">
        <v>2</v>
      </c>
      <c r="R13" s="500">
        <v>10</v>
      </c>
      <c r="S13" s="501">
        <v>1</v>
      </c>
      <c r="T13" s="502">
        <v>12</v>
      </c>
      <c r="U13" s="503">
        <v>2</v>
      </c>
      <c r="V13" s="500">
        <v>17</v>
      </c>
      <c r="W13" s="503">
        <v>2</v>
      </c>
      <c r="X13" s="502">
        <v>5</v>
      </c>
      <c r="Y13" s="503">
        <v>2</v>
      </c>
      <c r="Z13" s="502">
        <v>14</v>
      </c>
      <c r="AA13" s="503">
        <v>1</v>
      </c>
      <c r="AB13" s="502">
        <v>15</v>
      </c>
      <c r="AC13" s="501">
        <v>1</v>
      </c>
      <c r="AD13" s="517">
        <v>11</v>
      </c>
      <c r="AE13" s="499">
        <v>2</v>
      </c>
      <c r="AF13" s="504">
        <v>99</v>
      </c>
      <c r="AG13" s="501">
        <v>0</v>
      </c>
      <c r="AH13" s="500">
        <v>99</v>
      </c>
      <c r="AI13" s="503">
        <v>0</v>
      </c>
      <c r="AJ13" s="500">
        <v>99</v>
      </c>
      <c r="AK13" s="503">
        <v>0</v>
      </c>
      <c r="AL13" s="474"/>
      <c r="AM13" s="475">
        <f t="shared" si="27"/>
        <v>13</v>
      </c>
      <c r="AN13" s="474"/>
      <c r="AO13" s="505">
        <f t="shared" si="5"/>
        <v>0</v>
      </c>
      <c r="AP13" s="506">
        <f t="shared" si="6"/>
        <v>1000</v>
      </c>
      <c r="AQ13" s="507">
        <f t="shared" si="7"/>
        <v>1000</v>
      </c>
      <c r="AR13" s="506">
        <f t="shared" si="8"/>
        <v>1000</v>
      </c>
      <c r="AS13" s="507">
        <f t="shared" si="9"/>
        <v>1000</v>
      </c>
      <c r="AT13" s="507">
        <f t="shared" si="10"/>
        <v>1000</v>
      </c>
      <c r="AU13" s="507">
        <f t="shared" si="11"/>
        <v>1000</v>
      </c>
      <c r="AV13" s="507">
        <f t="shared" si="12"/>
        <v>1000</v>
      </c>
      <c r="AW13" s="506">
        <f t="shared" si="13"/>
        <v>0</v>
      </c>
      <c r="AX13" s="507">
        <f t="shared" si="14"/>
        <v>0</v>
      </c>
      <c r="AY13" s="508">
        <f t="shared" si="15"/>
        <v>0</v>
      </c>
      <c r="AZ13" s="428"/>
      <c r="BA13" s="509">
        <f t="shared" si="16"/>
        <v>0</v>
      </c>
      <c r="BB13" s="510">
        <f t="shared" si="17"/>
        <v>9</v>
      </c>
      <c r="BC13" s="510">
        <f t="shared" si="18"/>
        <v>9</v>
      </c>
      <c r="BD13" s="511">
        <f t="shared" si="19"/>
        <v>12</v>
      </c>
      <c r="BE13" s="510">
        <f t="shared" si="20"/>
        <v>10</v>
      </c>
      <c r="BF13" s="510">
        <f t="shared" si="21"/>
        <v>9</v>
      </c>
      <c r="BG13" s="510">
        <f t="shared" si="22"/>
        <v>9</v>
      </c>
      <c r="BH13" s="510">
        <f t="shared" si="23"/>
        <v>9</v>
      </c>
      <c r="BI13" s="510">
        <f t="shared" si="24"/>
        <v>0</v>
      </c>
      <c r="BJ13" s="510">
        <f t="shared" si="25"/>
        <v>0</v>
      </c>
      <c r="BK13" s="510">
        <f t="shared" si="26"/>
        <v>0</v>
      </c>
      <c r="BL13" s="512">
        <f t="shared" si="31"/>
        <v>67</v>
      </c>
      <c r="BM13" s="506">
        <f t="shared" si="32"/>
        <v>0</v>
      </c>
      <c r="BN13" s="506">
        <f t="shared" si="33"/>
        <v>12</v>
      </c>
      <c r="BO13" s="513">
        <f t="shared" si="28"/>
        <v>67</v>
      </c>
      <c r="BP13" s="434"/>
    </row>
    <row r="14" spans="1:68" ht="15">
      <c r="A14" s="485">
        <v>10</v>
      </c>
      <c r="B14" s="486" t="s">
        <v>17</v>
      </c>
      <c r="C14" s="490" t="s">
        <v>16</v>
      </c>
      <c r="D14" s="518"/>
      <c r="E14" s="514">
        <f t="shared" si="29"/>
        <v>1000</v>
      </c>
      <c r="F14" s="489">
        <f t="shared" si="0"/>
        <v>0</v>
      </c>
      <c r="G14" s="490">
        <v>1000</v>
      </c>
      <c r="H14" s="491">
        <f t="shared" si="1"/>
        <v>0</v>
      </c>
      <c r="I14" s="492">
        <f t="shared" si="30"/>
        <v>0</v>
      </c>
      <c r="J14" s="493">
        <v>5</v>
      </c>
      <c r="K14" s="686">
        <v>9</v>
      </c>
      <c r="L14" s="495">
        <v>8</v>
      </c>
      <c r="M14" s="496">
        <f t="shared" si="2"/>
        <v>1000</v>
      </c>
      <c r="N14" s="492">
        <f t="shared" si="3"/>
        <v>79</v>
      </c>
      <c r="O14" s="497">
        <f t="shared" si="4"/>
        <v>71</v>
      </c>
      <c r="P14" s="498">
        <v>1</v>
      </c>
      <c r="Q14" s="499">
        <v>2</v>
      </c>
      <c r="R14" s="500">
        <v>9</v>
      </c>
      <c r="S14" s="501">
        <v>1</v>
      </c>
      <c r="T14" s="502">
        <v>5</v>
      </c>
      <c r="U14" s="503">
        <v>0</v>
      </c>
      <c r="V14" s="500">
        <v>3</v>
      </c>
      <c r="W14" s="503">
        <v>2</v>
      </c>
      <c r="X14" s="502">
        <v>11</v>
      </c>
      <c r="Y14" s="503">
        <v>2</v>
      </c>
      <c r="Z14" s="502">
        <v>15</v>
      </c>
      <c r="AA14" s="503">
        <v>1</v>
      </c>
      <c r="AB14" s="502">
        <v>14</v>
      </c>
      <c r="AC14" s="501">
        <v>1</v>
      </c>
      <c r="AD14" s="498">
        <v>17</v>
      </c>
      <c r="AE14" s="499">
        <v>0</v>
      </c>
      <c r="AF14" s="504">
        <v>99</v>
      </c>
      <c r="AG14" s="501">
        <v>0</v>
      </c>
      <c r="AH14" s="500">
        <v>99</v>
      </c>
      <c r="AI14" s="503">
        <v>0</v>
      </c>
      <c r="AJ14" s="500">
        <v>99</v>
      </c>
      <c r="AK14" s="503">
        <v>0</v>
      </c>
      <c r="AL14" s="474"/>
      <c r="AM14" s="475">
        <f t="shared" si="27"/>
        <v>9</v>
      </c>
      <c r="AN14" s="474"/>
      <c r="AO14" s="505">
        <f t="shared" si="5"/>
        <v>1000</v>
      </c>
      <c r="AP14" s="506">
        <f t="shared" si="6"/>
        <v>1000</v>
      </c>
      <c r="AQ14" s="507">
        <f t="shared" si="7"/>
        <v>1000</v>
      </c>
      <c r="AR14" s="506">
        <f t="shared" si="8"/>
        <v>1000</v>
      </c>
      <c r="AS14" s="507">
        <f t="shared" si="9"/>
        <v>1000</v>
      </c>
      <c r="AT14" s="507">
        <f t="shared" si="10"/>
        <v>1000</v>
      </c>
      <c r="AU14" s="507">
        <f t="shared" si="11"/>
        <v>1000</v>
      </c>
      <c r="AV14" s="507">
        <f t="shared" si="12"/>
        <v>1000</v>
      </c>
      <c r="AW14" s="506">
        <f t="shared" si="13"/>
        <v>0</v>
      </c>
      <c r="AX14" s="507">
        <f t="shared" si="14"/>
        <v>0</v>
      </c>
      <c r="AY14" s="508">
        <f t="shared" si="15"/>
        <v>0</v>
      </c>
      <c r="AZ14" s="428"/>
      <c r="BA14" s="509">
        <f t="shared" si="16"/>
        <v>9</v>
      </c>
      <c r="BB14" s="510">
        <f t="shared" si="17"/>
        <v>13</v>
      </c>
      <c r="BC14" s="510">
        <f t="shared" si="18"/>
        <v>10</v>
      </c>
      <c r="BD14" s="511">
        <f t="shared" si="19"/>
        <v>8</v>
      </c>
      <c r="BE14" s="510">
        <f t="shared" si="20"/>
        <v>9</v>
      </c>
      <c r="BF14" s="510">
        <f t="shared" si="21"/>
        <v>9</v>
      </c>
      <c r="BG14" s="510">
        <f t="shared" si="22"/>
        <v>9</v>
      </c>
      <c r="BH14" s="510">
        <f t="shared" si="23"/>
        <v>12</v>
      </c>
      <c r="BI14" s="510">
        <f t="shared" si="24"/>
        <v>0</v>
      </c>
      <c r="BJ14" s="510">
        <f t="shared" si="25"/>
        <v>0</v>
      </c>
      <c r="BK14" s="510">
        <f t="shared" si="26"/>
        <v>0</v>
      </c>
      <c r="BL14" s="512">
        <f t="shared" si="31"/>
        <v>79</v>
      </c>
      <c r="BM14" s="506">
        <f t="shared" si="32"/>
        <v>8</v>
      </c>
      <c r="BN14" s="506">
        <f t="shared" si="33"/>
        <v>13</v>
      </c>
      <c r="BO14" s="513">
        <f t="shared" si="28"/>
        <v>71</v>
      </c>
      <c r="BP14" s="434"/>
    </row>
    <row r="15" spans="1:68" ht="15">
      <c r="A15" s="485">
        <v>11</v>
      </c>
      <c r="B15" s="486" t="s">
        <v>375</v>
      </c>
      <c r="C15" s="490" t="s">
        <v>11</v>
      </c>
      <c r="D15" s="518"/>
      <c r="E15" s="514">
        <f t="shared" si="29"/>
        <v>1000</v>
      </c>
      <c r="F15" s="489">
        <f t="shared" si="0"/>
        <v>0</v>
      </c>
      <c r="G15" s="490">
        <v>1000</v>
      </c>
      <c r="H15" s="491">
        <f t="shared" si="1"/>
        <v>0</v>
      </c>
      <c r="I15" s="492">
        <f t="shared" si="30"/>
        <v>0</v>
      </c>
      <c r="J15" s="493">
        <v>7</v>
      </c>
      <c r="K15" s="686">
        <v>9</v>
      </c>
      <c r="L15" s="495">
        <v>8</v>
      </c>
      <c r="M15" s="496">
        <f t="shared" si="2"/>
        <v>1000</v>
      </c>
      <c r="N15" s="492">
        <f t="shared" si="3"/>
        <v>74</v>
      </c>
      <c r="O15" s="497">
        <f t="shared" si="4"/>
        <v>67</v>
      </c>
      <c r="P15" s="498">
        <v>2</v>
      </c>
      <c r="Q15" s="499">
        <v>0</v>
      </c>
      <c r="R15" s="500">
        <v>3</v>
      </c>
      <c r="S15" s="501">
        <v>2</v>
      </c>
      <c r="T15" s="502">
        <v>15</v>
      </c>
      <c r="U15" s="503">
        <v>1</v>
      </c>
      <c r="V15" s="500">
        <v>12</v>
      </c>
      <c r="W15" s="503">
        <v>2</v>
      </c>
      <c r="X15" s="502">
        <v>10</v>
      </c>
      <c r="Y15" s="503">
        <v>0</v>
      </c>
      <c r="Z15" s="502">
        <v>16</v>
      </c>
      <c r="AA15" s="503">
        <v>2</v>
      </c>
      <c r="AB15" s="502">
        <v>8</v>
      </c>
      <c r="AC15" s="501">
        <v>2</v>
      </c>
      <c r="AD15" s="516">
        <v>9</v>
      </c>
      <c r="AE15" s="499">
        <v>0</v>
      </c>
      <c r="AF15" s="504">
        <v>99</v>
      </c>
      <c r="AG15" s="501">
        <v>0</v>
      </c>
      <c r="AH15" s="500">
        <v>99</v>
      </c>
      <c r="AI15" s="503">
        <v>0</v>
      </c>
      <c r="AJ15" s="500">
        <v>99</v>
      </c>
      <c r="AK15" s="503">
        <v>0</v>
      </c>
      <c r="AL15" s="474"/>
      <c r="AM15" s="475">
        <f t="shared" si="27"/>
        <v>9</v>
      </c>
      <c r="AN15" s="474"/>
      <c r="AO15" s="505">
        <f t="shared" si="5"/>
        <v>1000</v>
      </c>
      <c r="AP15" s="506">
        <f t="shared" si="6"/>
        <v>1000</v>
      </c>
      <c r="AQ15" s="507">
        <f t="shared" si="7"/>
        <v>1000</v>
      </c>
      <c r="AR15" s="506">
        <f t="shared" si="8"/>
        <v>1000</v>
      </c>
      <c r="AS15" s="507">
        <f t="shared" si="9"/>
        <v>1000</v>
      </c>
      <c r="AT15" s="507">
        <f t="shared" si="10"/>
        <v>1000</v>
      </c>
      <c r="AU15" s="507">
        <f t="shared" si="11"/>
        <v>1000</v>
      </c>
      <c r="AV15" s="507">
        <f t="shared" si="12"/>
        <v>1000</v>
      </c>
      <c r="AW15" s="506">
        <f t="shared" si="13"/>
        <v>0</v>
      </c>
      <c r="AX15" s="507">
        <f t="shared" si="14"/>
        <v>0</v>
      </c>
      <c r="AY15" s="508">
        <f t="shared" si="15"/>
        <v>0</v>
      </c>
      <c r="AZ15" s="428"/>
      <c r="BA15" s="509">
        <f t="shared" si="16"/>
        <v>10</v>
      </c>
      <c r="BB15" s="510">
        <f t="shared" si="17"/>
        <v>8</v>
      </c>
      <c r="BC15" s="510">
        <f t="shared" si="18"/>
        <v>9</v>
      </c>
      <c r="BD15" s="511">
        <f t="shared" si="19"/>
        <v>9</v>
      </c>
      <c r="BE15" s="510">
        <f t="shared" si="20"/>
        <v>9</v>
      </c>
      <c r="BF15" s="510">
        <f t="shared" si="21"/>
        <v>7</v>
      </c>
      <c r="BG15" s="510">
        <f t="shared" si="22"/>
        <v>9</v>
      </c>
      <c r="BH15" s="510">
        <f t="shared" si="23"/>
        <v>13</v>
      </c>
      <c r="BI15" s="510">
        <f t="shared" si="24"/>
        <v>0</v>
      </c>
      <c r="BJ15" s="510">
        <f t="shared" si="25"/>
        <v>0</v>
      </c>
      <c r="BK15" s="510">
        <f t="shared" si="26"/>
        <v>0</v>
      </c>
      <c r="BL15" s="512">
        <f t="shared" si="31"/>
        <v>74</v>
      </c>
      <c r="BM15" s="506">
        <f t="shared" si="32"/>
        <v>7</v>
      </c>
      <c r="BN15" s="506">
        <f t="shared" si="33"/>
        <v>13</v>
      </c>
      <c r="BO15" s="513">
        <f t="shared" si="28"/>
        <v>67</v>
      </c>
      <c r="BP15" s="434"/>
    </row>
    <row r="16" spans="1:68" ht="15">
      <c r="A16" s="485">
        <v>12</v>
      </c>
      <c r="B16" s="486" t="s">
        <v>32</v>
      </c>
      <c r="C16" s="490" t="s">
        <v>72</v>
      </c>
      <c r="D16" s="518"/>
      <c r="E16" s="514">
        <f t="shared" si="29"/>
        <v>1000</v>
      </c>
      <c r="F16" s="489">
        <f t="shared" si="0"/>
        <v>0</v>
      </c>
      <c r="G16" s="490">
        <v>1000</v>
      </c>
      <c r="H16" s="491">
        <f t="shared" si="1"/>
        <v>0</v>
      </c>
      <c r="I16" s="492">
        <f t="shared" si="30"/>
        <v>0</v>
      </c>
      <c r="J16" s="493">
        <v>8</v>
      </c>
      <c r="K16" s="686">
        <v>9</v>
      </c>
      <c r="L16" s="495">
        <v>8</v>
      </c>
      <c r="M16" s="496">
        <f t="shared" si="2"/>
        <v>1000</v>
      </c>
      <c r="N16" s="492">
        <f t="shared" si="3"/>
        <v>70</v>
      </c>
      <c r="O16" s="497">
        <f t="shared" si="4"/>
        <v>66</v>
      </c>
      <c r="P16" s="498">
        <v>3</v>
      </c>
      <c r="Q16" s="499">
        <v>2</v>
      </c>
      <c r="R16" s="500">
        <v>5</v>
      </c>
      <c r="S16" s="501">
        <v>1</v>
      </c>
      <c r="T16" s="502">
        <v>9</v>
      </c>
      <c r="U16" s="503">
        <v>0</v>
      </c>
      <c r="V16" s="500">
        <v>11</v>
      </c>
      <c r="W16" s="503">
        <v>0</v>
      </c>
      <c r="X16" s="502">
        <v>2</v>
      </c>
      <c r="Y16" s="503">
        <v>1</v>
      </c>
      <c r="Z16" s="502">
        <v>6</v>
      </c>
      <c r="AA16" s="503">
        <v>2</v>
      </c>
      <c r="AB16" s="502">
        <v>1</v>
      </c>
      <c r="AC16" s="501">
        <v>1</v>
      </c>
      <c r="AD16" s="498">
        <v>13</v>
      </c>
      <c r="AE16" s="499">
        <v>2</v>
      </c>
      <c r="AF16" s="504">
        <v>99</v>
      </c>
      <c r="AG16" s="501">
        <v>0</v>
      </c>
      <c r="AH16" s="500">
        <v>99</v>
      </c>
      <c r="AI16" s="503">
        <v>0</v>
      </c>
      <c r="AJ16" s="500">
        <v>99</v>
      </c>
      <c r="AK16" s="503">
        <v>0</v>
      </c>
      <c r="AL16" s="474"/>
      <c r="AM16" s="475">
        <f t="shared" si="27"/>
        <v>9</v>
      </c>
      <c r="AN16" s="474"/>
      <c r="AO16" s="505">
        <f t="shared" si="5"/>
        <v>1000</v>
      </c>
      <c r="AP16" s="506">
        <f t="shared" si="6"/>
        <v>1000</v>
      </c>
      <c r="AQ16" s="507">
        <f t="shared" si="7"/>
        <v>1000</v>
      </c>
      <c r="AR16" s="506">
        <f t="shared" si="8"/>
        <v>1000</v>
      </c>
      <c r="AS16" s="507">
        <f t="shared" si="9"/>
        <v>1000</v>
      </c>
      <c r="AT16" s="507">
        <f t="shared" si="10"/>
        <v>1000</v>
      </c>
      <c r="AU16" s="507">
        <f t="shared" si="11"/>
        <v>1000</v>
      </c>
      <c r="AV16" s="507">
        <f t="shared" si="12"/>
        <v>1000</v>
      </c>
      <c r="AW16" s="506">
        <f t="shared" si="13"/>
        <v>0</v>
      </c>
      <c r="AX16" s="507">
        <f t="shared" si="14"/>
        <v>0</v>
      </c>
      <c r="AY16" s="508">
        <f t="shared" si="15"/>
        <v>0</v>
      </c>
      <c r="AZ16" s="428"/>
      <c r="BA16" s="509">
        <f t="shared" si="16"/>
        <v>8</v>
      </c>
      <c r="BB16" s="510">
        <f t="shared" si="17"/>
        <v>10</v>
      </c>
      <c r="BC16" s="510">
        <f t="shared" si="18"/>
        <v>13</v>
      </c>
      <c r="BD16" s="511">
        <f t="shared" si="19"/>
        <v>9</v>
      </c>
      <c r="BE16" s="510">
        <f t="shared" si="20"/>
        <v>10</v>
      </c>
      <c r="BF16" s="510">
        <f t="shared" si="21"/>
        <v>4</v>
      </c>
      <c r="BG16" s="510">
        <f t="shared" si="22"/>
        <v>9</v>
      </c>
      <c r="BH16" s="510">
        <f t="shared" si="23"/>
        <v>7</v>
      </c>
      <c r="BI16" s="510">
        <f t="shared" si="24"/>
        <v>0</v>
      </c>
      <c r="BJ16" s="510">
        <f t="shared" si="25"/>
        <v>0</v>
      </c>
      <c r="BK16" s="510">
        <f t="shared" si="26"/>
        <v>0</v>
      </c>
      <c r="BL16" s="512">
        <f t="shared" si="31"/>
        <v>70</v>
      </c>
      <c r="BM16" s="506">
        <f t="shared" si="32"/>
        <v>4</v>
      </c>
      <c r="BN16" s="506">
        <f t="shared" si="33"/>
        <v>13</v>
      </c>
      <c r="BO16" s="513">
        <f t="shared" si="28"/>
        <v>66</v>
      </c>
      <c r="BP16" s="434"/>
    </row>
    <row r="17" spans="1:256" ht="15">
      <c r="A17" s="485">
        <v>13</v>
      </c>
      <c r="B17" s="486" t="s">
        <v>207</v>
      </c>
      <c r="C17" s="490" t="s">
        <v>142</v>
      </c>
      <c r="D17" s="487"/>
      <c r="E17" s="514">
        <f t="shared" si="29"/>
        <v>1000</v>
      </c>
      <c r="F17" s="489">
        <f t="shared" si="0"/>
        <v>0</v>
      </c>
      <c r="G17" s="490">
        <v>1000</v>
      </c>
      <c r="H17" s="491">
        <f t="shared" si="1"/>
        <v>0</v>
      </c>
      <c r="I17" s="492">
        <f t="shared" si="30"/>
        <v>0</v>
      </c>
      <c r="J17" s="493">
        <v>15</v>
      </c>
      <c r="K17" s="686">
        <v>7</v>
      </c>
      <c r="L17" s="495">
        <v>7</v>
      </c>
      <c r="M17" s="496">
        <f t="shared" si="2"/>
        <v>1000</v>
      </c>
      <c r="N17" s="492">
        <f t="shared" si="3"/>
        <v>50</v>
      </c>
      <c r="O17" s="497">
        <f t="shared" si="4"/>
        <v>50</v>
      </c>
      <c r="P17" s="498">
        <v>4</v>
      </c>
      <c r="Q17" s="499">
        <v>0</v>
      </c>
      <c r="R17" s="500">
        <v>8</v>
      </c>
      <c r="S17" s="501">
        <v>1</v>
      </c>
      <c r="T17" s="502">
        <v>14</v>
      </c>
      <c r="U17" s="503">
        <v>0</v>
      </c>
      <c r="V17" s="500">
        <v>6</v>
      </c>
      <c r="W17" s="503">
        <v>2</v>
      </c>
      <c r="X17" s="502">
        <v>1</v>
      </c>
      <c r="Y17" s="503">
        <v>0</v>
      </c>
      <c r="Z17" s="502">
        <v>99</v>
      </c>
      <c r="AA17" s="503">
        <v>2</v>
      </c>
      <c r="AB17" s="502">
        <v>7</v>
      </c>
      <c r="AC17" s="501">
        <v>2</v>
      </c>
      <c r="AD17" s="498">
        <v>12</v>
      </c>
      <c r="AE17" s="499">
        <v>0</v>
      </c>
      <c r="AF17" s="504">
        <v>99</v>
      </c>
      <c r="AG17" s="501">
        <v>0</v>
      </c>
      <c r="AH17" s="500">
        <v>99</v>
      </c>
      <c r="AI17" s="503">
        <v>0</v>
      </c>
      <c r="AJ17" s="500">
        <v>99</v>
      </c>
      <c r="AK17" s="503">
        <v>0</v>
      </c>
      <c r="AL17" s="474"/>
      <c r="AM17" s="475">
        <f t="shared" si="27"/>
        <v>7</v>
      </c>
      <c r="AN17" s="474"/>
      <c r="AO17" s="505">
        <f t="shared" si="5"/>
        <v>1000</v>
      </c>
      <c r="AP17" s="506">
        <f t="shared" si="6"/>
        <v>1000</v>
      </c>
      <c r="AQ17" s="507">
        <f t="shared" si="7"/>
        <v>1000</v>
      </c>
      <c r="AR17" s="506">
        <f t="shared" si="8"/>
        <v>1000</v>
      </c>
      <c r="AS17" s="507">
        <f t="shared" si="9"/>
        <v>1000</v>
      </c>
      <c r="AT17" s="507">
        <f t="shared" si="10"/>
        <v>0</v>
      </c>
      <c r="AU17" s="507">
        <f t="shared" si="11"/>
        <v>1000</v>
      </c>
      <c r="AV17" s="507">
        <f t="shared" si="12"/>
        <v>1000</v>
      </c>
      <c r="AW17" s="506">
        <f t="shared" si="13"/>
        <v>0</v>
      </c>
      <c r="AX17" s="507">
        <f t="shared" si="14"/>
        <v>0</v>
      </c>
      <c r="AY17" s="508">
        <f t="shared" si="15"/>
        <v>0</v>
      </c>
      <c r="AZ17" s="428"/>
      <c r="BA17" s="509">
        <f t="shared" si="16"/>
        <v>8</v>
      </c>
      <c r="BB17" s="510">
        <f t="shared" si="17"/>
        <v>9</v>
      </c>
      <c r="BC17" s="510">
        <f t="shared" si="18"/>
        <v>9</v>
      </c>
      <c r="BD17" s="511">
        <f t="shared" si="19"/>
        <v>4</v>
      </c>
      <c r="BE17" s="510">
        <f t="shared" si="20"/>
        <v>9</v>
      </c>
      <c r="BF17" s="510">
        <f t="shared" si="21"/>
        <v>0</v>
      </c>
      <c r="BG17" s="510">
        <f t="shared" si="22"/>
        <v>2</v>
      </c>
      <c r="BH17" s="510">
        <f t="shared" si="23"/>
        <v>9</v>
      </c>
      <c r="BI17" s="510">
        <f t="shared" si="24"/>
        <v>0</v>
      </c>
      <c r="BJ17" s="510">
        <f t="shared" si="25"/>
        <v>0</v>
      </c>
      <c r="BK17" s="510">
        <f t="shared" si="26"/>
        <v>0</v>
      </c>
      <c r="BL17" s="512">
        <f t="shared" si="31"/>
        <v>50</v>
      </c>
      <c r="BM17" s="506">
        <f t="shared" si="32"/>
        <v>0</v>
      </c>
      <c r="BN17" s="506">
        <f t="shared" si="33"/>
        <v>9</v>
      </c>
      <c r="BO17" s="513">
        <f t="shared" si="28"/>
        <v>50</v>
      </c>
      <c r="BP17" s="434"/>
    </row>
    <row r="18" spans="1:256" ht="15">
      <c r="A18" s="485">
        <v>14</v>
      </c>
      <c r="B18" s="486" t="s">
        <v>4</v>
      </c>
      <c r="C18" s="490" t="s">
        <v>11</v>
      </c>
      <c r="D18" s="487"/>
      <c r="E18" s="514">
        <f t="shared" si="29"/>
        <v>1000</v>
      </c>
      <c r="F18" s="489">
        <f t="shared" si="0"/>
        <v>0</v>
      </c>
      <c r="G18" s="490">
        <v>1000</v>
      </c>
      <c r="H18" s="491">
        <f t="shared" si="1"/>
        <v>0</v>
      </c>
      <c r="I18" s="492">
        <f t="shared" si="30"/>
        <v>0</v>
      </c>
      <c r="J18" s="493">
        <v>6</v>
      </c>
      <c r="K18" s="686">
        <v>9</v>
      </c>
      <c r="L18" s="495">
        <v>8</v>
      </c>
      <c r="M18" s="496">
        <f t="shared" si="2"/>
        <v>1000</v>
      </c>
      <c r="N18" s="492">
        <f t="shared" si="3"/>
        <v>76</v>
      </c>
      <c r="O18" s="497">
        <f t="shared" si="4"/>
        <v>69</v>
      </c>
      <c r="P18" s="498">
        <v>5</v>
      </c>
      <c r="Q18" s="499">
        <v>0</v>
      </c>
      <c r="R18" s="500">
        <v>1</v>
      </c>
      <c r="S18" s="501">
        <v>1</v>
      </c>
      <c r="T18" s="502">
        <v>13</v>
      </c>
      <c r="U18" s="503">
        <v>2</v>
      </c>
      <c r="V18" s="500">
        <v>2</v>
      </c>
      <c r="W18" s="503">
        <v>0</v>
      </c>
      <c r="X18" s="502">
        <v>8</v>
      </c>
      <c r="Y18" s="503">
        <v>2</v>
      </c>
      <c r="Z18" s="502">
        <v>9</v>
      </c>
      <c r="AA18" s="503">
        <v>1</v>
      </c>
      <c r="AB18" s="502">
        <v>10</v>
      </c>
      <c r="AC18" s="501">
        <v>1</v>
      </c>
      <c r="AD18" s="498">
        <v>15</v>
      </c>
      <c r="AE18" s="499">
        <v>2</v>
      </c>
      <c r="AF18" s="504">
        <v>99</v>
      </c>
      <c r="AG18" s="501">
        <v>0</v>
      </c>
      <c r="AH18" s="500">
        <v>99</v>
      </c>
      <c r="AI18" s="503">
        <v>0</v>
      </c>
      <c r="AJ18" s="500">
        <v>99</v>
      </c>
      <c r="AK18" s="503">
        <v>0</v>
      </c>
      <c r="AL18" s="474"/>
      <c r="AM18" s="475">
        <f t="shared" si="27"/>
        <v>9</v>
      </c>
      <c r="AN18" s="474"/>
      <c r="AO18" s="505">
        <f t="shared" si="5"/>
        <v>1000</v>
      </c>
      <c r="AP18" s="506">
        <f t="shared" si="6"/>
        <v>1000</v>
      </c>
      <c r="AQ18" s="507">
        <f t="shared" si="7"/>
        <v>1000</v>
      </c>
      <c r="AR18" s="506">
        <f t="shared" si="8"/>
        <v>1000</v>
      </c>
      <c r="AS18" s="507">
        <f t="shared" si="9"/>
        <v>1000</v>
      </c>
      <c r="AT18" s="507">
        <f t="shared" si="10"/>
        <v>1000</v>
      </c>
      <c r="AU18" s="507">
        <f t="shared" si="11"/>
        <v>1000</v>
      </c>
      <c r="AV18" s="507">
        <f t="shared" si="12"/>
        <v>1000</v>
      </c>
      <c r="AW18" s="506">
        <f t="shared" si="13"/>
        <v>0</v>
      </c>
      <c r="AX18" s="507">
        <f t="shared" si="14"/>
        <v>0</v>
      </c>
      <c r="AY18" s="508">
        <f t="shared" si="15"/>
        <v>0</v>
      </c>
      <c r="AZ18" s="428"/>
      <c r="BA18" s="509">
        <f t="shared" si="16"/>
        <v>10</v>
      </c>
      <c r="BB18" s="510">
        <f t="shared" si="17"/>
        <v>9</v>
      </c>
      <c r="BC18" s="510">
        <f t="shared" si="18"/>
        <v>7</v>
      </c>
      <c r="BD18" s="511">
        <f t="shared" si="19"/>
        <v>10</v>
      </c>
      <c r="BE18" s="510">
        <f t="shared" si="20"/>
        <v>9</v>
      </c>
      <c r="BF18" s="510">
        <f t="shared" si="21"/>
        <v>13</v>
      </c>
      <c r="BG18" s="510">
        <f t="shared" si="22"/>
        <v>9</v>
      </c>
      <c r="BH18" s="510">
        <f t="shared" si="23"/>
        <v>9</v>
      </c>
      <c r="BI18" s="510">
        <f t="shared" si="24"/>
        <v>0</v>
      </c>
      <c r="BJ18" s="510">
        <f t="shared" si="25"/>
        <v>0</v>
      </c>
      <c r="BK18" s="510">
        <f t="shared" si="26"/>
        <v>0</v>
      </c>
      <c r="BL18" s="512">
        <f t="shared" si="31"/>
        <v>76</v>
      </c>
      <c r="BM18" s="506">
        <f t="shared" si="32"/>
        <v>7</v>
      </c>
      <c r="BN18" s="506">
        <f t="shared" si="33"/>
        <v>13</v>
      </c>
      <c r="BO18" s="513">
        <f t="shared" si="28"/>
        <v>69</v>
      </c>
      <c r="BP18" s="434"/>
    </row>
    <row r="19" spans="1:256" ht="15">
      <c r="A19" s="485">
        <v>15</v>
      </c>
      <c r="B19" s="486" t="s">
        <v>166</v>
      </c>
      <c r="C19" s="490" t="s">
        <v>11</v>
      </c>
      <c r="D19" s="487"/>
      <c r="E19" s="514">
        <f t="shared" si="29"/>
        <v>1000</v>
      </c>
      <c r="F19" s="489">
        <f t="shared" si="0"/>
        <v>0</v>
      </c>
      <c r="G19" s="490">
        <v>1000</v>
      </c>
      <c r="H19" s="491">
        <f t="shared" si="1"/>
        <v>0</v>
      </c>
      <c r="I19" s="492">
        <f t="shared" si="30"/>
        <v>0</v>
      </c>
      <c r="J19" s="493">
        <v>9</v>
      </c>
      <c r="K19" s="686">
        <v>9</v>
      </c>
      <c r="L19" s="495">
        <v>8</v>
      </c>
      <c r="M19" s="496">
        <f t="shared" si="2"/>
        <v>1000</v>
      </c>
      <c r="N19" s="492">
        <f t="shared" si="3"/>
        <v>68</v>
      </c>
      <c r="O19" s="497">
        <f t="shared" si="4"/>
        <v>64</v>
      </c>
      <c r="P19" s="498">
        <v>6</v>
      </c>
      <c r="Q19" s="499">
        <v>2</v>
      </c>
      <c r="R19" s="500">
        <v>4</v>
      </c>
      <c r="S19" s="501">
        <v>1</v>
      </c>
      <c r="T19" s="502">
        <v>11</v>
      </c>
      <c r="U19" s="503">
        <v>1</v>
      </c>
      <c r="V19" s="500">
        <v>8</v>
      </c>
      <c r="W19" s="503">
        <v>1</v>
      </c>
      <c r="X19" s="502">
        <v>16</v>
      </c>
      <c r="Y19" s="503">
        <v>2</v>
      </c>
      <c r="Z19" s="502">
        <v>10</v>
      </c>
      <c r="AA19" s="503">
        <v>1</v>
      </c>
      <c r="AB19" s="502">
        <v>9</v>
      </c>
      <c r="AC19" s="501">
        <v>1</v>
      </c>
      <c r="AD19" s="498">
        <v>14</v>
      </c>
      <c r="AE19" s="499">
        <v>0</v>
      </c>
      <c r="AF19" s="504">
        <v>99</v>
      </c>
      <c r="AG19" s="501">
        <v>0</v>
      </c>
      <c r="AH19" s="500">
        <v>99</v>
      </c>
      <c r="AI19" s="503">
        <v>0</v>
      </c>
      <c r="AJ19" s="500">
        <v>99</v>
      </c>
      <c r="AK19" s="503">
        <v>0</v>
      </c>
      <c r="AL19" s="474"/>
      <c r="AM19" s="475">
        <f t="shared" si="27"/>
        <v>9</v>
      </c>
      <c r="AN19" s="474"/>
      <c r="AO19" s="505">
        <f t="shared" si="5"/>
        <v>1000</v>
      </c>
      <c r="AP19" s="506">
        <f t="shared" si="6"/>
        <v>1000</v>
      </c>
      <c r="AQ19" s="507">
        <f t="shared" si="7"/>
        <v>1000</v>
      </c>
      <c r="AR19" s="506">
        <f t="shared" si="8"/>
        <v>1000</v>
      </c>
      <c r="AS19" s="507">
        <f t="shared" si="9"/>
        <v>1000</v>
      </c>
      <c r="AT19" s="507">
        <f t="shared" si="10"/>
        <v>1000</v>
      </c>
      <c r="AU19" s="507">
        <f t="shared" si="11"/>
        <v>1000</v>
      </c>
      <c r="AV19" s="507">
        <f t="shared" si="12"/>
        <v>1000</v>
      </c>
      <c r="AW19" s="506">
        <f t="shared" si="13"/>
        <v>0</v>
      </c>
      <c r="AX19" s="507">
        <f t="shared" si="14"/>
        <v>0</v>
      </c>
      <c r="AY19" s="508">
        <f t="shared" si="15"/>
        <v>0</v>
      </c>
      <c r="AZ19" s="428"/>
      <c r="BA19" s="509">
        <f t="shared" si="16"/>
        <v>4</v>
      </c>
      <c r="BB19" s="510">
        <f t="shared" si="17"/>
        <v>8</v>
      </c>
      <c r="BC19" s="510">
        <f t="shared" si="18"/>
        <v>9</v>
      </c>
      <c r="BD19" s="511">
        <f t="shared" si="19"/>
        <v>9</v>
      </c>
      <c r="BE19" s="510">
        <f t="shared" si="20"/>
        <v>7</v>
      </c>
      <c r="BF19" s="510">
        <f t="shared" si="21"/>
        <v>9</v>
      </c>
      <c r="BG19" s="510">
        <f t="shared" si="22"/>
        <v>13</v>
      </c>
      <c r="BH19" s="510">
        <f t="shared" si="23"/>
        <v>9</v>
      </c>
      <c r="BI19" s="510">
        <f t="shared" si="24"/>
        <v>0</v>
      </c>
      <c r="BJ19" s="510">
        <f t="shared" si="25"/>
        <v>0</v>
      </c>
      <c r="BK19" s="510">
        <f t="shared" si="26"/>
        <v>0</v>
      </c>
      <c r="BL19" s="512">
        <f t="shared" si="31"/>
        <v>68</v>
      </c>
      <c r="BM19" s="506">
        <f t="shared" si="32"/>
        <v>4</v>
      </c>
      <c r="BN19" s="506">
        <f t="shared" si="33"/>
        <v>13</v>
      </c>
      <c r="BO19" s="513">
        <f t="shared" si="28"/>
        <v>64</v>
      </c>
      <c r="BP19" s="434"/>
    </row>
    <row r="20" spans="1:256" ht="15">
      <c r="A20" s="485">
        <v>16</v>
      </c>
      <c r="B20" s="486" t="s">
        <v>376</v>
      </c>
      <c r="C20" s="554" t="s">
        <v>378</v>
      </c>
      <c r="D20" s="487"/>
      <c r="E20" s="514">
        <f t="shared" si="29"/>
        <v>1000</v>
      </c>
      <c r="F20" s="489">
        <f t="shared" si="0"/>
        <v>0</v>
      </c>
      <c r="G20" s="490">
        <v>1000</v>
      </c>
      <c r="H20" s="491">
        <f t="shared" si="1"/>
        <v>0</v>
      </c>
      <c r="I20" s="492">
        <f t="shared" si="30"/>
        <v>0</v>
      </c>
      <c r="J20" s="493">
        <v>14</v>
      </c>
      <c r="K20" s="686">
        <v>7</v>
      </c>
      <c r="L20" s="495">
        <v>7</v>
      </c>
      <c r="M20" s="496">
        <f t="shared" si="2"/>
        <v>1000</v>
      </c>
      <c r="N20" s="492">
        <f t="shared" si="3"/>
        <v>56</v>
      </c>
      <c r="O20" s="497">
        <f t="shared" si="4"/>
        <v>56</v>
      </c>
      <c r="P20" s="498">
        <v>7</v>
      </c>
      <c r="Q20" s="499">
        <v>2</v>
      </c>
      <c r="R20" s="500">
        <v>2</v>
      </c>
      <c r="S20" s="501">
        <v>1</v>
      </c>
      <c r="T20" s="502">
        <v>4</v>
      </c>
      <c r="U20" s="503">
        <v>1</v>
      </c>
      <c r="V20" s="500">
        <v>5</v>
      </c>
      <c r="W20" s="503">
        <v>1</v>
      </c>
      <c r="X20" s="502">
        <v>15</v>
      </c>
      <c r="Y20" s="503">
        <v>0</v>
      </c>
      <c r="Z20" s="502">
        <v>11</v>
      </c>
      <c r="AA20" s="503">
        <v>0</v>
      </c>
      <c r="AB20" s="502">
        <v>99</v>
      </c>
      <c r="AC20" s="501">
        <v>2</v>
      </c>
      <c r="AD20" s="516">
        <v>3</v>
      </c>
      <c r="AE20" s="499">
        <v>0</v>
      </c>
      <c r="AF20" s="504">
        <v>99</v>
      </c>
      <c r="AG20" s="501">
        <v>0</v>
      </c>
      <c r="AH20" s="500">
        <v>99</v>
      </c>
      <c r="AI20" s="503">
        <v>0</v>
      </c>
      <c r="AJ20" s="500">
        <v>99</v>
      </c>
      <c r="AK20" s="503">
        <v>0</v>
      </c>
      <c r="AL20" s="474"/>
      <c r="AM20" s="475">
        <f t="shared" si="27"/>
        <v>7</v>
      </c>
      <c r="AN20" s="474"/>
      <c r="AO20" s="505">
        <f t="shared" si="5"/>
        <v>1000</v>
      </c>
      <c r="AP20" s="506">
        <f t="shared" si="6"/>
        <v>1000</v>
      </c>
      <c r="AQ20" s="507">
        <f t="shared" si="7"/>
        <v>1000</v>
      </c>
      <c r="AR20" s="506">
        <f t="shared" si="8"/>
        <v>1000</v>
      </c>
      <c r="AS20" s="507">
        <f t="shared" si="9"/>
        <v>1000</v>
      </c>
      <c r="AT20" s="507">
        <f t="shared" si="10"/>
        <v>1000</v>
      </c>
      <c r="AU20" s="507">
        <f t="shared" si="11"/>
        <v>0</v>
      </c>
      <c r="AV20" s="507">
        <f t="shared" si="12"/>
        <v>1000</v>
      </c>
      <c r="AW20" s="506">
        <f t="shared" si="13"/>
        <v>0</v>
      </c>
      <c r="AX20" s="507">
        <f t="shared" si="14"/>
        <v>0</v>
      </c>
      <c r="AY20" s="508">
        <f t="shared" si="15"/>
        <v>0</v>
      </c>
      <c r="AZ20" s="428"/>
      <c r="BA20" s="509">
        <f t="shared" si="16"/>
        <v>2</v>
      </c>
      <c r="BB20" s="510">
        <f t="shared" si="17"/>
        <v>10</v>
      </c>
      <c r="BC20" s="510">
        <f t="shared" si="18"/>
        <v>8</v>
      </c>
      <c r="BD20" s="511">
        <f t="shared" si="19"/>
        <v>10</v>
      </c>
      <c r="BE20" s="510">
        <f t="shared" si="20"/>
        <v>9</v>
      </c>
      <c r="BF20" s="510">
        <f t="shared" si="21"/>
        <v>9</v>
      </c>
      <c r="BG20" s="510">
        <f t="shared" si="22"/>
        <v>0</v>
      </c>
      <c r="BH20" s="510">
        <f t="shared" si="23"/>
        <v>8</v>
      </c>
      <c r="BI20" s="510">
        <f t="shared" si="24"/>
        <v>0</v>
      </c>
      <c r="BJ20" s="510">
        <f t="shared" si="25"/>
        <v>0</v>
      </c>
      <c r="BK20" s="510">
        <f t="shared" si="26"/>
        <v>0</v>
      </c>
      <c r="BL20" s="512">
        <f t="shared" si="31"/>
        <v>56</v>
      </c>
      <c r="BM20" s="506">
        <f t="shared" si="32"/>
        <v>0</v>
      </c>
      <c r="BN20" s="506">
        <f t="shared" si="33"/>
        <v>10</v>
      </c>
      <c r="BO20" s="513">
        <f t="shared" si="28"/>
        <v>56</v>
      </c>
      <c r="BP20" s="434"/>
    </row>
    <row r="21" spans="1:256" ht="15">
      <c r="A21" s="485">
        <v>17</v>
      </c>
      <c r="B21" s="486" t="s">
        <v>242</v>
      </c>
      <c r="C21" s="490" t="s">
        <v>247</v>
      </c>
      <c r="D21" s="487"/>
      <c r="E21" s="514">
        <f t="shared" si="29"/>
        <v>1030</v>
      </c>
      <c r="F21" s="489">
        <f t="shared" si="0"/>
        <v>30</v>
      </c>
      <c r="G21" s="490">
        <v>1000</v>
      </c>
      <c r="H21" s="491">
        <f t="shared" si="1"/>
        <v>0</v>
      </c>
      <c r="I21" s="492">
        <f t="shared" si="30"/>
        <v>0</v>
      </c>
      <c r="J21" s="515">
        <v>2</v>
      </c>
      <c r="K21" s="686">
        <v>12</v>
      </c>
      <c r="L21" s="495">
        <v>7</v>
      </c>
      <c r="M21" s="496">
        <f t="shared" si="2"/>
        <v>1000</v>
      </c>
      <c r="N21" s="492">
        <f t="shared" si="3"/>
        <v>68</v>
      </c>
      <c r="O21" s="497">
        <f t="shared" si="4"/>
        <v>68</v>
      </c>
      <c r="P21" s="498">
        <v>8</v>
      </c>
      <c r="Q21" s="499">
        <v>1</v>
      </c>
      <c r="R21" s="500">
        <v>99</v>
      </c>
      <c r="S21" s="501">
        <v>2</v>
      </c>
      <c r="T21" s="502">
        <v>2</v>
      </c>
      <c r="U21" s="503">
        <v>2</v>
      </c>
      <c r="V21" s="500">
        <v>9</v>
      </c>
      <c r="W21" s="503">
        <v>0</v>
      </c>
      <c r="X21" s="502">
        <v>4</v>
      </c>
      <c r="Y21" s="503">
        <v>1</v>
      </c>
      <c r="Z21" s="502">
        <v>1</v>
      </c>
      <c r="AA21" s="503">
        <v>2</v>
      </c>
      <c r="AB21" s="502">
        <v>5</v>
      </c>
      <c r="AC21" s="501">
        <v>2</v>
      </c>
      <c r="AD21" s="498">
        <v>10</v>
      </c>
      <c r="AE21" s="499">
        <v>2</v>
      </c>
      <c r="AF21" s="504">
        <v>99</v>
      </c>
      <c r="AG21" s="501">
        <v>0</v>
      </c>
      <c r="AH21" s="500">
        <v>99</v>
      </c>
      <c r="AI21" s="503">
        <v>0</v>
      </c>
      <c r="AJ21" s="500">
        <v>99</v>
      </c>
      <c r="AK21" s="503">
        <v>0</v>
      </c>
      <c r="AL21" s="474"/>
      <c r="AM21" s="475">
        <f t="shared" si="27"/>
        <v>12</v>
      </c>
      <c r="AN21" s="474"/>
      <c r="AO21" s="505">
        <f t="shared" si="5"/>
        <v>1000</v>
      </c>
      <c r="AP21" s="506">
        <f t="shared" si="6"/>
        <v>0</v>
      </c>
      <c r="AQ21" s="507">
        <f t="shared" si="7"/>
        <v>1000</v>
      </c>
      <c r="AR21" s="506">
        <f t="shared" si="8"/>
        <v>1000</v>
      </c>
      <c r="AS21" s="507">
        <f t="shared" si="9"/>
        <v>1000</v>
      </c>
      <c r="AT21" s="507">
        <f t="shared" si="10"/>
        <v>1000</v>
      </c>
      <c r="AU21" s="507">
        <f t="shared" si="11"/>
        <v>1000</v>
      </c>
      <c r="AV21" s="507">
        <f t="shared" si="12"/>
        <v>1000</v>
      </c>
      <c r="AW21" s="506">
        <f t="shared" si="13"/>
        <v>0</v>
      </c>
      <c r="AX21" s="507">
        <f t="shared" si="14"/>
        <v>0</v>
      </c>
      <c r="AY21" s="508">
        <f t="shared" si="15"/>
        <v>0</v>
      </c>
      <c r="AZ21" s="428"/>
      <c r="BA21" s="509">
        <f t="shared" si="16"/>
        <v>9</v>
      </c>
      <c r="BB21" s="510">
        <f t="shared" si="17"/>
        <v>0</v>
      </c>
      <c r="BC21" s="510">
        <f t="shared" si="18"/>
        <v>10</v>
      </c>
      <c r="BD21" s="511">
        <f t="shared" si="19"/>
        <v>13</v>
      </c>
      <c r="BE21" s="510">
        <f t="shared" si="20"/>
        <v>8</v>
      </c>
      <c r="BF21" s="510">
        <f t="shared" si="21"/>
        <v>9</v>
      </c>
      <c r="BG21" s="510">
        <f t="shared" si="22"/>
        <v>10</v>
      </c>
      <c r="BH21" s="510">
        <f t="shared" si="23"/>
        <v>9</v>
      </c>
      <c r="BI21" s="510">
        <f t="shared" si="24"/>
        <v>0</v>
      </c>
      <c r="BJ21" s="510">
        <f t="shared" si="25"/>
        <v>0</v>
      </c>
      <c r="BK21" s="510">
        <f t="shared" si="26"/>
        <v>0</v>
      </c>
      <c r="BL21" s="512">
        <f t="shared" si="31"/>
        <v>68</v>
      </c>
      <c r="BM21" s="506">
        <f t="shared" si="32"/>
        <v>0</v>
      </c>
      <c r="BN21" s="506">
        <f t="shared" si="33"/>
        <v>13</v>
      </c>
      <c r="BO21" s="513">
        <f t="shared" si="28"/>
        <v>68</v>
      </c>
      <c r="BP21" s="434"/>
    </row>
    <row r="22" spans="1:256" ht="15">
      <c r="A22" s="485"/>
      <c r="B22" s="486" t="s">
        <v>377</v>
      </c>
      <c r="C22" s="687" t="s">
        <v>374</v>
      </c>
      <c r="D22" s="487"/>
      <c r="E22" s="514">
        <f t="shared" si="29"/>
        <v>0</v>
      </c>
      <c r="F22" s="489">
        <f t="shared" si="0"/>
        <v>0</v>
      </c>
      <c r="G22" s="490"/>
      <c r="H22" s="491">
        <f t="shared" si="1"/>
        <v>0</v>
      </c>
      <c r="I22" s="492">
        <f t="shared" si="30"/>
        <v>0</v>
      </c>
      <c r="J22" s="493"/>
      <c r="K22" s="688">
        <v>0</v>
      </c>
      <c r="L22" s="495"/>
      <c r="M22" s="496">
        <f t="shared" si="2"/>
        <v>0</v>
      </c>
      <c r="N22" s="492">
        <f t="shared" si="3"/>
        <v>0</v>
      </c>
      <c r="O22" s="497">
        <f t="shared" si="4"/>
        <v>0</v>
      </c>
      <c r="P22" s="498">
        <v>99</v>
      </c>
      <c r="Q22" s="499">
        <v>0</v>
      </c>
      <c r="R22" s="500">
        <v>99</v>
      </c>
      <c r="S22" s="501">
        <v>0</v>
      </c>
      <c r="T22" s="502">
        <v>99</v>
      </c>
      <c r="U22" s="503">
        <v>0</v>
      </c>
      <c r="V22" s="500">
        <v>99</v>
      </c>
      <c r="W22" s="503">
        <v>0</v>
      </c>
      <c r="X22" s="502">
        <v>99</v>
      </c>
      <c r="Y22" s="503">
        <v>0</v>
      </c>
      <c r="Z22" s="502">
        <v>99</v>
      </c>
      <c r="AA22" s="503">
        <v>0</v>
      </c>
      <c r="AB22" s="502">
        <v>99</v>
      </c>
      <c r="AC22" s="501">
        <v>0</v>
      </c>
      <c r="AD22" s="498">
        <v>99</v>
      </c>
      <c r="AE22" s="499">
        <v>0</v>
      </c>
      <c r="AF22" s="504">
        <v>99</v>
      </c>
      <c r="AG22" s="501">
        <v>0</v>
      </c>
      <c r="AH22" s="500">
        <v>99</v>
      </c>
      <c r="AI22" s="503">
        <v>0</v>
      </c>
      <c r="AJ22" s="500">
        <v>99</v>
      </c>
      <c r="AK22" s="503">
        <v>0</v>
      </c>
      <c r="AL22" s="474"/>
      <c r="AM22" s="475">
        <f t="shared" si="27"/>
        <v>0</v>
      </c>
      <c r="AN22" s="474"/>
      <c r="AO22" s="505">
        <f t="shared" si="5"/>
        <v>0</v>
      </c>
      <c r="AP22" s="506">
        <f t="shared" si="6"/>
        <v>0</v>
      </c>
      <c r="AQ22" s="507">
        <f t="shared" si="7"/>
        <v>0</v>
      </c>
      <c r="AR22" s="506">
        <f t="shared" si="8"/>
        <v>0</v>
      </c>
      <c r="AS22" s="507">
        <f t="shared" si="9"/>
        <v>0</v>
      </c>
      <c r="AT22" s="507">
        <f t="shared" si="10"/>
        <v>0</v>
      </c>
      <c r="AU22" s="507">
        <f t="shared" si="11"/>
        <v>0</v>
      </c>
      <c r="AV22" s="507">
        <f t="shared" si="12"/>
        <v>0</v>
      </c>
      <c r="AW22" s="506">
        <f t="shared" si="13"/>
        <v>0</v>
      </c>
      <c r="AX22" s="507">
        <f t="shared" si="14"/>
        <v>0</v>
      </c>
      <c r="AY22" s="508">
        <f t="shared" si="15"/>
        <v>0</v>
      </c>
      <c r="AZ22" s="428"/>
      <c r="BA22" s="509">
        <f t="shared" si="16"/>
        <v>0</v>
      </c>
      <c r="BB22" s="510">
        <f t="shared" si="17"/>
        <v>0</v>
      </c>
      <c r="BC22" s="510">
        <f t="shared" si="18"/>
        <v>0</v>
      </c>
      <c r="BD22" s="511">
        <f t="shared" si="19"/>
        <v>0</v>
      </c>
      <c r="BE22" s="510">
        <f t="shared" si="20"/>
        <v>0</v>
      </c>
      <c r="BF22" s="510">
        <f t="shared" si="21"/>
        <v>0</v>
      </c>
      <c r="BG22" s="510">
        <f t="shared" si="22"/>
        <v>0</v>
      </c>
      <c r="BH22" s="510">
        <f t="shared" si="23"/>
        <v>0</v>
      </c>
      <c r="BI22" s="510">
        <f t="shared" si="24"/>
        <v>0</v>
      </c>
      <c r="BJ22" s="510">
        <f t="shared" si="25"/>
        <v>0</v>
      </c>
      <c r="BK22" s="510">
        <f t="shared" si="26"/>
        <v>0</v>
      </c>
      <c r="BL22" s="512">
        <f t="shared" si="31"/>
        <v>0</v>
      </c>
      <c r="BM22" s="506">
        <f t="shared" si="32"/>
        <v>0</v>
      </c>
      <c r="BN22" s="506">
        <f t="shared" si="33"/>
        <v>0</v>
      </c>
      <c r="BO22" s="513">
        <f t="shared" si="28"/>
        <v>0</v>
      </c>
      <c r="BP22" s="434"/>
    </row>
    <row r="23" spans="1:256" ht="14.25" hidden="1" customHeight="1">
      <c r="A23" s="519">
        <v>99</v>
      </c>
      <c r="B23" s="520"/>
      <c r="C23" s="521"/>
      <c r="D23" s="522"/>
      <c r="E23" s="523"/>
      <c r="F23" s="524"/>
      <c r="G23" s="525">
        <v>0</v>
      </c>
      <c r="H23" s="526"/>
      <c r="I23" s="527"/>
      <c r="J23" s="528"/>
      <c r="K23" s="529"/>
      <c r="L23" s="530"/>
      <c r="M23" s="531"/>
      <c r="N23" s="527"/>
      <c r="O23" s="527"/>
      <c r="P23" s="532"/>
      <c r="Q23" s="533"/>
      <c r="R23" s="532"/>
      <c r="S23" s="533"/>
      <c r="T23" s="532"/>
      <c r="U23" s="533"/>
      <c r="V23" s="532"/>
      <c r="W23" s="533"/>
      <c r="X23" s="532"/>
      <c r="Y23" s="533"/>
      <c r="Z23" s="532"/>
      <c r="AA23" s="533"/>
      <c r="AB23" s="532"/>
      <c r="AC23" s="533"/>
      <c r="AD23" s="532"/>
      <c r="AE23" s="533"/>
      <c r="AF23" s="532"/>
      <c r="AG23" s="533"/>
      <c r="AH23" s="532"/>
      <c r="AI23" s="533"/>
      <c r="AJ23" s="532"/>
      <c r="AK23" s="533"/>
      <c r="AL23" s="474"/>
      <c r="AM23" s="475"/>
      <c r="AN23" s="474"/>
      <c r="AO23" s="534"/>
      <c r="AP23" s="534"/>
      <c r="AQ23" s="534"/>
      <c r="AR23" s="534"/>
      <c r="AS23" s="534"/>
      <c r="AT23" s="534"/>
      <c r="AU23" s="534"/>
      <c r="AV23" s="534"/>
      <c r="AW23" s="534"/>
      <c r="AX23" s="534"/>
      <c r="AY23" s="534"/>
      <c r="AZ23" s="428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6"/>
      <c r="BM23" s="537"/>
      <c r="BN23" s="537"/>
      <c r="BO23" s="536"/>
      <c r="BP23" s="434"/>
    </row>
    <row r="24" spans="1:256" ht="14.25" hidden="1" customHeight="1">
      <c r="A24" s="538">
        <f>IF(B5=0,0,COUNTA(A5:A22)+1)</f>
        <v>18</v>
      </c>
      <c r="B24" s="433"/>
      <c r="C24" s="539"/>
      <c r="D24" s="540"/>
      <c r="E24" s="541"/>
      <c r="F24" s="524"/>
      <c r="G24" s="542"/>
      <c r="H24" s="526"/>
      <c r="I24" s="542"/>
      <c r="J24" s="528"/>
      <c r="K24" s="529"/>
      <c r="L24" s="530"/>
      <c r="M24" s="531"/>
      <c r="N24" s="527"/>
      <c r="O24" s="527"/>
      <c r="P24" s="532"/>
      <c r="Q24" s="533"/>
      <c r="R24" s="532"/>
      <c r="S24" s="533"/>
      <c r="T24" s="543"/>
      <c r="U24" s="533"/>
      <c r="V24" s="543"/>
      <c r="W24" s="533"/>
      <c r="X24" s="543"/>
      <c r="Y24" s="533"/>
      <c r="Z24" s="543"/>
      <c r="AA24" s="533"/>
      <c r="AB24" s="543"/>
      <c r="AC24" s="533"/>
      <c r="AD24" s="532"/>
      <c r="AE24" s="533"/>
      <c r="AF24" s="543"/>
      <c r="AG24" s="533"/>
      <c r="AH24" s="543"/>
      <c r="AI24" s="533"/>
      <c r="AJ24" s="532"/>
      <c r="AK24" s="533"/>
      <c r="AL24" s="474"/>
      <c r="AM24" s="475"/>
      <c r="AN24" s="474"/>
      <c r="AO24" s="537"/>
      <c r="AP24" s="537"/>
      <c r="AQ24" s="537"/>
      <c r="AR24" s="537"/>
      <c r="AS24" s="537"/>
      <c r="AT24" s="537"/>
      <c r="AU24" s="537"/>
      <c r="AV24" s="537"/>
      <c r="AW24" s="537"/>
      <c r="AX24" s="537"/>
      <c r="AY24" s="537"/>
      <c r="AZ24" s="428"/>
      <c r="BA24" s="535"/>
      <c r="BB24" s="535"/>
      <c r="BC24" s="535"/>
      <c r="BD24" s="535"/>
      <c r="BE24" s="535"/>
      <c r="BF24" s="535"/>
      <c r="BG24" s="535"/>
      <c r="BH24" s="535"/>
      <c r="BI24" s="535"/>
      <c r="BJ24" s="535"/>
      <c r="BK24" s="535"/>
      <c r="BL24" s="536"/>
      <c r="BM24" s="537"/>
      <c r="BN24" s="537"/>
      <c r="BO24" s="536"/>
      <c r="BP24" s="434"/>
    </row>
    <row r="25" spans="1:256" ht="14.25" customHeight="1">
      <c r="A25" s="544">
        <f>IF(B5=0,0,COUNTA(A5:A22))</f>
        <v>17</v>
      </c>
      <c r="B25" s="545"/>
      <c r="C25" s="546"/>
      <c r="D25" s="546"/>
      <c r="E25" s="546"/>
      <c r="F25" s="524"/>
      <c r="G25" s="547"/>
      <c r="H25" s="548"/>
      <c r="I25" s="548"/>
      <c r="J25" s="548"/>
      <c r="K25" s="529"/>
      <c r="L25" s="548"/>
      <c r="M25" s="548"/>
      <c r="N25" s="546"/>
      <c r="O25" s="546"/>
      <c r="P25" s="546"/>
      <c r="Q25" s="546"/>
      <c r="R25" s="546"/>
      <c r="S25" s="546"/>
      <c r="T25" s="546"/>
      <c r="U25" s="546"/>
      <c r="V25" s="546"/>
      <c r="W25" s="546"/>
      <c r="X25" s="546"/>
      <c r="Y25" s="546"/>
      <c r="Z25" s="546"/>
      <c r="AA25" s="546"/>
      <c r="AB25" s="546"/>
      <c r="AC25" s="546"/>
      <c r="AD25" s="546"/>
      <c r="AE25" s="546"/>
      <c r="AF25" s="546"/>
      <c r="AG25" s="546"/>
      <c r="AH25" s="546"/>
      <c r="AI25" s="546"/>
      <c r="AJ25" s="546"/>
      <c r="AK25" s="546"/>
      <c r="AL25" s="549"/>
      <c r="AM25" s="549"/>
      <c r="AN25" s="549"/>
      <c r="AO25" s="537"/>
      <c r="AP25" s="550"/>
      <c r="AQ25" s="550"/>
      <c r="AR25" s="537"/>
      <c r="AS25" s="537"/>
      <c r="AT25" s="537"/>
      <c r="AU25" s="537"/>
      <c r="AV25" s="537"/>
      <c r="AW25" s="537"/>
      <c r="AX25" s="537"/>
      <c r="AY25" s="550"/>
      <c r="AZ25" s="428"/>
      <c r="BA25" s="428"/>
      <c r="BB25" s="428"/>
      <c r="BC25" s="433"/>
      <c r="BD25" s="433"/>
      <c r="BE25" s="550"/>
      <c r="BF25" s="535"/>
      <c r="BG25" s="550"/>
      <c r="BH25" s="550"/>
      <c r="BI25" s="550"/>
      <c r="BJ25" s="550"/>
      <c r="BK25" s="550"/>
      <c r="BL25" s="550"/>
      <c r="BM25" s="537"/>
      <c r="BN25" s="550"/>
      <c r="BO25" s="433"/>
      <c r="BP25" s="434"/>
    </row>
    <row r="26" spans="1:256" customFormat="1" ht="14.1" customHeight="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spans="1:256" customFormat="1" ht="14.1" customHeight="1">
      <c r="A27" s="215"/>
      <c r="B27" s="212"/>
      <c r="C27" s="212"/>
      <c r="D27" s="212"/>
      <c r="E27" s="212"/>
      <c r="F27" s="212"/>
      <c r="G27" s="212"/>
      <c r="H27" s="216"/>
      <c r="I27" s="217"/>
      <c r="J27" s="218"/>
      <c r="K27" s="216"/>
      <c r="L27" s="217"/>
      <c r="M27" s="218"/>
      <c r="N27" s="216"/>
      <c r="O27" s="217"/>
      <c r="P27" s="218"/>
      <c r="Q27" s="216"/>
      <c r="R27" s="217"/>
      <c r="S27" s="218"/>
      <c r="T27" s="216"/>
      <c r="U27" s="217"/>
      <c r="V27" s="216"/>
      <c r="W27" s="216"/>
      <c r="X27" s="217"/>
      <c r="Y27" s="218"/>
      <c r="Z27" s="216"/>
      <c r="AA27" s="217"/>
      <c r="AB27" s="217"/>
      <c r="AC27" s="217"/>
      <c r="AD27" s="217"/>
      <c r="AE27" s="217"/>
      <c r="AF27" s="217"/>
      <c r="AG27" s="212"/>
      <c r="AH27" s="212"/>
      <c r="AI27" s="212"/>
      <c r="AJ27" s="212"/>
      <c r="AK27" s="212"/>
      <c r="AL27" s="212"/>
      <c r="AM27" s="212"/>
      <c r="AN27" s="212"/>
      <c r="AO27" s="212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spans="1:256" customFormat="1" ht="14.1" customHeight="1">
      <c r="A28" s="215"/>
      <c r="B28" s="212"/>
      <c r="C28" s="212"/>
      <c r="D28" s="212"/>
      <c r="E28" s="212"/>
      <c r="F28" s="212"/>
      <c r="G28" s="212"/>
      <c r="H28" s="216"/>
      <c r="I28" s="212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8"/>
      <c r="W28" s="216"/>
      <c r="X28" s="217"/>
      <c r="Y28" s="218"/>
      <c r="Z28" s="218"/>
      <c r="AA28" s="217"/>
      <c r="AB28" s="217"/>
      <c r="AC28" s="217"/>
      <c r="AD28" s="217"/>
      <c r="AE28" s="217"/>
      <c r="AF28" s="217"/>
      <c r="AG28" s="212"/>
      <c r="AH28" s="212"/>
      <c r="AI28" s="212"/>
      <c r="AJ28" s="212"/>
      <c r="AK28" s="212"/>
      <c r="AL28" s="212"/>
      <c r="AM28" s="212"/>
      <c r="AN28" s="212"/>
      <c r="AO28" s="212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spans="1:256" customFormat="1" ht="14.1" customHeight="1">
      <c r="A29" s="215"/>
      <c r="B29" s="212"/>
      <c r="C29" s="212"/>
      <c r="D29" s="212"/>
      <c r="E29" s="212"/>
      <c r="F29" s="212"/>
      <c r="G29" s="212"/>
      <c r="H29" s="216"/>
      <c r="I29" s="217"/>
      <c r="J29" s="218"/>
      <c r="K29" s="216"/>
      <c r="L29" s="217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8"/>
      <c r="AA29" s="217"/>
      <c r="AB29" s="217"/>
      <c r="AC29" s="217"/>
      <c r="AD29" s="217"/>
      <c r="AE29" s="217"/>
      <c r="AF29" s="217"/>
      <c r="AG29" s="212"/>
      <c r="AH29" s="212"/>
      <c r="AI29" s="212"/>
      <c r="AJ29" s="212"/>
      <c r="AK29" s="212"/>
      <c r="AL29" s="212"/>
      <c r="AM29" s="212"/>
      <c r="AN29" s="212"/>
      <c r="AO29" s="212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spans="1:256" customFormat="1" ht="15">
      <c r="A30" s="215"/>
      <c r="B30" s="212"/>
      <c r="C30" s="212"/>
      <c r="D30" s="212"/>
      <c r="E30" s="212"/>
      <c r="F30" s="212"/>
      <c r="G30" s="212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6"/>
      <c r="U30" s="217"/>
      <c r="V30" s="218"/>
      <c r="W30" s="216"/>
      <c r="X30" s="217"/>
      <c r="Y30" s="218"/>
      <c r="Z30" s="218"/>
      <c r="AA30" s="217"/>
      <c r="AB30" s="217"/>
      <c r="AC30" s="217"/>
      <c r="AD30" s="217"/>
      <c r="AE30" s="217"/>
      <c r="AF30" s="217"/>
      <c r="AG30" s="212"/>
      <c r="AH30" s="212"/>
      <c r="AI30" s="212"/>
      <c r="AJ30" s="212"/>
      <c r="AK30" s="212"/>
      <c r="AL30" s="212"/>
      <c r="AM30" s="212"/>
      <c r="AN30" s="212"/>
      <c r="AO30" s="212"/>
    </row>
    <row r="31" spans="1:256" customFormat="1" ht="15">
      <c r="A31" s="220" t="s">
        <v>205</v>
      </c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18"/>
      <c r="N31" s="216"/>
      <c r="O31" s="217"/>
      <c r="P31" s="218"/>
      <c r="Q31" s="216"/>
      <c r="R31" s="217"/>
      <c r="S31" s="218"/>
      <c r="T31" s="216"/>
      <c r="U31" s="217"/>
      <c r="V31" s="218"/>
      <c r="W31" s="216"/>
      <c r="X31" s="217"/>
      <c r="Y31" s="218"/>
      <c r="Z31" s="216"/>
      <c r="AA31" s="217"/>
      <c r="AB31" s="217"/>
      <c r="AC31" s="217"/>
      <c r="AD31" s="217"/>
      <c r="AE31" s="217"/>
      <c r="AF31" s="217"/>
      <c r="AG31" s="212"/>
      <c r="AH31" s="212"/>
      <c r="AI31" s="212"/>
      <c r="AJ31" s="212"/>
      <c r="AK31" s="212"/>
      <c r="AL31" s="212"/>
      <c r="AM31" s="212"/>
      <c r="AN31" s="212"/>
      <c r="AO31" s="212"/>
    </row>
    <row r="32" spans="1:256">
      <c r="A32" s="428"/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8"/>
      <c r="X32" s="428"/>
      <c r="Y32" s="428"/>
      <c r="Z32" s="428"/>
      <c r="AA32" s="428"/>
      <c r="AB32" s="428"/>
      <c r="AC32" s="428"/>
      <c r="AD32" s="428"/>
      <c r="AE32" s="428"/>
      <c r="AF32" s="428"/>
      <c r="AG32" s="428"/>
      <c r="AH32" s="428"/>
      <c r="AI32" s="428"/>
      <c r="AJ32" s="428"/>
      <c r="AK32" s="428"/>
      <c r="AL32" s="436"/>
      <c r="AM32" s="436"/>
      <c r="AN32" s="436"/>
      <c r="AO32" s="428"/>
      <c r="AP32" s="428"/>
      <c r="AQ32" s="428"/>
      <c r="AR32" s="428"/>
      <c r="AS32" s="428"/>
      <c r="AT32" s="428"/>
      <c r="AU32" s="428"/>
      <c r="AV32" s="428"/>
      <c r="AW32" s="428"/>
      <c r="AX32" s="428"/>
      <c r="AY32" s="428"/>
      <c r="AZ32" s="428"/>
      <c r="BA32" s="428"/>
      <c r="BB32" s="428"/>
      <c r="BC32" s="428"/>
      <c r="BD32" s="428"/>
      <c r="BE32" s="428"/>
      <c r="BF32" s="428"/>
      <c r="BG32" s="428"/>
      <c r="BH32" s="428"/>
      <c r="BI32" s="428"/>
      <c r="BJ32" s="428"/>
      <c r="BK32" s="428"/>
      <c r="BL32" s="428"/>
      <c r="BM32" s="428"/>
      <c r="BN32" s="428"/>
      <c r="BO32" s="428"/>
      <c r="BP32" s="552"/>
    </row>
    <row r="33" spans="1:68">
      <c r="A33" s="428"/>
      <c r="B33" s="428"/>
      <c r="C33" s="551"/>
      <c r="D33" s="428"/>
      <c r="E33" s="428"/>
      <c r="F33" s="428"/>
      <c r="G33" s="428"/>
      <c r="H33" s="428"/>
      <c r="I33" s="428"/>
      <c r="J33" s="428"/>
      <c r="K33" s="428"/>
      <c r="L33" s="428"/>
      <c r="M33" s="551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428"/>
      <c r="AI33" s="428"/>
      <c r="AJ33" s="428"/>
      <c r="AK33" s="428"/>
      <c r="AL33" s="436"/>
      <c r="AM33" s="436"/>
      <c r="AN33" s="436"/>
      <c r="AO33" s="428"/>
      <c r="AP33" s="428"/>
      <c r="AQ33" s="428"/>
      <c r="AR33" s="428"/>
      <c r="AS33" s="428"/>
      <c r="AT33" s="428"/>
      <c r="AU33" s="428"/>
      <c r="AV33" s="428"/>
      <c r="AW33" s="428"/>
      <c r="AX33" s="428"/>
      <c r="AY33" s="428"/>
      <c r="AZ33" s="428"/>
      <c r="BA33" s="428"/>
      <c r="BB33" s="428"/>
      <c r="BC33" s="428"/>
      <c r="BD33" s="428"/>
      <c r="BE33" s="428"/>
      <c r="BF33" s="428"/>
      <c r="BG33" s="428"/>
      <c r="BH33" s="428"/>
      <c r="BI33" s="428"/>
      <c r="BJ33" s="428"/>
      <c r="BK33" s="428"/>
      <c r="BL33" s="428"/>
      <c r="BM33" s="428"/>
      <c r="BN33" s="428"/>
      <c r="BO33" s="428"/>
      <c r="BP33" s="552"/>
    </row>
    <row r="34" spans="1:68">
      <c r="A34" s="428"/>
      <c r="B34" s="428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36"/>
      <c r="AM34" s="436"/>
      <c r="AN34" s="436"/>
      <c r="AO34" s="428"/>
      <c r="AP34" s="428"/>
      <c r="AQ34" s="428"/>
      <c r="AR34" s="428"/>
      <c r="AS34" s="428"/>
      <c r="AT34" s="428"/>
      <c r="AU34" s="428"/>
      <c r="AV34" s="428"/>
      <c r="AW34" s="428"/>
      <c r="AX34" s="428"/>
      <c r="AY34" s="428"/>
      <c r="AZ34" s="428"/>
      <c r="BA34" s="428"/>
      <c r="BB34" s="428"/>
      <c r="BC34" s="428"/>
      <c r="BD34" s="428"/>
      <c r="BE34" s="428"/>
      <c r="BF34" s="428"/>
      <c r="BG34" s="428"/>
      <c r="BH34" s="428"/>
      <c r="BI34" s="428"/>
      <c r="BJ34" s="428"/>
      <c r="BK34" s="428"/>
      <c r="BL34" s="428"/>
      <c r="BM34" s="428"/>
      <c r="BN34" s="428"/>
      <c r="BO34" s="428"/>
      <c r="BP34" s="552"/>
    </row>
    <row r="35" spans="1:68">
      <c r="A35" s="428"/>
      <c r="B35" s="428"/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8"/>
      <c r="U35" s="428"/>
      <c r="V35" s="428"/>
      <c r="W35" s="428"/>
      <c r="X35" s="428"/>
      <c r="Y35" s="428"/>
      <c r="Z35" s="428"/>
      <c r="AA35" s="428"/>
      <c r="AB35" s="428"/>
      <c r="AC35" s="428"/>
      <c r="AD35" s="428"/>
      <c r="AE35" s="428"/>
      <c r="AF35" s="428"/>
      <c r="AG35" s="428"/>
      <c r="AH35" s="428"/>
      <c r="AI35" s="428"/>
      <c r="AJ35" s="428"/>
      <c r="AK35" s="428"/>
      <c r="AL35" s="436"/>
      <c r="AM35" s="436"/>
      <c r="AN35" s="436"/>
    </row>
    <row r="36" spans="1:68">
      <c r="A36" s="428"/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8"/>
      <c r="W36" s="428"/>
      <c r="X36" s="428"/>
      <c r="Y36" s="428"/>
      <c r="Z36" s="428"/>
      <c r="AA36" s="428"/>
      <c r="AB36" s="428"/>
      <c r="AC36" s="428"/>
      <c r="AD36" s="428"/>
      <c r="AE36" s="428"/>
      <c r="AF36" s="428"/>
      <c r="AG36" s="428"/>
      <c r="AH36" s="428"/>
      <c r="AI36" s="428"/>
      <c r="AJ36" s="428"/>
      <c r="AK36" s="428"/>
      <c r="AL36" s="436"/>
      <c r="AM36" s="436"/>
      <c r="AN36" s="436"/>
    </row>
    <row r="37" spans="1:68">
      <c r="A37" s="428"/>
      <c r="B37" s="428"/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36"/>
      <c r="AM37" s="436"/>
      <c r="AN37" s="436"/>
    </row>
    <row r="38" spans="1:68">
      <c r="A38" s="428"/>
      <c r="B38" s="428"/>
      <c r="C38" s="428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  <c r="AI38" s="428"/>
      <c r="AJ38" s="428"/>
      <c r="AK38" s="428"/>
      <c r="AL38" s="436"/>
      <c r="AM38" s="436"/>
      <c r="AN38" s="436"/>
    </row>
    <row r="39" spans="1:68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  <c r="AI39" s="428"/>
      <c r="AJ39" s="428"/>
      <c r="AK39" s="428"/>
      <c r="AL39" s="436"/>
      <c r="AM39" s="436"/>
      <c r="AN39" s="436"/>
    </row>
    <row r="40" spans="1:68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  <c r="AI40" s="428"/>
      <c r="AJ40" s="428"/>
      <c r="AK40" s="428"/>
      <c r="AL40" s="436"/>
      <c r="AM40" s="436"/>
      <c r="AN40" s="436"/>
    </row>
    <row r="41" spans="1:68">
      <c r="A41" s="428"/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8"/>
      <c r="Z41" s="428"/>
      <c r="AA41" s="428"/>
      <c r="AB41" s="428"/>
      <c r="AC41" s="428"/>
      <c r="AD41" s="428"/>
      <c r="AE41" s="428"/>
      <c r="AF41" s="428"/>
      <c r="AG41" s="428"/>
      <c r="AH41" s="428"/>
      <c r="AI41" s="428"/>
      <c r="AJ41" s="428"/>
      <c r="AK41" s="428"/>
      <c r="AL41" s="436"/>
      <c r="AM41" s="436"/>
      <c r="AN41" s="436"/>
    </row>
    <row r="42" spans="1:68">
      <c r="A42" s="428"/>
      <c r="B42" s="428"/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8"/>
      <c r="X42" s="428"/>
      <c r="Y42" s="428"/>
      <c r="Z42" s="428"/>
      <c r="AA42" s="428"/>
      <c r="AB42" s="428"/>
      <c r="AC42" s="428"/>
      <c r="AD42" s="428"/>
      <c r="AE42" s="428"/>
      <c r="AF42" s="428"/>
      <c r="AG42" s="428"/>
      <c r="AH42" s="428"/>
      <c r="AI42" s="428"/>
      <c r="AJ42" s="428"/>
      <c r="AK42" s="428"/>
      <c r="AL42" s="436"/>
      <c r="AM42" s="436"/>
      <c r="AN42" s="436"/>
    </row>
    <row r="43" spans="1:68">
      <c r="A43" s="428"/>
      <c r="B43" s="428"/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428"/>
      <c r="W43" s="428"/>
      <c r="X43" s="428"/>
      <c r="Y43" s="428"/>
      <c r="Z43" s="428"/>
      <c r="AA43" s="428"/>
      <c r="AB43" s="428"/>
      <c r="AC43" s="428"/>
      <c r="AD43" s="428"/>
      <c r="AE43" s="428"/>
      <c r="AF43" s="428"/>
      <c r="AG43" s="428"/>
      <c r="AH43" s="428"/>
      <c r="AI43" s="428"/>
      <c r="AJ43" s="428"/>
      <c r="AK43" s="428"/>
      <c r="AL43" s="436"/>
      <c r="AM43" s="436"/>
      <c r="AN43" s="436"/>
    </row>
    <row r="44" spans="1:68">
      <c r="A44" s="428"/>
      <c r="B44" s="428"/>
      <c r="C44" s="42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8"/>
      <c r="AA44" s="428"/>
      <c r="AB44" s="428"/>
      <c r="AC44" s="428"/>
      <c r="AD44" s="428"/>
      <c r="AE44" s="428"/>
      <c r="AF44" s="428"/>
      <c r="AG44" s="428"/>
      <c r="AH44" s="428"/>
      <c r="AI44" s="428"/>
      <c r="AJ44" s="428"/>
      <c r="AK44" s="428"/>
      <c r="AL44" s="436"/>
      <c r="AM44" s="436"/>
      <c r="AN44" s="436"/>
    </row>
    <row r="45" spans="1:68">
      <c r="A45" s="428"/>
      <c r="B45" s="428"/>
      <c r="C45" s="428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8"/>
      <c r="P45" s="428"/>
      <c r="Q45" s="428"/>
      <c r="R45" s="428"/>
      <c r="S45" s="428"/>
      <c r="T45" s="428"/>
      <c r="U45" s="428"/>
      <c r="V45" s="428"/>
      <c r="W45" s="428"/>
      <c r="X45" s="428"/>
      <c r="Y45" s="428"/>
      <c r="Z45" s="428"/>
      <c r="AA45" s="428"/>
      <c r="AB45" s="428"/>
      <c r="AC45" s="428"/>
      <c r="AD45" s="428"/>
      <c r="AE45" s="428"/>
      <c r="AF45" s="428"/>
      <c r="AG45" s="428"/>
      <c r="AH45" s="428"/>
      <c r="AI45" s="428"/>
      <c r="AJ45" s="428"/>
      <c r="AK45" s="428"/>
      <c r="AL45" s="436"/>
      <c r="AM45" s="436"/>
      <c r="AN45" s="436"/>
    </row>
  </sheetData>
  <protectedRanges>
    <protectedRange sqref="L5:L24" name="Diapazons4"/>
    <protectedRange sqref="P5:AK23" name="Diapazons2"/>
    <protectedRange sqref="B23:D23 A25 K23:K25 L23:L24 A13:D14 A20:D22 A5:B12 D5:D12 A16:D17 A15:B15 D15 D18:D19 A18:B19 K5:L22 G5:G23" name="Diapazons1"/>
    <protectedRange sqref="J5:J24" name="Diapazons3"/>
    <protectedRange sqref="C5:C12" name="Diapazons1_6_2_1_1_1_8_5_1"/>
    <protectedRange sqref="C15 C18:C19" name="Diapazons1_8_1"/>
    <protectedRange sqref="A3" name="Diapazons1_13_1"/>
    <protectedRange sqref="Q3" name="Diapazons3_1_1"/>
    <protectedRange sqref="A1" name="Diapazons1_6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2">
    <cfRule type="expression" dxfId="1031" priority="95" stopIfTrue="1">
      <formula>A5=0</formula>
    </cfRule>
  </conditionalFormatting>
  <conditionalFormatting sqref="F5:F24">
    <cfRule type="expression" dxfId="1030" priority="99" stopIfTrue="1">
      <formula>A5=0</formula>
    </cfRule>
  </conditionalFormatting>
  <conditionalFormatting sqref="H5:H22">
    <cfRule type="expression" dxfId="1029" priority="100" stopIfTrue="1">
      <formula>A5=0</formula>
    </cfRule>
  </conditionalFormatting>
  <conditionalFormatting sqref="P5:P22">
    <cfRule type="expression" dxfId="1028" priority="101" stopIfTrue="1">
      <formula>A5=0</formula>
    </cfRule>
    <cfRule type="expression" dxfId="1027" priority="102" stopIfTrue="1">
      <formula>P5=99</formula>
    </cfRule>
  </conditionalFormatting>
  <conditionalFormatting sqref="M5:M22">
    <cfRule type="expression" dxfId="1026" priority="103" stopIfTrue="1">
      <formula>A5=0</formula>
    </cfRule>
  </conditionalFormatting>
  <conditionalFormatting sqref="N5:N22">
    <cfRule type="expression" dxfId="1025" priority="104" stopIfTrue="1">
      <formula>A5=0</formula>
    </cfRule>
  </conditionalFormatting>
  <conditionalFormatting sqref="O5:O22">
    <cfRule type="expression" dxfId="1024" priority="105" stopIfTrue="1">
      <formula>A5=0</formula>
    </cfRule>
  </conditionalFormatting>
  <conditionalFormatting sqref="Q5:Q22">
    <cfRule type="expression" dxfId="1023" priority="106" stopIfTrue="1">
      <formula>A5=0</formula>
    </cfRule>
  </conditionalFormatting>
  <conditionalFormatting sqref="S5:S22">
    <cfRule type="expression" dxfId="1022" priority="107" stopIfTrue="1">
      <formula>A5=0</formula>
    </cfRule>
  </conditionalFormatting>
  <conditionalFormatting sqref="U5:U22">
    <cfRule type="expression" dxfId="1021" priority="108" stopIfTrue="1">
      <formula>A5=0</formula>
    </cfRule>
  </conditionalFormatting>
  <conditionalFormatting sqref="W5:W22">
    <cfRule type="expression" dxfId="1020" priority="109" stopIfTrue="1">
      <formula>A5=0</formula>
    </cfRule>
  </conditionalFormatting>
  <conditionalFormatting sqref="Y5:Y22">
    <cfRule type="expression" dxfId="1019" priority="110" stopIfTrue="1">
      <formula>A5=0</formula>
    </cfRule>
  </conditionalFormatting>
  <conditionalFormatting sqref="AA5:AA22">
    <cfRule type="expression" dxfId="1018" priority="111" stopIfTrue="1">
      <formula>A5=0</formula>
    </cfRule>
  </conditionalFormatting>
  <conditionalFormatting sqref="B5:B22">
    <cfRule type="expression" dxfId="1017" priority="112" stopIfTrue="1">
      <formula>J5=1</formula>
    </cfRule>
    <cfRule type="expression" dxfId="1016" priority="113" stopIfTrue="1">
      <formula>J5=2</formula>
    </cfRule>
    <cfRule type="expression" dxfId="1015" priority="114" stopIfTrue="1">
      <formula>J5=3</formula>
    </cfRule>
  </conditionalFormatting>
  <conditionalFormatting sqref="AC5:AC22">
    <cfRule type="expression" dxfId="1014" priority="119" stopIfTrue="1">
      <formula>A5=0</formula>
    </cfRule>
  </conditionalFormatting>
  <conditionalFormatting sqref="AE5:AE22">
    <cfRule type="expression" dxfId="1013" priority="120" stopIfTrue="1">
      <formula>A5=0</formula>
    </cfRule>
  </conditionalFormatting>
  <conditionalFormatting sqref="AG5:AG22">
    <cfRule type="expression" dxfId="1012" priority="121" stopIfTrue="1">
      <formula>A5=0</formula>
    </cfRule>
  </conditionalFormatting>
  <conditionalFormatting sqref="AI5:AI22">
    <cfRule type="expression" dxfId="1011" priority="122" stopIfTrue="1">
      <formula>A5=0</formula>
    </cfRule>
  </conditionalFormatting>
  <conditionalFormatting sqref="AK5:AK22">
    <cfRule type="expression" dxfId="1010" priority="123" stopIfTrue="1">
      <formula>A5=0</formula>
    </cfRule>
  </conditionalFormatting>
  <conditionalFormatting sqref="I5:I22">
    <cfRule type="expression" dxfId="1009" priority="124" stopIfTrue="1">
      <formula>A5=0</formula>
    </cfRule>
    <cfRule type="expression" dxfId="1008" priority="125" stopIfTrue="1">
      <formula>I5&gt;150</formula>
    </cfRule>
    <cfRule type="expression" dxfId="1007" priority="126" stopIfTrue="1">
      <formula>I5&lt;-150</formula>
    </cfRule>
  </conditionalFormatting>
  <conditionalFormatting sqref="R5:R22">
    <cfRule type="expression" dxfId="1006" priority="127" stopIfTrue="1">
      <formula>A5=0</formula>
    </cfRule>
    <cfRule type="expression" dxfId="1005" priority="128" stopIfTrue="1">
      <formula>R5=99</formula>
    </cfRule>
  </conditionalFormatting>
  <conditionalFormatting sqref="T5:T22">
    <cfRule type="expression" dxfId="1004" priority="129" stopIfTrue="1">
      <formula>A5=0</formula>
    </cfRule>
    <cfRule type="expression" dxfId="1003" priority="130" stopIfTrue="1">
      <formula>T5=99</formula>
    </cfRule>
  </conditionalFormatting>
  <conditionalFormatting sqref="V5:V22">
    <cfRule type="expression" dxfId="1002" priority="131" stopIfTrue="1">
      <formula>A5=0</formula>
    </cfRule>
    <cfRule type="expression" dxfId="1001" priority="132" stopIfTrue="1">
      <formula>V5=99</formula>
    </cfRule>
  </conditionalFormatting>
  <conditionalFormatting sqref="X5:X22">
    <cfRule type="expression" dxfId="1000" priority="133" stopIfTrue="1">
      <formula>A5=0</formula>
    </cfRule>
    <cfRule type="expression" dxfId="999" priority="134" stopIfTrue="1">
      <formula>X5=99</formula>
    </cfRule>
  </conditionalFormatting>
  <conditionalFormatting sqref="Z5:Z22">
    <cfRule type="expression" dxfId="998" priority="135" stopIfTrue="1">
      <formula>A5=0</formula>
    </cfRule>
    <cfRule type="expression" dxfId="997" priority="136" stopIfTrue="1">
      <formula>Z5=99</formula>
    </cfRule>
  </conditionalFormatting>
  <conditionalFormatting sqref="AB5:AB22">
    <cfRule type="expression" dxfId="996" priority="137" stopIfTrue="1">
      <formula>A5=0</formula>
    </cfRule>
    <cfRule type="expression" dxfId="995" priority="138" stopIfTrue="1">
      <formula>AB5=99</formula>
    </cfRule>
  </conditionalFormatting>
  <conditionalFormatting sqref="AD5:AD22">
    <cfRule type="expression" dxfId="994" priority="139" stopIfTrue="1">
      <formula>A5=0</formula>
    </cfRule>
    <cfRule type="expression" dxfId="993" priority="140" stopIfTrue="1">
      <formula>AD5=99</formula>
    </cfRule>
  </conditionalFormatting>
  <conditionalFormatting sqref="AF5:AF22">
    <cfRule type="expression" dxfId="992" priority="141" stopIfTrue="1">
      <formula>A5=0</formula>
    </cfRule>
    <cfRule type="expression" dxfId="991" priority="142" stopIfTrue="1">
      <formula>AF5=99</formula>
    </cfRule>
  </conditionalFormatting>
  <conditionalFormatting sqref="AH5:AH22">
    <cfRule type="expression" dxfId="990" priority="143" stopIfTrue="1">
      <formula>A5=0</formula>
    </cfRule>
    <cfRule type="expression" dxfId="989" priority="144" stopIfTrue="1">
      <formula>AH5=99</formula>
    </cfRule>
  </conditionalFormatting>
  <conditionalFormatting sqref="AJ5:AJ22">
    <cfRule type="expression" dxfId="988" priority="145" stopIfTrue="1">
      <formula>A5=0</formula>
    </cfRule>
    <cfRule type="expression" dxfId="987" priority="146" stopIfTrue="1">
      <formula>AJ5=99</formula>
    </cfRule>
  </conditionalFormatting>
  <conditionalFormatting sqref="AO5:AO22">
    <cfRule type="expression" dxfId="986" priority="147" stopIfTrue="1">
      <formula>A5=0</formula>
    </cfRule>
  </conditionalFormatting>
  <conditionalFormatting sqref="AP5:AP22">
    <cfRule type="expression" dxfId="985" priority="148" stopIfTrue="1">
      <formula>A5=0</formula>
    </cfRule>
  </conditionalFormatting>
  <conditionalFormatting sqref="AQ5:AQ22">
    <cfRule type="expression" dxfId="984" priority="149" stopIfTrue="1">
      <formula>A5=0</formula>
    </cfRule>
  </conditionalFormatting>
  <conditionalFormatting sqref="AR5:AR22">
    <cfRule type="expression" dxfId="983" priority="150" stopIfTrue="1">
      <formula>A5=0</formula>
    </cfRule>
  </conditionalFormatting>
  <conditionalFormatting sqref="AS5:AS22">
    <cfRule type="expression" dxfId="982" priority="151" stopIfTrue="1">
      <formula>A5=0</formula>
    </cfRule>
  </conditionalFormatting>
  <conditionalFormatting sqref="AT5:AT22">
    <cfRule type="expression" dxfId="981" priority="152" stopIfTrue="1">
      <formula>A5=0</formula>
    </cfRule>
  </conditionalFormatting>
  <conditionalFormatting sqref="AU5:AU22">
    <cfRule type="expression" dxfId="980" priority="153" stopIfTrue="1">
      <formula>A5=0</formula>
    </cfRule>
  </conditionalFormatting>
  <conditionalFormatting sqref="AV5:AV22">
    <cfRule type="expression" dxfId="979" priority="154" stopIfTrue="1">
      <formula>A5=0</formula>
    </cfRule>
  </conditionalFormatting>
  <conditionalFormatting sqref="AW5:AW22">
    <cfRule type="expression" dxfId="978" priority="155" stopIfTrue="1">
      <formula>A5=0</formula>
    </cfRule>
  </conditionalFormatting>
  <conditionalFormatting sqref="AX5:AX22">
    <cfRule type="expression" dxfId="977" priority="156" stopIfTrue="1">
      <formula>A5=0</formula>
    </cfRule>
  </conditionalFormatting>
  <conditionalFormatting sqref="AY5:AY22">
    <cfRule type="expression" dxfId="976" priority="157" stopIfTrue="1">
      <formula>A5=0</formula>
    </cfRule>
  </conditionalFormatting>
  <conditionalFormatting sqref="BA5:BA22">
    <cfRule type="expression" dxfId="975" priority="158" stopIfTrue="1">
      <formula>A5=0</formula>
    </cfRule>
  </conditionalFormatting>
  <conditionalFormatting sqref="BB5:BB22">
    <cfRule type="expression" dxfId="974" priority="159" stopIfTrue="1">
      <formula>A5=0</formula>
    </cfRule>
  </conditionalFormatting>
  <conditionalFormatting sqref="BC5:BC22">
    <cfRule type="expression" dxfId="973" priority="160" stopIfTrue="1">
      <formula>A5=0</formula>
    </cfRule>
  </conditionalFormatting>
  <conditionalFormatting sqref="BD5:BD22">
    <cfRule type="expression" dxfId="972" priority="161" stopIfTrue="1">
      <formula>A5=0</formula>
    </cfRule>
  </conditionalFormatting>
  <conditionalFormatting sqref="BE5:BE22">
    <cfRule type="expression" dxfId="971" priority="162" stopIfTrue="1">
      <formula>A5=0</formula>
    </cfRule>
  </conditionalFormatting>
  <conditionalFormatting sqref="BF5:BF22">
    <cfRule type="expression" dxfId="970" priority="163" stopIfTrue="1">
      <formula>A5=0</formula>
    </cfRule>
  </conditionalFormatting>
  <conditionalFormatting sqref="BG5:BG22">
    <cfRule type="expression" dxfId="969" priority="164" stopIfTrue="1">
      <formula>A5=0</formula>
    </cfRule>
  </conditionalFormatting>
  <conditionalFormatting sqref="BH5:BH22">
    <cfRule type="expression" dxfId="968" priority="165" stopIfTrue="1">
      <formula>A5=0</formula>
    </cfRule>
  </conditionalFormatting>
  <conditionalFormatting sqref="BI5:BI22">
    <cfRule type="expression" dxfId="967" priority="166" stopIfTrue="1">
      <formula>A5=0</formula>
    </cfRule>
  </conditionalFormatting>
  <conditionalFormatting sqref="BJ5:BJ22">
    <cfRule type="expression" dxfId="966" priority="167" stopIfTrue="1">
      <formula>A5=0</formula>
    </cfRule>
  </conditionalFormatting>
  <conditionalFormatting sqref="BK5:BK22">
    <cfRule type="expression" dxfId="965" priority="168" stopIfTrue="1">
      <formula>A5=0</formula>
    </cfRule>
  </conditionalFormatting>
  <conditionalFormatting sqref="BL5:BL22">
    <cfRule type="expression" dxfId="964" priority="169" stopIfTrue="1">
      <formula>A5=0</formula>
    </cfRule>
  </conditionalFormatting>
  <conditionalFormatting sqref="BM5:BM22">
    <cfRule type="expression" dxfId="963" priority="170" stopIfTrue="1">
      <formula>A5=0</formula>
    </cfRule>
  </conditionalFormatting>
  <conditionalFormatting sqref="BN5:BN22">
    <cfRule type="expression" dxfId="962" priority="171" stopIfTrue="1">
      <formula>A5=0</formula>
    </cfRule>
  </conditionalFormatting>
  <conditionalFormatting sqref="BO5:BO22">
    <cfRule type="expression" dxfId="961" priority="172" stopIfTrue="1">
      <formula>A5=0</formula>
    </cfRule>
  </conditionalFormatting>
  <conditionalFormatting sqref="K5:K22">
    <cfRule type="expression" dxfId="960" priority="173" stopIfTrue="1">
      <formula>A5=0</formula>
    </cfRule>
  </conditionalFormatting>
  <conditionalFormatting sqref="J5:J22">
    <cfRule type="cellIs" dxfId="959" priority="115" stopIfTrue="1" operator="equal">
      <formula>1</formula>
    </cfRule>
    <cfRule type="cellIs" dxfId="958" priority="116" stopIfTrue="1" operator="equal">
      <formula>2</formula>
    </cfRule>
    <cfRule type="cellIs" dxfId="957" priority="117" stopIfTrue="1" operator="equal">
      <formula>3</formula>
    </cfRule>
  </conditionalFormatting>
  <conditionalFormatting sqref="Q3:AK3">
    <cfRule type="expression" dxfId="956" priority="93" stopIfTrue="1">
      <formula>$Q$3=0</formula>
    </cfRule>
  </conditionalFormatting>
  <conditionalFormatting sqref="H3">
    <cfRule type="cellIs" dxfId="955" priority="94" stopIfTrue="1" operator="equal">
      <formula>0</formula>
    </cfRule>
  </conditionalFormatting>
  <conditionalFormatting sqref="G27:G30">
    <cfRule type="expression" dxfId="954" priority="89" stopIfTrue="1">
      <formula>A27=0</formula>
    </cfRule>
  </conditionalFormatting>
  <conditionalFormatting sqref="H27:H30">
    <cfRule type="expression" dxfId="953" priority="88" stopIfTrue="1">
      <formula>A27=0</formula>
    </cfRule>
  </conditionalFormatting>
  <conditionalFormatting sqref="J27:J30">
    <cfRule type="expression" dxfId="952" priority="87" stopIfTrue="1">
      <formula>A27=0</formula>
    </cfRule>
  </conditionalFormatting>
  <conditionalFormatting sqref="R27:R31">
    <cfRule type="expression" dxfId="951" priority="85" stopIfTrue="1">
      <formula>A27=0</formula>
    </cfRule>
    <cfRule type="expression" dxfId="950" priority="86" stopIfTrue="1">
      <formula>R27=99</formula>
    </cfRule>
  </conditionalFormatting>
  <conditionalFormatting sqref="O27:O31 AA27:AA31">
    <cfRule type="expression" dxfId="949" priority="84" stopIfTrue="1">
      <formula>A27=0</formula>
    </cfRule>
  </conditionalFormatting>
  <conditionalFormatting sqref="P27:P31">
    <cfRule type="expression" dxfId="948" priority="83" stopIfTrue="1">
      <formula>A27=0</formula>
    </cfRule>
  </conditionalFormatting>
  <conditionalFormatting sqref="S27:S31">
    <cfRule type="expression" dxfId="947" priority="82" stopIfTrue="1">
      <formula>A27=0</formula>
    </cfRule>
  </conditionalFormatting>
  <conditionalFormatting sqref="W27:W31">
    <cfRule type="expression" dxfId="946" priority="81" stopIfTrue="1">
      <formula>A27=0</formula>
    </cfRule>
  </conditionalFormatting>
  <conditionalFormatting sqref="Y27:Y31">
    <cfRule type="expression" dxfId="945" priority="80" stopIfTrue="1">
      <formula>A27=0</formula>
    </cfRule>
  </conditionalFormatting>
  <conditionalFormatting sqref="D27:D30">
    <cfRule type="expression" dxfId="944" priority="77" stopIfTrue="1">
      <formula>L27=1</formula>
    </cfRule>
    <cfRule type="expression" dxfId="943" priority="78" stopIfTrue="1">
      <formula>L27=2</formula>
    </cfRule>
    <cfRule type="expression" dxfId="942" priority="79" stopIfTrue="1">
      <formula>L27=3</formula>
    </cfRule>
  </conditionalFormatting>
  <conditionalFormatting sqref="T27:T31">
    <cfRule type="expression" dxfId="941" priority="75" stopIfTrue="1">
      <formula>A27=0</formula>
    </cfRule>
    <cfRule type="expression" dxfId="940" priority="76" stopIfTrue="1">
      <formula>T27=99</formula>
    </cfRule>
  </conditionalFormatting>
  <conditionalFormatting sqref="V28:V31">
    <cfRule type="expression" dxfId="939" priority="73" stopIfTrue="1">
      <formula>A28=0</formula>
    </cfRule>
    <cfRule type="expression" dxfId="938" priority="74" stopIfTrue="1">
      <formula>V28=99</formula>
    </cfRule>
  </conditionalFormatting>
  <conditionalFormatting sqref="X27:X31">
    <cfRule type="expression" dxfId="937" priority="71" stopIfTrue="1">
      <formula>A27=0</formula>
    </cfRule>
    <cfRule type="expression" dxfId="936" priority="72" stopIfTrue="1">
      <formula>X27=99</formula>
    </cfRule>
  </conditionalFormatting>
  <conditionalFormatting sqref="Z28:Z31">
    <cfRule type="expression" dxfId="935" priority="69" stopIfTrue="1">
      <formula>A28=0</formula>
    </cfRule>
    <cfRule type="expression" dxfId="934" priority="70" stopIfTrue="1">
      <formula>Z28=99</formula>
    </cfRule>
  </conditionalFormatting>
  <conditionalFormatting sqref="M27:M31">
    <cfRule type="expression" dxfId="933" priority="68" stopIfTrue="1">
      <formula>A27=0</formula>
    </cfRule>
  </conditionalFormatting>
  <conditionalFormatting sqref="L27:L30">
    <cfRule type="cellIs" dxfId="932" priority="65" stopIfTrue="1" operator="equal">
      <formula>1</formula>
    </cfRule>
    <cfRule type="cellIs" dxfId="931" priority="66" stopIfTrue="1" operator="equal">
      <formula>2</formula>
    </cfRule>
    <cfRule type="cellIs" dxfId="930" priority="67" stopIfTrue="1" operator="equal">
      <formula>3</formula>
    </cfRule>
  </conditionalFormatting>
  <conditionalFormatting sqref="G27:G29">
    <cfRule type="expression" dxfId="929" priority="64" stopIfTrue="1">
      <formula>A27=0</formula>
    </cfRule>
  </conditionalFormatting>
  <conditionalFormatting sqref="H27:H30">
    <cfRule type="expression" dxfId="928" priority="63" stopIfTrue="1">
      <formula>A27=0</formula>
    </cfRule>
  </conditionalFormatting>
  <conditionalFormatting sqref="J27:J29">
    <cfRule type="expression" dxfId="927" priority="62" stopIfTrue="1">
      <formula>A27=0</formula>
    </cfRule>
  </conditionalFormatting>
  <conditionalFormatting sqref="R27:R29">
    <cfRule type="expression" dxfId="926" priority="60" stopIfTrue="1">
      <formula>A27=0</formula>
    </cfRule>
    <cfRule type="expression" dxfId="925" priority="61" stopIfTrue="1">
      <formula>R27=99</formula>
    </cfRule>
  </conditionalFormatting>
  <conditionalFormatting sqref="O27:O29">
    <cfRule type="expression" dxfId="924" priority="59" stopIfTrue="1">
      <formula>A27=0</formula>
    </cfRule>
  </conditionalFormatting>
  <conditionalFormatting sqref="P27:P29">
    <cfRule type="expression" dxfId="923" priority="58" stopIfTrue="1">
      <formula>A27=0</formula>
    </cfRule>
  </conditionalFormatting>
  <conditionalFormatting sqref="Q27:Q31">
    <cfRule type="expression" dxfId="922" priority="57" stopIfTrue="1">
      <formula>A27=0</formula>
    </cfRule>
  </conditionalFormatting>
  <conditionalFormatting sqref="S27:S29">
    <cfRule type="expression" dxfId="921" priority="56" stopIfTrue="1">
      <formula>A27=0</formula>
    </cfRule>
  </conditionalFormatting>
  <conditionalFormatting sqref="U27:U31">
    <cfRule type="expression" dxfId="920" priority="55" stopIfTrue="1">
      <formula>A27=0</formula>
    </cfRule>
  </conditionalFormatting>
  <conditionalFormatting sqref="W27:W29">
    <cfRule type="expression" dxfId="919" priority="54" stopIfTrue="1">
      <formula>A27=0</formula>
    </cfRule>
  </conditionalFormatting>
  <conditionalFormatting sqref="Y27:Y29">
    <cfRule type="expression" dxfId="918" priority="53" stopIfTrue="1">
      <formula>A27=0</formula>
    </cfRule>
  </conditionalFormatting>
  <conditionalFormatting sqref="D27:D29">
    <cfRule type="expression" dxfId="917" priority="50" stopIfTrue="1">
      <formula>L27=1</formula>
    </cfRule>
    <cfRule type="expression" dxfId="916" priority="51" stopIfTrue="1">
      <formula>L27=2</formula>
    </cfRule>
    <cfRule type="expression" dxfId="915" priority="52" stopIfTrue="1">
      <formula>L27=3</formula>
    </cfRule>
  </conditionalFormatting>
  <conditionalFormatting sqref="T27:T29">
    <cfRule type="expression" dxfId="914" priority="48" stopIfTrue="1">
      <formula>A27=0</formula>
    </cfRule>
    <cfRule type="expression" dxfId="913" priority="49" stopIfTrue="1">
      <formula>T27=99</formula>
    </cfRule>
  </conditionalFormatting>
  <conditionalFormatting sqref="V28:V29">
    <cfRule type="expression" dxfId="912" priority="46" stopIfTrue="1">
      <formula>A28=0</formula>
    </cfRule>
    <cfRule type="expression" dxfId="911" priority="47" stopIfTrue="1">
      <formula>V28=99</formula>
    </cfRule>
  </conditionalFormatting>
  <conditionalFormatting sqref="X27:X29">
    <cfRule type="expression" dxfId="910" priority="44" stopIfTrue="1">
      <formula>A27=0</formula>
    </cfRule>
    <cfRule type="expression" dxfId="909" priority="45" stopIfTrue="1">
      <formula>X27=99</formula>
    </cfRule>
  </conditionalFormatting>
  <conditionalFormatting sqref="Z28:Z29">
    <cfRule type="expression" dxfId="908" priority="42" stopIfTrue="1">
      <formula>A28=0</formula>
    </cfRule>
    <cfRule type="expression" dxfId="907" priority="43" stopIfTrue="1">
      <formula>Z28=99</formula>
    </cfRule>
  </conditionalFormatting>
  <conditionalFormatting sqref="M27:M29">
    <cfRule type="expression" dxfId="906" priority="41" stopIfTrue="1">
      <formula>A27=0</formula>
    </cfRule>
  </conditionalFormatting>
  <conditionalFormatting sqref="G27:G30">
    <cfRule type="expression" dxfId="905" priority="40" stopIfTrue="1">
      <formula>A27=0</formula>
    </cfRule>
  </conditionalFormatting>
  <conditionalFormatting sqref="H27:H30">
    <cfRule type="expression" dxfId="904" priority="39" stopIfTrue="1">
      <formula>A27=0</formula>
    </cfRule>
  </conditionalFormatting>
  <conditionalFormatting sqref="J27:J30">
    <cfRule type="expression" dxfId="903" priority="38" stopIfTrue="1">
      <formula>A27=0</formula>
    </cfRule>
  </conditionalFormatting>
  <conditionalFormatting sqref="R27:R31">
    <cfRule type="expression" dxfId="902" priority="36" stopIfTrue="1">
      <formula>A27=0</formula>
    </cfRule>
    <cfRule type="expression" dxfId="901" priority="37" stopIfTrue="1">
      <formula>R27=99</formula>
    </cfRule>
  </conditionalFormatting>
  <conditionalFormatting sqref="O27:O31">
    <cfRule type="expression" dxfId="900" priority="35" stopIfTrue="1">
      <formula>A27=0</formula>
    </cfRule>
  </conditionalFormatting>
  <conditionalFormatting sqref="P27:P31">
    <cfRule type="expression" dxfId="899" priority="34" stopIfTrue="1">
      <formula>A27=0</formula>
    </cfRule>
  </conditionalFormatting>
  <conditionalFormatting sqref="Q27:Q31">
    <cfRule type="expression" dxfId="898" priority="33" stopIfTrue="1">
      <formula>A27=0</formula>
    </cfRule>
  </conditionalFormatting>
  <conditionalFormatting sqref="S27:S31">
    <cfRule type="expression" dxfId="897" priority="32" stopIfTrue="1">
      <formula>A27=0</formula>
    </cfRule>
  </conditionalFormatting>
  <conditionalFormatting sqref="U27:U31">
    <cfRule type="expression" dxfId="896" priority="31" stopIfTrue="1">
      <formula>A27=0</formula>
    </cfRule>
  </conditionalFormatting>
  <conditionalFormatting sqref="W27:W31">
    <cfRule type="expression" dxfId="895" priority="30" stopIfTrue="1">
      <formula>A27=0</formula>
    </cfRule>
  </conditionalFormatting>
  <conditionalFormatting sqref="Y27:Y31">
    <cfRule type="expression" dxfId="894" priority="29" stopIfTrue="1">
      <formula>A27=0</formula>
    </cfRule>
  </conditionalFormatting>
  <conditionalFormatting sqref="D27:D30">
    <cfRule type="expression" dxfId="893" priority="26" stopIfTrue="1">
      <formula>L27=1</formula>
    </cfRule>
    <cfRule type="expression" dxfId="892" priority="27" stopIfTrue="1">
      <formula>L27=2</formula>
    </cfRule>
    <cfRule type="expression" dxfId="891" priority="28" stopIfTrue="1">
      <formula>L27=3</formula>
    </cfRule>
  </conditionalFormatting>
  <conditionalFormatting sqref="T27:T31">
    <cfRule type="expression" dxfId="890" priority="24" stopIfTrue="1">
      <formula>A27=0</formula>
    </cfRule>
    <cfRule type="expression" dxfId="889" priority="25" stopIfTrue="1">
      <formula>T27=99</formula>
    </cfRule>
  </conditionalFormatting>
  <conditionalFormatting sqref="V28:V31">
    <cfRule type="expression" dxfId="888" priority="22" stopIfTrue="1">
      <formula>A28=0</formula>
    </cfRule>
    <cfRule type="expression" dxfId="887" priority="23" stopIfTrue="1">
      <formula>V28=99</formula>
    </cfRule>
  </conditionalFormatting>
  <conditionalFormatting sqref="X27:X31">
    <cfRule type="expression" dxfId="886" priority="20" stopIfTrue="1">
      <formula>A27=0</formula>
    </cfRule>
    <cfRule type="expression" dxfId="885" priority="21" stopIfTrue="1">
      <formula>X27=99</formula>
    </cfRule>
  </conditionalFormatting>
  <conditionalFormatting sqref="Z28:Z31">
    <cfRule type="expression" dxfId="884" priority="18" stopIfTrue="1">
      <formula>A28=0</formula>
    </cfRule>
    <cfRule type="expression" dxfId="883" priority="19" stopIfTrue="1">
      <formula>Z28=99</formula>
    </cfRule>
  </conditionalFormatting>
  <conditionalFormatting sqref="M27:M31">
    <cfRule type="expression" dxfId="882" priority="17" stopIfTrue="1">
      <formula>A27=0</formula>
    </cfRule>
  </conditionalFormatting>
  <conditionalFormatting sqref="V28:V30 Z28:Z30">
    <cfRule type="expression" dxfId="881" priority="16" stopIfTrue="1">
      <formula>FR26=0</formula>
    </cfRule>
  </conditionalFormatting>
  <conditionalFormatting sqref="F28">
    <cfRule type="expression" dxfId="880" priority="15" stopIfTrue="1">
      <formula>A28=0</formula>
    </cfRule>
  </conditionalFormatting>
  <conditionalFormatting sqref="I28">
    <cfRule type="expression" dxfId="879" priority="14" stopIfTrue="1">
      <formula>E28=0</formula>
    </cfRule>
  </conditionalFormatting>
  <conditionalFormatting sqref="E28">
    <cfRule type="expression" dxfId="878" priority="90" stopIfTrue="1">
      <formula>FW26=0</formula>
    </cfRule>
  </conditionalFormatting>
  <conditionalFormatting sqref="AB27:AF27 AB31:AF31 AB28:AE30">
    <cfRule type="expression" dxfId="877" priority="91" stopIfTrue="1">
      <formula>Q27=0</formula>
    </cfRule>
  </conditionalFormatting>
  <conditionalFormatting sqref="AF28:AF30">
    <cfRule type="expression" dxfId="876" priority="13" stopIfTrue="1">
      <formula>U28=0</formula>
    </cfRule>
  </conditionalFormatting>
  <conditionalFormatting sqref="AP26:AR29">
    <cfRule type="expression" dxfId="875" priority="92" stopIfTrue="1">
      <formula>AB28=0</formula>
    </cfRule>
  </conditionalFormatting>
  <conditionalFormatting sqref="V27">
    <cfRule type="expression" dxfId="874" priority="11" stopIfTrue="1">
      <formula>C27=0</formula>
    </cfRule>
    <cfRule type="expression" dxfId="873" priority="12" stopIfTrue="1">
      <formula>V27=99</formula>
    </cfRule>
  </conditionalFormatting>
  <conditionalFormatting sqref="V27">
    <cfRule type="expression" dxfId="872" priority="9" stopIfTrue="1">
      <formula>C27=0</formula>
    </cfRule>
    <cfRule type="expression" dxfId="871" priority="10" stopIfTrue="1">
      <formula>V27=99</formula>
    </cfRule>
  </conditionalFormatting>
  <conditionalFormatting sqref="V27">
    <cfRule type="expression" dxfId="870" priority="7" stopIfTrue="1">
      <formula>C27=0</formula>
    </cfRule>
    <cfRule type="expression" dxfId="869" priority="8" stopIfTrue="1">
      <formula>V27=99</formula>
    </cfRule>
  </conditionalFormatting>
  <conditionalFormatting sqref="Z27">
    <cfRule type="expression" dxfId="868" priority="5" stopIfTrue="1">
      <formula>G27=0</formula>
    </cfRule>
    <cfRule type="expression" dxfId="867" priority="6" stopIfTrue="1">
      <formula>Z27=99</formula>
    </cfRule>
  </conditionalFormatting>
  <conditionalFormatting sqref="Z27">
    <cfRule type="expression" dxfId="866" priority="3" stopIfTrue="1">
      <formula>G27=0</formula>
    </cfRule>
    <cfRule type="expression" dxfId="865" priority="4" stopIfTrue="1">
      <formula>Z27=99</formula>
    </cfRule>
  </conditionalFormatting>
  <conditionalFormatting sqref="Z27">
    <cfRule type="expression" dxfId="864" priority="1" stopIfTrue="1">
      <formula>G27=0</formula>
    </cfRule>
    <cfRule type="expression" dxfId="863" priority="2" stopIfTrue="1">
      <formula>Z27=99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29"/>
  <sheetViews>
    <sheetView topLeftCell="A13" workbookViewId="0">
      <selection activeCell="A24" sqref="A24:XFD29"/>
    </sheetView>
  </sheetViews>
  <sheetFormatPr defaultRowHeight="12.75"/>
  <cols>
    <col min="1" max="1" width="3.85546875" style="427" customWidth="1"/>
    <col min="2" max="2" width="19.85546875" style="427" customWidth="1"/>
    <col min="3" max="3" width="12.85546875" style="427" customWidth="1"/>
    <col min="4" max="4" width="5.7109375" style="427" customWidth="1"/>
    <col min="5" max="7" width="5.28515625" style="427" customWidth="1"/>
    <col min="8" max="8" width="6.5703125" style="427" customWidth="1"/>
    <col min="9" max="9" width="5.28515625" style="427" customWidth="1"/>
    <col min="10" max="12" width="3.7109375" style="427" customWidth="1"/>
    <col min="13" max="15" width="5.7109375" style="427" customWidth="1"/>
    <col min="16" max="41" width="3.7109375" style="427" customWidth="1"/>
    <col min="42" max="42" width="2.7109375" style="427" customWidth="1"/>
    <col min="43" max="43" width="2.5703125" style="427" customWidth="1"/>
    <col min="44" max="44" width="2.7109375" style="427" customWidth="1"/>
    <col min="45" max="57" width="4.7109375" style="427" customWidth="1"/>
    <col min="58" max="58" width="2.7109375" style="427" customWidth="1"/>
    <col min="59" max="71" width="4.7109375" style="427" customWidth="1"/>
    <col min="72" max="74" width="6.7109375" style="427" customWidth="1"/>
    <col min="75" max="75" width="7.7109375" style="427" customWidth="1"/>
    <col min="76" max="256" width="9.140625" style="427"/>
    <col min="257" max="257" width="3.85546875" style="427" customWidth="1"/>
    <col min="258" max="258" width="19.85546875" style="427" customWidth="1"/>
    <col min="259" max="259" width="12.85546875" style="427" customWidth="1"/>
    <col min="260" max="260" width="5.7109375" style="427" customWidth="1"/>
    <col min="261" max="263" width="5.28515625" style="427" customWidth="1"/>
    <col min="264" max="264" width="6.5703125" style="427" customWidth="1"/>
    <col min="265" max="265" width="5.28515625" style="427" customWidth="1"/>
    <col min="266" max="268" width="3.7109375" style="427" customWidth="1"/>
    <col min="269" max="271" width="5.7109375" style="427" customWidth="1"/>
    <col min="272" max="297" width="3.7109375" style="427" customWidth="1"/>
    <col min="298" max="298" width="2.7109375" style="427" customWidth="1"/>
    <col min="299" max="299" width="2.5703125" style="427" customWidth="1"/>
    <col min="300" max="300" width="2.7109375" style="427" customWidth="1"/>
    <col min="301" max="313" width="4.7109375" style="427" customWidth="1"/>
    <col min="314" max="314" width="2.7109375" style="427" customWidth="1"/>
    <col min="315" max="327" width="4.7109375" style="427" customWidth="1"/>
    <col min="328" max="330" width="6.7109375" style="427" customWidth="1"/>
    <col min="331" max="331" width="7.7109375" style="427" customWidth="1"/>
    <col min="332" max="512" width="9.140625" style="427"/>
    <col min="513" max="513" width="3.85546875" style="427" customWidth="1"/>
    <col min="514" max="514" width="19.85546875" style="427" customWidth="1"/>
    <col min="515" max="515" width="12.85546875" style="427" customWidth="1"/>
    <col min="516" max="516" width="5.7109375" style="427" customWidth="1"/>
    <col min="517" max="519" width="5.28515625" style="427" customWidth="1"/>
    <col min="520" max="520" width="6.5703125" style="427" customWidth="1"/>
    <col min="521" max="521" width="5.28515625" style="427" customWidth="1"/>
    <col min="522" max="524" width="3.7109375" style="427" customWidth="1"/>
    <col min="525" max="527" width="5.7109375" style="427" customWidth="1"/>
    <col min="528" max="553" width="3.7109375" style="427" customWidth="1"/>
    <col min="554" max="554" width="2.7109375" style="427" customWidth="1"/>
    <col min="555" max="555" width="2.5703125" style="427" customWidth="1"/>
    <col min="556" max="556" width="2.7109375" style="427" customWidth="1"/>
    <col min="557" max="569" width="4.7109375" style="427" customWidth="1"/>
    <col min="570" max="570" width="2.7109375" style="427" customWidth="1"/>
    <col min="571" max="583" width="4.7109375" style="427" customWidth="1"/>
    <col min="584" max="586" width="6.7109375" style="427" customWidth="1"/>
    <col min="587" max="587" width="7.7109375" style="427" customWidth="1"/>
    <col min="588" max="768" width="9.140625" style="427"/>
    <col min="769" max="769" width="3.85546875" style="427" customWidth="1"/>
    <col min="770" max="770" width="19.85546875" style="427" customWidth="1"/>
    <col min="771" max="771" width="12.85546875" style="427" customWidth="1"/>
    <col min="772" max="772" width="5.7109375" style="427" customWidth="1"/>
    <col min="773" max="775" width="5.28515625" style="427" customWidth="1"/>
    <col min="776" max="776" width="6.5703125" style="427" customWidth="1"/>
    <col min="777" max="777" width="5.28515625" style="427" customWidth="1"/>
    <col min="778" max="780" width="3.7109375" style="427" customWidth="1"/>
    <col min="781" max="783" width="5.7109375" style="427" customWidth="1"/>
    <col min="784" max="809" width="3.7109375" style="427" customWidth="1"/>
    <col min="810" max="810" width="2.7109375" style="427" customWidth="1"/>
    <col min="811" max="811" width="2.5703125" style="427" customWidth="1"/>
    <col min="812" max="812" width="2.7109375" style="427" customWidth="1"/>
    <col min="813" max="825" width="4.7109375" style="427" customWidth="1"/>
    <col min="826" max="826" width="2.7109375" style="427" customWidth="1"/>
    <col min="827" max="839" width="4.7109375" style="427" customWidth="1"/>
    <col min="840" max="842" width="6.7109375" style="427" customWidth="1"/>
    <col min="843" max="843" width="7.7109375" style="427" customWidth="1"/>
    <col min="844" max="1024" width="9.140625" style="427"/>
    <col min="1025" max="1025" width="3.85546875" style="427" customWidth="1"/>
    <col min="1026" max="1026" width="19.85546875" style="427" customWidth="1"/>
    <col min="1027" max="1027" width="12.85546875" style="427" customWidth="1"/>
    <col min="1028" max="1028" width="5.7109375" style="427" customWidth="1"/>
    <col min="1029" max="1031" width="5.28515625" style="427" customWidth="1"/>
    <col min="1032" max="1032" width="6.5703125" style="427" customWidth="1"/>
    <col min="1033" max="1033" width="5.28515625" style="427" customWidth="1"/>
    <col min="1034" max="1036" width="3.7109375" style="427" customWidth="1"/>
    <col min="1037" max="1039" width="5.7109375" style="427" customWidth="1"/>
    <col min="1040" max="1065" width="3.7109375" style="427" customWidth="1"/>
    <col min="1066" max="1066" width="2.7109375" style="427" customWidth="1"/>
    <col min="1067" max="1067" width="2.5703125" style="427" customWidth="1"/>
    <col min="1068" max="1068" width="2.7109375" style="427" customWidth="1"/>
    <col min="1069" max="1081" width="4.7109375" style="427" customWidth="1"/>
    <col min="1082" max="1082" width="2.7109375" style="427" customWidth="1"/>
    <col min="1083" max="1095" width="4.7109375" style="427" customWidth="1"/>
    <col min="1096" max="1098" width="6.7109375" style="427" customWidth="1"/>
    <col min="1099" max="1099" width="7.7109375" style="427" customWidth="1"/>
    <col min="1100" max="1280" width="9.140625" style="427"/>
    <col min="1281" max="1281" width="3.85546875" style="427" customWidth="1"/>
    <col min="1282" max="1282" width="19.85546875" style="427" customWidth="1"/>
    <col min="1283" max="1283" width="12.85546875" style="427" customWidth="1"/>
    <col min="1284" max="1284" width="5.7109375" style="427" customWidth="1"/>
    <col min="1285" max="1287" width="5.28515625" style="427" customWidth="1"/>
    <col min="1288" max="1288" width="6.5703125" style="427" customWidth="1"/>
    <col min="1289" max="1289" width="5.28515625" style="427" customWidth="1"/>
    <col min="1290" max="1292" width="3.7109375" style="427" customWidth="1"/>
    <col min="1293" max="1295" width="5.7109375" style="427" customWidth="1"/>
    <col min="1296" max="1321" width="3.7109375" style="427" customWidth="1"/>
    <col min="1322" max="1322" width="2.7109375" style="427" customWidth="1"/>
    <col min="1323" max="1323" width="2.5703125" style="427" customWidth="1"/>
    <col min="1324" max="1324" width="2.7109375" style="427" customWidth="1"/>
    <col min="1325" max="1337" width="4.7109375" style="427" customWidth="1"/>
    <col min="1338" max="1338" width="2.7109375" style="427" customWidth="1"/>
    <col min="1339" max="1351" width="4.7109375" style="427" customWidth="1"/>
    <col min="1352" max="1354" width="6.7109375" style="427" customWidth="1"/>
    <col min="1355" max="1355" width="7.7109375" style="427" customWidth="1"/>
    <col min="1356" max="1536" width="9.140625" style="427"/>
    <col min="1537" max="1537" width="3.85546875" style="427" customWidth="1"/>
    <col min="1538" max="1538" width="19.85546875" style="427" customWidth="1"/>
    <col min="1539" max="1539" width="12.85546875" style="427" customWidth="1"/>
    <col min="1540" max="1540" width="5.7109375" style="427" customWidth="1"/>
    <col min="1541" max="1543" width="5.28515625" style="427" customWidth="1"/>
    <col min="1544" max="1544" width="6.5703125" style="427" customWidth="1"/>
    <col min="1545" max="1545" width="5.28515625" style="427" customWidth="1"/>
    <col min="1546" max="1548" width="3.7109375" style="427" customWidth="1"/>
    <col min="1549" max="1551" width="5.7109375" style="427" customWidth="1"/>
    <col min="1552" max="1577" width="3.7109375" style="427" customWidth="1"/>
    <col min="1578" max="1578" width="2.7109375" style="427" customWidth="1"/>
    <col min="1579" max="1579" width="2.5703125" style="427" customWidth="1"/>
    <col min="1580" max="1580" width="2.7109375" style="427" customWidth="1"/>
    <col min="1581" max="1593" width="4.7109375" style="427" customWidth="1"/>
    <col min="1594" max="1594" width="2.7109375" style="427" customWidth="1"/>
    <col min="1595" max="1607" width="4.7109375" style="427" customWidth="1"/>
    <col min="1608" max="1610" width="6.7109375" style="427" customWidth="1"/>
    <col min="1611" max="1611" width="7.7109375" style="427" customWidth="1"/>
    <col min="1612" max="1792" width="9.140625" style="427"/>
    <col min="1793" max="1793" width="3.85546875" style="427" customWidth="1"/>
    <col min="1794" max="1794" width="19.85546875" style="427" customWidth="1"/>
    <col min="1795" max="1795" width="12.85546875" style="427" customWidth="1"/>
    <col min="1796" max="1796" width="5.7109375" style="427" customWidth="1"/>
    <col min="1797" max="1799" width="5.28515625" style="427" customWidth="1"/>
    <col min="1800" max="1800" width="6.5703125" style="427" customWidth="1"/>
    <col min="1801" max="1801" width="5.28515625" style="427" customWidth="1"/>
    <col min="1802" max="1804" width="3.7109375" style="427" customWidth="1"/>
    <col min="1805" max="1807" width="5.7109375" style="427" customWidth="1"/>
    <col min="1808" max="1833" width="3.7109375" style="427" customWidth="1"/>
    <col min="1834" max="1834" width="2.7109375" style="427" customWidth="1"/>
    <col min="1835" max="1835" width="2.5703125" style="427" customWidth="1"/>
    <col min="1836" max="1836" width="2.7109375" style="427" customWidth="1"/>
    <col min="1837" max="1849" width="4.7109375" style="427" customWidth="1"/>
    <col min="1850" max="1850" width="2.7109375" style="427" customWidth="1"/>
    <col min="1851" max="1863" width="4.7109375" style="427" customWidth="1"/>
    <col min="1864" max="1866" width="6.7109375" style="427" customWidth="1"/>
    <col min="1867" max="1867" width="7.7109375" style="427" customWidth="1"/>
    <col min="1868" max="2048" width="9.140625" style="427"/>
    <col min="2049" max="2049" width="3.85546875" style="427" customWidth="1"/>
    <col min="2050" max="2050" width="19.85546875" style="427" customWidth="1"/>
    <col min="2051" max="2051" width="12.85546875" style="427" customWidth="1"/>
    <col min="2052" max="2052" width="5.7109375" style="427" customWidth="1"/>
    <col min="2053" max="2055" width="5.28515625" style="427" customWidth="1"/>
    <col min="2056" max="2056" width="6.5703125" style="427" customWidth="1"/>
    <col min="2057" max="2057" width="5.28515625" style="427" customWidth="1"/>
    <col min="2058" max="2060" width="3.7109375" style="427" customWidth="1"/>
    <col min="2061" max="2063" width="5.7109375" style="427" customWidth="1"/>
    <col min="2064" max="2089" width="3.7109375" style="427" customWidth="1"/>
    <col min="2090" max="2090" width="2.7109375" style="427" customWidth="1"/>
    <col min="2091" max="2091" width="2.5703125" style="427" customWidth="1"/>
    <col min="2092" max="2092" width="2.7109375" style="427" customWidth="1"/>
    <col min="2093" max="2105" width="4.7109375" style="427" customWidth="1"/>
    <col min="2106" max="2106" width="2.7109375" style="427" customWidth="1"/>
    <col min="2107" max="2119" width="4.7109375" style="427" customWidth="1"/>
    <col min="2120" max="2122" width="6.7109375" style="427" customWidth="1"/>
    <col min="2123" max="2123" width="7.7109375" style="427" customWidth="1"/>
    <col min="2124" max="2304" width="9.140625" style="427"/>
    <col min="2305" max="2305" width="3.85546875" style="427" customWidth="1"/>
    <col min="2306" max="2306" width="19.85546875" style="427" customWidth="1"/>
    <col min="2307" max="2307" width="12.85546875" style="427" customWidth="1"/>
    <col min="2308" max="2308" width="5.7109375" style="427" customWidth="1"/>
    <col min="2309" max="2311" width="5.28515625" style="427" customWidth="1"/>
    <col min="2312" max="2312" width="6.5703125" style="427" customWidth="1"/>
    <col min="2313" max="2313" width="5.28515625" style="427" customWidth="1"/>
    <col min="2314" max="2316" width="3.7109375" style="427" customWidth="1"/>
    <col min="2317" max="2319" width="5.7109375" style="427" customWidth="1"/>
    <col min="2320" max="2345" width="3.7109375" style="427" customWidth="1"/>
    <col min="2346" max="2346" width="2.7109375" style="427" customWidth="1"/>
    <col min="2347" max="2347" width="2.5703125" style="427" customWidth="1"/>
    <col min="2348" max="2348" width="2.7109375" style="427" customWidth="1"/>
    <col min="2349" max="2361" width="4.7109375" style="427" customWidth="1"/>
    <col min="2362" max="2362" width="2.7109375" style="427" customWidth="1"/>
    <col min="2363" max="2375" width="4.7109375" style="427" customWidth="1"/>
    <col min="2376" max="2378" width="6.7109375" style="427" customWidth="1"/>
    <col min="2379" max="2379" width="7.7109375" style="427" customWidth="1"/>
    <col min="2380" max="2560" width="9.140625" style="427"/>
    <col min="2561" max="2561" width="3.85546875" style="427" customWidth="1"/>
    <col min="2562" max="2562" width="19.85546875" style="427" customWidth="1"/>
    <col min="2563" max="2563" width="12.85546875" style="427" customWidth="1"/>
    <col min="2564" max="2564" width="5.7109375" style="427" customWidth="1"/>
    <col min="2565" max="2567" width="5.28515625" style="427" customWidth="1"/>
    <col min="2568" max="2568" width="6.5703125" style="427" customWidth="1"/>
    <col min="2569" max="2569" width="5.28515625" style="427" customWidth="1"/>
    <col min="2570" max="2572" width="3.7109375" style="427" customWidth="1"/>
    <col min="2573" max="2575" width="5.7109375" style="427" customWidth="1"/>
    <col min="2576" max="2601" width="3.7109375" style="427" customWidth="1"/>
    <col min="2602" max="2602" width="2.7109375" style="427" customWidth="1"/>
    <col min="2603" max="2603" width="2.5703125" style="427" customWidth="1"/>
    <col min="2604" max="2604" width="2.7109375" style="427" customWidth="1"/>
    <col min="2605" max="2617" width="4.7109375" style="427" customWidth="1"/>
    <col min="2618" max="2618" width="2.7109375" style="427" customWidth="1"/>
    <col min="2619" max="2631" width="4.7109375" style="427" customWidth="1"/>
    <col min="2632" max="2634" width="6.7109375" style="427" customWidth="1"/>
    <col min="2635" max="2635" width="7.7109375" style="427" customWidth="1"/>
    <col min="2636" max="2816" width="9.140625" style="427"/>
    <col min="2817" max="2817" width="3.85546875" style="427" customWidth="1"/>
    <col min="2818" max="2818" width="19.85546875" style="427" customWidth="1"/>
    <col min="2819" max="2819" width="12.85546875" style="427" customWidth="1"/>
    <col min="2820" max="2820" width="5.7109375" style="427" customWidth="1"/>
    <col min="2821" max="2823" width="5.28515625" style="427" customWidth="1"/>
    <col min="2824" max="2824" width="6.5703125" style="427" customWidth="1"/>
    <col min="2825" max="2825" width="5.28515625" style="427" customWidth="1"/>
    <col min="2826" max="2828" width="3.7109375" style="427" customWidth="1"/>
    <col min="2829" max="2831" width="5.7109375" style="427" customWidth="1"/>
    <col min="2832" max="2857" width="3.7109375" style="427" customWidth="1"/>
    <col min="2858" max="2858" width="2.7109375" style="427" customWidth="1"/>
    <col min="2859" max="2859" width="2.5703125" style="427" customWidth="1"/>
    <col min="2860" max="2860" width="2.7109375" style="427" customWidth="1"/>
    <col min="2861" max="2873" width="4.7109375" style="427" customWidth="1"/>
    <col min="2874" max="2874" width="2.7109375" style="427" customWidth="1"/>
    <col min="2875" max="2887" width="4.7109375" style="427" customWidth="1"/>
    <col min="2888" max="2890" width="6.7109375" style="427" customWidth="1"/>
    <col min="2891" max="2891" width="7.7109375" style="427" customWidth="1"/>
    <col min="2892" max="3072" width="9.140625" style="427"/>
    <col min="3073" max="3073" width="3.85546875" style="427" customWidth="1"/>
    <col min="3074" max="3074" width="19.85546875" style="427" customWidth="1"/>
    <col min="3075" max="3075" width="12.85546875" style="427" customWidth="1"/>
    <col min="3076" max="3076" width="5.7109375" style="427" customWidth="1"/>
    <col min="3077" max="3079" width="5.28515625" style="427" customWidth="1"/>
    <col min="3080" max="3080" width="6.5703125" style="427" customWidth="1"/>
    <col min="3081" max="3081" width="5.28515625" style="427" customWidth="1"/>
    <col min="3082" max="3084" width="3.7109375" style="427" customWidth="1"/>
    <col min="3085" max="3087" width="5.7109375" style="427" customWidth="1"/>
    <col min="3088" max="3113" width="3.7109375" style="427" customWidth="1"/>
    <col min="3114" max="3114" width="2.7109375" style="427" customWidth="1"/>
    <col min="3115" max="3115" width="2.5703125" style="427" customWidth="1"/>
    <col min="3116" max="3116" width="2.7109375" style="427" customWidth="1"/>
    <col min="3117" max="3129" width="4.7109375" style="427" customWidth="1"/>
    <col min="3130" max="3130" width="2.7109375" style="427" customWidth="1"/>
    <col min="3131" max="3143" width="4.7109375" style="427" customWidth="1"/>
    <col min="3144" max="3146" width="6.7109375" style="427" customWidth="1"/>
    <col min="3147" max="3147" width="7.7109375" style="427" customWidth="1"/>
    <col min="3148" max="3328" width="9.140625" style="427"/>
    <col min="3329" max="3329" width="3.85546875" style="427" customWidth="1"/>
    <col min="3330" max="3330" width="19.85546875" style="427" customWidth="1"/>
    <col min="3331" max="3331" width="12.85546875" style="427" customWidth="1"/>
    <col min="3332" max="3332" width="5.7109375" style="427" customWidth="1"/>
    <col min="3333" max="3335" width="5.28515625" style="427" customWidth="1"/>
    <col min="3336" max="3336" width="6.5703125" style="427" customWidth="1"/>
    <col min="3337" max="3337" width="5.28515625" style="427" customWidth="1"/>
    <col min="3338" max="3340" width="3.7109375" style="427" customWidth="1"/>
    <col min="3341" max="3343" width="5.7109375" style="427" customWidth="1"/>
    <col min="3344" max="3369" width="3.7109375" style="427" customWidth="1"/>
    <col min="3370" max="3370" width="2.7109375" style="427" customWidth="1"/>
    <col min="3371" max="3371" width="2.5703125" style="427" customWidth="1"/>
    <col min="3372" max="3372" width="2.7109375" style="427" customWidth="1"/>
    <col min="3373" max="3385" width="4.7109375" style="427" customWidth="1"/>
    <col min="3386" max="3386" width="2.7109375" style="427" customWidth="1"/>
    <col min="3387" max="3399" width="4.7109375" style="427" customWidth="1"/>
    <col min="3400" max="3402" width="6.7109375" style="427" customWidth="1"/>
    <col min="3403" max="3403" width="7.7109375" style="427" customWidth="1"/>
    <col min="3404" max="3584" width="9.140625" style="427"/>
    <col min="3585" max="3585" width="3.85546875" style="427" customWidth="1"/>
    <col min="3586" max="3586" width="19.85546875" style="427" customWidth="1"/>
    <col min="3587" max="3587" width="12.85546875" style="427" customWidth="1"/>
    <col min="3588" max="3588" width="5.7109375" style="427" customWidth="1"/>
    <col min="3589" max="3591" width="5.28515625" style="427" customWidth="1"/>
    <col min="3592" max="3592" width="6.5703125" style="427" customWidth="1"/>
    <col min="3593" max="3593" width="5.28515625" style="427" customWidth="1"/>
    <col min="3594" max="3596" width="3.7109375" style="427" customWidth="1"/>
    <col min="3597" max="3599" width="5.7109375" style="427" customWidth="1"/>
    <col min="3600" max="3625" width="3.7109375" style="427" customWidth="1"/>
    <col min="3626" max="3626" width="2.7109375" style="427" customWidth="1"/>
    <col min="3627" max="3627" width="2.5703125" style="427" customWidth="1"/>
    <col min="3628" max="3628" width="2.7109375" style="427" customWidth="1"/>
    <col min="3629" max="3641" width="4.7109375" style="427" customWidth="1"/>
    <col min="3642" max="3642" width="2.7109375" style="427" customWidth="1"/>
    <col min="3643" max="3655" width="4.7109375" style="427" customWidth="1"/>
    <col min="3656" max="3658" width="6.7109375" style="427" customWidth="1"/>
    <col min="3659" max="3659" width="7.7109375" style="427" customWidth="1"/>
    <col min="3660" max="3840" width="9.140625" style="427"/>
    <col min="3841" max="3841" width="3.85546875" style="427" customWidth="1"/>
    <col min="3842" max="3842" width="19.85546875" style="427" customWidth="1"/>
    <col min="3843" max="3843" width="12.85546875" style="427" customWidth="1"/>
    <col min="3844" max="3844" width="5.7109375" style="427" customWidth="1"/>
    <col min="3845" max="3847" width="5.28515625" style="427" customWidth="1"/>
    <col min="3848" max="3848" width="6.5703125" style="427" customWidth="1"/>
    <col min="3849" max="3849" width="5.28515625" style="427" customWidth="1"/>
    <col min="3850" max="3852" width="3.7109375" style="427" customWidth="1"/>
    <col min="3853" max="3855" width="5.7109375" style="427" customWidth="1"/>
    <col min="3856" max="3881" width="3.7109375" style="427" customWidth="1"/>
    <col min="3882" max="3882" width="2.7109375" style="427" customWidth="1"/>
    <col min="3883" max="3883" width="2.5703125" style="427" customWidth="1"/>
    <col min="3884" max="3884" width="2.7109375" style="427" customWidth="1"/>
    <col min="3885" max="3897" width="4.7109375" style="427" customWidth="1"/>
    <col min="3898" max="3898" width="2.7109375" style="427" customWidth="1"/>
    <col min="3899" max="3911" width="4.7109375" style="427" customWidth="1"/>
    <col min="3912" max="3914" width="6.7109375" style="427" customWidth="1"/>
    <col min="3915" max="3915" width="7.7109375" style="427" customWidth="1"/>
    <col min="3916" max="4096" width="9.140625" style="427"/>
    <col min="4097" max="4097" width="3.85546875" style="427" customWidth="1"/>
    <col min="4098" max="4098" width="19.85546875" style="427" customWidth="1"/>
    <col min="4099" max="4099" width="12.85546875" style="427" customWidth="1"/>
    <col min="4100" max="4100" width="5.7109375" style="427" customWidth="1"/>
    <col min="4101" max="4103" width="5.28515625" style="427" customWidth="1"/>
    <col min="4104" max="4104" width="6.5703125" style="427" customWidth="1"/>
    <col min="4105" max="4105" width="5.28515625" style="427" customWidth="1"/>
    <col min="4106" max="4108" width="3.7109375" style="427" customWidth="1"/>
    <col min="4109" max="4111" width="5.7109375" style="427" customWidth="1"/>
    <col min="4112" max="4137" width="3.7109375" style="427" customWidth="1"/>
    <col min="4138" max="4138" width="2.7109375" style="427" customWidth="1"/>
    <col min="4139" max="4139" width="2.5703125" style="427" customWidth="1"/>
    <col min="4140" max="4140" width="2.7109375" style="427" customWidth="1"/>
    <col min="4141" max="4153" width="4.7109375" style="427" customWidth="1"/>
    <col min="4154" max="4154" width="2.7109375" style="427" customWidth="1"/>
    <col min="4155" max="4167" width="4.7109375" style="427" customWidth="1"/>
    <col min="4168" max="4170" width="6.7109375" style="427" customWidth="1"/>
    <col min="4171" max="4171" width="7.7109375" style="427" customWidth="1"/>
    <col min="4172" max="4352" width="9.140625" style="427"/>
    <col min="4353" max="4353" width="3.85546875" style="427" customWidth="1"/>
    <col min="4354" max="4354" width="19.85546875" style="427" customWidth="1"/>
    <col min="4355" max="4355" width="12.85546875" style="427" customWidth="1"/>
    <col min="4356" max="4356" width="5.7109375" style="427" customWidth="1"/>
    <col min="4357" max="4359" width="5.28515625" style="427" customWidth="1"/>
    <col min="4360" max="4360" width="6.5703125" style="427" customWidth="1"/>
    <col min="4361" max="4361" width="5.28515625" style="427" customWidth="1"/>
    <col min="4362" max="4364" width="3.7109375" style="427" customWidth="1"/>
    <col min="4365" max="4367" width="5.7109375" style="427" customWidth="1"/>
    <col min="4368" max="4393" width="3.7109375" style="427" customWidth="1"/>
    <col min="4394" max="4394" width="2.7109375" style="427" customWidth="1"/>
    <col min="4395" max="4395" width="2.5703125" style="427" customWidth="1"/>
    <col min="4396" max="4396" width="2.7109375" style="427" customWidth="1"/>
    <col min="4397" max="4409" width="4.7109375" style="427" customWidth="1"/>
    <col min="4410" max="4410" width="2.7109375" style="427" customWidth="1"/>
    <col min="4411" max="4423" width="4.7109375" style="427" customWidth="1"/>
    <col min="4424" max="4426" width="6.7109375" style="427" customWidth="1"/>
    <col min="4427" max="4427" width="7.7109375" style="427" customWidth="1"/>
    <col min="4428" max="4608" width="9.140625" style="427"/>
    <col min="4609" max="4609" width="3.85546875" style="427" customWidth="1"/>
    <col min="4610" max="4610" width="19.85546875" style="427" customWidth="1"/>
    <col min="4611" max="4611" width="12.85546875" style="427" customWidth="1"/>
    <col min="4612" max="4612" width="5.7109375" style="427" customWidth="1"/>
    <col min="4613" max="4615" width="5.28515625" style="427" customWidth="1"/>
    <col min="4616" max="4616" width="6.5703125" style="427" customWidth="1"/>
    <col min="4617" max="4617" width="5.28515625" style="427" customWidth="1"/>
    <col min="4618" max="4620" width="3.7109375" style="427" customWidth="1"/>
    <col min="4621" max="4623" width="5.7109375" style="427" customWidth="1"/>
    <col min="4624" max="4649" width="3.7109375" style="427" customWidth="1"/>
    <col min="4650" max="4650" width="2.7109375" style="427" customWidth="1"/>
    <col min="4651" max="4651" width="2.5703125" style="427" customWidth="1"/>
    <col min="4652" max="4652" width="2.7109375" style="427" customWidth="1"/>
    <col min="4653" max="4665" width="4.7109375" style="427" customWidth="1"/>
    <col min="4666" max="4666" width="2.7109375" style="427" customWidth="1"/>
    <col min="4667" max="4679" width="4.7109375" style="427" customWidth="1"/>
    <col min="4680" max="4682" width="6.7109375" style="427" customWidth="1"/>
    <col min="4683" max="4683" width="7.7109375" style="427" customWidth="1"/>
    <col min="4684" max="4864" width="9.140625" style="427"/>
    <col min="4865" max="4865" width="3.85546875" style="427" customWidth="1"/>
    <col min="4866" max="4866" width="19.85546875" style="427" customWidth="1"/>
    <col min="4867" max="4867" width="12.85546875" style="427" customWidth="1"/>
    <col min="4868" max="4868" width="5.7109375" style="427" customWidth="1"/>
    <col min="4869" max="4871" width="5.28515625" style="427" customWidth="1"/>
    <col min="4872" max="4872" width="6.5703125" style="427" customWidth="1"/>
    <col min="4873" max="4873" width="5.28515625" style="427" customWidth="1"/>
    <col min="4874" max="4876" width="3.7109375" style="427" customWidth="1"/>
    <col min="4877" max="4879" width="5.7109375" style="427" customWidth="1"/>
    <col min="4880" max="4905" width="3.7109375" style="427" customWidth="1"/>
    <col min="4906" max="4906" width="2.7109375" style="427" customWidth="1"/>
    <col min="4907" max="4907" width="2.5703125" style="427" customWidth="1"/>
    <col min="4908" max="4908" width="2.7109375" style="427" customWidth="1"/>
    <col min="4909" max="4921" width="4.7109375" style="427" customWidth="1"/>
    <col min="4922" max="4922" width="2.7109375" style="427" customWidth="1"/>
    <col min="4923" max="4935" width="4.7109375" style="427" customWidth="1"/>
    <col min="4936" max="4938" width="6.7109375" style="427" customWidth="1"/>
    <col min="4939" max="4939" width="7.7109375" style="427" customWidth="1"/>
    <col min="4940" max="5120" width="9.140625" style="427"/>
    <col min="5121" max="5121" width="3.85546875" style="427" customWidth="1"/>
    <col min="5122" max="5122" width="19.85546875" style="427" customWidth="1"/>
    <col min="5123" max="5123" width="12.85546875" style="427" customWidth="1"/>
    <col min="5124" max="5124" width="5.7109375" style="427" customWidth="1"/>
    <col min="5125" max="5127" width="5.28515625" style="427" customWidth="1"/>
    <col min="5128" max="5128" width="6.5703125" style="427" customWidth="1"/>
    <col min="5129" max="5129" width="5.28515625" style="427" customWidth="1"/>
    <col min="5130" max="5132" width="3.7109375" style="427" customWidth="1"/>
    <col min="5133" max="5135" width="5.7109375" style="427" customWidth="1"/>
    <col min="5136" max="5161" width="3.7109375" style="427" customWidth="1"/>
    <col min="5162" max="5162" width="2.7109375" style="427" customWidth="1"/>
    <col min="5163" max="5163" width="2.5703125" style="427" customWidth="1"/>
    <col min="5164" max="5164" width="2.7109375" style="427" customWidth="1"/>
    <col min="5165" max="5177" width="4.7109375" style="427" customWidth="1"/>
    <col min="5178" max="5178" width="2.7109375" style="427" customWidth="1"/>
    <col min="5179" max="5191" width="4.7109375" style="427" customWidth="1"/>
    <col min="5192" max="5194" width="6.7109375" style="427" customWidth="1"/>
    <col min="5195" max="5195" width="7.7109375" style="427" customWidth="1"/>
    <col min="5196" max="5376" width="9.140625" style="427"/>
    <col min="5377" max="5377" width="3.85546875" style="427" customWidth="1"/>
    <col min="5378" max="5378" width="19.85546875" style="427" customWidth="1"/>
    <col min="5379" max="5379" width="12.85546875" style="427" customWidth="1"/>
    <col min="5380" max="5380" width="5.7109375" style="427" customWidth="1"/>
    <col min="5381" max="5383" width="5.28515625" style="427" customWidth="1"/>
    <col min="5384" max="5384" width="6.5703125" style="427" customWidth="1"/>
    <col min="5385" max="5385" width="5.28515625" style="427" customWidth="1"/>
    <col min="5386" max="5388" width="3.7109375" style="427" customWidth="1"/>
    <col min="5389" max="5391" width="5.7109375" style="427" customWidth="1"/>
    <col min="5392" max="5417" width="3.7109375" style="427" customWidth="1"/>
    <col min="5418" max="5418" width="2.7109375" style="427" customWidth="1"/>
    <col min="5419" max="5419" width="2.5703125" style="427" customWidth="1"/>
    <col min="5420" max="5420" width="2.7109375" style="427" customWidth="1"/>
    <col min="5421" max="5433" width="4.7109375" style="427" customWidth="1"/>
    <col min="5434" max="5434" width="2.7109375" style="427" customWidth="1"/>
    <col min="5435" max="5447" width="4.7109375" style="427" customWidth="1"/>
    <col min="5448" max="5450" width="6.7109375" style="427" customWidth="1"/>
    <col min="5451" max="5451" width="7.7109375" style="427" customWidth="1"/>
    <col min="5452" max="5632" width="9.140625" style="427"/>
    <col min="5633" max="5633" width="3.85546875" style="427" customWidth="1"/>
    <col min="5634" max="5634" width="19.85546875" style="427" customWidth="1"/>
    <col min="5635" max="5635" width="12.85546875" style="427" customWidth="1"/>
    <col min="5636" max="5636" width="5.7109375" style="427" customWidth="1"/>
    <col min="5637" max="5639" width="5.28515625" style="427" customWidth="1"/>
    <col min="5640" max="5640" width="6.5703125" style="427" customWidth="1"/>
    <col min="5641" max="5641" width="5.28515625" style="427" customWidth="1"/>
    <col min="5642" max="5644" width="3.7109375" style="427" customWidth="1"/>
    <col min="5645" max="5647" width="5.7109375" style="427" customWidth="1"/>
    <col min="5648" max="5673" width="3.7109375" style="427" customWidth="1"/>
    <col min="5674" max="5674" width="2.7109375" style="427" customWidth="1"/>
    <col min="5675" max="5675" width="2.5703125" style="427" customWidth="1"/>
    <col min="5676" max="5676" width="2.7109375" style="427" customWidth="1"/>
    <col min="5677" max="5689" width="4.7109375" style="427" customWidth="1"/>
    <col min="5690" max="5690" width="2.7109375" style="427" customWidth="1"/>
    <col min="5691" max="5703" width="4.7109375" style="427" customWidth="1"/>
    <col min="5704" max="5706" width="6.7109375" style="427" customWidth="1"/>
    <col min="5707" max="5707" width="7.7109375" style="427" customWidth="1"/>
    <col min="5708" max="5888" width="9.140625" style="427"/>
    <col min="5889" max="5889" width="3.85546875" style="427" customWidth="1"/>
    <col min="5890" max="5890" width="19.85546875" style="427" customWidth="1"/>
    <col min="5891" max="5891" width="12.85546875" style="427" customWidth="1"/>
    <col min="5892" max="5892" width="5.7109375" style="427" customWidth="1"/>
    <col min="5893" max="5895" width="5.28515625" style="427" customWidth="1"/>
    <col min="5896" max="5896" width="6.5703125" style="427" customWidth="1"/>
    <col min="5897" max="5897" width="5.28515625" style="427" customWidth="1"/>
    <col min="5898" max="5900" width="3.7109375" style="427" customWidth="1"/>
    <col min="5901" max="5903" width="5.7109375" style="427" customWidth="1"/>
    <col min="5904" max="5929" width="3.7109375" style="427" customWidth="1"/>
    <col min="5930" max="5930" width="2.7109375" style="427" customWidth="1"/>
    <col min="5931" max="5931" width="2.5703125" style="427" customWidth="1"/>
    <col min="5932" max="5932" width="2.7109375" style="427" customWidth="1"/>
    <col min="5933" max="5945" width="4.7109375" style="427" customWidth="1"/>
    <col min="5946" max="5946" width="2.7109375" style="427" customWidth="1"/>
    <col min="5947" max="5959" width="4.7109375" style="427" customWidth="1"/>
    <col min="5960" max="5962" width="6.7109375" style="427" customWidth="1"/>
    <col min="5963" max="5963" width="7.7109375" style="427" customWidth="1"/>
    <col min="5964" max="6144" width="9.140625" style="427"/>
    <col min="6145" max="6145" width="3.85546875" style="427" customWidth="1"/>
    <col min="6146" max="6146" width="19.85546875" style="427" customWidth="1"/>
    <col min="6147" max="6147" width="12.85546875" style="427" customWidth="1"/>
    <col min="6148" max="6148" width="5.7109375" style="427" customWidth="1"/>
    <col min="6149" max="6151" width="5.28515625" style="427" customWidth="1"/>
    <col min="6152" max="6152" width="6.5703125" style="427" customWidth="1"/>
    <col min="6153" max="6153" width="5.28515625" style="427" customWidth="1"/>
    <col min="6154" max="6156" width="3.7109375" style="427" customWidth="1"/>
    <col min="6157" max="6159" width="5.7109375" style="427" customWidth="1"/>
    <col min="6160" max="6185" width="3.7109375" style="427" customWidth="1"/>
    <col min="6186" max="6186" width="2.7109375" style="427" customWidth="1"/>
    <col min="6187" max="6187" width="2.5703125" style="427" customWidth="1"/>
    <col min="6188" max="6188" width="2.7109375" style="427" customWidth="1"/>
    <col min="6189" max="6201" width="4.7109375" style="427" customWidth="1"/>
    <col min="6202" max="6202" width="2.7109375" style="427" customWidth="1"/>
    <col min="6203" max="6215" width="4.7109375" style="427" customWidth="1"/>
    <col min="6216" max="6218" width="6.7109375" style="427" customWidth="1"/>
    <col min="6219" max="6219" width="7.7109375" style="427" customWidth="1"/>
    <col min="6220" max="6400" width="9.140625" style="427"/>
    <col min="6401" max="6401" width="3.85546875" style="427" customWidth="1"/>
    <col min="6402" max="6402" width="19.85546875" style="427" customWidth="1"/>
    <col min="6403" max="6403" width="12.85546875" style="427" customWidth="1"/>
    <col min="6404" max="6404" width="5.7109375" style="427" customWidth="1"/>
    <col min="6405" max="6407" width="5.28515625" style="427" customWidth="1"/>
    <col min="6408" max="6408" width="6.5703125" style="427" customWidth="1"/>
    <col min="6409" max="6409" width="5.28515625" style="427" customWidth="1"/>
    <col min="6410" max="6412" width="3.7109375" style="427" customWidth="1"/>
    <col min="6413" max="6415" width="5.7109375" style="427" customWidth="1"/>
    <col min="6416" max="6441" width="3.7109375" style="427" customWidth="1"/>
    <col min="6442" max="6442" width="2.7109375" style="427" customWidth="1"/>
    <col min="6443" max="6443" width="2.5703125" style="427" customWidth="1"/>
    <col min="6444" max="6444" width="2.7109375" style="427" customWidth="1"/>
    <col min="6445" max="6457" width="4.7109375" style="427" customWidth="1"/>
    <col min="6458" max="6458" width="2.7109375" style="427" customWidth="1"/>
    <col min="6459" max="6471" width="4.7109375" style="427" customWidth="1"/>
    <col min="6472" max="6474" width="6.7109375" style="427" customWidth="1"/>
    <col min="6475" max="6475" width="7.7109375" style="427" customWidth="1"/>
    <col min="6476" max="6656" width="9.140625" style="427"/>
    <col min="6657" max="6657" width="3.85546875" style="427" customWidth="1"/>
    <col min="6658" max="6658" width="19.85546875" style="427" customWidth="1"/>
    <col min="6659" max="6659" width="12.85546875" style="427" customWidth="1"/>
    <col min="6660" max="6660" width="5.7109375" style="427" customWidth="1"/>
    <col min="6661" max="6663" width="5.28515625" style="427" customWidth="1"/>
    <col min="6664" max="6664" width="6.5703125" style="427" customWidth="1"/>
    <col min="6665" max="6665" width="5.28515625" style="427" customWidth="1"/>
    <col min="6666" max="6668" width="3.7109375" style="427" customWidth="1"/>
    <col min="6669" max="6671" width="5.7109375" style="427" customWidth="1"/>
    <col min="6672" max="6697" width="3.7109375" style="427" customWidth="1"/>
    <col min="6698" max="6698" width="2.7109375" style="427" customWidth="1"/>
    <col min="6699" max="6699" width="2.5703125" style="427" customWidth="1"/>
    <col min="6700" max="6700" width="2.7109375" style="427" customWidth="1"/>
    <col min="6701" max="6713" width="4.7109375" style="427" customWidth="1"/>
    <col min="6714" max="6714" width="2.7109375" style="427" customWidth="1"/>
    <col min="6715" max="6727" width="4.7109375" style="427" customWidth="1"/>
    <col min="6728" max="6730" width="6.7109375" style="427" customWidth="1"/>
    <col min="6731" max="6731" width="7.7109375" style="427" customWidth="1"/>
    <col min="6732" max="6912" width="9.140625" style="427"/>
    <col min="6913" max="6913" width="3.85546875" style="427" customWidth="1"/>
    <col min="6914" max="6914" width="19.85546875" style="427" customWidth="1"/>
    <col min="6915" max="6915" width="12.85546875" style="427" customWidth="1"/>
    <col min="6916" max="6916" width="5.7109375" style="427" customWidth="1"/>
    <col min="6917" max="6919" width="5.28515625" style="427" customWidth="1"/>
    <col min="6920" max="6920" width="6.5703125" style="427" customWidth="1"/>
    <col min="6921" max="6921" width="5.28515625" style="427" customWidth="1"/>
    <col min="6922" max="6924" width="3.7109375" style="427" customWidth="1"/>
    <col min="6925" max="6927" width="5.7109375" style="427" customWidth="1"/>
    <col min="6928" max="6953" width="3.7109375" style="427" customWidth="1"/>
    <col min="6954" max="6954" width="2.7109375" style="427" customWidth="1"/>
    <col min="6955" max="6955" width="2.5703125" style="427" customWidth="1"/>
    <col min="6956" max="6956" width="2.7109375" style="427" customWidth="1"/>
    <col min="6957" max="6969" width="4.7109375" style="427" customWidth="1"/>
    <col min="6970" max="6970" width="2.7109375" style="427" customWidth="1"/>
    <col min="6971" max="6983" width="4.7109375" style="427" customWidth="1"/>
    <col min="6984" max="6986" width="6.7109375" style="427" customWidth="1"/>
    <col min="6987" max="6987" width="7.7109375" style="427" customWidth="1"/>
    <col min="6988" max="7168" width="9.140625" style="427"/>
    <col min="7169" max="7169" width="3.85546875" style="427" customWidth="1"/>
    <col min="7170" max="7170" width="19.85546875" style="427" customWidth="1"/>
    <col min="7171" max="7171" width="12.85546875" style="427" customWidth="1"/>
    <col min="7172" max="7172" width="5.7109375" style="427" customWidth="1"/>
    <col min="7173" max="7175" width="5.28515625" style="427" customWidth="1"/>
    <col min="7176" max="7176" width="6.5703125" style="427" customWidth="1"/>
    <col min="7177" max="7177" width="5.28515625" style="427" customWidth="1"/>
    <col min="7178" max="7180" width="3.7109375" style="427" customWidth="1"/>
    <col min="7181" max="7183" width="5.7109375" style="427" customWidth="1"/>
    <col min="7184" max="7209" width="3.7109375" style="427" customWidth="1"/>
    <col min="7210" max="7210" width="2.7109375" style="427" customWidth="1"/>
    <col min="7211" max="7211" width="2.5703125" style="427" customWidth="1"/>
    <col min="7212" max="7212" width="2.7109375" style="427" customWidth="1"/>
    <col min="7213" max="7225" width="4.7109375" style="427" customWidth="1"/>
    <col min="7226" max="7226" width="2.7109375" style="427" customWidth="1"/>
    <col min="7227" max="7239" width="4.7109375" style="427" customWidth="1"/>
    <col min="7240" max="7242" width="6.7109375" style="427" customWidth="1"/>
    <col min="7243" max="7243" width="7.7109375" style="427" customWidth="1"/>
    <col min="7244" max="7424" width="9.140625" style="427"/>
    <col min="7425" max="7425" width="3.85546875" style="427" customWidth="1"/>
    <col min="7426" max="7426" width="19.85546875" style="427" customWidth="1"/>
    <col min="7427" max="7427" width="12.85546875" style="427" customWidth="1"/>
    <col min="7428" max="7428" width="5.7109375" style="427" customWidth="1"/>
    <col min="7429" max="7431" width="5.28515625" style="427" customWidth="1"/>
    <col min="7432" max="7432" width="6.5703125" style="427" customWidth="1"/>
    <col min="7433" max="7433" width="5.28515625" style="427" customWidth="1"/>
    <col min="7434" max="7436" width="3.7109375" style="427" customWidth="1"/>
    <col min="7437" max="7439" width="5.7109375" style="427" customWidth="1"/>
    <col min="7440" max="7465" width="3.7109375" style="427" customWidth="1"/>
    <col min="7466" max="7466" width="2.7109375" style="427" customWidth="1"/>
    <col min="7467" max="7467" width="2.5703125" style="427" customWidth="1"/>
    <col min="7468" max="7468" width="2.7109375" style="427" customWidth="1"/>
    <col min="7469" max="7481" width="4.7109375" style="427" customWidth="1"/>
    <col min="7482" max="7482" width="2.7109375" style="427" customWidth="1"/>
    <col min="7483" max="7495" width="4.7109375" style="427" customWidth="1"/>
    <col min="7496" max="7498" width="6.7109375" style="427" customWidth="1"/>
    <col min="7499" max="7499" width="7.7109375" style="427" customWidth="1"/>
    <col min="7500" max="7680" width="9.140625" style="427"/>
    <col min="7681" max="7681" width="3.85546875" style="427" customWidth="1"/>
    <col min="7682" max="7682" width="19.85546875" style="427" customWidth="1"/>
    <col min="7683" max="7683" width="12.85546875" style="427" customWidth="1"/>
    <col min="7684" max="7684" width="5.7109375" style="427" customWidth="1"/>
    <col min="7685" max="7687" width="5.28515625" style="427" customWidth="1"/>
    <col min="7688" max="7688" width="6.5703125" style="427" customWidth="1"/>
    <col min="7689" max="7689" width="5.28515625" style="427" customWidth="1"/>
    <col min="7690" max="7692" width="3.7109375" style="427" customWidth="1"/>
    <col min="7693" max="7695" width="5.7109375" style="427" customWidth="1"/>
    <col min="7696" max="7721" width="3.7109375" style="427" customWidth="1"/>
    <col min="7722" max="7722" width="2.7109375" style="427" customWidth="1"/>
    <col min="7723" max="7723" width="2.5703125" style="427" customWidth="1"/>
    <col min="7724" max="7724" width="2.7109375" style="427" customWidth="1"/>
    <col min="7725" max="7737" width="4.7109375" style="427" customWidth="1"/>
    <col min="7738" max="7738" width="2.7109375" style="427" customWidth="1"/>
    <col min="7739" max="7751" width="4.7109375" style="427" customWidth="1"/>
    <col min="7752" max="7754" width="6.7109375" style="427" customWidth="1"/>
    <col min="7755" max="7755" width="7.7109375" style="427" customWidth="1"/>
    <col min="7756" max="7936" width="9.140625" style="427"/>
    <col min="7937" max="7937" width="3.85546875" style="427" customWidth="1"/>
    <col min="7938" max="7938" width="19.85546875" style="427" customWidth="1"/>
    <col min="7939" max="7939" width="12.85546875" style="427" customWidth="1"/>
    <col min="7940" max="7940" width="5.7109375" style="427" customWidth="1"/>
    <col min="7941" max="7943" width="5.28515625" style="427" customWidth="1"/>
    <col min="7944" max="7944" width="6.5703125" style="427" customWidth="1"/>
    <col min="7945" max="7945" width="5.28515625" style="427" customWidth="1"/>
    <col min="7946" max="7948" width="3.7109375" style="427" customWidth="1"/>
    <col min="7949" max="7951" width="5.7109375" style="427" customWidth="1"/>
    <col min="7952" max="7977" width="3.7109375" style="427" customWidth="1"/>
    <col min="7978" max="7978" width="2.7109375" style="427" customWidth="1"/>
    <col min="7979" max="7979" width="2.5703125" style="427" customWidth="1"/>
    <col min="7980" max="7980" width="2.7109375" style="427" customWidth="1"/>
    <col min="7981" max="7993" width="4.7109375" style="427" customWidth="1"/>
    <col min="7994" max="7994" width="2.7109375" style="427" customWidth="1"/>
    <col min="7995" max="8007" width="4.7109375" style="427" customWidth="1"/>
    <col min="8008" max="8010" width="6.7109375" style="427" customWidth="1"/>
    <col min="8011" max="8011" width="7.7109375" style="427" customWidth="1"/>
    <col min="8012" max="8192" width="9.140625" style="427"/>
    <col min="8193" max="8193" width="3.85546875" style="427" customWidth="1"/>
    <col min="8194" max="8194" width="19.85546875" style="427" customWidth="1"/>
    <col min="8195" max="8195" width="12.85546875" style="427" customWidth="1"/>
    <col min="8196" max="8196" width="5.7109375" style="427" customWidth="1"/>
    <col min="8197" max="8199" width="5.28515625" style="427" customWidth="1"/>
    <col min="8200" max="8200" width="6.5703125" style="427" customWidth="1"/>
    <col min="8201" max="8201" width="5.28515625" style="427" customWidth="1"/>
    <col min="8202" max="8204" width="3.7109375" style="427" customWidth="1"/>
    <col min="8205" max="8207" width="5.7109375" style="427" customWidth="1"/>
    <col min="8208" max="8233" width="3.7109375" style="427" customWidth="1"/>
    <col min="8234" max="8234" width="2.7109375" style="427" customWidth="1"/>
    <col min="8235" max="8235" width="2.5703125" style="427" customWidth="1"/>
    <col min="8236" max="8236" width="2.7109375" style="427" customWidth="1"/>
    <col min="8237" max="8249" width="4.7109375" style="427" customWidth="1"/>
    <col min="8250" max="8250" width="2.7109375" style="427" customWidth="1"/>
    <col min="8251" max="8263" width="4.7109375" style="427" customWidth="1"/>
    <col min="8264" max="8266" width="6.7109375" style="427" customWidth="1"/>
    <col min="8267" max="8267" width="7.7109375" style="427" customWidth="1"/>
    <col min="8268" max="8448" width="9.140625" style="427"/>
    <col min="8449" max="8449" width="3.85546875" style="427" customWidth="1"/>
    <col min="8450" max="8450" width="19.85546875" style="427" customWidth="1"/>
    <col min="8451" max="8451" width="12.85546875" style="427" customWidth="1"/>
    <col min="8452" max="8452" width="5.7109375" style="427" customWidth="1"/>
    <col min="8453" max="8455" width="5.28515625" style="427" customWidth="1"/>
    <col min="8456" max="8456" width="6.5703125" style="427" customWidth="1"/>
    <col min="8457" max="8457" width="5.28515625" style="427" customWidth="1"/>
    <col min="8458" max="8460" width="3.7109375" style="427" customWidth="1"/>
    <col min="8461" max="8463" width="5.7109375" style="427" customWidth="1"/>
    <col min="8464" max="8489" width="3.7109375" style="427" customWidth="1"/>
    <col min="8490" max="8490" width="2.7109375" style="427" customWidth="1"/>
    <col min="8491" max="8491" width="2.5703125" style="427" customWidth="1"/>
    <col min="8492" max="8492" width="2.7109375" style="427" customWidth="1"/>
    <col min="8493" max="8505" width="4.7109375" style="427" customWidth="1"/>
    <col min="8506" max="8506" width="2.7109375" style="427" customWidth="1"/>
    <col min="8507" max="8519" width="4.7109375" style="427" customWidth="1"/>
    <col min="8520" max="8522" width="6.7109375" style="427" customWidth="1"/>
    <col min="8523" max="8523" width="7.7109375" style="427" customWidth="1"/>
    <col min="8524" max="8704" width="9.140625" style="427"/>
    <col min="8705" max="8705" width="3.85546875" style="427" customWidth="1"/>
    <col min="8706" max="8706" width="19.85546875" style="427" customWidth="1"/>
    <col min="8707" max="8707" width="12.85546875" style="427" customWidth="1"/>
    <col min="8708" max="8708" width="5.7109375" style="427" customWidth="1"/>
    <col min="8709" max="8711" width="5.28515625" style="427" customWidth="1"/>
    <col min="8712" max="8712" width="6.5703125" style="427" customWidth="1"/>
    <col min="8713" max="8713" width="5.28515625" style="427" customWidth="1"/>
    <col min="8714" max="8716" width="3.7109375" style="427" customWidth="1"/>
    <col min="8717" max="8719" width="5.7109375" style="427" customWidth="1"/>
    <col min="8720" max="8745" width="3.7109375" style="427" customWidth="1"/>
    <col min="8746" max="8746" width="2.7109375" style="427" customWidth="1"/>
    <col min="8747" max="8747" width="2.5703125" style="427" customWidth="1"/>
    <col min="8748" max="8748" width="2.7109375" style="427" customWidth="1"/>
    <col min="8749" max="8761" width="4.7109375" style="427" customWidth="1"/>
    <col min="8762" max="8762" width="2.7109375" style="427" customWidth="1"/>
    <col min="8763" max="8775" width="4.7109375" style="427" customWidth="1"/>
    <col min="8776" max="8778" width="6.7109375" style="427" customWidth="1"/>
    <col min="8779" max="8779" width="7.7109375" style="427" customWidth="1"/>
    <col min="8780" max="8960" width="9.140625" style="427"/>
    <col min="8961" max="8961" width="3.85546875" style="427" customWidth="1"/>
    <col min="8962" max="8962" width="19.85546875" style="427" customWidth="1"/>
    <col min="8963" max="8963" width="12.85546875" style="427" customWidth="1"/>
    <col min="8964" max="8964" width="5.7109375" style="427" customWidth="1"/>
    <col min="8965" max="8967" width="5.28515625" style="427" customWidth="1"/>
    <col min="8968" max="8968" width="6.5703125" style="427" customWidth="1"/>
    <col min="8969" max="8969" width="5.28515625" style="427" customWidth="1"/>
    <col min="8970" max="8972" width="3.7109375" style="427" customWidth="1"/>
    <col min="8973" max="8975" width="5.7109375" style="427" customWidth="1"/>
    <col min="8976" max="9001" width="3.7109375" style="427" customWidth="1"/>
    <col min="9002" max="9002" width="2.7109375" style="427" customWidth="1"/>
    <col min="9003" max="9003" width="2.5703125" style="427" customWidth="1"/>
    <col min="9004" max="9004" width="2.7109375" style="427" customWidth="1"/>
    <col min="9005" max="9017" width="4.7109375" style="427" customWidth="1"/>
    <col min="9018" max="9018" width="2.7109375" style="427" customWidth="1"/>
    <col min="9019" max="9031" width="4.7109375" style="427" customWidth="1"/>
    <col min="9032" max="9034" width="6.7109375" style="427" customWidth="1"/>
    <col min="9035" max="9035" width="7.7109375" style="427" customWidth="1"/>
    <col min="9036" max="9216" width="9.140625" style="427"/>
    <col min="9217" max="9217" width="3.85546875" style="427" customWidth="1"/>
    <col min="9218" max="9218" width="19.85546875" style="427" customWidth="1"/>
    <col min="9219" max="9219" width="12.85546875" style="427" customWidth="1"/>
    <col min="9220" max="9220" width="5.7109375" style="427" customWidth="1"/>
    <col min="9221" max="9223" width="5.28515625" style="427" customWidth="1"/>
    <col min="9224" max="9224" width="6.5703125" style="427" customWidth="1"/>
    <col min="9225" max="9225" width="5.28515625" style="427" customWidth="1"/>
    <col min="9226" max="9228" width="3.7109375" style="427" customWidth="1"/>
    <col min="9229" max="9231" width="5.7109375" style="427" customWidth="1"/>
    <col min="9232" max="9257" width="3.7109375" style="427" customWidth="1"/>
    <col min="9258" max="9258" width="2.7109375" style="427" customWidth="1"/>
    <col min="9259" max="9259" width="2.5703125" style="427" customWidth="1"/>
    <col min="9260" max="9260" width="2.7109375" style="427" customWidth="1"/>
    <col min="9261" max="9273" width="4.7109375" style="427" customWidth="1"/>
    <col min="9274" max="9274" width="2.7109375" style="427" customWidth="1"/>
    <col min="9275" max="9287" width="4.7109375" style="427" customWidth="1"/>
    <col min="9288" max="9290" width="6.7109375" style="427" customWidth="1"/>
    <col min="9291" max="9291" width="7.7109375" style="427" customWidth="1"/>
    <col min="9292" max="9472" width="9.140625" style="427"/>
    <col min="9473" max="9473" width="3.85546875" style="427" customWidth="1"/>
    <col min="9474" max="9474" width="19.85546875" style="427" customWidth="1"/>
    <col min="9475" max="9475" width="12.85546875" style="427" customWidth="1"/>
    <col min="9476" max="9476" width="5.7109375" style="427" customWidth="1"/>
    <col min="9477" max="9479" width="5.28515625" style="427" customWidth="1"/>
    <col min="9480" max="9480" width="6.5703125" style="427" customWidth="1"/>
    <col min="9481" max="9481" width="5.28515625" style="427" customWidth="1"/>
    <col min="9482" max="9484" width="3.7109375" style="427" customWidth="1"/>
    <col min="9485" max="9487" width="5.7109375" style="427" customWidth="1"/>
    <col min="9488" max="9513" width="3.7109375" style="427" customWidth="1"/>
    <col min="9514" max="9514" width="2.7109375" style="427" customWidth="1"/>
    <col min="9515" max="9515" width="2.5703125" style="427" customWidth="1"/>
    <col min="9516" max="9516" width="2.7109375" style="427" customWidth="1"/>
    <col min="9517" max="9529" width="4.7109375" style="427" customWidth="1"/>
    <col min="9530" max="9530" width="2.7109375" style="427" customWidth="1"/>
    <col min="9531" max="9543" width="4.7109375" style="427" customWidth="1"/>
    <col min="9544" max="9546" width="6.7109375" style="427" customWidth="1"/>
    <col min="9547" max="9547" width="7.7109375" style="427" customWidth="1"/>
    <col min="9548" max="9728" width="9.140625" style="427"/>
    <col min="9729" max="9729" width="3.85546875" style="427" customWidth="1"/>
    <col min="9730" max="9730" width="19.85546875" style="427" customWidth="1"/>
    <col min="9731" max="9731" width="12.85546875" style="427" customWidth="1"/>
    <col min="9732" max="9732" width="5.7109375" style="427" customWidth="1"/>
    <col min="9733" max="9735" width="5.28515625" style="427" customWidth="1"/>
    <col min="9736" max="9736" width="6.5703125" style="427" customWidth="1"/>
    <col min="9737" max="9737" width="5.28515625" style="427" customWidth="1"/>
    <col min="9738" max="9740" width="3.7109375" style="427" customWidth="1"/>
    <col min="9741" max="9743" width="5.7109375" style="427" customWidth="1"/>
    <col min="9744" max="9769" width="3.7109375" style="427" customWidth="1"/>
    <col min="9770" max="9770" width="2.7109375" style="427" customWidth="1"/>
    <col min="9771" max="9771" width="2.5703125" style="427" customWidth="1"/>
    <col min="9772" max="9772" width="2.7109375" style="427" customWidth="1"/>
    <col min="9773" max="9785" width="4.7109375" style="427" customWidth="1"/>
    <col min="9786" max="9786" width="2.7109375" style="427" customWidth="1"/>
    <col min="9787" max="9799" width="4.7109375" style="427" customWidth="1"/>
    <col min="9800" max="9802" width="6.7109375" style="427" customWidth="1"/>
    <col min="9803" max="9803" width="7.7109375" style="427" customWidth="1"/>
    <col min="9804" max="9984" width="9.140625" style="427"/>
    <col min="9985" max="9985" width="3.85546875" style="427" customWidth="1"/>
    <col min="9986" max="9986" width="19.85546875" style="427" customWidth="1"/>
    <col min="9987" max="9987" width="12.85546875" style="427" customWidth="1"/>
    <col min="9988" max="9988" width="5.7109375" style="427" customWidth="1"/>
    <col min="9989" max="9991" width="5.28515625" style="427" customWidth="1"/>
    <col min="9992" max="9992" width="6.5703125" style="427" customWidth="1"/>
    <col min="9993" max="9993" width="5.28515625" style="427" customWidth="1"/>
    <col min="9994" max="9996" width="3.7109375" style="427" customWidth="1"/>
    <col min="9997" max="9999" width="5.7109375" style="427" customWidth="1"/>
    <col min="10000" max="10025" width="3.7109375" style="427" customWidth="1"/>
    <col min="10026" max="10026" width="2.7109375" style="427" customWidth="1"/>
    <col min="10027" max="10027" width="2.5703125" style="427" customWidth="1"/>
    <col min="10028" max="10028" width="2.7109375" style="427" customWidth="1"/>
    <col min="10029" max="10041" width="4.7109375" style="427" customWidth="1"/>
    <col min="10042" max="10042" width="2.7109375" style="427" customWidth="1"/>
    <col min="10043" max="10055" width="4.7109375" style="427" customWidth="1"/>
    <col min="10056" max="10058" width="6.7109375" style="427" customWidth="1"/>
    <col min="10059" max="10059" width="7.7109375" style="427" customWidth="1"/>
    <col min="10060" max="10240" width="9.140625" style="427"/>
    <col min="10241" max="10241" width="3.85546875" style="427" customWidth="1"/>
    <col min="10242" max="10242" width="19.85546875" style="427" customWidth="1"/>
    <col min="10243" max="10243" width="12.85546875" style="427" customWidth="1"/>
    <col min="10244" max="10244" width="5.7109375" style="427" customWidth="1"/>
    <col min="10245" max="10247" width="5.28515625" style="427" customWidth="1"/>
    <col min="10248" max="10248" width="6.5703125" style="427" customWidth="1"/>
    <col min="10249" max="10249" width="5.28515625" style="427" customWidth="1"/>
    <col min="10250" max="10252" width="3.7109375" style="427" customWidth="1"/>
    <col min="10253" max="10255" width="5.7109375" style="427" customWidth="1"/>
    <col min="10256" max="10281" width="3.7109375" style="427" customWidth="1"/>
    <col min="10282" max="10282" width="2.7109375" style="427" customWidth="1"/>
    <col min="10283" max="10283" width="2.5703125" style="427" customWidth="1"/>
    <col min="10284" max="10284" width="2.7109375" style="427" customWidth="1"/>
    <col min="10285" max="10297" width="4.7109375" style="427" customWidth="1"/>
    <col min="10298" max="10298" width="2.7109375" style="427" customWidth="1"/>
    <col min="10299" max="10311" width="4.7109375" style="427" customWidth="1"/>
    <col min="10312" max="10314" width="6.7109375" style="427" customWidth="1"/>
    <col min="10315" max="10315" width="7.7109375" style="427" customWidth="1"/>
    <col min="10316" max="10496" width="9.140625" style="427"/>
    <col min="10497" max="10497" width="3.85546875" style="427" customWidth="1"/>
    <col min="10498" max="10498" width="19.85546875" style="427" customWidth="1"/>
    <col min="10499" max="10499" width="12.85546875" style="427" customWidth="1"/>
    <col min="10500" max="10500" width="5.7109375" style="427" customWidth="1"/>
    <col min="10501" max="10503" width="5.28515625" style="427" customWidth="1"/>
    <col min="10504" max="10504" width="6.5703125" style="427" customWidth="1"/>
    <col min="10505" max="10505" width="5.28515625" style="427" customWidth="1"/>
    <col min="10506" max="10508" width="3.7109375" style="427" customWidth="1"/>
    <col min="10509" max="10511" width="5.7109375" style="427" customWidth="1"/>
    <col min="10512" max="10537" width="3.7109375" style="427" customWidth="1"/>
    <col min="10538" max="10538" width="2.7109375" style="427" customWidth="1"/>
    <col min="10539" max="10539" width="2.5703125" style="427" customWidth="1"/>
    <col min="10540" max="10540" width="2.7109375" style="427" customWidth="1"/>
    <col min="10541" max="10553" width="4.7109375" style="427" customWidth="1"/>
    <col min="10554" max="10554" width="2.7109375" style="427" customWidth="1"/>
    <col min="10555" max="10567" width="4.7109375" style="427" customWidth="1"/>
    <col min="10568" max="10570" width="6.7109375" style="427" customWidth="1"/>
    <col min="10571" max="10571" width="7.7109375" style="427" customWidth="1"/>
    <col min="10572" max="10752" width="9.140625" style="427"/>
    <col min="10753" max="10753" width="3.85546875" style="427" customWidth="1"/>
    <col min="10754" max="10754" width="19.85546875" style="427" customWidth="1"/>
    <col min="10755" max="10755" width="12.85546875" style="427" customWidth="1"/>
    <col min="10756" max="10756" width="5.7109375" style="427" customWidth="1"/>
    <col min="10757" max="10759" width="5.28515625" style="427" customWidth="1"/>
    <col min="10760" max="10760" width="6.5703125" style="427" customWidth="1"/>
    <col min="10761" max="10761" width="5.28515625" style="427" customWidth="1"/>
    <col min="10762" max="10764" width="3.7109375" style="427" customWidth="1"/>
    <col min="10765" max="10767" width="5.7109375" style="427" customWidth="1"/>
    <col min="10768" max="10793" width="3.7109375" style="427" customWidth="1"/>
    <col min="10794" max="10794" width="2.7109375" style="427" customWidth="1"/>
    <col min="10795" max="10795" width="2.5703125" style="427" customWidth="1"/>
    <col min="10796" max="10796" width="2.7109375" style="427" customWidth="1"/>
    <col min="10797" max="10809" width="4.7109375" style="427" customWidth="1"/>
    <col min="10810" max="10810" width="2.7109375" style="427" customWidth="1"/>
    <col min="10811" max="10823" width="4.7109375" style="427" customWidth="1"/>
    <col min="10824" max="10826" width="6.7109375" style="427" customWidth="1"/>
    <col min="10827" max="10827" width="7.7109375" style="427" customWidth="1"/>
    <col min="10828" max="11008" width="9.140625" style="427"/>
    <col min="11009" max="11009" width="3.85546875" style="427" customWidth="1"/>
    <col min="11010" max="11010" width="19.85546875" style="427" customWidth="1"/>
    <col min="11011" max="11011" width="12.85546875" style="427" customWidth="1"/>
    <col min="11012" max="11012" width="5.7109375" style="427" customWidth="1"/>
    <col min="11013" max="11015" width="5.28515625" style="427" customWidth="1"/>
    <col min="11016" max="11016" width="6.5703125" style="427" customWidth="1"/>
    <col min="11017" max="11017" width="5.28515625" style="427" customWidth="1"/>
    <col min="11018" max="11020" width="3.7109375" style="427" customWidth="1"/>
    <col min="11021" max="11023" width="5.7109375" style="427" customWidth="1"/>
    <col min="11024" max="11049" width="3.7109375" style="427" customWidth="1"/>
    <col min="11050" max="11050" width="2.7109375" style="427" customWidth="1"/>
    <col min="11051" max="11051" width="2.5703125" style="427" customWidth="1"/>
    <col min="11052" max="11052" width="2.7109375" style="427" customWidth="1"/>
    <col min="11053" max="11065" width="4.7109375" style="427" customWidth="1"/>
    <col min="11066" max="11066" width="2.7109375" style="427" customWidth="1"/>
    <col min="11067" max="11079" width="4.7109375" style="427" customWidth="1"/>
    <col min="11080" max="11082" width="6.7109375" style="427" customWidth="1"/>
    <col min="11083" max="11083" width="7.7109375" style="427" customWidth="1"/>
    <col min="11084" max="11264" width="9.140625" style="427"/>
    <col min="11265" max="11265" width="3.85546875" style="427" customWidth="1"/>
    <col min="11266" max="11266" width="19.85546875" style="427" customWidth="1"/>
    <col min="11267" max="11267" width="12.85546875" style="427" customWidth="1"/>
    <col min="11268" max="11268" width="5.7109375" style="427" customWidth="1"/>
    <col min="11269" max="11271" width="5.28515625" style="427" customWidth="1"/>
    <col min="11272" max="11272" width="6.5703125" style="427" customWidth="1"/>
    <col min="11273" max="11273" width="5.28515625" style="427" customWidth="1"/>
    <col min="11274" max="11276" width="3.7109375" style="427" customWidth="1"/>
    <col min="11277" max="11279" width="5.7109375" style="427" customWidth="1"/>
    <col min="11280" max="11305" width="3.7109375" style="427" customWidth="1"/>
    <col min="11306" max="11306" width="2.7109375" style="427" customWidth="1"/>
    <col min="11307" max="11307" width="2.5703125" style="427" customWidth="1"/>
    <col min="11308" max="11308" width="2.7109375" style="427" customWidth="1"/>
    <col min="11309" max="11321" width="4.7109375" style="427" customWidth="1"/>
    <col min="11322" max="11322" width="2.7109375" style="427" customWidth="1"/>
    <col min="11323" max="11335" width="4.7109375" style="427" customWidth="1"/>
    <col min="11336" max="11338" width="6.7109375" style="427" customWidth="1"/>
    <col min="11339" max="11339" width="7.7109375" style="427" customWidth="1"/>
    <col min="11340" max="11520" width="9.140625" style="427"/>
    <col min="11521" max="11521" width="3.85546875" style="427" customWidth="1"/>
    <col min="11522" max="11522" width="19.85546875" style="427" customWidth="1"/>
    <col min="11523" max="11523" width="12.85546875" style="427" customWidth="1"/>
    <col min="11524" max="11524" width="5.7109375" style="427" customWidth="1"/>
    <col min="11525" max="11527" width="5.28515625" style="427" customWidth="1"/>
    <col min="11528" max="11528" width="6.5703125" style="427" customWidth="1"/>
    <col min="11529" max="11529" width="5.28515625" style="427" customWidth="1"/>
    <col min="11530" max="11532" width="3.7109375" style="427" customWidth="1"/>
    <col min="11533" max="11535" width="5.7109375" style="427" customWidth="1"/>
    <col min="11536" max="11561" width="3.7109375" style="427" customWidth="1"/>
    <col min="11562" max="11562" width="2.7109375" style="427" customWidth="1"/>
    <col min="11563" max="11563" width="2.5703125" style="427" customWidth="1"/>
    <col min="11564" max="11564" width="2.7109375" style="427" customWidth="1"/>
    <col min="11565" max="11577" width="4.7109375" style="427" customWidth="1"/>
    <col min="11578" max="11578" width="2.7109375" style="427" customWidth="1"/>
    <col min="11579" max="11591" width="4.7109375" style="427" customWidth="1"/>
    <col min="11592" max="11594" width="6.7109375" style="427" customWidth="1"/>
    <col min="11595" max="11595" width="7.7109375" style="427" customWidth="1"/>
    <col min="11596" max="11776" width="9.140625" style="427"/>
    <col min="11777" max="11777" width="3.85546875" style="427" customWidth="1"/>
    <col min="11778" max="11778" width="19.85546875" style="427" customWidth="1"/>
    <col min="11779" max="11779" width="12.85546875" style="427" customWidth="1"/>
    <col min="11780" max="11780" width="5.7109375" style="427" customWidth="1"/>
    <col min="11781" max="11783" width="5.28515625" style="427" customWidth="1"/>
    <col min="11784" max="11784" width="6.5703125" style="427" customWidth="1"/>
    <col min="11785" max="11785" width="5.28515625" style="427" customWidth="1"/>
    <col min="11786" max="11788" width="3.7109375" style="427" customWidth="1"/>
    <col min="11789" max="11791" width="5.7109375" style="427" customWidth="1"/>
    <col min="11792" max="11817" width="3.7109375" style="427" customWidth="1"/>
    <col min="11818" max="11818" width="2.7109375" style="427" customWidth="1"/>
    <col min="11819" max="11819" width="2.5703125" style="427" customWidth="1"/>
    <col min="11820" max="11820" width="2.7109375" style="427" customWidth="1"/>
    <col min="11821" max="11833" width="4.7109375" style="427" customWidth="1"/>
    <col min="11834" max="11834" width="2.7109375" style="427" customWidth="1"/>
    <col min="11835" max="11847" width="4.7109375" style="427" customWidth="1"/>
    <col min="11848" max="11850" width="6.7109375" style="427" customWidth="1"/>
    <col min="11851" max="11851" width="7.7109375" style="427" customWidth="1"/>
    <col min="11852" max="12032" width="9.140625" style="427"/>
    <col min="12033" max="12033" width="3.85546875" style="427" customWidth="1"/>
    <col min="12034" max="12034" width="19.85546875" style="427" customWidth="1"/>
    <col min="12035" max="12035" width="12.85546875" style="427" customWidth="1"/>
    <col min="12036" max="12036" width="5.7109375" style="427" customWidth="1"/>
    <col min="12037" max="12039" width="5.28515625" style="427" customWidth="1"/>
    <col min="12040" max="12040" width="6.5703125" style="427" customWidth="1"/>
    <col min="12041" max="12041" width="5.28515625" style="427" customWidth="1"/>
    <col min="12042" max="12044" width="3.7109375" style="427" customWidth="1"/>
    <col min="12045" max="12047" width="5.7109375" style="427" customWidth="1"/>
    <col min="12048" max="12073" width="3.7109375" style="427" customWidth="1"/>
    <col min="12074" max="12074" width="2.7109375" style="427" customWidth="1"/>
    <col min="12075" max="12075" width="2.5703125" style="427" customWidth="1"/>
    <col min="12076" max="12076" width="2.7109375" style="427" customWidth="1"/>
    <col min="12077" max="12089" width="4.7109375" style="427" customWidth="1"/>
    <col min="12090" max="12090" width="2.7109375" style="427" customWidth="1"/>
    <col min="12091" max="12103" width="4.7109375" style="427" customWidth="1"/>
    <col min="12104" max="12106" width="6.7109375" style="427" customWidth="1"/>
    <col min="12107" max="12107" width="7.7109375" style="427" customWidth="1"/>
    <col min="12108" max="12288" width="9.140625" style="427"/>
    <col min="12289" max="12289" width="3.85546875" style="427" customWidth="1"/>
    <col min="12290" max="12290" width="19.85546875" style="427" customWidth="1"/>
    <col min="12291" max="12291" width="12.85546875" style="427" customWidth="1"/>
    <col min="12292" max="12292" width="5.7109375" style="427" customWidth="1"/>
    <col min="12293" max="12295" width="5.28515625" style="427" customWidth="1"/>
    <col min="12296" max="12296" width="6.5703125" style="427" customWidth="1"/>
    <col min="12297" max="12297" width="5.28515625" style="427" customWidth="1"/>
    <col min="12298" max="12300" width="3.7109375" style="427" customWidth="1"/>
    <col min="12301" max="12303" width="5.7109375" style="427" customWidth="1"/>
    <col min="12304" max="12329" width="3.7109375" style="427" customWidth="1"/>
    <col min="12330" max="12330" width="2.7109375" style="427" customWidth="1"/>
    <col min="12331" max="12331" width="2.5703125" style="427" customWidth="1"/>
    <col min="12332" max="12332" width="2.7109375" style="427" customWidth="1"/>
    <col min="12333" max="12345" width="4.7109375" style="427" customWidth="1"/>
    <col min="12346" max="12346" width="2.7109375" style="427" customWidth="1"/>
    <col min="12347" max="12359" width="4.7109375" style="427" customWidth="1"/>
    <col min="12360" max="12362" width="6.7109375" style="427" customWidth="1"/>
    <col min="12363" max="12363" width="7.7109375" style="427" customWidth="1"/>
    <col min="12364" max="12544" width="9.140625" style="427"/>
    <col min="12545" max="12545" width="3.85546875" style="427" customWidth="1"/>
    <col min="12546" max="12546" width="19.85546875" style="427" customWidth="1"/>
    <col min="12547" max="12547" width="12.85546875" style="427" customWidth="1"/>
    <col min="12548" max="12548" width="5.7109375" style="427" customWidth="1"/>
    <col min="12549" max="12551" width="5.28515625" style="427" customWidth="1"/>
    <col min="12552" max="12552" width="6.5703125" style="427" customWidth="1"/>
    <col min="12553" max="12553" width="5.28515625" style="427" customWidth="1"/>
    <col min="12554" max="12556" width="3.7109375" style="427" customWidth="1"/>
    <col min="12557" max="12559" width="5.7109375" style="427" customWidth="1"/>
    <col min="12560" max="12585" width="3.7109375" style="427" customWidth="1"/>
    <col min="12586" max="12586" width="2.7109375" style="427" customWidth="1"/>
    <col min="12587" max="12587" width="2.5703125" style="427" customWidth="1"/>
    <col min="12588" max="12588" width="2.7109375" style="427" customWidth="1"/>
    <col min="12589" max="12601" width="4.7109375" style="427" customWidth="1"/>
    <col min="12602" max="12602" width="2.7109375" style="427" customWidth="1"/>
    <col min="12603" max="12615" width="4.7109375" style="427" customWidth="1"/>
    <col min="12616" max="12618" width="6.7109375" style="427" customWidth="1"/>
    <col min="12619" max="12619" width="7.7109375" style="427" customWidth="1"/>
    <col min="12620" max="12800" width="9.140625" style="427"/>
    <col min="12801" max="12801" width="3.85546875" style="427" customWidth="1"/>
    <col min="12802" max="12802" width="19.85546875" style="427" customWidth="1"/>
    <col min="12803" max="12803" width="12.85546875" style="427" customWidth="1"/>
    <col min="12804" max="12804" width="5.7109375" style="427" customWidth="1"/>
    <col min="12805" max="12807" width="5.28515625" style="427" customWidth="1"/>
    <col min="12808" max="12808" width="6.5703125" style="427" customWidth="1"/>
    <col min="12809" max="12809" width="5.28515625" style="427" customWidth="1"/>
    <col min="12810" max="12812" width="3.7109375" style="427" customWidth="1"/>
    <col min="12813" max="12815" width="5.7109375" style="427" customWidth="1"/>
    <col min="12816" max="12841" width="3.7109375" style="427" customWidth="1"/>
    <col min="12842" max="12842" width="2.7109375" style="427" customWidth="1"/>
    <col min="12843" max="12843" width="2.5703125" style="427" customWidth="1"/>
    <col min="12844" max="12844" width="2.7109375" style="427" customWidth="1"/>
    <col min="12845" max="12857" width="4.7109375" style="427" customWidth="1"/>
    <col min="12858" max="12858" width="2.7109375" style="427" customWidth="1"/>
    <col min="12859" max="12871" width="4.7109375" style="427" customWidth="1"/>
    <col min="12872" max="12874" width="6.7109375" style="427" customWidth="1"/>
    <col min="12875" max="12875" width="7.7109375" style="427" customWidth="1"/>
    <col min="12876" max="13056" width="9.140625" style="427"/>
    <col min="13057" max="13057" width="3.85546875" style="427" customWidth="1"/>
    <col min="13058" max="13058" width="19.85546875" style="427" customWidth="1"/>
    <col min="13059" max="13059" width="12.85546875" style="427" customWidth="1"/>
    <col min="13060" max="13060" width="5.7109375" style="427" customWidth="1"/>
    <col min="13061" max="13063" width="5.28515625" style="427" customWidth="1"/>
    <col min="13064" max="13064" width="6.5703125" style="427" customWidth="1"/>
    <col min="13065" max="13065" width="5.28515625" style="427" customWidth="1"/>
    <col min="13066" max="13068" width="3.7109375" style="427" customWidth="1"/>
    <col min="13069" max="13071" width="5.7109375" style="427" customWidth="1"/>
    <col min="13072" max="13097" width="3.7109375" style="427" customWidth="1"/>
    <col min="13098" max="13098" width="2.7109375" style="427" customWidth="1"/>
    <col min="13099" max="13099" width="2.5703125" style="427" customWidth="1"/>
    <col min="13100" max="13100" width="2.7109375" style="427" customWidth="1"/>
    <col min="13101" max="13113" width="4.7109375" style="427" customWidth="1"/>
    <col min="13114" max="13114" width="2.7109375" style="427" customWidth="1"/>
    <col min="13115" max="13127" width="4.7109375" style="427" customWidth="1"/>
    <col min="13128" max="13130" width="6.7109375" style="427" customWidth="1"/>
    <col min="13131" max="13131" width="7.7109375" style="427" customWidth="1"/>
    <col min="13132" max="13312" width="9.140625" style="427"/>
    <col min="13313" max="13313" width="3.85546875" style="427" customWidth="1"/>
    <col min="13314" max="13314" width="19.85546875" style="427" customWidth="1"/>
    <col min="13315" max="13315" width="12.85546875" style="427" customWidth="1"/>
    <col min="13316" max="13316" width="5.7109375" style="427" customWidth="1"/>
    <col min="13317" max="13319" width="5.28515625" style="427" customWidth="1"/>
    <col min="13320" max="13320" width="6.5703125" style="427" customWidth="1"/>
    <col min="13321" max="13321" width="5.28515625" style="427" customWidth="1"/>
    <col min="13322" max="13324" width="3.7109375" style="427" customWidth="1"/>
    <col min="13325" max="13327" width="5.7109375" style="427" customWidth="1"/>
    <col min="13328" max="13353" width="3.7109375" style="427" customWidth="1"/>
    <col min="13354" max="13354" width="2.7109375" style="427" customWidth="1"/>
    <col min="13355" max="13355" width="2.5703125" style="427" customWidth="1"/>
    <col min="13356" max="13356" width="2.7109375" style="427" customWidth="1"/>
    <col min="13357" max="13369" width="4.7109375" style="427" customWidth="1"/>
    <col min="13370" max="13370" width="2.7109375" style="427" customWidth="1"/>
    <col min="13371" max="13383" width="4.7109375" style="427" customWidth="1"/>
    <col min="13384" max="13386" width="6.7109375" style="427" customWidth="1"/>
    <col min="13387" max="13387" width="7.7109375" style="427" customWidth="1"/>
    <col min="13388" max="13568" width="9.140625" style="427"/>
    <col min="13569" max="13569" width="3.85546875" style="427" customWidth="1"/>
    <col min="13570" max="13570" width="19.85546875" style="427" customWidth="1"/>
    <col min="13571" max="13571" width="12.85546875" style="427" customWidth="1"/>
    <col min="13572" max="13572" width="5.7109375" style="427" customWidth="1"/>
    <col min="13573" max="13575" width="5.28515625" style="427" customWidth="1"/>
    <col min="13576" max="13576" width="6.5703125" style="427" customWidth="1"/>
    <col min="13577" max="13577" width="5.28515625" style="427" customWidth="1"/>
    <col min="13578" max="13580" width="3.7109375" style="427" customWidth="1"/>
    <col min="13581" max="13583" width="5.7109375" style="427" customWidth="1"/>
    <col min="13584" max="13609" width="3.7109375" style="427" customWidth="1"/>
    <col min="13610" max="13610" width="2.7109375" style="427" customWidth="1"/>
    <col min="13611" max="13611" width="2.5703125" style="427" customWidth="1"/>
    <col min="13612" max="13612" width="2.7109375" style="427" customWidth="1"/>
    <col min="13613" max="13625" width="4.7109375" style="427" customWidth="1"/>
    <col min="13626" max="13626" width="2.7109375" style="427" customWidth="1"/>
    <col min="13627" max="13639" width="4.7109375" style="427" customWidth="1"/>
    <col min="13640" max="13642" width="6.7109375" style="427" customWidth="1"/>
    <col min="13643" max="13643" width="7.7109375" style="427" customWidth="1"/>
    <col min="13644" max="13824" width="9.140625" style="427"/>
    <col min="13825" max="13825" width="3.85546875" style="427" customWidth="1"/>
    <col min="13826" max="13826" width="19.85546875" style="427" customWidth="1"/>
    <col min="13827" max="13827" width="12.85546875" style="427" customWidth="1"/>
    <col min="13828" max="13828" width="5.7109375" style="427" customWidth="1"/>
    <col min="13829" max="13831" width="5.28515625" style="427" customWidth="1"/>
    <col min="13832" max="13832" width="6.5703125" style="427" customWidth="1"/>
    <col min="13833" max="13833" width="5.28515625" style="427" customWidth="1"/>
    <col min="13834" max="13836" width="3.7109375" style="427" customWidth="1"/>
    <col min="13837" max="13839" width="5.7109375" style="427" customWidth="1"/>
    <col min="13840" max="13865" width="3.7109375" style="427" customWidth="1"/>
    <col min="13866" max="13866" width="2.7109375" style="427" customWidth="1"/>
    <col min="13867" max="13867" width="2.5703125" style="427" customWidth="1"/>
    <col min="13868" max="13868" width="2.7109375" style="427" customWidth="1"/>
    <col min="13869" max="13881" width="4.7109375" style="427" customWidth="1"/>
    <col min="13882" max="13882" width="2.7109375" style="427" customWidth="1"/>
    <col min="13883" max="13895" width="4.7109375" style="427" customWidth="1"/>
    <col min="13896" max="13898" width="6.7109375" style="427" customWidth="1"/>
    <col min="13899" max="13899" width="7.7109375" style="427" customWidth="1"/>
    <col min="13900" max="14080" width="9.140625" style="427"/>
    <col min="14081" max="14081" width="3.85546875" style="427" customWidth="1"/>
    <col min="14082" max="14082" width="19.85546875" style="427" customWidth="1"/>
    <col min="14083" max="14083" width="12.85546875" style="427" customWidth="1"/>
    <col min="14084" max="14084" width="5.7109375" style="427" customWidth="1"/>
    <col min="14085" max="14087" width="5.28515625" style="427" customWidth="1"/>
    <col min="14088" max="14088" width="6.5703125" style="427" customWidth="1"/>
    <col min="14089" max="14089" width="5.28515625" style="427" customWidth="1"/>
    <col min="14090" max="14092" width="3.7109375" style="427" customWidth="1"/>
    <col min="14093" max="14095" width="5.7109375" style="427" customWidth="1"/>
    <col min="14096" max="14121" width="3.7109375" style="427" customWidth="1"/>
    <col min="14122" max="14122" width="2.7109375" style="427" customWidth="1"/>
    <col min="14123" max="14123" width="2.5703125" style="427" customWidth="1"/>
    <col min="14124" max="14124" width="2.7109375" style="427" customWidth="1"/>
    <col min="14125" max="14137" width="4.7109375" style="427" customWidth="1"/>
    <col min="14138" max="14138" width="2.7109375" style="427" customWidth="1"/>
    <col min="14139" max="14151" width="4.7109375" style="427" customWidth="1"/>
    <col min="14152" max="14154" width="6.7109375" style="427" customWidth="1"/>
    <col min="14155" max="14155" width="7.7109375" style="427" customWidth="1"/>
    <col min="14156" max="14336" width="9.140625" style="427"/>
    <col min="14337" max="14337" width="3.85546875" style="427" customWidth="1"/>
    <col min="14338" max="14338" width="19.85546875" style="427" customWidth="1"/>
    <col min="14339" max="14339" width="12.85546875" style="427" customWidth="1"/>
    <col min="14340" max="14340" width="5.7109375" style="427" customWidth="1"/>
    <col min="14341" max="14343" width="5.28515625" style="427" customWidth="1"/>
    <col min="14344" max="14344" width="6.5703125" style="427" customWidth="1"/>
    <col min="14345" max="14345" width="5.28515625" style="427" customWidth="1"/>
    <col min="14346" max="14348" width="3.7109375" style="427" customWidth="1"/>
    <col min="14349" max="14351" width="5.7109375" style="427" customWidth="1"/>
    <col min="14352" max="14377" width="3.7109375" style="427" customWidth="1"/>
    <col min="14378" max="14378" width="2.7109375" style="427" customWidth="1"/>
    <col min="14379" max="14379" width="2.5703125" style="427" customWidth="1"/>
    <col min="14380" max="14380" width="2.7109375" style="427" customWidth="1"/>
    <col min="14381" max="14393" width="4.7109375" style="427" customWidth="1"/>
    <col min="14394" max="14394" width="2.7109375" style="427" customWidth="1"/>
    <col min="14395" max="14407" width="4.7109375" style="427" customWidth="1"/>
    <col min="14408" max="14410" width="6.7109375" style="427" customWidth="1"/>
    <col min="14411" max="14411" width="7.7109375" style="427" customWidth="1"/>
    <col min="14412" max="14592" width="9.140625" style="427"/>
    <col min="14593" max="14593" width="3.85546875" style="427" customWidth="1"/>
    <col min="14594" max="14594" width="19.85546875" style="427" customWidth="1"/>
    <col min="14595" max="14595" width="12.85546875" style="427" customWidth="1"/>
    <col min="14596" max="14596" width="5.7109375" style="427" customWidth="1"/>
    <col min="14597" max="14599" width="5.28515625" style="427" customWidth="1"/>
    <col min="14600" max="14600" width="6.5703125" style="427" customWidth="1"/>
    <col min="14601" max="14601" width="5.28515625" style="427" customWidth="1"/>
    <col min="14602" max="14604" width="3.7109375" style="427" customWidth="1"/>
    <col min="14605" max="14607" width="5.7109375" style="427" customWidth="1"/>
    <col min="14608" max="14633" width="3.7109375" style="427" customWidth="1"/>
    <col min="14634" max="14634" width="2.7109375" style="427" customWidth="1"/>
    <col min="14635" max="14635" width="2.5703125" style="427" customWidth="1"/>
    <col min="14636" max="14636" width="2.7109375" style="427" customWidth="1"/>
    <col min="14637" max="14649" width="4.7109375" style="427" customWidth="1"/>
    <col min="14650" max="14650" width="2.7109375" style="427" customWidth="1"/>
    <col min="14651" max="14663" width="4.7109375" style="427" customWidth="1"/>
    <col min="14664" max="14666" width="6.7109375" style="427" customWidth="1"/>
    <col min="14667" max="14667" width="7.7109375" style="427" customWidth="1"/>
    <col min="14668" max="14848" width="9.140625" style="427"/>
    <col min="14849" max="14849" width="3.85546875" style="427" customWidth="1"/>
    <col min="14850" max="14850" width="19.85546875" style="427" customWidth="1"/>
    <col min="14851" max="14851" width="12.85546875" style="427" customWidth="1"/>
    <col min="14852" max="14852" width="5.7109375" style="427" customWidth="1"/>
    <col min="14853" max="14855" width="5.28515625" style="427" customWidth="1"/>
    <col min="14856" max="14856" width="6.5703125" style="427" customWidth="1"/>
    <col min="14857" max="14857" width="5.28515625" style="427" customWidth="1"/>
    <col min="14858" max="14860" width="3.7109375" style="427" customWidth="1"/>
    <col min="14861" max="14863" width="5.7109375" style="427" customWidth="1"/>
    <col min="14864" max="14889" width="3.7109375" style="427" customWidth="1"/>
    <col min="14890" max="14890" width="2.7109375" style="427" customWidth="1"/>
    <col min="14891" max="14891" width="2.5703125" style="427" customWidth="1"/>
    <col min="14892" max="14892" width="2.7109375" style="427" customWidth="1"/>
    <col min="14893" max="14905" width="4.7109375" style="427" customWidth="1"/>
    <col min="14906" max="14906" width="2.7109375" style="427" customWidth="1"/>
    <col min="14907" max="14919" width="4.7109375" style="427" customWidth="1"/>
    <col min="14920" max="14922" width="6.7109375" style="427" customWidth="1"/>
    <col min="14923" max="14923" width="7.7109375" style="427" customWidth="1"/>
    <col min="14924" max="15104" width="9.140625" style="427"/>
    <col min="15105" max="15105" width="3.85546875" style="427" customWidth="1"/>
    <col min="15106" max="15106" width="19.85546875" style="427" customWidth="1"/>
    <col min="15107" max="15107" width="12.85546875" style="427" customWidth="1"/>
    <col min="15108" max="15108" width="5.7109375" style="427" customWidth="1"/>
    <col min="15109" max="15111" width="5.28515625" style="427" customWidth="1"/>
    <col min="15112" max="15112" width="6.5703125" style="427" customWidth="1"/>
    <col min="15113" max="15113" width="5.28515625" style="427" customWidth="1"/>
    <col min="15114" max="15116" width="3.7109375" style="427" customWidth="1"/>
    <col min="15117" max="15119" width="5.7109375" style="427" customWidth="1"/>
    <col min="15120" max="15145" width="3.7109375" style="427" customWidth="1"/>
    <col min="15146" max="15146" width="2.7109375" style="427" customWidth="1"/>
    <col min="15147" max="15147" width="2.5703125" style="427" customWidth="1"/>
    <col min="15148" max="15148" width="2.7109375" style="427" customWidth="1"/>
    <col min="15149" max="15161" width="4.7109375" style="427" customWidth="1"/>
    <col min="15162" max="15162" width="2.7109375" style="427" customWidth="1"/>
    <col min="15163" max="15175" width="4.7109375" style="427" customWidth="1"/>
    <col min="15176" max="15178" width="6.7109375" style="427" customWidth="1"/>
    <col min="15179" max="15179" width="7.7109375" style="427" customWidth="1"/>
    <col min="15180" max="15360" width="9.140625" style="427"/>
    <col min="15361" max="15361" width="3.85546875" style="427" customWidth="1"/>
    <col min="15362" max="15362" width="19.85546875" style="427" customWidth="1"/>
    <col min="15363" max="15363" width="12.85546875" style="427" customWidth="1"/>
    <col min="15364" max="15364" width="5.7109375" style="427" customWidth="1"/>
    <col min="15365" max="15367" width="5.28515625" style="427" customWidth="1"/>
    <col min="15368" max="15368" width="6.5703125" style="427" customWidth="1"/>
    <col min="15369" max="15369" width="5.28515625" style="427" customWidth="1"/>
    <col min="15370" max="15372" width="3.7109375" style="427" customWidth="1"/>
    <col min="15373" max="15375" width="5.7109375" style="427" customWidth="1"/>
    <col min="15376" max="15401" width="3.7109375" style="427" customWidth="1"/>
    <col min="15402" max="15402" width="2.7109375" style="427" customWidth="1"/>
    <col min="15403" max="15403" width="2.5703125" style="427" customWidth="1"/>
    <col min="15404" max="15404" width="2.7109375" style="427" customWidth="1"/>
    <col min="15405" max="15417" width="4.7109375" style="427" customWidth="1"/>
    <col min="15418" max="15418" width="2.7109375" style="427" customWidth="1"/>
    <col min="15419" max="15431" width="4.7109375" style="427" customWidth="1"/>
    <col min="15432" max="15434" width="6.7109375" style="427" customWidth="1"/>
    <col min="15435" max="15435" width="7.7109375" style="427" customWidth="1"/>
    <col min="15436" max="15616" width="9.140625" style="427"/>
    <col min="15617" max="15617" width="3.85546875" style="427" customWidth="1"/>
    <col min="15618" max="15618" width="19.85546875" style="427" customWidth="1"/>
    <col min="15619" max="15619" width="12.85546875" style="427" customWidth="1"/>
    <col min="15620" max="15620" width="5.7109375" style="427" customWidth="1"/>
    <col min="15621" max="15623" width="5.28515625" style="427" customWidth="1"/>
    <col min="15624" max="15624" width="6.5703125" style="427" customWidth="1"/>
    <col min="15625" max="15625" width="5.28515625" style="427" customWidth="1"/>
    <col min="15626" max="15628" width="3.7109375" style="427" customWidth="1"/>
    <col min="15629" max="15631" width="5.7109375" style="427" customWidth="1"/>
    <col min="15632" max="15657" width="3.7109375" style="427" customWidth="1"/>
    <col min="15658" max="15658" width="2.7109375" style="427" customWidth="1"/>
    <col min="15659" max="15659" width="2.5703125" style="427" customWidth="1"/>
    <col min="15660" max="15660" width="2.7109375" style="427" customWidth="1"/>
    <col min="15661" max="15673" width="4.7109375" style="427" customWidth="1"/>
    <col min="15674" max="15674" width="2.7109375" style="427" customWidth="1"/>
    <col min="15675" max="15687" width="4.7109375" style="427" customWidth="1"/>
    <col min="15688" max="15690" width="6.7109375" style="427" customWidth="1"/>
    <col min="15691" max="15691" width="7.7109375" style="427" customWidth="1"/>
    <col min="15692" max="15872" width="9.140625" style="427"/>
    <col min="15873" max="15873" width="3.85546875" style="427" customWidth="1"/>
    <col min="15874" max="15874" width="19.85546875" style="427" customWidth="1"/>
    <col min="15875" max="15875" width="12.85546875" style="427" customWidth="1"/>
    <col min="15876" max="15876" width="5.7109375" style="427" customWidth="1"/>
    <col min="15877" max="15879" width="5.28515625" style="427" customWidth="1"/>
    <col min="15880" max="15880" width="6.5703125" style="427" customWidth="1"/>
    <col min="15881" max="15881" width="5.28515625" style="427" customWidth="1"/>
    <col min="15882" max="15884" width="3.7109375" style="427" customWidth="1"/>
    <col min="15885" max="15887" width="5.7109375" style="427" customWidth="1"/>
    <col min="15888" max="15913" width="3.7109375" style="427" customWidth="1"/>
    <col min="15914" max="15914" width="2.7109375" style="427" customWidth="1"/>
    <col min="15915" max="15915" width="2.5703125" style="427" customWidth="1"/>
    <col min="15916" max="15916" width="2.7109375" style="427" customWidth="1"/>
    <col min="15917" max="15929" width="4.7109375" style="427" customWidth="1"/>
    <col min="15930" max="15930" width="2.7109375" style="427" customWidth="1"/>
    <col min="15931" max="15943" width="4.7109375" style="427" customWidth="1"/>
    <col min="15944" max="15946" width="6.7109375" style="427" customWidth="1"/>
    <col min="15947" max="15947" width="7.7109375" style="427" customWidth="1"/>
    <col min="15948" max="16128" width="9.140625" style="427"/>
    <col min="16129" max="16129" width="3.85546875" style="427" customWidth="1"/>
    <col min="16130" max="16130" width="19.85546875" style="427" customWidth="1"/>
    <col min="16131" max="16131" width="12.85546875" style="427" customWidth="1"/>
    <col min="16132" max="16132" width="5.7109375" style="427" customWidth="1"/>
    <col min="16133" max="16135" width="5.28515625" style="427" customWidth="1"/>
    <col min="16136" max="16136" width="6.5703125" style="427" customWidth="1"/>
    <col min="16137" max="16137" width="5.28515625" style="427" customWidth="1"/>
    <col min="16138" max="16140" width="3.7109375" style="427" customWidth="1"/>
    <col min="16141" max="16143" width="5.7109375" style="427" customWidth="1"/>
    <col min="16144" max="16169" width="3.7109375" style="427" customWidth="1"/>
    <col min="16170" max="16170" width="2.7109375" style="427" customWidth="1"/>
    <col min="16171" max="16171" width="2.5703125" style="427" customWidth="1"/>
    <col min="16172" max="16172" width="2.7109375" style="427" customWidth="1"/>
    <col min="16173" max="16185" width="4.7109375" style="427" customWidth="1"/>
    <col min="16186" max="16186" width="2.7109375" style="427" customWidth="1"/>
    <col min="16187" max="16199" width="4.7109375" style="427" customWidth="1"/>
    <col min="16200" max="16202" width="6.7109375" style="427" customWidth="1"/>
    <col min="16203" max="16203" width="7.7109375" style="427" customWidth="1"/>
    <col min="16204" max="16384" width="9.140625" style="427"/>
  </cols>
  <sheetData>
    <row r="1" spans="1:76" ht="18.75" customHeight="1">
      <c r="A1" s="768" t="s">
        <v>261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8"/>
      <c r="AI1" s="428"/>
      <c r="AJ1" s="428"/>
      <c r="AK1" s="428"/>
      <c r="AL1" s="429"/>
      <c r="AM1" s="429"/>
      <c r="AN1" s="429"/>
      <c r="AO1" s="769" t="s">
        <v>176</v>
      </c>
      <c r="AP1" s="770"/>
      <c r="AQ1" s="430">
        <f>SUM(MAX(L5:L22)*2)</f>
        <v>18</v>
      </c>
      <c r="AR1" s="769" t="s">
        <v>177</v>
      </c>
      <c r="AS1" s="770"/>
      <c r="AT1" s="770"/>
      <c r="AU1" s="431">
        <f>SUM(AQ1/100*65)</f>
        <v>11.7</v>
      </c>
      <c r="AV1" s="771" t="s">
        <v>178</v>
      </c>
      <c r="AW1" s="772"/>
      <c r="AX1" s="432">
        <f>MAX(L5:L22)</f>
        <v>9</v>
      </c>
      <c r="AY1" s="433"/>
      <c r="AZ1" s="428"/>
      <c r="BA1" s="428"/>
      <c r="BB1" s="428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4"/>
    </row>
    <row r="2" spans="1:76" ht="25.5">
      <c r="A2" s="768"/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X2" s="768"/>
      <c r="Y2" s="768"/>
      <c r="Z2" s="768"/>
      <c r="AA2" s="768"/>
      <c r="AB2" s="768"/>
      <c r="AC2" s="768"/>
      <c r="AD2" s="768"/>
      <c r="AE2" s="768"/>
      <c r="AF2" s="768"/>
      <c r="AG2" s="768"/>
      <c r="AH2" s="435"/>
      <c r="AI2" s="435"/>
      <c r="AJ2" s="435"/>
      <c r="AK2" s="435"/>
      <c r="AL2" s="436"/>
      <c r="AM2" s="436"/>
      <c r="AN2" s="436"/>
      <c r="AO2" s="433"/>
      <c r="AP2" s="433"/>
      <c r="AQ2" s="433"/>
      <c r="AR2" s="433"/>
      <c r="AS2" s="433"/>
      <c r="AT2" s="433"/>
      <c r="AU2" s="433"/>
      <c r="AV2" s="433"/>
      <c r="AW2" s="433"/>
      <c r="AX2" s="433"/>
      <c r="AY2" s="433"/>
      <c r="AZ2" s="428"/>
      <c r="BA2" s="428"/>
      <c r="BB2" s="428"/>
      <c r="BC2" s="433"/>
      <c r="BD2" s="433"/>
      <c r="BE2" s="433"/>
      <c r="BF2" s="433"/>
      <c r="BG2" s="433"/>
      <c r="BH2" s="433"/>
      <c r="BI2" s="433"/>
      <c r="BJ2" s="433"/>
      <c r="BK2" s="433"/>
      <c r="BL2" s="433"/>
      <c r="BM2" s="433"/>
      <c r="BN2" s="433"/>
      <c r="BO2" s="433"/>
      <c r="BP2" s="434"/>
    </row>
    <row r="3" spans="1:76" ht="15.75">
      <c r="A3" s="773" t="s">
        <v>262</v>
      </c>
      <c r="B3" s="774"/>
      <c r="C3" s="558"/>
      <c r="D3" s="775" t="s">
        <v>179</v>
      </c>
      <c r="E3" s="775"/>
      <c r="F3" s="775"/>
      <c r="G3" s="775"/>
      <c r="H3" s="438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</v>
      </c>
      <c r="I3" s="437"/>
      <c r="J3" s="437"/>
      <c r="K3" s="437"/>
      <c r="L3" s="437"/>
      <c r="M3" s="775" t="s">
        <v>180</v>
      </c>
      <c r="N3" s="775"/>
      <c r="O3" s="775"/>
      <c r="P3" s="775"/>
      <c r="Q3" s="776"/>
      <c r="R3" s="776"/>
      <c r="S3" s="776"/>
      <c r="T3" s="776"/>
      <c r="U3" s="776"/>
      <c r="V3" s="776"/>
      <c r="W3" s="776"/>
      <c r="X3" s="776"/>
      <c r="Y3" s="776"/>
      <c r="Z3" s="776"/>
      <c r="AA3" s="776"/>
      <c r="AB3" s="776"/>
      <c r="AC3" s="776"/>
      <c r="AD3" s="776"/>
      <c r="AE3" s="776"/>
      <c r="AF3" s="776"/>
      <c r="AG3" s="776"/>
      <c r="AH3" s="776"/>
      <c r="AI3" s="776"/>
      <c r="AJ3" s="776"/>
      <c r="AK3" s="776"/>
      <c r="AL3" s="439"/>
      <c r="AM3" s="439"/>
      <c r="AN3" s="439"/>
      <c r="AO3" s="764" t="s">
        <v>181</v>
      </c>
      <c r="AP3" s="764"/>
      <c r="AQ3" s="764"/>
      <c r="AR3" s="764"/>
      <c r="AS3" s="764"/>
      <c r="AT3" s="764"/>
      <c r="AU3" s="764"/>
      <c r="AV3" s="764"/>
      <c r="AW3" s="764"/>
      <c r="AX3" s="764"/>
      <c r="AY3" s="764"/>
      <c r="AZ3" s="428"/>
      <c r="BA3" s="764" t="s">
        <v>182</v>
      </c>
      <c r="BB3" s="764"/>
      <c r="BC3" s="764"/>
      <c r="BD3" s="764"/>
      <c r="BE3" s="764"/>
      <c r="BF3" s="764"/>
      <c r="BG3" s="764"/>
      <c r="BH3" s="764"/>
      <c r="BI3" s="764"/>
      <c r="BJ3" s="764"/>
      <c r="BK3" s="764"/>
      <c r="BL3" s="764"/>
      <c r="BM3" s="764"/>
      <c r="BN3" s="764"/>
      <c r="BO3" s="764"/>
      <c r="BP3" s="434"/>
    </row>
    <row r="4" spans="1:76" ht="24">
      <c r="A4" s="440" t="s">
        <v>183</v>
      </c>
      <c r="B4" s="441" t="s">
        <v>184</v>
      </c>
      <c r="C4" s="442" t="s">
        <v>185</v>
      </c>
      <c r="D4" s="443" t="s">
        <v>186</v>
      </c>
      <c r="E4" s="444" t="s">
        <v>187</v>
      </c>
      <c r="F4" s="445" t="s">
        <v>188</v>
      </c>
      <c r="G4" s="445" t="s">
        <v>189</v>
      </c>
      <c r="H4" s="445" t="s">
        <v>190</v>
      </c>
      <c r="I4" s="445" t="s">
        <v>191</v>
      </c>
      <c r="J4" s="445" t="s">
        <v>192</v>
      </c>
      <c r="K4" s="445" t="s">
        <v>193</v>
      </c>
      <c r="L4" s="445" t="s">
        <v>194</v>
      </c>
      <c r="M4" s="445" t="s">
        <v>195</v>
      </c>
      <c r="N4" s="445" t="s">
        <v>196</v>
      </c>
      <c r="O4" s="446" t="s">
        <v>197</v>
      </c>
      <c r="P4" s="765">
        <v>1</v>
      </c>
      <c r="Q4" s="766"/>
      <c r="R4" s="763">
        <v>2</v>
      </c>
      <c r="S4" s="767"/>
      <c r="T4" s="767">
        <v>3</v>
      </c>
      <c r="U4" s="767"/>
      <c r="V4" s="767">
        <v>4</v>
      </c>
      <c r="W4" s="767"/>
      <c r="X4" s="767">
        <v>5</v>
      </c>
      <c r="Y4" s="767"/>
      <c r="Z4" s="767">
        <v>6</v>
      </c>
      <c r="AA4" s="767"/>
      <c r="AB4" s="767">
        <v>7</v>
      </c>
      <c r="AC4" s="767"/>
      <c r="AD4" s="767">
        <v>8</v>
      </c>
      <c r="AE4" s="767"/>
      <c r="AF4" s="767">
        <v>9</v>
      </c>
      <c r="AG4" s="767"/>
      <c r="AH4" s="762">
        <v>10</v>
      </c>
      <c r="AI4" s="763"/>
      <c r="AJ4" s="762">
        <v>11</v>
      </c>
      <c r="AK4" s="763"/>
      <c r="AL4" s="762">
        <v>12</v>
      </c>
      <c r="AM4" s="763"/>
      <c r="AN4" s="762">
        <v>13</v>
      </c>
      <c r="AO4" s="763"/>
      <c r="AP4" s="566"/>
      <c r="AQ4" s="566"/>
      <c r="AR4" s="566"/>
      <c r="AS4" s="448">
        <v>1</v>
      </c>
      <c r="AT4" s="448">
        <v>2</v>
      </c>
      <c r="AU4" s="448">
        <v>3</v>
      </c>
      <c r="AV4" s="448">
        <v>4</v>
      </c>
      <c r="AW4" s="448">
        <v>5</v>
      </c>
      <c r="AX4" s="448">
        <v>6</v>
      </c>
      <c r="AY4" s="448">
        <v>7</v>
      </c>
      <c r="AZ4" s="448">
        <v>8</v>
      </c>
      <c r="BA4" s="448">
        <v>9</v>
      </c>
      <c r="BB4" s="448">
        <v>10</v>
      </c>
      <c r="BC4" s="448">
        <v>11</v>
      </c>
      <c r="BD4" s="448">
        <v>12</v>
      </c>
      <c r="BE4" s="448">
        <v>13</v>
      </c>
      <c r="BF4" s="449"/>
      <c r="BG4" s="448">
        <v>1</v>
      </c>
      <c r="BH4" s="448">
        <v>2</v>
      </c>
      <c r="BI4" s="448">
        <v>3</v>
      </c>
      <c r="BJ4" s="448">
        <v>4</v>
      </c>
      <c r="BK4" s="448">
        <v>5</v>
      </c>
      <c r="BL4" s="448">
        <v>6</v>
      </c>
      <c r="BM4" s="448">
        <v>7</v>
      </c>
      <c r="BN4" s="448">
        <v>8</v>
      </c>
      <c r="BO4" s="448">
        <v>9</v>
      </c>
      <c r="BP4" s="448">
        <v>10</v>
      </c>
      <c r="BQ4" s="448">
        <v>11</v>
      </c>
      <c r="BR4" s="448">
        <v>12</v>
      </c>
      <c r="BS4" s="448">
        <v>13</v>
      </c>
      <c r="BT4" s="448" t="s">
        <v>198</v>
      </c>
      <c r="BU4" s="450" t="s">
        <v>199</v>
      </c>
      <c r="BV4" s="450" t="s">
        <v>200</v>
      </c>
      <c r="BW4" s="451" t="s">
        <v>201</v>
      </c>
      <c r="BX4" s="434"/>
    </row>
    <row r="5" spans="1:76" ht="15">
      <c r="A5" s="452">
        <v>1</v>
      </c>
      <c r="B5" s="453" t="s">
        <v>14</v>
      </c>
      <c r="C5" s="490" t="s">
        <v>11</v>
      </c>
      <c r="D5" s="454"/>
      <c r="E5" s="455">
        <f>IF(G5=0,0,IF(G5+F5&lt;1000,1000,G5+F5))</f>
        <v>1010</v>
      </c>
      <c r="F5" s="567">
        <f>IF(L5=0,0,IF(G5+(IF(I5&gt;-150,(IF(I5&gt;=150,IF(K5&gt;=$AO$1,0,SUM(IF(MAX(P5:AO5)=99,K5-2,K5)-L5*2*(15+50)%)*10),SUM(IF(MAX(P5:AO5)=99,K5-2,K5)-L5*2*(I5/10+50)%)*10)),(IF(I5&lt;-150,IF((IF(MAX(P5:AO5)=99,K5-2,K5)-L5*2*(I5/10+50)%)*10&lt;1,0,(IF(MAX(P5:AO5)=99,K5-2,K5)-L5*2*(I5/10+50)%)*10)))))&lt;1000,0,(IF(I5&gt;-150,(IF(I5&gt;150,IF(K5&gt;=$AO$1,0,SUM(IF(MAX(P5:AO5)=99,K5-2,K5)-L5*2*(15+50)%)*10),SUM(IF(MAX(P5:AO5)=99,K5-2,K5)-L5*2*(I5/10+50)%)*10)),(IF(I5&lt;-150,IF((IF(MAX(P5:AO5)=99,K5-2,K5)-L5*2*(I5/10+50)%)*10&lt;1,0,(IF(MAX(P5:AO5)=99,K5-2,K5)-L5*2*(I5/10+50)%)*10)))))))</f>
        <v>10</v>
      </c>
      <c r="G5" s="457">
        <v>1000</v>
      </c>
      <c r="H5" s="458">
        <f t="shared" ref="H5:H20" si="0">IF(J5=0,0,(IF(IF($A$23&gt;=30,(SUM(31-J5)*$H$3),(SUM(30-J5)*$H$3))&lt;0,0,IF($A$23&gt;=30,(SUM(31-J5)*$H$3),(SUM(30-J5)*$H$3)))))</f>
        <v>0</v>
      </c>
      <c r="I5" s="459">
        <f>IF(M5=0,0,G5-M5)</f>
        <v>0</v>
      </c>
      <c r="J5" s="460">
        <v>3</v>
      </c>
      <c r="K5" s="461">
        <v>12</v>
      </c>
      <c r="L5" s="462">
        <v>9</v>
      </c>
      <c r="M5" s="463">
        <f>IF(L5=0,0,SUM(AS5:BE5)/L5)</f>
        <v>1000</v>
      </c>
      <c r="N5" s="459">
        <f>BT5</f>
        <v>86</v>
      </c>
      <c r="O5" s="464">
        <f>BW5</f>
        <v>86</v>
      </c>
      <c r="P5" s="465">
        <v>9</v>
      </c>
      <c r="Q5" s="466">
        <v>2</v>
      </c>
      <c r="R5" s="467">
        <v>8</v>
      </c>
      <c r="S5" s="466">
        <v>2</v>
      </c>
      <c r="T5" s="468">
        <v>12</v>
      </c>
      <c r="U5" s="469">
        <v>2</v>
      </c>
      <c r="V5" s="470">
        <v>14</v>
      </c>
      <c r="W5" s="469">
        <v>2</v>
      </c>
      <c r="X5" s="468">
        <v>15</v>
      </c>
      <c r="Y5" s="469">
        <v>1</v>
      </c>
      <c r="Z5" s="468">
        <v>3</v>
      </c>
      <c r="AA5" s="469">
        <v>0</v>
      </c>
      <c r="AB5" s="468">
        <v>11</v>
      </c>
      <c r="AC5" s="471">
        <v>2</v>
      </c>
      <c r="AD5" s="472">
        <v>7</v>
      </c>
      <c r="AE5" s="473">
        <v>0</v>
      </c>
      <c r="AF5" s="470">
        <v>16</v>
      </c>
      <c r="AG5" s="471">
        <v>1</v>
      </c>
      <c r="AH5" s="470">
        <v>99</v>
      </c>
      <c r="AI5" s="469">
        <v>0</v>
      </c>
      <c r="AJ5" s="468">
        <v>99</v>
      </c>
      <c r="AK5" s="469">
        <v>0</v>
      </c>
      <c r="AL5" s="470">
        <v>99</v>
      </c>
      <c r="AM5" s="469">
        <v>0</v>
      </c>
      <c r="AN5" s="468">
        <v>99</v>
      </c>
      <c r="AO5" s="469">
        <v>0</v>
      </c>
      <c r="AP5" s="568"/>
      <c r="AQ5" s="569">
        <f>SUM(Q5+S5+U5+W5+Y5+AA5+AC5+AE5+AG5+AI5+AK5+AM5+AO5)</f>
        <v>12</v>
      </c>
      <c r="AR5" s="568"/>
      <c r="AS5" s="476">
        <f t="shared" ref="AS5:AS20" si="1">IF(B5=0,0,IF(B5="BRIVS",0,(LOOKUP(P5,$A$5:$A$21,$G$5:$G$21))))</f>
        <v>1000</v>
      </c>
      <c r="AT5" s="477">
        <f t="shared" ref="AT5:AT20" si="2">IF(B5=0,0,IF(B5="BRIVS",0,(LOOKUP(R5,$A$5:$A$21,$G$5:$G$21))))</f>
        <v>1000</v>
      </c>
      <c r="AU5" s="478">
        <f t="shared" ref="AU5:AU20" si="3">IF(B5=0,0,IF(B5="BRIVS",0,(LOOKUP(T5,$A$5:$A$21,$G$5:$G$21))))</f>
        <v>1000</v>
      </c>
      <c r="AV5" s="477">
        <f t="shared" ref="AV5:AV20" si="4">IF(B5=0,0,IF(B5="BRIVS",0,(LOOKUP(V5,$A$5:$A$21,$G$5:$G$21))))</f>
        <v>1000</v>
      </c>
      <c r="AW5" s="478">
        <f t="shared" ref="AW5:AW20" si="5">IF(B5=0,0,IF(B5="BRIVS",0,(LOOKUP(X5,$A$5:$A$21,$G$5:$G$21))))</f>
        <v>1000</v>
      </c>
      <c r="AX5" s="478">
        <f t="shared" ref="AX5:AX20" si="6">IF(B5=0,0,IF(B5="BRIVS",0,(LOOKUP(Z5,$A$5:$A$21,$G$5:$G$21))))</f>
        <v>1000</v>
      </c>
      <c r="AY5" s="478">
        <f t="shared" ref="AY5:AY20" si="7">IF(B5=0,0,IF(B5="BRIVS",0,(LOOKUP(AB5,$A$5:$A$21,$G$5:$G$21))))</f>
        <v>1000</v>
      </c>
      <c r="AZ5" s="478">
        <f t="shared" ref="AZ5:AZ20" si="8">IF(B5=0,0,IF(B5="BRIVS",0,(LOOKUP(AD5,$A$5:$A$21,$G$5:$G$21))))</f>
        <v>1000</v>
      </c>
      <c r="BA5" s="477">
        <f t="shared" ref="BA5:BA20" si="9">IF(B5=0,0,IF(B5="BRIVS",0,(LOOKUP(AF5,$A$5:$A$21,$G$5:$G$21))))</f>
        <v>1000</v>
      </c>
      <c r="BB5" s="478">
        <f t="shared" ref="BB5:BB20" si="10">IF(B5=0,0,IF(B5="BRIVS",0,(LOOKUP(AH5,$A$5:$A$21,$G$5:$G$21))))</f>
        <v>0</v>
      </c>
      <c r="BC5" s="478">
        <f t="shared" ref="BC5:BC20" si="11">IF(B5=0,0,IF(B5="BRIVS",0,(LOOKUP(AJ5,$A$5:$A$21,$G$5:$G$21))))</f>
        <v>0</v>
      </c>
      <c r="BD5" s="478">
        <f t="shared" ref="BD5:BD20" si="12">IF(B5=0,0,IF(B5="BRIVS",0,(LOOKUP(AL5,$A$5:$A$21,$G$5:$G$21))))</f>
        <v>0</v>
      </c>
      <c r="BE5" s="479">
        <f t="shared" ref="BE5:BE20" si="13">IF(B5=0,0,IF(B5="BRIVS",0,(LOOKUP(AN5,$A$5:$A$21,$G$5:$G$21))))</f>
        <v>0</v>
      </c>
      <c r="BF5" s="428"/>
      <c r="BG5" s="480">
        <f t="shared" ref="BG5:BG20" si="14">IF(P5=99,0,(LOOKUP($P5,$A$5:$A$22,$K$5:$K$22)))</f>
        <v>0</v>
      </c>
      <c r="BH5" s="481">
        <f t="shared" ref="BH5:BH20" si="15">IF(R5=99,0,(LOOKUP($R5,$A$5:$A$22,$K$5:$K$22)))</f>
        <v>9</v>
      </c>
      <c r="BI5" s="481">
        <f t="shared" ref="BI5:BI20" si="16">IF(T5=99,0,(LOOKUP($T5,$A$5:$A$22,$K$5:$K$22)))</f>
        <v>10</v>
      </c>
      <c r="BJ5" s="482">
        <f t="shared" ref="BJ5:BJ20" si="17">IF(V5=99,0,(LOOKUP($V5,$A$5:$A$22,$K$5:$K$22)))</f>
        <v>8</v>
      </c>
      <c r="BK5" s="481">
        <f t="shared" ref="BK5:BK20" si="18">IF(X5=99,0,(LOOKUP($X5,$A$5:$A$22,$K$5:$K$22)))</f>
        <v>15</v>
      </c>
      <c r="BL5" s="481">
        <f t="shared" ref="BL5:BL20" si="19">IF(Z5=99,0,(LOOKUP($Z5,$A$5:$A$22,$K$5:$K$22)))</f>
        <v>16</v>
      </c>
      <c r="BM5" s="481">
        <f t="shared" ref="BM5:BM20" si="20">IF(AB5=99,0,(LOOKUP($AB5,$A$5:$A$22,$K$5:$K$22)))</f>
        <v>8</v>
      </c>
      <c r="BN5" s="481">
        <f t="shared" ref="BN5:BN20" si="21">IF(AD5=99,0,(LOOKUP($AD5,$A$5:$A$22,$K$5:$K$22)))</f>
        <v>11</v>
      </c>
      <c r="BO5" s="481">
        <f t="shared" ref="BO5:BO20" si="22">IF(AF5=99,0,(LOOKUP($AF5,$A$5:$A$22,$K$5:$K$22)))</f>
        <v>9</v>
      </c>
      <c r="BP5" s="481">
        <f t="shared" ref="BP5:BP20" si="23">IF(AH5=99,0,(LOOKUP($AH5,$A$5:$A$22,$K$5:$K$22)))</f>
        <v>0</v>
      </c>
      <c r="BQ5" s="481">
        <f t="shared" ref="BQ5:BQ20" si="24">IF(AJ5=99,0,(LOOKUP($AJ5,$A$5:$A$22,$K$5:$K$22)))</f>
        <v>0</v>
      </c>
      <c r="BR5" s="482">
        <f t="shared" ref="BR5:BR20" si="25">IF(AL5=99,0,(LOOKUP(AL5,$A$5:$A$22,$K$5:$K$22)))</f>
        <v>0</v>
      </c>
      <c r="BS5" s="482">
        <f t="shared" ref="BS5:BS20" si="26">IF(AN5=99,0,(LOOKUP(AN5,$A$5:$A$22,$K$5:$K$22)))</f>
        <v>0</v>
      </c>
      <c r="BT5" s="483">
        <f>SUM(BG5,BH5,BI5,BJ5,BK5,BM5,BL5,BN5,BO5,BP5,BQ5,BR5,BS5)</f>
        <v>86</v>
      </c>
      <c r="BU5" s="477">
        <f>MIN(BG5:BS5)</f>
        <v>0</v>
      </c>
      <c r="BV5" s="477">
        <f>MAX(BG5:BS5)</f>
        <v>16</v>
      </c>
      <c r="BW5" s="484">
        <f>SUM($BT5-$BU5)</f>
        <v>86</v>
      </c>
      <c r="BX5" s="434"/>
    </row>
    <row r="6" spans="1:76" ht="15">
      <c r="A6" s="485">
        <v>2</v>
      </c>
      <c r="B6" s="486" t="s">
        <v>23</v>
      </c>
      <c r="C6" s="223" t="s">
        <v>20</v>
      </c>
      <c r="D6" s="487"/>
      <c r="E6" s="488">
        <f>IF(G6=0,0,IF(G6+F6&lt;1000,1000,G6+F6))</f>
        <v>1000</v>
      </c>
      <c r="F6" s="570">
        <f>IF(L6=0,0,IF(G6+(IF(I6&gt;-150,(IF(I6&gt;=150,IF(K6&gt;=$AO$1,0,SUM(IF(MAX(P6:AO6)=99,K6-2,K6)-L6*2*(15+50)%)*10),SUM(IF(MAX(P6:AO6)=99,K6-2,K6)-L6*2*(I6/10+50)%)*10)),(IF(I6&lt;-150,IF((IF(MAX(P6:AO6)=99,K6-2,K6)-L6*2*(I6/10+50)%)*10&lt;1,0,(IF(MAX(P6:AO6)=99,K6-2,K6)-L6*2*(I6/10+50)%)*10)))))&lt;1000,0,(IF(I6&gt;-150,(IF(I6&gt;150,IF(K6&gt;=$AO$1,0,SUM(IF(MAX(P6:AO6)=99,K6-2,K6)-L6*2*(15+50)%)*10),SUM(IF(MAX(P6:AO6)=99,K6-2,K6)-L6*2*(I6/10+50)%)*10)),(IF(I6&lt;-150,IF((IF(MAX(P6:AO6)=99,K6-2,K6)-L6*2*(I6/10+50)%)*10&lt;1,0,(IF(MAX(P6:AO6)=99,K6-2,K6)-L6*2*(I6/10+50)%)*10)))))))</f>
        <v>0</v>
      </c>
      <c r="G6" s="490">
        <v>1000</v>
      </c>
      <c r="H6" s="491">
        <f t="shared" si="0"/>
        <v>0</v>
      </c>
      <c r="I6" s="492">
        <f>IF(M6=0,0,G6-M6)</f>
        <v>0</v>
      </c>
      <c r="J6" s="493">
        <v>9</v>
      </c>
      <c r="K6" s="494">
        <v>9</v>
      </c>
      <c r="L6" s="495">
        <v>9</v>
      </c>
      <c r="M6" s="496">
        <f>IF(L6=0,0,SUM(AS6:BE6)/L6)</f>
        <v>1000</v>
      </c>
      <c r="N6" s="492">
        <f>BT6</f>
        <v>81</v>
      </c>
      <c r="O6" s="497">
        <f>BW6</f>
        <v>81</v>
      </c>
      <c r="P6" s="498">
        <v>10</v>
      </c>
      <c r="Q6" s="499">
        <v>1</v>
      </c>
      <c r="R6" s="500">
        <v>14</v>
      </c>
      <c r="S6" s="501">
        <v>0</v>
      </c>
      <c r="T6" s="502">
        <v>6</v>
      </c>
      <c r="U6" s="503">
        <v>2</v>
      </c>
      <c r="V6" s="500">
        <v>5</v>
      </c>
      <c r="W6" s="503">
        <v>2</v>
      </c>
      <c r="X6" s="502">
        <v>7</v>
      </c>
      <c r="Y6" s="503">
        <v>0</v>
      </c>
      <c r="Z6" s="502">
        <v>8</v>
      </c>
      <c r="AA6" s="503">
        <v>0</v>
      </c>
      <c r="AB6" s="502">
        <v>4</v>
      </c>
      <c r="AC6" s="501">
        <v>2</v>
      </c>
      <c r="AD6" s="498">
        <v>12</v>
      </c>
      <c r="AE6" s="499">
        <v>1</v>
      </c>
      <c r="AF6" s="504">
        <v>15</v>
      </c>
      <c r="AG6" s="501">
        <v>1</v>
      </c>
      <c r="AH6" s="500">
        <v>99</v>
      </c>
      <c r="AI6" s="503">
        <v>0</v>
      </c>
      <c r="AJ6" s="500">
        <v>99</v>
      </c>
      <c r="AK6" s="503">
        <v>0</v>
      </c>
      <c r="AL6" s="500">
        <v>99</v>
      </c>
      <c r="AM6" s="503">
        <v>0</v>
      </c>
      <c r="AN6" s="502">
        <v>99</v>
      </c>
      <c r="AO6" s="503">
        <v>0</v>
      </c>
      <c r="AP6" s="568"/>
      <c r="AQ6" s="569">
        <f t="shared" ref="AQ6:AQ20" si="27">SUM(Q6+S6+U6+W6+Y6+AA6+AC6+AE6+AG6+AI6+AK6+AM6+AO6)</f>
        <v>9</v>
      </c>
      <c r="AR6" s="568"/>
      <c r="AS6" s="505">
        <f t="shared" si="1"/>
        <v>1000</v>
      </c>
      <c r="AT6" s="506">
        <f t="shared" si="2"/>
        <v>1000</v>
      </c>
      <c r="AU6" s="507">
        <f t="shared" si="3"/>
        <v>1000</v>
      </c>
      <c r="AV6" s="506">
        <f t="shared" si="4"/>
        <v>1000</v>
      </c>
      <c r="AW6" s="507">
        <f t="shared" si="5"/>
        <v>1000</v>
      </c>
      <c r="AX6" s="507">
        <f t="shared" si="6"/>
        <v>1000</v>
      </c>
      <c r="AY6" s="507">
        <f t="shared" si="7"/>
        <v>1000</v>
      </c>
      <c r="AZ6" s="507">
        <f t="shared" si="8"/>
        <v>1000</v>
      </c>
      <c r="BA6" s="506">
        <f t="shared" si="9"/>
        <v>1000</v>
      </c>
      <c r="BB6" s="507">
        <f t="shared" si="10"/>
        <v>0</v>
      </c>
      <c r="BC6" s="507">
        <f t="shared" si="11"/>
        <v>0</v>
      </c>
      <c r="BD6" s="507">
        <f t="shared" si="12"/>
        <v>0</v>
      </c>
      <c r="BE6" s="508">
        <f t="shared" si="13"/>
        <v>0</v>
      </c>
      <c r="BF6" s="428"/>
      <c r="BG6" s="509">
        <f t="shared" si="14"/>
        <v>9</v>
      </c>
      <c r="BH6" s="510">
        <f t="shared" si="15"/>
        <v>8</v>
      </c>
      <c r="BI6" s="510">
        <f t="shared" si="16"/>
        <v>6</v>
      </c>
      <c r="BJ6" s="511">
        <f t="shared" si="17"/>
        <v>7</v>
      </c>
      <c r="BK6" s="510">
        <f t="shared" si="18"/>
        <v>11</v>
      </c>
      <c r="BL6" s="510">
        <f t="shared" si="19"/>
        <v>9</v>
      </c>
      <c r="BM6" s="510">
        <f t="shared" si="20"/>
        <v>6</v>
      </c>
      <c r="BN6" s="510">
        <f t="shared" si="21"/>
        <v>10</v>
      </c>
      <c r="BO6" s="510">
        <f t="shared" si="22"/>
        <v>15</v>
      </c>
      <c r="BP6" s="510">
        <f t="shared" si="23"/>
        <v>0</v>
      </c>
      <c r="BQ6" s="510">
        <f t="shared" si="24"/>
        <v>0</v>
      </c>
      <c r="BR6" s="511">
        <f t="shared" si="25"/>
        <v>0</v>
      </c>
      <c r="BS6" s="511">
        <f t="shared" si="26"/>
        <v>0</v>
      </c>
      <c r="BT6" s="512">
        <f>SUM(BG6,BH6,BI6,BJ6,BK6,BM6,BL6,BN6,BO6,BP6,BQ6,BR6,BS6)</f>
        <v>81</v>
      </c>
      <c r="BU6" s="506">
        <f>MIN(BG6:BS6)</f>
        <v>0</v>
      </c>
      <c r="BV6" s="506">
        <f>MAX(BG6:BS6)</f>
        <v>15</v>
      </c>
      <c r="BW6" s="513">
        <f>SUM($BT6-$BU6)</f>
        <v>81</v>
      </c>
      <c r="BX6" s="434"/>
    </row>
    <row r="7" spans="1:76" ht="15">
      <c r="A7" s="485">
        <v>3</v>
      </c>
      <c r="B7" s="486" t="s">
        <v>17</v>
      </c>
      <c r="C7" s="457" t="s">
        <v>16</v>
      </c>
      <c r="D7" s="487"/>
      <c r="E7" s="514">
        <f t="shared" ref="E7:E20" si="28">IF(G7=0,0,IF(G7+F7&lt;1000,1000,G7+F7))</f>
        <v>1050</v>
      </c>
      <c r="F7" s="570">
        <f t="shared" ref="F7:F20" si="29">IF(L7=0,0,IF(G7+(IF(I7&gt;-150,(IF(I7&gt;=150,IF(K7&gt;=$AO$1,0,SUM(IF(MAX(P7:AO7)=99,K7-2,K7)-L7*2*(15+50)%)*10),SUM(IF(MAX(P7:AO7)=99,K7-2,K7)-L7*2*(I7/10+50)%)*10)),(IF(I7&lt;-150,IF((IF(MAX(P7:AO7)=99,K7-2,K7)-L7*2*(I7/10+50)%)*10&lt;1,0,(IF(MAX(P7:AO7)=99,K7-2,K7)-L7*2*(I7/10+50)%)*10)))))&lt;1000,0,(IF(I7&gt;-150,(IF(I7&gt;150,IF(K7&gt;=$AO$1,0,SUM(IF(MAX(P7:AO7)=99,K7-2,K7)-L7*2*(15+50)%)*10),SUM(IF(MAX(P7:AO7)=99,K7-2,K7)-L7*2*(I7/10+50)%)*10)),(IF(I7&lt;-150,IF((IF(MAX(P7:AO7)=99,K7-2,K7)-L7*2*(I7/10+50)%)*10&lt;1,0,(IF(MAX(P7:AO7)=99,K7-2,K7)-L7*2*(I7/10+50)%)*10)))))))</f>
        <v>50</v>
      </c>
      <c r="G7" s="490">
        <v>1000</v>
      </c>
      <c r="H7" s="491">
        <f t="shared" si="0"/>
        <v>0</v>
      </c>
      <c r="I7" s="492">
        <f t="shared" ref="I7:I20" si="30">IF(M7=0,0,G7-M7)</f>
        <v>0</v>
      </c>
      <c r="J7" s="515">
        <v>1</v>
      </c>
      <c r="K7" s="494">
        <v>16</v>
      </c>
      <c r="L7" s="495">
        <v>9</v>
      </c>
      <c r="M7" s="571">
        <f t="shared" ref="M7:M20" si="31">IF(L7=0,0,SUM(AS7:BE7)/L7)</f>
        <v>1000</v>
      </c>
      <c r="N7" s="492">
        <f t="shared" ref="N7:N20" si="32">BT7</f>
        <v>90</v>
      </c>
      <c r="O7" s="497">
        <f t="shared" ref="O7:O20" si="33">BW7</f>
        <v>90</v>
      </c>
      <c r="P7" s="498">
        <v>11</v>
      </c>
      <c r="Q7" s="499">
        <v>2</v>
      </c>
      <c r="R7" s="500">
        <v>15</v>
      </c>
      <c r="S7" s="501">
        <v>0</v>
      </c>
      <c r="T7" s="502">
        <v>10</v>
      </c>
      <c r="U7" s="503">
        <v>2</v>
      </c>
      <c r="V7" s="500">
        <v>16</v>
      </c>
      <c r="W7" s="503">
        <v>2</v>
      </c>
      <c r="X7" s="502">
        <v>14</v>
      </c>
      <c r="Y7" s="503">
        <v>2</v>
      </c>
      <c r="Z7" s="502">
        <v>1</v>
      </c>
      <c r="AA7" s="503">
        <v>2</v>
      </c>
      <c r="AB7" s="502">
        <v>7</v>
      </c>
      <c r="AC7" s="501">
        <v>2</v>
      </c>
      <c r="AD7" s="498">
        <v>13</v>
      </c>
      <c r="AE7" s="499">
        <v>2</v>
      </c>
      <c r="AF7" s="504">
        <v>8</v>
      </c>
      <c r="AG7" s="501">
        <v>2</v>
      </c>
      <c r="AH7" s="500">
        <v>99</v>
      </c>
      <c r="AI7" s="503">
        <v>0</v>
      </c>
      <c r="AJ7" s="500">
        <v>99</v>
      </c>
      <c r="AK7" s="503">
        <v>0</v>
      </c>
      <c r="AL7" s="500">
        <v>99</v>
      </c>
      <c r="AM7" s="503">
        <v>0</v>
      </c>
      <c r="AN7" s="502">
        <v>99</v>
      </c>
      <c r="AO7" s="503">
        <v>0</v>
      </c>
      <c r="AP7" s="568"/>
      <c r="AQ7" s="569">
        <f t="shared" si="27"/>
        <v>16</v>
      </c>
      <c r="AR7" s="568"/>
      <c r="AS7" s="505">
        <f t="shared" si="1"/>
        <v>1000</v>
      </c>
      <c r="AT7" s="506">
        <f t="shared" si="2"/>
        <v>1000</v>
      </c>
      <c r="AU7" s="507">
        <f t="shared" si="3"/>
        <v>1000</v>
      </c>
      <c r="AV7" s="506">
        <f t="shared" si="4"/>
        <v>1000</v>
      </c>
      <c r="AW7" s="507">
        <f t="shared" si="5"/>
        <v>1000</v>
      </c>
      <c r="AX7" s="507">
        <f t="shared" si="6"/>
        <v>1000</v>
      </c>
      <c r="AY7" s="507">
        <f t="shared" si="7"/>
        <v>1000</v>
      </c>
      <c r="AZ7" s="507">
        <f t="shared" si="8"/>
        <v>1000</v>
      </c>
      <c r="BA7" s="506">
        <f t="shared" si="9"/>
        <v>1000</v>
      </c>
      <c r="BB7" s="507">
        <f t="shared" si="10"/>
        <v>0</v>
      </c>
      <c r="BC7" s="507">
        <f t="shared" si="11"/>
        <v>0</v>
      </c>
      <c r="BD7" s="507">
        <f t="shared" si="12"/>
        <v>0</v>
      </c>
      <c r="BE7" s="508">
        <f t="shared" si="13"/>
        <v>0</v>
      </c>
      <c r="BF7" s="428"/>
      <c r="BG7" s="509">
        <f t="shared" si="14"/>
        <v>8</v>
      </c>
      <c r="BH7" s="510">
        <f t="shared" si="15"/>
        <v>15</v>
      </c>
      <c r="BI7" s="510">
        <f t="shared" si="16"/>
        <v>9</v>
      </c>
      <c r="BJ7" s="511">
        <f t="shared" si="17"/>
        <v>9</v>
      </c>
      <c r="BK7" s="510">
        <f t="shared" si="18"/>
        <v>8</v>
      </c>
      <c r="BL7" s="510">
        <f t="shared" si="19"/>
        <v>12</v>
      </c>
      <c r="BM7" s="510">
        <f t="shared" si="20"/>
        <v>11</v>
      </c>
      <c r="BN7" s="510">
        <f t="shared" si="21"/>
        <v>9</v>
      </c>
      <c r="BO7" s="510">
        <f t="shared" si="22"/>
        <v>9</v>
      </c>
      <c r="BP7" s="510">
        <f t="shared" si="23"/>
        <v>0</v>
      </c>
      <c r="BQ7" s="510">
        <f t="shared" si="24"/>
        <v>0</v>
      </c>
      <c r="BR7" s="511">
        <f t="shared" si="25"/>
        <v>0</v>
      </c>
      <c r="BS7" s="511">
        <f t="shared" si="26"/>
        <v>0</v>
      </c>
      <c r="BT7" s="512">
        <f t="shared" ref="BT7:BT20" si="34">SUM(BG7,BH7,BI7,BJ7,BK7,BM7,BL7,BN7,BO7,BP7,BQ7,BR7,BS7)</f>
        <v>90</v>
      </c>
      <c r="BU7" s="506">
        <f t="shared" ref="BU7:BU20" si="35">MIN(BG7:BS7)</f>
        <v>0</v>
      </c>
      <c r="BV7" s="506">
        <f t="shared" ref="BV7:BV20" si="36">MAX(BG7:BS7)</f>
        <v>15</v>
      </c>
      <c r="BW7" s="513">
        <f t="shared" ref="BW7:BW20" si="37">SUM($BT7-$BU7)</f>
        <v>90</v>
      </c>
      <c r="BX7" s="434"/>
    </row>
    <row r="8" spans="1:76" ht="15">
      <c r="A8" s="485">
        <v>4</v>
      </c>
      <c r="B8" s="486" t="s">
        <v>19</v>
      </c>
      <c r="C8" s="223" t="s">
        <v>20</v>
      </c>
      <c r="D8" s="487"/>
      <c r="E8" s="514">
        <f t="shared" si="28"/>
        <v>1000</v>
      </c>
      <c r="F8" s="570">
        <f t="shared" si="29"/>
        <v>0</v>
      </c>
      <c r="G8" s="490">
        <v>1000</v>
      </c>
      <c r="H8" s="491">
        <f t="shared" si="0"/>
        <v>0</v>
      </c>
      <c r="I8" s="492">
        <f t="shared" si="30"/>
        <v>0</v>
      </c>
      <c r="J8" s="493">
        <v>14</v>
      </c>
      <c r="K8" s="494">
        <v>6</v>
      </c>
      <c r="L8" s="495">
        <v>9</v>
      </c>
      <c r="M8" s="571">
        <f t="shared" si="31"/>
        <v>1000</v>
      </c>
      <c r="N8" s="492">
        <f t="shared" si="32"/>
        <v>66</v>
      </c>
      <c r="O8" s="497">
        <f t="shared" si="33"/>
        <v>66</v>
      </c>
      <c r="P8" s="498">
        <v>12</v>
      </c>
      <c r="Q8" s="499">
        <v>0</v>
      </c>
      <c r="R8" s="500">
        <v>11</v>
      </c>
      <c r="S8" s="501">
        <v>0</v>
      </c>
      <c r="T8" s="502">
        <v>9</v>
      </c>
      <c r="U8" s="503">
        <v>2</v>
      </c>
      <c r="V8" s="500">
        <v>10</v>
      </c>
      <c r="W8" s="503">
        <v>0</v>
      </c>
      <c r="X8" s="502">
        <v>5</v>
      </c>
      <c r="Y8" s="503">
        <v>1</v>
      </c>
      <c r="Z8" s="502">
        <v>6</v>
      </c>
      <c r="AA8" s="503">
        <v>1</v>
      </c>
      <c r="AB8" s="502">
        <v>2</v>
      </c>
      <c r="AC8" s="501">
        <v>0</v>
      </c>
      <c r="AD8" s="516">
        <v>16</v>
      </c>
      <c r="AE8" s="499">
        <v>0</v>
      </c>
      <c r="AF8" s="504">
        <v>14</v>
      </c>
      <c r="AG8" s="501">
        <v>2</v>
      </c>
      <c r="AH8" s="500">
        <v>99</v>
      </c>
      <c r="AI8" s="503">
        <v>0</v>
      </c>
      <c r="AJ8" s="500">
        <v>99</v>
      </c>
      <c r="AK8" s="503">
        <v>0</v>
      </c>
      <c r="AL8" s="500">
        <v>99</v>
      </c>
      <c r="AM8" s="503">
        <v>0</v>
      </c>
      <c r="AN8" s="502">
        <v>99</v>
      </c>
      <c r="AO8" s="503">
        <v>0</v>
      </c>
      <c r="AP8" s="568"/>
      <c r="AQ8" s="569">
        <f t="shared" si="27"/>
        <v>6</v>
      </c>
      <c r="AR8" s="568"/>
      <c r="AS8" s="505">
        <f t="shared" si="1"/>
        <v>1000</v>
      </c>
      <c r="AT8" s="506">
        <f t="shared" si="2"/>
        <v>1000</v>
      </c>
      <c r="AU8" s="507">
        <f t="shared" si="3"/>
        <v>1000</v>
      </c>
      <c r="AV8" s="506">
        <f t="shared" si="4"/>
        <v>1000</v>
      </c>
      <c r="AW8" s="507">
        <f t="shared" si="5"/>
        <v>1000</v>
      </c>
      <c r="AX8" s="507">
        <f t="shared" si="6"/>
        <v>1000</v>
      </c>
      <c r="AY8" s="507">
        <f t="shared" si="7"/>
        <v>1000</v>
      </c>
      <c r="AZ8" s="507">
        <f t="shared" si="8"/>
        <v>1000</v>
      </c>
      <c r="BA8" s="506">
        <f t="shared" si="9"/>
        <v>1000</v>
      </c>
      <c r="BB8" s="507">
        <f t="shared" si="10"/>
        <v>0</v>
      </c>
      <c r="BC8" s="507">
        <f t="shared" si="11"/>
        <v>0</v>
      </c>
      <c r="BD8" s="507">
        <f t="shared" si="12"/>
        <v>0</v>
      </c>
      <c r="BE8" s="508">
        <f t="shared" si="13"/>
        <v>0</v>
      </c>
      <c r="BF8" s="428"/>
      <c r="BG8" s="509">
        <f t="shared" si="14"/>
        <v>10</v>
      </c>
      <c r="BH8" s="510">
        <f t="shared" si="15"/>
        <v>8</v>
      </c>
      <c r="BI8" s="510">
        <f t="shared" si="16"/>
        <v>0</v>
      </c>
      <c r="BJ8" s="511">
        <f t="shared" si="17"/>
        <v>9</v>
      </c>
      <c r="BK8" s="510">
        <f t="shared" si="18"/>
        <v>7</v>
      </c>
      <c r="BL8" s="510">
        <f t="shared" si="19"/>
        <v>6</v>
      </c>
      <c r="BM8" s="510">
        <f t="shared" si="20"/>
        <v>9</v>
      </c>
      <c r="BN8" s="510">
        <f t="shared" si="21"/>
        <v>9</v>
      </c>
      <c r="BO8" s="510">
        <f t="shared" si="22"/>
        <v>8</v>
      </c>
      <c r="BP8" s="510">
        <f t="shared" si="23"/>
        <v>0</v>
      </c>
      <c r="BQ8" s="510">
        <f t="shared" si="24"/>
        <v>0</v>
      </c>
      <c r="BR8" s="511">
        <f t="shared" si="25"/>
        <v>0</v>
      </c>
      <c r="BS8" s="511">
        <f t="shared" si="26"/>
        <v>0</v>
      </c>
      <c r="BT8" s="512">
        <f t="shared" si="34"/>
        <v>66</v>
      </c>
      <c r="BU8" s="506">
        <f t="shared" si="35"/>
        <v>0</v>
      </c>
      <c r="BV8" s="506">
        <f t="shared" si="36"/>
        <v>10</v>
      </c>
      <c r="BW8" s="513">
        <f t="shared" si="37"/>
        <v>66</v>
      </c>
      <c r="BX8" s="434"/>
    </row>
    <row r="9" spans="1:76" ht="15">
      <c r="A9" s="485">
        <v>5</v>
      </c>
      <c r="B9" s="486" t="s">
        <v>32</v>
      </c>
      <c r="C9" s="490" t="s">
        <v>72</v>
      </c>
      <c r="D9" s="487"/>
      <c r="E9" s="514">
        <f t="shared" si="28"/>
        <v>1000</v>
      </c>
      <c r="F9" s="570">
        <f t="shared" si="29"/>
        <v>0</v>
      </c>
      <c r="G9" s="490">
        <v>1000</v>
      </c>
      <c r="H9" s="491">
        <f t="shared" si="0"/>
        <v>0</v>
      </c>
      <c r="I9" s="492">
        <f t="shared" si="30"/>
        <v>0</v>
      </c>
      <c r="J9" s="493">
        <v>13</v>
      </c>
      <c r="K9" s="494">
        <v>7</v>
      </c>
      <c r="L9" s="495">
        <v>9</v>
      </c>
      <c r="M9" s="571">
        <f t="shared" si="31"/>
        <v>1000</v>
      </c>
      <c r="N9" s="492">
        <f t="shared" si="32"/>
        <v>83</v>
      </c>
      <c r="O9" s="497">
        <f t="shared" si="33"/>
        <v>83</v>
      </c>
      <c r="P9" s="498">
        <v>13</v>
      </c>
      <c r="Q9" s="499">
        <v>2</v>
      </c>
      <c r="R9" s="500">
        <v>12</v>
      </c>
      <c r="S9" s="501">
        <v>0</v>
      </c>
      <c r="T9" s="502">
        <v>7</v>
      </c>
      <c r="U9" s="503">
        <v>1</v>
      </c>
      <c r="V9" s="500">
        <v>2</v>
      </c>
      <c r="W9" s="503">
        <v>0</v>
      </c>
      <c r="X9" s="502">
        <v>4</v>
      </c>
      <c r="Y9" s="503">
        <v>1</v>
      </c>
      <c r="Z9" s="502">
        <v>14</v>
      </c>
      <c r="AA9" s="503">
        <v>1</v>
      </c>
      <c r="AB9" s="502">
        <v>6</v>
      </c>
      <c r="AC9" s="501">
        <v>2</v>
      </c>
      <c r="AD9" s="498">
        <v>15</v>
      </c>
      <c r="AE9" s="499">
        <v>0</v>
      </c>
      <c r="AF9" s="504">
        <v>10</v>
      </c>
      <c r="AG9" s="501">
        <v>0</v>
      </c>
      <c r="AH9" s="500">
        <v>99</v>
      </c>
      <c r="AI9" s="503">
        <v>0</v>
      </c>
      <c r="AJ9" s="500">
        <v>99</v>
      </c>
      <c r="AK9" s="503">
        <v>0</v>
      </c>
      <c r="AL9" s="500">
        <v>99</v>
      </c>
      <c r="AM9" s="503">
        <v>0</v>
      </c>
      <c r="AN9" s="502">
        <v>99</v>
      </c>
      <c r="AO9" s="503">
        <v>0</v>
      </c>
      <c r="AP9" s="568"/>
      <c r="AQ9" s="569">
        <f t="shared" si="27"/>
        <v>7</v>
      </c>
      <c r="AR9" s="568"/>
      <c r="AS9" s="505">
        <f t="shared" si="1"/>
        <v>1000</v>
      </c>
      <c r="AT9" s="506">
        <f t="shared" si="2"/>
        <v>1000</v>
      </c>
      <c r="AU9" s="507">
        <f t="shared" si="3"/>
        <v>1000</v>
      </c>
      <c r="AV9" s="506">
        <f t="shared" si="4"/>
        <v>1000</v>
      </c>
      <c r="AW9" s="507">
        <f t="shared" si="5"/>
        <v>1000</v>
      </c>
      <c r="AX9" s="507">
        <f t="shared" si="6"/>
        <v>1000</v>
      </c>
      <c r="AY9" s="507">
        <f t="shared" si="7"/>
        <v>1000</v>
      </c>
      <c r="AZ9" s="507">
        <f t="shared" si="8"/>
        <v>1000</v>
      </c>
      <c r="BA9" s="506">
        <f t="shared" si="9"/>
        <v>1000</v>
      </c>
      <c r="BB9" s="507">
        <f t="shared" si="10"/>
        <v>0</v>
      </c>
      <c r="BC9" s="507">
        <f t="shared" si="11"/>
        <v>0</v>
      </c>
      <c r="BD9" s="507">
        <f t="shared" si="12"/>
        <v>0</v>
      </c>
      <c r="BE9" s="508">
        <f t="shared" si="13"/>
        <v>0</v>
      </c>
      <c r="BF9" s="428"/>
      <c r="BG9" s="509">
        <f t="shared" si="14"/>
        <v>9</v>
      </c>
      <c r="BH9" s="510">
        <f t="shared" si="15"/>
        <v>10</v>
      </c>
      <c r="BI9" s="510">
        <f t="shared" si="16"/>
        <v>11</v>
      </c>
      <c r="BJ9" s="511">
        <f t="shared" si="17"/>
        <v>9</v>
      </c>
      <c r="BK9" s="510">
        <f t="shared" si="18"/>
        <v>6</v>
      </c>
      <c r="BL9" s="510">
        <f t="shared" si="19"/>
        <v>8</v>
      </c>
      <c r="BM9" s="510">
        <f t="shared" si="20"/>
        <v>6</v>
      </c>
      <c r="BN9" s="510">
        <f t="shared" si="21"/>
        <v>15</v>
      </c>
      <c r="BO9" s="510">
        <f t="shared" si="22"/>
        <v>9</v>
      </c>
      <c r="BP9" s="510">
        <f t="shared" si="23"/>
        <v>0</v>
      </c>
      <c r="BQ9" s="510">
        <f t="shared" si="24"/>
        <v>0</v>
      </c>
      <c r="BR9" s="511">
        <f t="shared" si="25"/>
        <v>0</v>
      </c>
      <c r="BS9" s="511">
        <f t="shared" si="26"/>
        <v>0</v>
      </c>
      <c r="BT9" s="512">
        <f t="shared" si="34"/>
        <v>83</v>
      </c>
      <c r="BU9" s="506">
        <f t="shared" si="35"/>
        <v>0</v>
      </c>
      <c r="BV9" s="506">
        <f t="shared" si="36"/>
        <v>15</v>
      </c>
      <c r="BW9" s="513">
        <f t="shared" si="37"/>
        <v>83</v>
      </c>
      <c r="BX9" s="434"/>
    </row>
    <row r="10" spans="1:76" ht="15">
      <c r="A10" s="485">
        <v>6</v>
      </c>
      <c r="B10" s="486" t="s">
        <v>24</v>
      </c>
      <c r="C10" s="223" t="s">
        <v>18</v>
      </c>
      <c r="D10" s="487"/>
      <c r="E10" s="514">
        <f t="shared" si="28"/>
        <v>1000</v>
      </c>
      <c r="F10" s="570">
        <f t="shared" si="29"/>
        <v>0</v>
      </c>
      <c r="G10" s="490">
        <v>1000</v>
      </c>
      <c r="H10" s="491">
        <f t="shared" si="0"/>
        <v>0</v>
      </c>
      <c r="I10" s="492">
        <f t="shared" si="30"/>
        <v>0</v>
      </c>
      <c r="J10" s="493">
        <v>15</v>
      </c>
      <c r="K10" s="494">
        <v>6</v>
      </c>
      <c r="L10" s="495">
        <v>9</v>
      </c>
      <c r="M10" s="571">
        <f t="shared" si="31"/>
        <v>1000</v>
      </c>
      <c r="N10" s="492">
        <f t="shared" si="32"/>
        <v>65</v>
      </c>
      <c r="O10" s="497">
        <f t="shared" si="33"/>
        <v>65</v>
      </c>
      <c r="P10" s="498">
        <v>14</v>
      </c>
      <c r="Q10" s="499">
        <v>1</v>
      </c>
      <c r="R10" s="500">
        <v>16</v>
      </c>
      <c r="S10" s="501">
        <v>0</v>
      </c>
      <c r="T10" s="502">
        <v>2</v>
      </c>
      <c r="U10" s="503">
        <v>0</v>
      </c>
      <c r="V10" s="500">
        <v>11</v>
      </c>
      <c r="W10" s="503">
        <v>0</v>
      </c>
      <c r="X10" s="502">
        <v>9</v>
      </c>
      <c r="Y10" s="503">
        <v>2</v>
      </c>
      <c r="Z10" s="502">
        <v>4</v>
      </c>
      <c r="AA10" s="503">
        <v>1</v>
      </c>
      <c r="AB10" s="502">
        <v>5</v>
      </c>
      <c r="AC10" s="501">
        <v>0</v>
      </c>
      <c r="AD10" s="516">
        <v>10</v>
      </c>
      <c r="AE10" s="499">
        <v>1</v>
      </c>
      <c r="AF10" s="504">
        <v>13</v>
      </c>
      <c r="AG10" s="501">
        <v>1</v>
      </c>
      <c r="AH10" s="500">
        <v>99</v>
      </c>
      <c r="AI10" s="503">
        <v>0</v>
      </c>
      <c r="AJ10" s="500">
        <v>99</v>
      </c>
      <c r="AK10" s="503">
        <v>0</v>
      </c>
      <c r="AL10" s="500">
        <v>99</v>
      </c>
      <c r="AM10" s="503">
        <v>0</v>
      </c>
      <c r="AN10" s="502">
        <v>99</v>
      </c>
      <c r="AO10" s="503">
        <v>0</v>
      </c>
      <c r="AP10" s="568"/>
      <c r="AQ10" s="569">
        <f t="shared" si="27"/>
        <v>6</v>
      </c>
      <c r="AR10" s="568"/>
      <c r="AS10" s="505">
        <f t="shared" si="1"/>
        <v>1000</v>
      </c>
      <c r="AT10" s="506">
        <f t="shared" si="2"/>
        <v>1000</v>
      </c>
      <c r="AU10" s="507">
        <f t="shared" si="3"/>
        <v>1000</v>
      </c>
      <c r="AV10" s="506">
        <f t="shared" si="4"/>
        <v>1000</v>
      </c>
      <c r="AW10" s="507">
        <f t="shared" si="5"/>
        <v>1000</v>
      </c>
      <c r="AX10" s="507">
        <f t="shared" si="6"/>
        <v>1000</v>
      </c>
      <c r="AY10" s="507">
        <f t="shared" si="7"/>
        <v>1000</v>
      </c>
      <c r="AZ10" s="507">
        <f t="shared" si="8"/>
        <v>1000</v>
      </c>
      <c r="BA10" s="506">
        <f t="shared" si="9"/>
        <v>1000</v>
      </c>
      <c r="BB10" s="507">
        <f t="shared" si="10"/>
        <v>0</v>
      </c>
      <c r="BC10" s="507">
        <f t="shared" si="11"/>
        <v>0</v>
      </c>
      <c r="BD10" s="507">
        <f t="shared" si="12"/>
        <v>0</v>
      </c>
      <c r="BE10" s="508">
        <f t="shared" si="13"/>
        <v>0</v>
      </c>
      <c r="BF10" s="428"/>
      <c r="BG10" s="509">
        <f t="shared" si="14"/>
        <v>8</v>
      </c>
      <c r="BH10" s="510">
        <f t="shared" si="15"/>
        <v>9</v>
      </c>
      <c r="BI10" s="510">
        <f t="shared" si="16"/>
        <v>9</v>
      </c>
      <c r="BJ10" s="511">
        <f t="shared" si="17"/>
        <v>8</v>
      </c>
      <c r="BK10" s="510">
        <f t="shared" si="18"/>
        <v>0</v>
      </c>
      <c r="BL10" s="510">
        <f t="shared" si="19"/>
        <v>6</v>
      </c>
      <c r="BM10" s="510">
        <f t="shared" si="20"/>
        <v>7</v>
      </c>
      <c r="BN10" s="510">
        <f t="shared" si="21"/>
        <v>9</v>
      </c>
      <c r="BO10" s="510">
        <f t="shared" si="22"/>
        <v>9</v>
      </c>
      <c r="BP10" s="510">
        <f t="shared" si="23"/>
        <v>0</v>
      </c>
      <c r="BQ10" s="510">
        <f t="shared" si="24"/>
        <v>0</v>
      </c>
      <c r="BR10" s="511">
        <f t="shared" si="25"/>
        <v>0</v>
      </c>
      <c r="BS10" s="511">
        <f t="shared" si="26"/>
        <v>0</v>
      </c>
      <c r="BT10" s="512">
        <f t="shared" si="34"/>
        <v>65</v>
      </c>
      <c r="BU10" s="506">
        <f t="shared" si="35"/>
        <v>0</v>
      </c>
      <c r="BV10" s="506">
        <f t="shared" si="36"/>
        <v>9</v>
      </c>
      <c r="BW10" s="513">
        <f t="shared" si="37"/>
        <v>65</v>
      </c>
      <c r="BX10" s="434"/>
    </row>
    <row r="11" spans="1:76" ht="15">
      <c r="A11" s="485">
        <v>7</v>
      </c>
      <c r="B11" s="486" t="s">
        <v>243</v>
      </c>
      <c r="C11" s="490" t="s">
        <v>247</v>
      </c>
      <c r="D11" s="487"/>
      <c r="E11" s="514">
        <f t="shared" si="28"/>
        <v>1000</v>
      </c>
      <c r="F11" s="570">
        <f t="shared" si="29"/>
        <v>0</v>
      </c>
      <c r="G11" s="490">
        <v>1000</v>
      </c>
      <c r="H11" s="491">
        <f t="shared" si="0"/>
        <v>0</v>
      </c>
      <c r="I11" s="492">
        <f t="shared" si="30"/>
        <v>0</v>
      </c>
      <c r="J11" s="493">
        <v>4</v>
      </c>
      <c r="K11" s="494">
        <v>11</v>
      </c>
      <c r="L11" s="495">
        <v>9</v>
      </c>
      <c r="M11" s="571">
        <f t="shared" si="31"/>
        <v>1000</v>
      </c>
      <c r="N11" s="492">
        <f t="shared" si="32"/>
        <v>86</v>
      </c>
      <c r="O11" s="497">
        <f t="shared" si="33"/>
        <v>86</v>
      </c>
      <c r="P11" s="498">
        <v>15</v>
      </c>
      <c r="Q11" s="499">
        <v>0</v>
      </c>
      <c r="R11" s="500">
        <v>9</v>
      </c>
      <c r="S11" s="501">
        <v>2</v>
      </c>
      <c r="T11" s="502">
        <v>5</v>
      </c>
      <c r="U11" s="503">
        <v>1</v>
      </c>
      <c r="V11" s="500">
        <v>13</v>
      </c>
      <c r="W11" s="503">
        <v>1</v>
      </c>
      <c r="X11" s="502">
        <v>2</v>
      </c>
      <c r="Y11" s="503">
        <v>2</v>
      </c>
      <c r="Z11" s="502">
        <v>11</v>
      </c>
      <c r="AA11" s="503">
        <v>2</v>
      </c>
      <c r="AB11" s="502">
        <v>3</v>
      </c>
      <c r="AC11" s="501">
        <v>0</v>
      </c>
      <c r="AD11" s="517">
        <v>1</v>
      </c>
      <c r="AE11" s="499">
        <v>2</v>
      </c>
      <c r="AF11" s="504">
        <v>12</v>
      </c>
      <c r="AG11" s="501">
        <v>1</v>
      </c>
      <c r="AH11" s="500">
        <v>99</v>
      </c>
      <c r="AI11" s="503">
        <v>0</v>
      </c>
      <c r="AJ11" s="500">
        <v>99</v>
      </c>
      <c r="AK11" s="503">
        <v>0</v>
      </c>
      <c r="AL11" s="500">
        <v>99</v>
      </c>
      <c r="AM11" s="503">
        <v>0</v>
      </c>
      <c r="AN11" s="502">
        <v>99</v>
      </c>
      <c r="AO11" s="503">
        <v>0</v>
      </c>
      <c r="AP11" s="568"/>
      <c r="AQ11" s="569">
        <f t="shared" si="27"/>
        <v>11</v>
      </c>
      <c r="AR11" s="568"/>
      <c r="AS11" s="505">
        <f t="shared" si="1"/>
        <v>1000</v>
      </c>
      <c r="AT11" s="506">
        <f t="shared" si="2"/>
        <v>1000</v>
      </c>
      <c r="AU11" s="507">
        <f t="shared" si="3"/>
        <v>1000</v>
      </c>
      <c r="AV11" s="506">
        <f t="shared" si="4"/>
        <v>1000</v>
      </c>
      <c r="AW11" s="507">
        <f t="shared" si="5"/>
        <v>1000</v>
      </c>
      <c r="AX11" s="507">
        <f t="shared" si="6"/>
        <v>1000</v>
      </c>
      <c r="AY11" s="507">
        <f t="shared" si="7"/>
        <v>1000</v>
      </c>
      <c r="AZ11" s="507">
        <f t="shared" si="8"/>
        <v>1000</v>
      </c>
      <c r="BA11" s="506">
        <f t="shared" si="9"/>
        <v>1000</v>
      </c>
      <c r="BB11" s="507">
        <f t="shared" si="10"/>
        <v>0</v>
      </c>
      <c r="BC11" s="507">
        <f t="shared" si="11"/>
        <v>0</v>
      </c>
      <c r="BD11" s="507">
        <f t="shared" si="12"/>
        <v>0</v>
      </c>
      <c r="BE11" s="508">
        <f t="shared" si="13"/>
        <v>0</v>
      </c>
      <c r="BF11" s="428"/>
      <c r="BG11" s="509">
        <f t="shared" si="14"/>
        <v>15</v>
      </c>
      <c r="BH11" s="510">
        <f t="shared" si="15"/>
        <v>0</v>
      </c>
      <c r="BI11" s="510">
        <f t="shared" si="16"/>
        <v>7</v>
      </c>
      <c r="BJ11" s="511">
        <f t="shared" si="17"/>
        <v>9</v>
      </c>
      <c r="BK11" s="510">
        <f t="shared" si="18"/>
        <v>9</v>
      </c>
      <c r="BL11" s="510">
        <f t="shared" si="19"/>
        <v>8</v>
      </c>
      <c r="BM11" s="510">
        <f t="shared" si="20"/>
        <v>16</v>
      </c>
      <c r="BN11" s="510">
        <f t="shared" si="21"/>
        <v>12</v>
      </c>
      <c r="BO11" s="510">
        <f t="shared" si="22"/>
        <v>10</v>
      </c>
      <c r="BP11" s="510">
        <f t="shared" si="23"/>
        <v>0</v>
      </c>
      <c r="BQ11" s="510">
        <f t="shared" si="24"/>
        <v>0</v>
      </c>
      <c r="BR11" s="511">
        <f t="shared" si="25"/>
        <v>0</v>
      </c>
      <c r="BS11" s="511">
        <f t="shared" si="26"/>
        <v>0</v>
      </c>
      <c r="BT11" s="512">
        <f t="shared" si="34"/>
        <v>86</v>
      </c>
      <c r="BU11" s="506">
        <f t="shared" si="35"/>
        <v>0</v>
      </c>
      <c r="BV11" s="506">
        <f t="shared" si="36"/>
        <v>16</v>
      </c>
      <c r="BW11" s="513">
        <f t="shared" si="37"/>
        <v>86</v>
      </c>
      <c r="BX11" s="434"/>
    </row>
    <row r="12" spans="1:76" ht="15">
      <c r="A12" s="485">
        <v>8</v>
      </c>
      <c r="B12" s="486" t="s">
        <v>166</v>
      </c>
      <c r="C12" s="490" t="s">
        <v>11</v>
      </c>
      <c r="D12" s="518"/>
      <c r="E12" s="514">
        <f t="shared" si="28"/>
        <v>1000</v>
      </c>
      <c r="F12" s="570">
        <f t="shared" si="29"/>
        <v>0</v>
      </c>
      <c r="G12" s="490">
        <v>1000</v>
      </c>
      <c r="H12" s="491">
        <f t="shared" si="0"/>
        <v>0</v>
      </c>
      <c r="I12" s="492">
        <f t="shared" si="30"/>
        <v>0</v>
      </c>
      <c r="J12" s="493">
        <v>7</v>
      </c>
      <c r="K12" s="494">
        <v>9</v>
      </c>
      <c r="L12" s="495">
        <v>9</v>
      </c>
      <c r="M12" s="571">
        <f t="shared" si="31"/>
        <v>1000</v>
      </c>
      <c r="N12" s="492">
        <f t="shared" si="32"/>
        <v>88</v>
      </c>
      <c r="O12" s="497">
        <f t="shared" si="33"/>
        <v>88</v>
      </c>
      <c r="P12" s="498">
        <v>16</v>
      </c>
      <c r="Q12" s="499">
        <v>1</v>
      </c>
      <c r="R12" s="500">
        <v>1</v>
      </c>
      <c r="S12" s="501">
        <v>0</v>
      </c>
      <c r="T12" s="502">
        <v>13</v>
      </c>
      <c r="U12" s="503">
        <v>0</v>
      </c>
      <c r="V12" s="500">
        <v>9</v>
      </c>
      <c r="W12" s="503">
        <v>2</v>
      </c>
      <c r="X12" s="502">
        <v>12</v>
      </c>
      <c r="Y12" s="503">
        <v>2</v>
      </c>
      <c r="Z12" s="502">
        <v>2</v>
      </c>
      <c r="AA12" s="503">
        <v>2</v>
      </c>
      <c r="AB12" s="502">
        <v>15</v>
      </c>
      <c r="AC12" s="501">
        <v>0</v>
      </c>
      <c r="AD12" s="517">
        <v>11</v>
      </c>
      <c r="AE12" s="499">
        <v>2</v>
      </c>
      <c r="AF12" s="504">
        <v>3</v>
      </c>
      <c r="AG12" s="501">
        <v>0</v>
      </c>
      <c r="AH12" s="500">
        <v>99</v>
      </c>
      <c r="AI12" s="503">
        <v>0</v>
      </c>
      <c r="AJ12" s="500">
        <v>99</v>
      </c>
      <c r="AK12" s="503">
        <v>0</v>
      </c>
      <c r="AL12" s="500">
        <v>99</v>
      </c>
      <c r="AM12" s="503">
        <v>0</v>
      </c>
      <c r="AN12" s="502">
        <v>99</v>
      </c>
      <c r="AO12" s="503">
        <v>0</v>
      </c>
      <c r="AP12" s="568"/>
      <c r="AQ12" s="569">
        <f t="shared" si="27"/>
        <v>9</v>
      </c>
      <c r="AR12" s="568"/>
      <c r="AS12" s="505">
        <f t="shared" si="1"/>
        <v>1000</v>
      </c>
      <c r="AT12" s="506">
        <f t="shared" si="2"/>
        <v>1000</v>
      </c>
      <c r="AU12" s="507">
        <f t="shared" si="3"/>
        <v>1000</v>
      </c>
      <c r="AV12" s="506">
        <f t="shared" si="4"/>
        <v>1000</v>
      </c>
      <c r="AW12" s="507">
        <f t="shared" si="5"/>
        <v>1000</v>
      </c>
      <c r="AX12" s="507">
        <f t="shared" si="6"/>
        <v>1000</v>
      </c>
      <c r="AY12" s="507">
        <f t="shared" si="7"/>
        <v>1000</v>
      </c>
      <c r="AZ12" s="507">
        <f t="shared" si="8"/>
        <v>1000</v>
      </c>
      <c r="BA12" s="506">
        <f t="shared" si="9"/>
        <v>1000</v>
      </c>
      <c r="BB12" s="507">
        <f t="shared" si="10"/>
        <v>0</v>
      </c>
      <c r="BC12" s="507">
        <f t="shared" si="11"/>
        <v>0</v>
      </c>
      <c r="BD12" s="507">
        <f t="shared" si="12"/>
        <v>0</v>
      </c>
      <c r="BE12" s="508">
        <f t="shared" si="13"/>
        <v>0</v>
      </c>
      <c r="BF12" s="428"/>
      <c r="BG12" s="509">
        <f t="shared" si="14"/>
        <v>9</v>
      </c>
      <c r="BH12" s="510">
        <f t="shared" si="15"/>
        <v>12</v>
      </c>
      <c r="BI12" s="510">
        <f t="shared" si="16"/>
        <v>9</v>
      </c>
      <c r="BJ12" s="511">
        <f t="shared" si="17"/>
        <v>0</v>
      </c>
      <c r="BK12" s="510">
        <f t="shared" si="18"/>
        <v>10</v>
      </c>
      <c r="BL12" s="510">
        <f t="shared" si="19"/>
        <v>9</v>
      </c>
      <c r="BM12" s="510">
        <f t="shared" si="20"/>
        <v>15</v>
      </c>
      <c r="BN12" s="510">
        <f t="shared" si="21"/>
        <v>8</v>
      </c>
      <c r="BO12" s="510">
        <f t="shared" si="22"/>
        <v>16</v>
      </c>
      <c r="BP12" s="510">
        <f t="shared" si="23"/>
        <v>0</v>
      </c>
      <c r="BQ12" s="510">
        <f t="shared" si="24"/>
        <v>0</v>
      </c>
      <c r="BR12" s="511">
        <f t="shared" si="25"/>
        <v>0</v>
      </c>
      <c r="BS12" s="511">
        <f t="shared" si="26"/>
        <v>0</v>
      </c>
      <c r="BT12" s="512">
        <f t="shared" si="34"/>
        <v>88</v>
      </c>
      <c r="BU12" s="506">
        <f t="shared" si="35"/>
        <v>0</v>
      </c>
      <c r="BV12" s="506">
        <f t="shared" si="36"/>
        <v>16</v>
      </c>
      <c r="BW12" s="513">
        <f t="shared" si="37"/>
        <v>88</v>
      </c>
      <c r="BX12" s="434"/>
    </row>
    <row r="13" spans="1:76" ht="15">
      <c r="A13" s="485">
        <v>9</v>
      </c>
      <c r="B13" s="486" t="s">
        <v>165</v>
      </c>
      <c r="C13" s="490" t="s">
        <v>72</v>
      </c>
      <c r="D13" s="518"/>
      <c r="E13" s="514">
        <f t="shared" si="28"/>
        <v>1000</v>
      </c>
      <c r="F13" s="570">
        <f t="shared" si="29"/>
        <v>0</v>
      </c>
      <c r="G13" s="490">
        <v>1000</v>
      </c>
      <c r="H13" s="491">
        <f t="shared" si="0"/>
        <v>0</v>
      </c>
      <c r="I13" s="492">
        <f t="shared" si="30"/>
        <v>0</v>
      </c>
      <c r="J13" s="493">
        <v>16</v>
      </c>
      <c r="K13" s="494">
        <v>0</v>
      </c>
      <c r="L13" s="495">
        <v>9</v>
      </c>
      <c r="M13" s="571">
        <f t="shared" si="31"/>
        <v>1000</v>
      </c>
      <c r="N13" s="492">
        <f t="shared" si="32"/>
        <v>78</v>
      </c>
      <c r="O13" s="497">
        <f t="shared" si="33"/>
        <v>78</v>
      </c>
      <c r="P13" s="498">
        <v>1</v>
      </c>
      <c r="Q13" s="499">
        <v>0</v>
      </c>
      <c r="R13" s="500">
        <v>7</v>
      </c>
      <c r="S13" s="501">
        <v>0</v>
      </c>
      <c r="T13" s="502">
        <v>4</v>
      </c>
      <c r="U13" s="503">
        <v>0</v>
      </c>
      <c r="V13" s="500">
        <v>8</v>
      </c>
      <c r="W13" s="503">
        <v>0</v>
      </c>
      <c r="X13" s="502">
        <v>6</v>
      </c>
      <c r="Y13" s="503">
        <v>0</v>
      </c>
      <c r="Z13" s="502">
        <v>16</v>
      </c>
      <c r="AA13" s="503">
        <v>0</v>
      </c>
      <c r="AB13" s="502">
        <v>10</v>
      </c>
      <c r="AC13" s="501">
        <v>0</v>
      </c>
      <c r="AD13" s="517">
        <v>14</v>
      </c>
      <c r="AE13" s="499">
        <v>0</v>
      </c>
      <c r="AF13" s="504">
        <v>11</v>
      </c>
      <c r="AG13" s="501">
        <v>0</v>
      </c>
      <c r="AH13" s="500">
        <v>99</v>
      </c>
      <c r="AI13" s="503">
        <v>0</v>
      </c>
      <c r="AJ13" s="500">
        <v>99</v>
      </c>
      <c r="AK13" s="503">
        <v>0</v>
      </c>
      <c r="AL13" s="500">
        <v>99</v>
      </c>
      <c r="AM13" s="503">
        <v>0</v>
      </c>
      <c r="AN13" s="502">
        <v>99</v>
      </c>
      <c r="AO13" s="503">
        <v>0</v>
      </c>
      <c r="AP13" s="568"/>
      <c r="AQ13" s="569">
        <f t="shared" si="27"/>
        <v>0</v>
      </c>
      <c r="AR13" s="568"/>
      <c r="AS13" s="505">
        <f t="shared" si="1"/>
        <v>1000</v>
      </c>
      <c r="AT13" s="506">
        <f t="shared" si="2"/>
        <v>1000</v>
      </c>
      <c r="AU13" s="507">
        <f t="shared" si="3"/>
        <v>1000</v>
      </c>
      <c r="AV13" s="506">
        <f t="shared" si="4"/>
        <v>1000</v>
      </c>
      <c r="AW13" s="507">
        <f t="shared" si="5"/>
        <v>1000</v>
      </c>
      <c r="AX13" s="507">
        <f t="shared" si="6"/>
        <v>1000</v>
      </c>
      <c r="AY13" s="507">
        <f t="shared" si="7"/>
        <v>1000</v>
      </c>
      <c r="AZ13" s="507">
        <f t="shared" si="8"/>
        <v>1000</v>
      </c>
      <c r="BA13" s="506">
        <f t="shared" si="9"/>
        <v>1000</v>
      </c>
      <c r="BB13" s="507">
        <f t="shared" si="10"/>
        <v>0</v>
      </c>
      <c r="BC13" s="507">
        <f t="shared" si="11"/>
        <v>0</v>
      </c>
      <c r="BD13" s="507">
        <f t="shared" si="12"/>
        <v>0</v>
      </c>
      <c r="BE13" s="508">
        <f t="shared" si="13"/>
        <v>0</v>
      </c>
      <c r="BF13" s="428"/>
      <c r="BG13" s="509">
        <f t="shared" si="14"/>
        <v>12</v>
      </c>
      <c r="BH13" s="510">
        <f t="shared" si="15"/>
        <v>11</v>
      </c>
      <c r="BI13" s="510">
        <f t="shared" si="16"/>
        <v>6</v>
      </c>
      <c r="BJ13" s="511">
        <f t="shared" si="17"/>
        <v>9</v>
      </c>
      <c r="BK13" s="510">
        <f t="shared" si="18"/>
        <v>6</v>
      </c>
      <c r="BL13" s="510">
        <f t="shared" si="19"/>
        <v>9</v>
      </c>
      <c r="BM13" s="510">
        <f t="shared" si="20"/>
        <v>9</v>
      </c>
      <c r="BN13" s="510">
        <f t="shared" si="21"/>
        <v>8</v>
      </c>
      <c r="BO13" s="510">
        <f t="shared" si="22"/>
        <v>8</v>
      </c>
      <c r="BP13" s="510">
        <f t="shared" si="23"/>
        <v>0</v>
      </c>
      <c r="BQ13" s="510">
        <f t="shared" si="24"/>
        <v>0</v>
      </c>
      <c r="BR13" s="511">
        <f t="shared" si="25"/>
        <v>0</v>
      </c>
      <c r="BS13" s="511">
        <f t="shared" si="26"/>
        <v>0</v>
      </c>
      <c r="BT13" s="512">
        <f t="shared" si="34"/>
        <v>78</v>
      </c>
      <c r="BU13" s="506">
        <f t="shared" si="35"/>
        <v>0</v>
      </c>
      <c r="BV13" s="506">
        <f t="shared" si="36"/>
        <v>12</v>
      </c>
      <c r="BW13" s="513">
        <f t="shared" si="37"/>
        <v>78</v>
      </c>
      <c r="BX13" s="434"/>
    </row>
    <row r="14" spans="1:76" ht="15">
      <c r="A14" s="485">
        <v>10</v>
      </c>
      <c r="B14" s="486" t="s">
        <v>242</v>
      </c>
      <c r="C14" s="555" t="s">
        <v>247</v>
      </c>
      <c r="D14" s="518"/>
      <c r="E14" s="514">
        <f t="shared" si="28"/>
        <v>1000</v>
      </c>
      <c r="F14" s="570">
        <f t="shared" si="29"/>
        <v>0</v>
      </c>
      <c r="G14" s="490">
        <v>1000</v>
      </c>
      <c r="H14" s="491">
        <f t="shared" si="0"/>
        <v>0</v>
      </c>
      <c r="I14" s="492">
        <f t="shared" si="30"/>
        <v>0</v>
      </c>
      <c r="J14" s="493">
        <v>10</v>
      </c>
      <c r="K14" s="494">
        <v>9</v>
      </c>
      <c r="L14" s="495">
        <v>9</v>
      </c>
      <c r="M14" s="571">
        <f t="shared" si="31"/>
        <v>1000</v>
      </c>
      <c r="N14" s="492">
        <f t="shared" si="32"/>
        <v>71</v>
      </c>
      <c r="O14" s="497">
        <f t="shared" si="33"/>
        <v>71</v>
      </c>
      <c r="P14" s="498">
        <v>2</v>
      </c>
      <c r="Q14" s="499">
        <v>1</v>
      </c>
      <c r="R14" s="500">
        <v>13</v>
      </c>
      <c r="S14" s="501">
        <v>1</v>
      </c>
      <c r="T14" s="502">
        <v>3</v>
      </c>
      <c r="U14" s="503">
        <v>0</v>
      </c>
      <c r="V14" s="500">
        <v>4</v>
      </c>
      <c r="W14" s="503">
        <v>2</v>
      </c>
      <c r="X14" s="502">
        <v>11</v>
      </c>
      <c r="Y14" s="503">
        <v>0</v>
      </c>
      <c r="Z14" s="502">
        <v>12</v>
      </c>
      <c r="AA14" s="503">
        <v>0</v>
      </c>
      <c r="AB14" s="502">
        <v>9</v>
      </c>
      <c r="AC14" s="501">
        <v>2</v>
      </c>
      <c r="AD14" s="498">
        <v>6</v>
      </c>
      <c r="AE14" s="499">
        <v>1</v>
      </c>
      <c r="AF14" s="504">
        <v>5</v>
      </c>
      <c r="AG14" s="501">
        <v>2</v>
      </c>
      <c r="AH14" s="500">
        <v>99</v>
      </c>
      <c r="AI14" s="503">
        <v>0</v>
      </c>
      <c r="AJ14" s="500">
        <v>99</v>
      </c>
      <c r="AK14" s="503">
        <v>0</v>
      </c>
      <c r="AL14" s="500">
        <v>99</v>
      </c>
      <c r="AM14" s="503">
        <v>0</v>
      </c>
      <c r="AN14" s="502">
        <v>99</v>
      </c>
      <c r="AO14" s="503">
        <v>0</v>
      </c>
      <c r="AP14" s="568"/>
      <c r="AQ14" s="569">
        <f t="shared" si="27"/>
        <v>9</v>
      </c>
      <c r="AR14" s="568"/>
      <c r="AS14" s="505">
        <f t="shared" si="1"/>
        <v>1000</v>
      </c>
      <c r="AT14" s="506">
        <f t="shared" si="2"/>
        <v>1000</v>
      </c>
      <c r="AU14" s="507">
        <f t="shared" si="3"/>
        <v>1000</v>
      </c>
      <c r="AV14" s="506">
        <f t="shared" si="4"/>
        <v>1000</v>
      </c>
      <c r="AW14" s="507">
        <f t="shared" si="5"/>
        <v>1000</v>
      </c>
      <c r="AX14" s="507">
        <f t="shared" si="6"/>
        <v>1000</v>
      </c>
      <c r="AY14" s="507">
        <f t="shared" si="7"/>
        <v>1000</v>
      </c>
      <c r="AZ14" s="507">
        <f t="shared" si="8"/>
        <v>1000</v>
      </c>
      <c r="BA14" s="506">
        <f t="shared" si="9"/>
        <v>1000</v>
      </c>
      <c r="BB14" s="507">
        <f t="shared" si="10"/>
        <v>0</v>
      </c>
      <c r="BC14" s="507">
        <f t="shared" si="11"/>
        <v>0</v>
      </c>
      <c r="BD14" s="507">
        <f t="shared" si="12"/>
        <v>0</v>
      </c>
      <c r="BE14" s="508">
        <f t="shared" si="13"/>
        <v>0</v>
      </c>
      <c r="BF14" s="428"/>
      <c r="BG14" s="509">
        <f t="shared" si="14"/>
        <v>9</v>
      </c>
      <c r="BH14" s="510">
        <f t="shared" si="15"/>
        <v>9</v>
      </c>
      <c r="BI14" s="510">
        <f t="shared" si="16"/>
        <v>16</v>
      </c>
      <c r="BJ14" s="511">
        <f t="shared" si="17"/>
        <v>6</v>
      </c>
      <c r="BK14" s="510">
        <f t="shared" si="18"/>
        <v>8</v>
      </c>
      <c r="BL14" s="510">
        <f t="shared" si="19"/>
        <v>10</v>
      </c>
      <c r="BM14" s="510">
        <f t="shared" si="20"/>
        <v>0</v>
      </c>
      <c r="BN14" s="510">
        <f t="shared" si="21"/>
        <v>6</v>
      </c>
      <c r="BO14" s="510">
        <f t="shared" si="22"/>
        <v>7</v>
      </c>
      <c r="BP14" s="510">
        <f t="shared" si="23"/>
        <v>0</v>
      </c>
      <c r="BQ14" s="510">
        <f t="shared" si="24"/>
        <v>0</v>
      </c>
      <c r="BR14" s="511">
        <f t="shared" si="25"/>
        <v>0</v>
      </c>
      <c r="BS14" s="511">
        <f t="shared" si="26"/>
        <v>0</v>
      </c>
      <c r="BT14" s="512">
        <f t="shared" si="34"/>
        <v>71</v>
      </c>
      <c r="BU14" s="506">
        <f t="shared" si="35"/>
        <v>0</v>
      </c>
      <c r="BV14" s="506">
        <f t="shared" si="36"/>
        <v>16</v>
      </c>
      <c r="BW14" s="513">
        <f t="shared" si="37"/>
        <v>71</v>
      </c>
      <c r="BX14" s="434"/>
    </row>
    <row r="15" spans="1:76" ht="15">
      <c r="A15" s="485">
        <v>11</v>
      </c>
      <c r="B15" s="486" t="s">
        <v>233</v>
      </c>
      <c r="C15" s="490" t="s">
        <v>11</v>
      </c>
      <c r="D15" s="518"/>
      <c r="E15" s="514">
        <f t="shared" si="28"/>
        <v>1000</v>
      </c>
      <c r="F15" s="570">
        <f t="shared" si="29"/>
        <v>0</v>
      </c>
      <c r="G15" s="490">
        <v>1000</v>
      </c>
      <c r="H15" s="491">
        <f t="shared" si="0"/>
        <v>0</v>
      </c>
      <c r="I15" s="492">
        <f t="shared" si="30"/>
        <v>0</v>
      </c>
      <c r="J15" s="493">
        <v>11</v>
      </c>
      <c r="K15" s="494">
        <v>8</v>
      </c>
      <c r="L15" s="495">
        <v>9</v>
      </c>
      <c r="M15" s="571">
        <f t="shared" si="31"/>
        <v>1000</v>
      </c>
      <c r="N15" s="492">
        <f t="shared" si="32"/>
        <v>77</v>
      </c>
      <c r="O15" s="497">
        <f t="shared" si="33"/>
        <v>77</v>
      </c>
      <c r="P15" s="498">
        <v>3</v>
      </c>
      <c r="Q15" s="499">
        <v>0</v>
      </c>
      <c r="R15" s="500">
        <v>4</v>
      </c>
      <c r="S15" s="501">
        <v>2</v>
      </c>
      <c r="T15" s="502">
        <v>14</v>
      </c>
      <c r="U15" s="503">
        <v>0</v>
      </c>
      <c r="V15" s="500">
        <v>6</v>
      </c>
      <c r="W15" s="503">
        <v>2</v>
      </c>
      <c r="X15" s="502">
        <v>10</v>
      </c>
      <c r="Y15" s="503">
        <v>2</v>
      </c>
      <c r="Z15" s="502">
        <v>7</v>
      </c>
      <c r="AA15" s="503">
        <v>0</v>
      </c>
      <c r="AB15" s="502">
        <v>1</v>
      </c>
      <c r="AC15" s="501">
        <v>0</v>
      </c>
      <c r="AD15" s="516">
        <v>8</v>
      </c>
      <c r="AE15" s="499">
        <v>0</v>
      </c>
      <c r="AF15" s="504">
        <v>9</v>
      </c>
      <c r="AG15" s="501">
        <v>2</v>
      </c>
      <c r="AH15" s="500">
        <v>99</v>
      </c>
      <c r="AI15" s="503">
        <v>0</v>
      </c>
      <c r="AJ15" s="500">
        <v>99</v>
      </c>
      <c r="AK15" s="503">
        <v>0</v>
      </c>
      <c r="AL15" s="500">
        <v>99</v>
      </c>
      <c r="AM15" s="503">
        <v>0</v>
      </c>
      <c r="AN15" s="502">
        <v>99</v>
      </c>
      <c r="AO15" s="503">
        <v>0</v>
      </c>
      <c r="AP15" s="568"/>
      <c r="AQ15" s="569">
        <f>SUM(Q15+S15+U15+W15+Y15+AA15+AC15+AE15+AG15+AI15+AK15+AM15+AO15)</f>
        <v>8</v>
      </c>
      <c r="AR15" s="568"/>
      <c r="AS15" s="505">
        <f t="shared" si="1"/>
        <v>1000</v>
      </c>
      <c r="AT15" s="506">
        <f t="shared" si="2"/>
        <v>1000</v>
      </c>
      <c r="AU15" s="507">
        <f t="shared" si="3"/>
        <v>1000</v>
      </c>
      <c r="AV15" s="506">
        <f t="shared" si="4"/>
        <v>1000</v>
      </c>
      <c r="AW15" s="507">
        <f t="shared" si="5"/>
        <v>1000</v>
      </c>
      <c r="AX15" s="507">
        <f t="shared" si="6"/>
        <v>1000</v>
      </c>
      <c r="AY15" s="507">
        <f t="shared" si="7"/>
        <v>1000</v>
      </c>
      <c r="AZ15" s="507">
        <f t="shared" si="8"/>
        <v>1000</v>
      </c>
      <c r="BA15" s="506">
        <f t="shared" si="9"/>
        <v>1000</v>
      </c>
      <c r="BB15" s="507">
        <f t="shared" si="10"/>
        <v>0</v>
      </c>
      <c r="BC15" s="507">
        <f t="shared" si="11"/>
        <v>0</v>
      </c>
      <c r="BD15" s="507">
        <f t="shared" si="12"/>
        <v>0</v>
      </c>
      <c r="BE15" s="508">
        <f t="shared" si="13"/>
        <v>0</v>
      </c>
      <c r="BF15" s="428"/>
      <c r="BG15" s="509">
        <f t="shared" si="14"/>
        <v>16</v>
      </c>
      <c r="BH15" s="510">
        <f t="shared" si="15"/>
        <v>6</v>
      </c>
      <c r="BI15" s="510">
        <f t="shared" si="16"/>
        <v>8</v>
      </c>
      <c r="BJ15" s="511">
        <f t="shared" si="17"/>
        <v>6</v>
      </c>
      <c r="BK15" s="510">
        <f t="shared" si="18"/>
        <v>9</v>
      </c>
      <c r="BL15" s="510">
        <f t="shared" si="19"/>
        <v>11</v>
      </c>
      <c r="BM15" s="510">
        <f t="shared" si="20"/>
        <v>12</v>
      </c>
      <c r="BN15" s="510">
        <f t="shared" si="21"/>
        <v>9</v>
      </c>
      <c r="BO15" s="510">
        <f t="shared" si="22"/>
        <v>0</v>
      </c>
      <c r="BP15" s="510">
        <f t="shared" si="23"/>
        <v>0</v>
      </c>
      <c r="BQ15" s="510">
        <f t="shared" si="24"/>
        <v>0</v>
      </c>
      <c r="BR15" s="511">
        <f t="shared" si="25"/>
        <v>0</v>
      </c>
      <c r="BS15" s="511">
        <f t="shared" si="26"/>
        <v>0</v>
      </c>
      <c r="BT15" s="512">
        <f t="shared" si="34"/>
        <v>77</v>
      </c>
      <c r="BU15" s="506">
        <f t="shared" si="35"/>
        <v>0</v>
      </c>
      <c r="BV15" s="506">
        <f t="shared" si="36"/>
        <v>16</v>
      </c>
      <c r="BW15" s="513">
        <f t="shared" si="37"/>
        <v>77</v>
      </c>
      <c r="BX15" s="434"/>
    </row>
    <row r="16" spans="1:76" ht="15">
      <c r="A16" s="485">
        <v>12</v>
      </c>
      <c r="B16" s="486" t="s">
        <v>21</v>
      </c>
      <c r="C16" s="490" t="s">
        <v>11</v>
      </c>
      <c r="D16" s="518"/>
      <c r="E16" s="514">
        <f t="shared" si="28"/>
        <v>1000</v>
      </c>
      <c r="F16" s="570">
        <f t="shared" si="29"/>
        <v>0</v>
      </c>
      <c r="G16" s="490">
        <v>1000</v>
      </c>
      <c r="H16" s="491">
        <f t="shared" si="0"/>
        <v>0</v>
      </c>
      <c r="I16" s="492">
        <f t="shared" si="30"/>
        <v>0</v>
      </c>
      <c r="J16" s="493">
        <v>5</v>
      </c>
      <c r="K16" s="494">
        <v>10</v>
      </c>
      <c r="L16" s="495">
        <v>9</v>
      </c>
      <c r="M16" s="571">
        <f t="shared" si="31"/>
        <v>1000</v>
      </c>
      <c r="N16" s="492">
        <f t="shared" si="32"/>
        <v>87</v>
      </c>
      <c r="O16" s="497">
        <f t="shared" si="33"/>
        <v>87</v>
      </c>
      <c r="P16" s="498">
        <v>4</v>
      </c>
      <c r="Q16" s="499">
        <v>2</v>
      </c>
      <c r="R16" s="500">
        <v>5</v>
      </c>
      <c r="S16" s="501">
        <v>2</v>
      </c>
      <c r="T16" s="502">
        <v>1</v>
      </c>
      <c r="U16" s="503">
        <v>0</v>
      </c>
      <c r="V16" s="500">
        <v>15</v>
      </c>
      <c r="W16" s="503">
        <v>0</v>
      </c>
      <c r="X16" s="502">
        <v>8</v>
      </c>
      <c r="Y16" s="503">
        <v>0</v>
      </c>
      <c r="Z16" s="502">
        <v>10</v>
      </c>
      <c r="AA16" s="503">
        <v>2</v>
      </c>
      <c r="AB16" s="502">
        <v>16</v>
      </c>
      <c r="AC16" s="501">
        <v>2</v>
      </c>
      <c r="AD16" s="498">
        <v>2</v>
      </c>
      <c r="AE16" s="499">
        <v>1</v>
      </c>
      <c r="AF16" s="504">
        <v>7</v>
      </c>
      <c r="AG16" s="501">
        <v>1</v>
      </c>
      <c r="AH16" s="500">
        <v>99</v>
      </c>
      <c r="AI16" s="503">
        <v>0</v>
      </c>
      <c r="AJ16" s="500">
        <v>99</v>
      </c>
      <c r="AK16" s="503">
        <v>0</v>
      </c>
      <c r="AL16" s="500">
        <v>99</v>
      </c>
      <c r="AM16" s="503">
        <v>0</v>
      </c>
      <c r="AN16" s="502">
        <v>99</v>
      </c>
      <c r="AO16" s="503">
        <v>0</v>
      </c>
      <c r="AP16" s="568"/>
      <c r="AQ16" s="569">
        <f t="shared" si="27"/>
        <v>10</v>
      </c>
      <c r="AR16" s="568"/>
      <c r="AS16" s="505">
        <f t="shared" si="1"/>
        <v>1000</v>
      </c>
      <c r="AT16" s="506">
        <f t="shared" si="2"/>
        <v>1000</v>
      </c>
      <c r="AU16" s="507">
        <f t="shared" si="3"/>
        <v>1000</v>
      </c>
      <c r="AV16" s="506">
        <f t="shared" si="4"/>
        <v>1000</v>
      </c>
      <c r="AW16" s="507">
        <f t="shared" si="5"/>
        <v>1000</v>
      </c>
      <c r="AX16" s="507">
        <f t="shared" si="6"/>
        <v>1000</v>
      </c>
      <c r="AY16" s="507">
        <f t="shared" si="7"/>
        <v>1000</v>
      </c>
      <c r="AZ16" s="507">
        <f t="shared" si="8"/>
        <v>1000</v>
      </c>
      <c r="BA16" s="506">
        <f t="shared" si="9"/>
        <v>1000</v>
      </c>
      <c r="BB16" s="507">
        <f t="shared" si="10"/>
        <v>0</v>
      </c>
      <c r="BC16" s="507">
        <f t="shared" si="11"/>
        <v>0</v>
      </c>
      <c r="BD16" s="507">
        <f t="shared" si="12"/>
        <v>0</v>
      </c>
      <c r="BE16" s="508">
        <f t="shared" si="13"/>
        <v>0</v>
      </c>
      <c r="BF16" s="428"/>
      <c r="BG16" s="509">
        <f t="shared" si="14"/>
        <v>6</v>
      </c>
      <c r="BH16" s="510">
        <f t="shared" si="15"/>
        <v>7</v>
      </c>
      <c r="BI16" s="510">
        <f t="shared" si="16"/>
        <v>12</v>
      </c>
      <c r="BJ16" s="511">
        <f t="shared" si="17"/>
        <v>15</v>
      </c>
      <c r="BK16" s="510">
        <f t="shared" si="18"/>
        <v>9</v>
      </c>
      <c r="BL16" s="510">
        <f t="shared" si="19"/>
        <v>9</v>
      </c>
      <c r="BM16" s="510">
        <f t="shared" si="20"/>
        <v>9</v>
      </c>
      <c r="BN16" s="510">
        <f t="shared" si="21"/>
        <v>9</v>
      </c>
      <c r="BO16" s="510">
        <f t="shared" si="22"/>
        <v>11</v>
      </c>
      <c r="BP16" s="510">
        <f t="shared" si="23"/>
        <v>0</v>
      </c>
      <c r="BQ16" s="510">
        <f t="shared" si="24"/>
        <v>0</v>
      </c>
      <c r="BR16" s="511">
        <f t="shared" si="25"/>
        <v>0</v>
      </c>
      <c r="BS16" s="511">
        <f t="shared" si="26"/>
        <v>0</v>
      </c>
      <c r="BT16" s="512">
        <f t="shared" si="34"/>
        <v>87</v>
      </c>
      <c r="BU16" s="506">
        <f t="shared" si="35"/>
        <v>0</v>
      </c>
      <c r="BV16" s="506">
        <f t="shared" si="36"/>
        <v>15</v>
      </c>
      <c r="BW16" s="513">
        <f t="shared" si="37"/>
        <v>87</v>
      </c>
      <c r="BX16" s="434"/>
    </row>
    <row r="17" spans="1:256" ht="15">
      <c r="A17" s="485">
        <v>13</v>
      </c>
      <c r="B17" s="486" t="s">
        <v>255</v>
      </c>
      <c r="C17" s="490" t="s">
        <v>11</v>
      </c>
      <c r="D17" s="487"/>
      <c r="E17" s="514">
        <f t="shared" si="28"/>
        <v>1000</v>
      </c>
      <c r="F17" s="570">
        <f t="shared" si="29"/>
        <v>0</v>
      </c>
      <c r="G17" s="490">
        <v>1000</v>
      </c>
      <c r="H17" s="491">
        <f t="shared" si="0"/>
        <v>0</v>
      </c>
      <c r="I17" s="492">
        <f t="shared" si="30"/>
        <v>0</v>
      </c>
      <c r="J17" s="493">
        <v>6</v>
      </c>
      <c r="K17" s="494">
        <v>9</v>
      </c>
      <c r="L17" s="495">
        <v>9</v>
      </c>
      <c r="M17" s="571">
        <f t="shared" si="31"/>
        <v>1000</v>
      </c>
      <c r="N17" s="492">
        <f t="shared" si="32"/>
        <v>90</v>
      </c>
      <c r="O17" s="497">
        <f t="shared" si="33"/>
        <v>90</v>
      </c>
      <c r="P17" s="498">
        <v>5</v>
      </c>
      <c r="Q17" s="499">
        <v>0</v>
      </c>
      <c r="R17" s="500">
        <v>10</v>
      </c>
      <c r="S17" s="501">
        <v>1</v>
      </c>
      <c r="T17" s="502">
        <v>8</v>
      </c>
      <c r="U17" s="503">
        <v>2</v>
      </c>
      <c r="V17" s="500">
        <v>7</v>
      </c>
      <c r="W17" s="503">
        <v>1</v>
      </c>
      <c r="X17" s="502">
        <v>16</v>
      </c>
      <c r="Y17" s="503">
        <v>2</v>
      </c>
      <c r="Z17" s="502">
        <v>15</v>
      </c>
      <c r="AA17" s="503">
        <v>0</v>
      </c>
      <c r="AB17" s="502">
        <v>14</v>
      </c>
      <c r="AC17" s="501">
        <v>2</v>
      </c>
      <c r="AD17" s="498">
        <v>3</v>
      </c>
      <c r="AE17" s="499">
        <v>0</v>
      </c>
      <c r="AF17" s="504">
        <v>6</v>
      </c>
      <c r="AG17" s="501">
        <v>1</v>
      </c>
      <c r="AH17" s="500">
        <v>99</v>
      </c>
      <c r="AI17" s="503">
        <v>0</v>
      </c>
      <c r="AJ17" s="500">
        <v>99</v>
      </c>
      <c r="AK17" s="503">
        <v>0</v>
      </c>
      <c r="AL17" s="500">
        <v>99</v>
      </c>
      <c r="AM17" s="503">
        <v>0</v>
      </c>
      <c r="AN17" s="502">
        <v>99</v>
      </c>
      <c r="AO17" s="503">
        <v>0</v>
      </c>
      <c r="AP17" s="568"/>
      <c r="AQ17" s="569">
        <f t="shared" si="27"/>
        <v>9</v>
      </c>
      <c r="AR17" s="568"/>
      <c r="AS17" s="505">
        <f t="shared" si="1"/>
        <v>1000</v>
      </c>
      <c r="AT17" s="506">
        <f t="shared" si="2"/>
        <v>1000</v>
      </c>
      <c r="AU17" s="507">
        <f t="shared" si="3"/>
        <v>1000</v>
      </c>
      <c r="AV17" s="506">
        <f t="shared" si="4"/>
        <v>1000</v>
      </c>
      <c r="AW17" s="507">
        <f t="shared" si="5"/>
        <v>1000</v>
      </c>
      <c r="AX17" s="507">
        <f t="shared" si="6"/>
        <v>1000</v>
      </c>
      <c r="AY17" s="507">
        <f t="shared" si="7"/>
        <v>1000</v>
      </c>
      <c r="AZ17" s="507">
        <f t="shared" si="8"/>
        <v>1000</v>
      </c>
      <c r="BA17" s="506">
        <f t="shared" si="9"/>
        <v>1000</v>
      </c>
      <c r="BB17" s="507">
        <f t="shared" si="10"/>
        <v>0</v>
      </c>
      <c r="BC17" s="507">
        <f t="shared" si="11"/>
        <v>0</v>
      </c>
      <c r="BD17" s="507">
        <f t="shared" si="12"/>
        <v>0</v>
      </c>
      <c r="BE17" s="508">
        <f t="shared" si="13"/>
        <v>0</v>
      </c>
      <c r="BF17" s="428"/>
      <c r="BG17" s="509">
        <f t="shared" si="14"/>
        <v>7</v>
      </c>
      <c r="BH17" s="510">
        <f t="shared" si="15"/>
        <v>9</v>
      </c>
      <c r="BI17" s="510">
        <f t="shared" si="16"/>
        <v>9</v>
      </c>
      <c r="BJ17" s="511">
        <f t="shared" si="17"/>
        <v>11</v>
      </c>
      <c r="BK17" s="510">
        <f t="shared" si="18"/>
        <v>9</v>
      </c>
      <c r="BL17" s="510">
        <f t="shared" si="19"/>
        <v>15</v>
      </c>
      <c r="BM17" s="510">
        <f t="shared" si="20"/>
        <v>8</v>
      </c>
      <c r="BN17" s="510">
        <f t="shared" si="21"/>
        <v>16</v>
      </c>
      <c r="BO17" s="510">
        <f t="shared" si="22"/>
        <v>6</v>
      </c>
      <c r="BP17" s="510">
        <f t="shared" si="23"/>
        <v>0</v>
      </c>
      <c r="BQ17" s="510">
        <f t="shared" si="24"/>
        <v>0</v>
      </c>
      <c r="BR17" s="511">
        <f t="shared" si="25"/>
        <v>0</v>
      </c>
      <c r="BS17" s="511">
        <f t="shared" si="26"/>
        <v>0</v>
      </c>
      <c r="BT17" s="512">
        <f t="shared" si="34"/>
        <v>90</v>
      </c>
      <c r="BU17" s="506">
        <f t="shared" si="35"/>
        <v>0</v>
      </c>
      <c r="BV17" s="506">
        <f t="shared" si="36"/>
        <v>16</v>
      </c>
      <c r="BW17" s="513">
        <f t="shared" si="37"/>
        <v>90</v>
      </c>
      <c r="BX17" s="434"/>
    </row>
    <row r="18" spans="1:256" ht="15">
      <c r="A18" s="485">
        <v>14</v>
      </c>
      <c r="B18" s="486" t="s">
        <v>25</v>
      </c>
      <c r="C18" s="223" t="s">
        <v>20</v>
      </c>
      <c r="D18" s="487"/>
      <c r="E18" s="514">
        <f t="shared" si="28"/>
        <v>1000</v>
      </c>
      <c r="F18" s="570">
        <f t="shared" si="29"/>
        <v>0</v>
      </c>
      <c r="G18" s="490">
        <v>1000</v>
      </c>
      <c r="H18" s="491">
        <f t="shared" si="0"/>
        <v>0</v>
      </c>
      <c r="I18" s="492">
        <f t="shared" si="30"/>
        <v>0</v>
      </c>
      <c r="J18" s="493">
        <v>12</v>
      </c>
      <c r="K18" s="494">
        <v>8</v>
      </c>
      <c r="L18" s="495">
        <v>9</v>
      </c>
      <c r="M18" s="571">
        <f t="shared" si="31"/>
        <v>1000</v>
      </c>
      <c r="N18" s="492">
        <f t="shared" si="32"/>
        <v>73</v>
      </c>
      <c r="O18" s="497">
        <f t="shared" si="33"/>
        <v>73</v>
      </c>
      <c r="P18" s="498">
        <v>6</v>
      </c>
      <c r="Q18" s="499">
        <v>1</v>
      </c>
      <c r="R18" s="500">
        <v>2</v>
      </c>
      <c r="S18" s="501">
        <v>2</v>
      </c>
      <c r="T18" s="502">
        <v>11</v>
      </c>
      <c r="U18" s="503">
        <v>2</v>
      </c>
      <c r="V18" s="500">
        <v>1</v>
      </c>
      <c r="W18" s="503">
        <v>0</v>
      </c>
      <c r="X18" s="502">
        <v>3</v>
      </c>
      <c r="Y18" s="503">
        <v>0</v>
      </c>
      <c r="Z18" s="502">
        <v>5</v>
      </c>
      <c r="AA18" s="503">
        <v>1</v>
      </c>
      <c r="AB18" s="502">
        <v>13</v>
      </c>
      <c r="AC18" s="501">
        <v>0</v>
      </c>
      <c r="AD18" s="498">
        <v>9</v>
      </c>
      <c r="AE18" s="499">
        <v>2</v>
      </c>
      <c r="AF18" s="504">
        <v>4</v>
      </c>
      <c r="AG18" s="501">
        <v>0</v>
      </c>
      <c r="AH18" s="500">
        <v>99</v>
      </c>
      <c r="AI18" s="503">
        <v>0</v>
      </c>
      <c r="AJ18" s="500">
        <v>99</v>
      </c>
      <c r="AK18" s="503">
        <v>0</v>
      </c>
      <c r="AL18" s="500">
        <v>99</v>
      </c>
      <c r="AM18" s="503">
        <v>0</v>
      </c>
      <c r="AN18" s="502">
        <v>99</v>
      </c>
      <c r="AO18" s="503">
        <v>0</v>
      </c>
      <c r="AP18" s="568"/>
      <c r="AQ18" s="569">
        <f t="shared" si="27"/>
        <v>8</v>
      </c>
      <c r="AR18" s="568"/>
      <c r="AS18" s="505">
        <f t="shared" si="1"/>
        <v>1000</v>
      </c>
      <c r="AT18" s="506">
        <f t="shared" si="2"/>
        <v>1000</v>
      </c>
      <c r="AU18" s="507">
        <f t="shared" si="3"/>
        <v>1000</v>
      </c>
      <c r="AV18" s="506">
        <f t="shared" si="4"/>
        <v>1000</v>
      </c>
      <c r="AW18" s="507">
        <f t="shared" si="5"/>
        <v>1000</v>
      </c>
      <c r="AX18" s="507">
        <f t="shared" si="6"/>
        <v>1000</v>
      </c>
      <c r="AY18" s="507">
        <f t="shared" si="7"/>
        <v>1000</v>
      </c>
      <c r="AZ18" s="507">
        <f t="shared" si="8"/>
        <v>1000</v>
      </c>
      <c r="BA18" s="506">
        <f t="shared" si="9"/>
        <v>1000</v>
      </c>
      <c r="BB18" s="507">
        <f t="shared" si="10"/>
        <v>0</v>
      </c>
      <c r="BC18" s="507">
        <f t="shared" si="11"/>
        <v>0</v>
      </c>
      <c r="BD18" s="507">
        <f t="shared" si="12"/>
        <v>0</v>
      </c>
      <c r="BE18" s="508">
        <f t="shared" si="13"/>
        <v>0</v>
      </c>
      <c r="BF18" s="428"/>
      <c r="BG18" s="509">
        <f t="shared" si="14"/>
        <v>6</v>
      </c>
      <c r="BH18" s="510">
        <f t="shared" si="15"/>
        <v>9</v>
      </c>
      <c r="BI18" s="510">
        <f t="shared" si="16"/>
        <v>8</v>
      </c>
      <c r="BJ18" s="511">
        <f t="shared" si="17"/>
        <v>12</v>
      </c>
      <c r="BK18" s="510">
        <f t="shared" si="18"/>
        <v>16</v>
      </c>
      <c r="BL18" s="510">
        <f t="shared" si="19"/>
        <v>7</v>
      </c>
      <c r="BM18" s="510">
        <f t="shared" si="20"/>
        <v>9</v>
      </c>
      <c r="BN18" s="510">
        <f t="shared" si="21"/>
        <v>0</v>
      </c>
      <c r="BO18" s="510">
        <f t="shared" si="22"/>
        <v>6</v>
      </c>
      <c r="BP18" s="510">
        <f t="shared" si="23"/>
        <v>0</v>
      </c>
      <c r="BQ18" s="510">
        <f t="shared" si="24"/>
        <v>0</v>
      </c>
      <c r="BR18" s="511">
        <f t="shared" si="25"/>
        <v>0</v>
      </c>
      <c r="BS18" s="511">
        <f t="shared" si="26"/>
        <v>0</v>
      </c>
      <c r="BT18" s="512">
        <f t="shared" si="34"/>
        <v>73</v>
      </c>
      <c r="BU18" s="506">
        <f t="shared" si="35"/>
        <v>0</v>
      </c>
      <c r="BV18" s="506">
        <f t="shared" si="36"/>
        <v>16</v>
      </c>
      <c r="BW18" s="513">
        <f t="shared" si="37"/>
        <v>73</v>
      </c>
      <c r="BX18" s="434"/>
    </row>
    <row r="19" spans="1:256" ht="15">
      <c r="A19" s="485">
        <v>15</v>
      </c>
      <c r="B19" s="486" t="s">
        <v>258</v>
      </c>
      <c r="C19" s="555" t="s">
        <v>247</v>
      </c>
      <c r="D19" s="487"/>
      <c r="E19" s="514">
        <f t="shared" si="28"/>
        <v>1040</v>
      </c>
      <c r="F19" s="570">
        <f t="shared" si="29"/>
        <v>40</v>
      </c>
      <c r="G19" s="490">
        <v>1000</v>
      </c>
      <c r="H19" s="491">
        <f t="shared" si="0"/>
        <v>0</v>
      </c>
      <c r="I19" s="492">
        <f t="shared" si="30"/>
        <v>0</v>
      </c>
      <c r="J19" s="515">
        <v>2</v>
      </c>
      <c r="K19" s="494">
        <v>15</v>
      </c>
      <c r="L19" s="495">
        <v>9</v>
      </c>
      <c r="M19" s="571">
        <f t="shared" si="31"/>
        <v>1000</v>
      </c>
      <c r="N19" s="492">
        <f t="shared" si="32"/>
        <v>92</v>
      </c>
      <c r="O19" s="497">
        <f t="shared" si="33"/>
        <v>92</v>
      </c>
      <c r="P19" s="498">
        <v>7</v>
      </c>
      <c r="Q19" s="499">
        <v>2</v>
      </c>
      <c r="R19" s="500">
        <v>3</v>
      </c>
      <c r="S19" s="501">
        <v>2</v>
      </c>
      <c r="T19" s="502">
        <v>16</v>
      </c>
      <c r="U19" s="503">
        <v>1</v>
      </c>
      <c r="V19" s="500">
        <v>12</v>
      </c>
      <c r="W19" s="503">
        <v>2</v>
      </c>
      <c r="X19" s="502">
        <v>1</v>
      </c>
      <c r="Y19" s="503">
        <v>1</v>
      </c>
      <c r="Z19" s="502">
        <v>13</v>
      </c>
      <c r="AA19" s="503">
        <v>2</v>
      </c>
      <c r="AB19" s="502">
        <v>8</v>
      </c>
      <c r="AC19" s="501">
        <v>2</v>
      </c>
      <c r="AD19" s="498">
        <v>5</v>
      </c>
      <c r="AE19" s="499">
        <v>2</v>
      </c>
      <c r="AF19" s="504">
        <v>2</v>
      </c>
      <c r="AG19" s="501">
        <v>1</v>
      </c>
      <c r="AH19" s="500">
        <v>99</v>
      </c>
      <c r="AI19" s="503">
        <v>0</v>
      </c>
      <c r="AJ19" s="500">
        <v>99</v>
      </c>
      <c r="AK19" s="503">
        <v>0</v>
      </c>
      <c r="AL19" s="500">
        <v>99</v>
      </c>
      <c r="AM19" s="503">
        <v>0</v>
      </c>
      <c r="AN19" s="502">
        <v>99</v>
      </c>
      <c r="AO19" s="503">
        <v>0</v>
      </c>
      <c r="AP19" s="568"/>
      <c r="AQ19" s="569">
        <f t="shared" si="27"/>
        <v>15</v>
      </c>
      <c r="AR19" s="568"/>
      <c r="AS19" s="505">
        <f t="shared" si="1"/>
        <v>1000</v>
      </c>
      <c r="AT19" s="506">
        <f t="shared" si="2"/>
        <v>1000</v>
      </c>
      <c r="AU19" s="507">
        <f t="shared" si="3"/>
        <v>1000</v>
      </c>
      <c r="AV19" s="506">
        <f t="shared" si="4"/>
        <v>1000</v>
      </c>
      <c r="AW19" s="507">
        <f t="shared" si="5"/>
        <v>1000</v>
      </c>
      <c r="AX19" s="507">
        <f t="shared" si="6"/>
        <v>1000</v>
      </c>
      <c r="AY19" s="507">
        <f t="shared" si="7"/>
        <v>1000</v>
      </c>
      <c r="AZ19" s="507">
        <f t="shared" si="8"/>
        <v>1000</v>
      </c>
      <c r="BA19" s="506">
        <f t="shared" si="9"/>
        <v>1000</v>
      </c>
      <c r="BB19" s="507">
        <f t="shared" si="10"/>
        <v>0</v>
      </c>
      <c r="BC19" s="507">
        <f t="shared" si="11"/>
        <v>0</v>
      </c>
      <c r="BD19" s="507">
        <f t="shared" si="12"/>
        <v>0</v>
      </c>
      <c r="BE19" s="508">
        <f t="shared" si="13"/>
        <v>0</v>
      </c>
      <c r="BF19" s="428"/>
      <c r="BG19" s="509">
        <f t="shared" si="14"/>
        <v>11</v>
      </c>
      <c r="BH19" s="510">
        <f t="shared" si="15"/>
        <v>16</v>
      </c>
      <c r="BI19" s="510">
        <f t="shared" si="16"/>
        <v>9</v>
      </c>
      <c r="BJ19" s="511">
        <f t="shared" si="17"/>
        <v>10</v>
      </c>
      <c r="BK19" s="510">
        <f t="shared" si="18"/>
        <v>12</v>
      </c>
      <c r="BL19" s="510">
        <f t="shared" si="19"/>
        <v>9</v>
      </c>
      <c r="BM19" s="510">
        <f t="shared" si="20"/>
        <v>9</v>
      </c>
      <c r="BN19" s="510">
        <f t="shared" si="21"/>
        <v>7</v>
      </c>
      <c r="BO19" s="510">
        <f t="shared" si="22"/>
        <v>9</v>
      </c>
      <c r="BP19" s="510">
        <f t="shared" si="23"/>
        <v>0</v>
      </c>
      <c r="BQ19" s="510">
        <f t="shared" si="24"/>
        <v>0</v>
      </c>
      <c r="BR19" s="511">
        <f t="shared" si="25"/>
        <v>0</v>
      </c>
      <c r="BS19" s="511">
        <f t="shared" si="26"/>
        <v>0</v>
      </c>
      <c r="BT19" s="512">
        <f t="shared" si="34"/>
        <v>92</v>
      </c>
      <c r="BU19" s="506">
        <f t="shared" si="35"/>
        <v>0</v>
      </c>
      <c r="BV19" s="506">
        <f t="shared" si="36"/>
        <v>16</v>
      </c>
      <c r="BW19" s="513">
        <f t="shared" si="37"/>
        <v>92</v>
      </c>
      <c r="BX19" s="434"/>
    </row>
    <row r="20" spans="1:256" ht="15">
      <c r="A20" s="485">
        <v>16</v>
      </c>
      <c r="B20" s="486" t="s">
        <v>28</v>
      </c>
      <c r="C20" s="223" t="s">
        <v>20</v>
      </c>
      <c r="D20" s="487"/>
      <c r="E20" s="514">
        <f t="shared" si="28"/>
        <v>1000</v>
      </c>
      <c r="F20" s="570">
        <f t="shared" si="29"/>
        <v>0</v>
      </c>
      <c r="G20" s="490">
        <v>1000</v>
      </c>
      <c r="H20" s="491">
        <f t="shared" si="0"/>
        <v>0</v>
      </c>
      <c r="I20" s="492">
        <f t="shared" si="30"/>
        <v>0</v>
      </c>
      <c r="J20" s="493">
        <v>8</v>
      </c>
      <c r="K20" s="494">
        <v>9</v>
      </c>
      <c r="L20" s="495">
        <v>9</v>
      </c>
      <c r="M20" s="571">
        <f t="shared" si="31"/>
        <v>1000</v>
      </c>
      <c r="N20" s="492">
        <f t="shared" si="32"/>
        <v>83</v>
      </c>
      <c r="O20" s="497">
        <f t="shared" si="33"/>
        <v>83</v>
      </c>
      <c r="P20" s="498">
        <v>8</v>
      </c>
      <c r="Q20" s="499">
        <v>1</v>
      </c>
      <c r="R20" s="500">
        <v>6</v>
      </c>
      <c r="S20" s="501">
        <v>2</v>
      </c>
      <c r="T20" s="502">
        <v>15</v>
      </c>
      <c r="U20" s="503">
        <v>1</v>
      </c>
      <c r="V20" s="500">
        <v>3</v>
      </c>
      <c r="W20" s="503">
        <v>0</v>
      </c>
      <c r="X20" s="502">
        <v>13</v>
      </c>
      <c r="Y20" s="503">
        <v>0</v>
      </c>
      <c r="Z20" s="502">
        <v>9</v>
      </c>
      <c r="AA20" s="503">
        <v>2</v>
      </c>
      <c r="AB20" s="502">
        <v>12</v>
      </c>
      <c r="AC20" s="501">
        <v>0</v>
      </c>
      <c r="AD20" s="516">
        <v>4</v>
      </c>
      <c r="AE20" s="499">
        <v>2</v>
      </c>
      <c r="AF20" s="504">
        <v>1</v>
      </c>
      <c r="AG20" s="501">
        <v>1</v>
      </c>
      <c r="AH20" s="500">
        <v>99</v>
      </c>
      <c r="AI20" s="503">
        <v>0</v>
      </c>
      <c r="AJ20" s="500">
        <v>99</v>
      </c>
      <c r="AK20" s="503">
        <v>0</v>
      </c>
      <c r="AL20" s="500">
        <v>99</v>
      </c>
      <c r="AM20" s="503">
        <v>0</v>
      </c>
      <c r="AN20" s="502">
        <v>99</v>
      </c>
      <c r="AO20" s="503">
        <v>0</v>
      </c>
      <c r="AP20" s="568"/>
      <c r="AQ20" s="569">
        <f t="shared" si="27"/>
        <v>9</v>
      </c>
      <c r="AR20" s="568"/>
      <c r="AS20" s="505">
        <f t="shared" si="1"/>
        <v>1000</v>
      </c>
      <c r="AT20" s="506">
        <f t="shared" si="2"/>
        <v>1000</v>
      </c>
      <c r="AU20" s="507">
        <f t="shared" si="3"/>
        <v>1000</v>
      </c>
      <c r="AV20" s="506">
        <f t="shared" si="4"/>
        <v>1000</v>
      </c>
      <c r="AW20" s="507">
        <f t="shared" si="5"/>
        <v>1000</v>
      </c>
      <c r="AX20" s="507">
        <f t="shared" si="6"/>
        <v>1000</v>
      </c>
      <c r="AY20" s="507">
        <f t="shared" si="7"/>
        <v>1000</v>
      </c>
      <c r="AZ20" s="507">
        <f t="shared" si="8"/>
        <v>1000</v>
      </c>
      <c r="BA20" s="506">
        <f t="shared" si="9"/>
        <v>1000</v>
      </c>
      <c r="BB20" s="507">
        <f t="shared" si="10"/>
        <v>0</v>
      </c>
      <c r="BC20" s="507">
        <f t="shared" si="11"/>
        <v>0</v>
      </c>
      <c r="BD20" s="507">
        <f t="shared" si="12"/>
        <v>0</v>
      </c>
      <c r="BE20" s="508">
        <f t="shared" si="13"/>
        <v>0</v>
      </c>
      <c r="BF20" s="428"/>
      <c r="BG20" s="509">
        <f t="shared" si="14"/>
        <v>9</v>
      </c>
      <c r="BH20" s="510">
        <f t="shared" si="15"/>
        <v>6</v>
      </c>
      <c r="BI20" s="510">
        <f t="shared" si="16"/>
        <v>15</v>
      </c>
      <c r="BJ20" s="511">
        <f t="shared" si="17"/>
        <v>16</v>
      </c>
      <c r="BK20" s="510">
        <f t="shared" si="18"/>
        <v>9</v>
      </c>
      <c r="BL20" s="510">
        <f t="shared" si="19"/>
        <v>0</v>
      </c>
      <c r="BM20" s="510">
        <f t="shared" si="20"/>
        <v>10</v>
      </c>
      <c r="BN20" s="510">
        <f t="shared" si="21"/>
        <v>6</v>
      </c>
      <c r="BO20" s="510">
        <f t="shared" si="22"/>
        <v>12</v>
      </c>
      <c r="BP20" s="510">
        <f t="shared" si="23"/>
        <v>0</v>
      </c>
      <c r="BQ20" s="510">
        <f t="shared" si="24"/>
        <v>0</v>
      </c>
      <c r="BR20" s="511">
        <f t="shared" si="25"/>
        <v>0</v>
      </c>
      <c r="BS20" s="511">
        <f t="shared" si="26"/>
        <v>0</v>
      </c>
      <c r="BT20" s="512">
        <f t="shared" si="34"/>
        <v>83</v>
      </c>
      <c r="BU20" s="506">
        <f t="shared" si="35"/>
        <v>0</v>
      </c>
      <c r="BV20" s="506">
        <f t="shared" si="36"/>
        <v>16</v>
      </c>
      <c r="BW20" s="513">
        <f t="shared" si="37"/>
        <v>83</v>
      </c>
      <c r="BX20" s="434"/>
    </row>
    <row r="21" spans="1:256" ht="15" hidden="1">
      <c r="A21" s="572">
        <v>99</v>
      </c>
      <c r="B21" s="520"/>
      <c r="C21" s="521"/>
      <c r="D21" s="522"/>
      <c r="E21" s="523"/>
      <c r="F21" s="524"/>
      <c r="G21" s="573">
        <v>0</v>
      </c>
      <c r="H21" s="526"/>
      <c r="I21" s="527"/>
      <c r="J21" s="528"/>
      <c r="K21" s="529"/>
      <c r="L21" s="530"/>
      <c r="M21" s="531"/>
      <c r="N21" s="527"/>
      <c r="O21" s="527"/>
      <c r="P21" s="532"/>
      <c r="Q21" s="533"/>
      <c r="R21" s="532"/>
      <c r="S21" s="533"/>
      <c r="T21" s="532"/>
      <c r="U21" s="533"/>
      <c r="V21" s="532"/>
      <c r="W21" s="533"/>
      <c r="X21" s="532"/>
      <c r="Y21" s="533"/>
      <c r="Z21" s="532"/>
      <c r="AA21" s="533"/>
      <c r="AB21" s="532"/>
      <c r="AC21" s="533"/>
      <c r="AD21" s="532"/>
      <c r="AE21" s="533"/>
      <c r="AF21" s="532"/>
      <c r="AG21" s="533"/>
      <c r="AH21" s="532"/>
      <c r="AI21" s="533"/>
      <c r="AJ21" s="532"/>
      <c r="AK21" s="533"/>
      <c r="AL21" s="532"/>
      <c r="AM21" s="533"/>
      <c r="AN21" s="532"/>
      <c r="AO21" s="533"/>
      <c r="AP21" s="568"/>
      <c r="AQ21" s="569"/>
      <c r="AR21" s="568"/>
      <c r="AS21" s="534"/>
      <c r="AT21" s="534"/>
      <c r="AU21" s="534"/>
      <c r="AV21" s="534"/>
      <c r="AW21" s="534"/>
      <c r="AX21" s="534"/>
      <c r="AY21" s="534"/>
      <c r="AZ21" s="534"/>
      <c r="BA21" s="534"/>
      <c r="BB21" s="534"/>
      <c r="BC21" s="534"/>
      <c r="BD21" s="534"/>
      <c r="BE21" s="534"/>
      <c r="BF21" s="428"/>
      <c r="BG21" s="535"/>
      <c r="BH21" s="535"/>
      <c r="BI21" s="535"/>
      <c r="BJ21" s="535"/>
      <c r="BK21" s="535"/>
      <c r="BL21" s="535"/>
      <c r="BM21" s="535"/>
      <c r="BN21" s="535"/>
      <c r="BO21" s="535"/>
      <c r="BP21" s="535"/>
      <c r="BQ21" s="535"/>
      <c r="BR21" s="535"/>
      <c r="BS21" s="535"/>
      <c r="BT21" s="536"/>
      <c r="BU21" s="537"/>
      <c r="BV21" s="537"/>
      <c r="BW21" s="536"/>
      <c r="BX21" s="434"/>
    </row>
    <row r="22" spans="1:256" ht="15" hidden="1">
      <c r="A22" s="574">
        <f>IF(B5=0,0,COUNTA(A5:A20)+1)</f>
        <v>17</v>
      </c>
      <c r="B22" s="433"/>
      <c r="C22" s="539"/>
      <c r="D22" s="540"/>
      <c r="E22" s="541"/>
      <c r="F22" s="575"/>
      <c r="G22" s="542"/>
      <c r="H22" s="526"/>
      <c r="I22" s="542"/>
      <c r="J22" s="528"/>
      <c r="K22" s="529"/>
      <c r="L22" s="530"/>
      <c r="M22" s="531"/>
      <c r="N22" s="527"/>
      <c r="O22" s="527"/>
      <c r="P22" s="532"/>
      <c r="Q22" s="533"/>
      <c r="R22" s="532"/>
      <c r="S22" s="533"/>
      <c r="T22" s="543"/>
      <c r="U22" s="533"/>
      <c r="V22" s="543"/>
      <c r="W22" s="533"/>
      <c r="X22" s="543"/>
      <c r="Y22" s="533"/>
      <c r="Z22" s="543"/>
      <c r="AA22" s="533"/>
      <c r="AB22" s="543"/>
      <c r="AC22" s="533"/>
      <c r="AD22" s="532"/>
      <c r="AE22" s="533"/>
      <c r="AF22" s="543"/>
      <c r="AG22" s="533"/>
      <c r="AH22" s="543"/>
      <c r="AI22" s="533"/>
      <c r="AJ22" s="532"/>
      <c r="AK22" s="533"/>
      <c r="AL22" s="543"/>
      <c r="AM22" s="533"/>
      <c r="AN22" s="543"/>
      <c r="AO22" s="533"/>
      <c r="AP22" s="568"/>
      <c r="AQ22" s="569"/>
      <c r="AR22" s="568"/>
      <c r="AS22" s="537"/>
      <c r="AT22" s="537"/>
      <c r="AU22" s="537"/>
      <c r="AV22" s="537"/>
      <c r="AW22" s="537"/>
      <c r="AX22" s="537"/>
      <c r="AY22" s="537"/>
      <c r="AZ22" s="537"/>
      <c r="BA22" s="537"/>
      <c r="BB22" s="537"/>
      <c r="BC22" s="537"/>
      <c r="BD22" s="537"/>
      <c r="BE22" s="537"/>
      <c r="BF22" s="428"/>
      <c r="BG22" s="535"/>
      <c r="BH22" s="535"/>
      <c r="BI22" s="535"/>
      <c r="BJ22" s="535"/>
      <c r="BK22" s="535"/>
      <c r="BL22" s="535"/>
      <c r="BM22" s="535"/>
      <c r="BN22" s="535"/>
      <c r="BO22" s="535"/>
      <c r="BP22" s="535"/>
      <c r="BQ22" s="535"/>
      <c r="BR22" s="535"/>
      <c r="BS22" s="535"/>
      <c r="BT22" s="536"/>
      <c r="BU22" s="537"/>
      <c r="BV22" s="537"/>
      <c r="BW22" s="536"/>
      <c r="BX22" s="434"/>
    </row>
    <row r="23" spans="1:256">
      <c r="A23" s="544">
        <f>IF(B5=0,0,COUNTA(A5:A20))</f>
        <v>16</v>
      </c>
      <c r="B23" s="545"/>
      <c r="C23" s="546"/>
      <c r="D23" s="546"/>
      <c r="E23" s="546"/>
      <c r="F23" s="524"/>
      <c r="G23" s="547"/>
      <c r="H23" s="548"/>
      <c r="I23" s="548"/>
      <c r="J23" s="548"/>
      <c r="K23" s="529"/>
      <c r="L23" s="548"/>
      <c r="M23" s="548"/>
      <c r="N23" s="546"/>
      <c r="O23" s="546"/>
      <c r="P23" s="546"/>
      <c r="Q23" s="546"/>
      <c r="R23" s="546"/>
      <c r="S23" s="546"/>
      <c r="T23" s="546"/>
      <c r="U23" s="546"/>
      <c r="V23" s="546"/>
      <c r="W23" s="546"/>
      <c r="X23" s="546"/>
      <c r="Y23" s="546"/>
      <c r="Z23" s="546"/>
      <c r="AA23" s="546"/>
      <c r="AB23" s="546"/>
      <c r="AC23" s="546"/>
      <c r="AD23" s="546"/>
      <c r="AE23" s="546"/>
      <c r="AF23" s="546"/>
      <c r="AG23" s="546"/>
      <c r="AH23" s="546"/>
      <c r="AI23" s="546"/>
      <c r="AJ23" s="546"/>
      <c r="AK23" s="546"/>
      <c r="AL23" s="546"/>
      <c r="AM23" s="546"/>
      <c r="AN23" s="546"/>
      <c r="AO23" s="546"/>
      <c r="AP23" s="546"/>
      <c r="AQ23" s="546"/>
      <c r="AR23" s="546"/>
      <c r="AS23" s="537"/>
      <c r="AT23" s="550"/>
      <c r="AU23" s="550"/>
      <c r="AV23" s="537"/>
      <c r="AW23" s="537"/>
      <c r="AX23" s="537"/>
      <c r="AY23" s="537"/>
      <c r="AZ23" s="537"/>
      <c r="BA23" s="537"/>
      <c r="BB23" s="537"/>
      <c r="BC23" s="550"/>
      <c r="BD23" s="550"/>
      <c r="BE23" s="550"/>
      <c r="BF23" s="428"/>
      <c r="BG23" s="428"/>
      <c r="BH23" s="428"/>
      <c r="BI23" s="433"/>
      <c r="BJ23" s="433"/>
      <c r="BK23" s="550"/>
      <c r="BL23" s="535"/>
      <c r="BM23" s="550"/>
      <c r="BN23" s="550"/>
      <c r="BO23" s="550"/>
      <c r="BP23" s="550"/>
      <c r="BQ23" s="550"/>
      <c r="BR23" s="535"/>
      <c r="BS23" s="550"/>
      <c r="BT23" s="550"/>
      <c r="BU23" s="537"/>
      <c r="BV23" s="550"/>
      <c r="BW23" s="433"/>
      <c r="BX23" s="434"/>
    </row>
    <row r="24" spans="1:256" customFormat="1" ht="14.1" customHeight="1">
      <c r="A24" s="212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3"/>
      <c r="BN24" s="213"/>
      <c r="BO24" s="213"/>
      <c r="BP24" s="213"/>
      <c r="BQ24" s="213"/>
      <c r="BR24" s="213"/>
      <c r="BS24" s="213"/>
      <c r="BT24" s="213"/>
      <c r="BU24" s="213"/>
      <c r="BV24" s="213"/>
      <c r="BW24" s="213"/>
      <c r="BX24" s="213"/>
      <c r="BY24" s="213"/>
      <c r="BZ24" s="213"/>
      <c r="CA24" s="213"/>
      <c r="CB24" s="213"/>
      <c r="CC24" s="213"/>
      <c r="CD24" s="213"/>
      <c r="CE24" s="213"/>
      <c r="CF24" s="213"/>
      <c r="CG24" s="213"/>
      <c r="CH24" s="213"/>
      <c r="CI24" s="213"/>
      <c r="CJ24" s="213"/>
      <c r="CK24" s="213"/>
      <c r="CL24" s="213"/>
      <c r="CM24" s="213"/>
      <c r="CN24" s="213"/>
      <c r="CO24" s="213"/>
      <c r="CP24" s="213"/>
      <c r="CQ24" s="213"/>
      <c r="CR24" s="213"/>
      <c r="CS24" s="213"/>
      <c r="CT24" s="213"/>
      <c r="CU24" s="213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4"/>
      <c r="GI24" s="214"/>
      <c r="GJ24" s="214"/>
      <c r="GK24" s="214"/>
      <c r="GL24" s="214"/>
      <c r="GM24" s="214"/>
      <c r="GN24" s="214"/>
      <c r="GO24" s="214"/>
      <c r="GP24" s="214"/>
      <c r="GQ24" s="214"/>
      <c r="GR24" s="214"/>
      <c r="GS24" s="214"/>
      <c r="GT24" s="214"/>
      <c r="GU24" s="214"/>
      <c r="GV24" s="214"/>
      <c r="GW24" s="214"/>
      <c r="GX24" s="214"/>
      <c r="GY24" s="214"/>
      <c r="GZ24" s="214"/>
      <c r="HA24" s="214"/>
      <c r="HB24" s="214"/>
      <c r="HC24" s="214"/>
      <c r="HD24" s="214"/>
      <c r="HE24" s="214"/>
      <c r="HF24" s="214"/>
      <c r="HG24" s="214"/>
      <c r="HH24" s="214"/>
      <c r="HI24" s="214"/>
      <c r="HJ24" s="214"/>
      <c r="HK24" s="214"/>
      <c r="HL24" s="214"/>
      <c r="HM24" s="214"/>
      <c r="HN24" s="214"/>
      <c r="HO24" s="214"/>
      <c r="HP24" s="214"/>
      <c r="HQ24" s="214"/>
      <c r="HR24" s="214"/>
      <c r="HS24" s="214"/>
      <c r="HT24" s="214"/>
      <c r="HU24" s="214"/>
      <c r="HV24" s="214"/>
      <c r="HW24" s="214"/>
      <c r="HX24" s="214"/>
      <c r="HY24" s="214"/>
      <c r="HZ24" s="214"/>
      <c r="IA24" s="214"/>
      <c r="IB24" s="214"/>
      <c r="IC24" s="214"/>
      <c r="ID24" s="214"/>
      <c r="IE24" s="214"/>
      <c r="IF24" s="214"/>
      <c r="IG24" s="214"/>
      <c r="IH24" s="214"/>
      <c r="II24" s="214"/>
      <c r="IJ24" s="214"/>
      <c r="IK24" s="214"/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</row>
    <row r="25" spans="1:256" customFormat="1" ht="14.1" customHeight="1">
      <c r="A25" s="215"/>
      <c r="B25" s="212"/>
      <c r="C25" s="212"/>
      <c r="D25" s="212"/>
      <c r="E25" s="212"/>
      <c r="F25" s="212"/>
      <c r="G25" s="212"/>
      <c r="H25" s="216"/>
      <c r="I25" s="217"/>
      <c r="J25" s="218"/>
      <c r="K25" s="216"/>
      <c r="L25" s="217"/>
      <c r="M25" s="218"/>
      <c r="N25" s="216"/>
      <c r="O25" s="217"/>
      <c r="P25" s="218"/>
      <c r="Q25" s="216"/>
      <c r="R25" s="217"/>
      <c r="S25" s="218"/>
      <c r="T25" s="216"/>
      <c r="U25" s="217"/>
      <c r="V25" s="216"/>
      <c r="W25" s="216"/>
      <c r="X25" s="217"/>
      <c r="Y25" s="218"/>
      <c r="Z25" s="216"/>
      <c r="AA25" s="217"/>
      <c r="AB25" s="217"/>
      <c r="AC25" s="217"/>
      <c r="AD25" s="217"/>
      <c r="AE25" s="217"/>
      <c r="AF25" s="217"/>
      <c r="AG25" s="212"/>
      <c r="AH25" s="212"/>
      <c r="AI25" s="212"/>
      <c r="AJ25" s="212"/>
      <c r="AK25" s="212"/>
      <c r="AL25" s="212"/>
      <c r="AM25" s="212"/>
      <c r="AN25" s="212"/>
      <c r="AO25" s="212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3"/>
      <c r="CE25" s="213"/>
      <c r="CF25" s="213"/>
      <c r="CG25" s="213"/>
      <c r="CH25" s="213"/>
      <c r="CI25" s="213"/>
      <c r="CJ25" s="213"/>
      <c r="CK25" s="213"/>
      <c r="CL25" s="213"/>
      <c r="CM25" s="213"/>
      <c r="CN25" s="213"/>
      <c r="CO25" s="213"/>
      <c r="CP25" s="213"/>
      <c r="CQ25" s="213"/>
      <c r="CR25" s="213"/>
      <c r="CS25" s="213"/>
      <c r="CT25" s="213"/>
      <c r="CU25" s="213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4"/>
      <c r="GI25" s="214"/>
      <c r="GJ25" s="214"/>
      <c r="GK25" s="214"/>
      <c r="GL25" s="214"/>
      <c r="GM25" s="214"/>
      <c r="GN25" s="214"/>
      <c r="GO25" s="214"/>
      <c r="GP25" s="214"/>
      <c r="GQ25" s="214"/>
      <c r="GR25" s="214"/>
      <c r="GS25" s="214"/>
      <c r="GT25" s="214"/>
      <c r="GU25" s="214"/>
      <c r="GV25" s="214"/>
      <c r="GW25" s="214"/>
      <c r="GX25" s="214"/>
      <c r="GY25" s="214"/>
      <c r="GZ25" s="214"/>
      <c r="HA25" s="214"/>
      <c r="HB25" s="214"/>
      <c r="HC25" s="214"/>
      <c r="HD25" s="214"/>
      <c r="HE25" s="214"/>
      <c r="HF25" s="214"/>
      <c r="HG25" s="214"/>
      <c r="HH25" s="214"/>
      <c r="HI25" s="214"/>
      <c r="HJ25" s="214"/>
      <c r="HK25" s="214"/>
      <c r="HL25" s="214"/>
      <c r="HM25" s="214"/>
      <c r="HN25" s="214"/>
      <c r="HO25" s="214"/>
      <c r="HP25" s="214"/>
      <c r="HQ25" s="214"/>
      <c r="HR25" s="214"/>
      <c r="HS25" s="214"/>
      <c r="HT25" s="214"/>
      <c r="HU25" s="214"/>
      <c r="HV25" s="214"/>
      <c r="HW25" s="214"/>
      <c r="HX25" s="214"/>
      <c r="HY25" s="214"/>
      <c r="HZ25" s="214"/>
      <c r="IA25" s="214"/>
      <c r="IB25" s="214"/>
      <c r="IC25" s="214"/>
      <c r="ID25" s="214"/>
      <c r="IE25" s="214"/>
      <c r="IF25" s="214"/>
      <c r="IG25" s="214"/>
      <c r="IH25" s="214"/>
      <c r="II25" s="214"/>
      <c r="IJ25" s="214"/>
      <c r="IK25" s="214"/>
      <c r="IL25" s="214"/>
      <c r="IM25" s="214"/>
      <c r="IN25" s="214"/>
      <c r="IO25" s="214"/>
      <c r="IP25" s="214"/>
      <c r="IQ25" s="214"/>
      <c r="IR25" s="214"/>
      <c r="IS25" s="214"/>
      <c r="IT25" s="214"/>
      <c r="IU25" s="214"/>
      <c r="IV25" s="214"/>
    </row>
    <row r="26" spans="1:256" customFormat="1" ht="14.1" customHeight="1">
      <c r="A26" s="215"/>
      <c r="B26" s="212"/>
      <c r="C26" s="212"/>
      <c r="D26" s="212"/>
      <c r="E26" s="212"/>
      <c r="F26" s="212"/>
      <c r="G26" s="212"/>
      <c r="H26" s="216"/>
      <c r="I26" s="212"/>
      <c r="J26" s="218"/>
      <c r="K26" s="216"/>
      <c r="L26" s="217"/>
      <c r="M26" s="218"/>
      <c r="N26" s="216"/>
      <c r="O26" s="217"/>
      <c r="P26" s="218"/>
      <c r="Q26" s="216"/>
      <c r="R26" s="217"/>
      <c r="S26" s="218"/>
      <c r="T26" s="216"/>
      <c r="U26" s="217"/>
      <c r="V26" s="218"/>
      <c r="W26" s="216"/>
      <c r="X26" s="217"/>
      <c r="Y26" s="218"/>
      <c r="Z26" s="218"/>
      <c r="AA26" s="217"/>
      <c r="AB26" s="217"/>
      <c r="AC26" s="217"/>
      <c r="AD26" s="217"/>
      <c r="AE26" s="217"/>
      <c r="AF26" s="217"/>
      <c r="AG26" s="212"/>
      <c r="AH26" s="212"/>
      <c r="AI26" s="212"/>
      <c r="AJ26" s="212"/>
      <c r="AK26" s="212"/>
      <c r="AL26" s="212"/>
      <c r="AM26" s="212"/>
      <c r="AN26" s="212"/>
      <c r="AO26" s="212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spans="1:256" customFormat="1" ht="14.1" customHeight="1">
      <c r="A27" s="215"/>
      <c r="B27" s="212"/>
      <c r="C27" s="212"/>
      <c r="D27" s="212"/>
      <c r="E27" s="212"/>
      <c r="F27" s="212"/>
      <c r="G27" s="212"/>
      <c r="H27" s="216"/>
      <c r="I27" s="217"/>
      <c r="J27" s="218"/>
      <c r="K27" s="216"/>
      <c r="L27" s="217"/>
      <c r="M27" s="218"/>
      <c r="N27" s="216"/>
      <c r="O27" s="217"/>
      <c r="P27" s="218"/>
      <c r="Q27" s="216"/>
      <c r="R27" s="217"/>
      <c r="S27" s="218"/>
      <c r="T27" s="216"/>
      <c r="U27" s="217"/>
      <c r="V27" s="218"/>
      <c r="W27" s="216"/>
      <c r="X27" s="217"/>
      <c r="Y27" s="218"/>
      <c r="Z27" s="218"/>
      <c r="AA27" s="217"/>
      <c r="AB27" s="217"/>
      <c r="AC27" s="217"/>
      <c r="AD27" s="217"/>
      <c r="AE27" s="217"/>
      <c r="AF27" s="217"/>
      <c r="AG27" s="212"/>
      <c r="AH27" s="212"/>
      <c r="AI27" s="212"/>
      <c r="AJ27" s="212"/>
      <c r="AK27" s="212"/>
      <c r="AL27" s="212"/>
      <c r="AM27" s="212"/>
      <c r="AN27" s="212"/>
      <c r="AO27" s="212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spans="1:256" customFormat="1" ht="15">
      <c r="A28" s="215"/>
      <c r="B28" s="212"/>
      <c r="C28" s="212"/>
      <c r="D28" s="212"/>
      <c r="E28" s="212"/>
      <c r="F28" s="212"/>
      <c r="G28" s="212"/>
      <c r="H28" s="216"/>
      <c r="I28" s="217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8"/>
      <c r="W28" s="216"/>
      <c r="X28" s="217"/>
      <c r="Y28" s="218"/>
      <c r="Z28" s="218"/>
      <c r="AA28" s="217"/>
      <c r="AB28" s="217"/>
      <c r="AC28" s="217"/>
      <c r="AD28" s="217"/>
      <c r="AE28" s="217"/>
      <c r="AF28" s="217"/>
      <c r="AG28" s="212"/>
      <c r="AH28" s="212"/>
      <c r="AI28" s="212"/>
      <c r="AJ28" s="212"/>
      <c r="AK28" s="212"/>
      <c r="AL28" s="212"/>
      <c r="AM28" s="212"/>
      <c r="AN28" s="212"/>
      <c r="AO28" s="212"/>
    </row>
    <row r="29" spans="1:256" customFormat="1" ht="15">
      <c r="A29" s="220" t="s">
        <v>205</v>
      </c>
      <c r="B29" s="220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6"/>
      <c r="AA29" s="217"/>
      <c r="AB29" s="217"/>
      <c r="AC29" s="217"/>
      <c r="AD29" s="217"/>
      <c r="AE29" s="217"/>
      <c r="AF29" s="217"/>
      <c r="AG29" s="212"/>
      <c r="AH29" s="212"/>
      <c r="AI29" s="212"/>
      <c r="AJ29" s="212"/>
      <c r="AK29" s="212"/>
      <c r="AL29" s="212"/>
      <c r="AM29" s="212"/>
      <c r="AN29" s="212"/>
      <c r="AO29" s="212"/>
    </row>
  </sheetData>
  <protectedRanges>
    <protectedRange sqref="L5:L21" name="Diapazons4"/>
    <protectedRange sqref="P5:AO21" name="Diapazons2"/>
    <protectedRange sqref="L21 A23 K21:K23 K5:L20 B21:D21 A5:B20 D5:D20 G5:G21" name="Diapazons1"/>
    <protectedRange sqref="J5:J22" name="Diapazons3"/>
    <protectedRange sqref="C9" name="Diapazons1_1"/>
    <protectedRange sqref="C13" name="Diapazons1_2"/>
    <protectedRange sqref="C14" name="Diapazons1_3"/>
    <protectedRange sqref="C19" name="Diapazons1_4"/>
    <protectedRange sqref="C7" name="Diapazons1_4_1"/>
    <protectedRange sqref="C10" name="Diapazons1_6"/>
    <protectedRange sqref="C5" name="Diapazons1_7"/>
    <protectedRange sqref="C12 C15" name="Diapazons1_8"/>
    <protectedRange sqref="C16" name="Diapazons1_9"/>
    <protectedRange sqref="C17" name="Diapazons1_10"/>
    <protectedRange sqref="C6" name="Diapazons1_6_2_1_1_1_8_4"/>
    <protectedRange sqref="C8" name="Diapazons1_6_2_1_1_1_8_5"/>
    <protectedRange sqref="C18" name="Diapazons1_6_2_1_1_1_8_6"/>
    <protectedRange sqref="C20" name="Diapazons1_6_2_1_1_1_8_7"/>
    <protectedRange sqref="C11" name="Diapazons1_12"/>
    <protectedRange sqref="A3" name="Diapazons1_13"/>
    <protectedRange sqref="Q3" name="Diapazons3_1"/>
    <protectedRange sqref="A1" name="Diapazons1_6_1"/>
    <protectedRange sqref="N25:N29" name="Diapazons4_1_1"/>
    <protectedRange sqref="R25:Z29" name="Diapazons2_1_1"/>
    <protectedRange sqref="I25:I29 M25:N29 A25:F29" name="Diapazons1_9_2_1_1_1_1"/>
    <protectedRange sqref="L25:L29" name="Diapazons3_1_1"/>
  </protectedRanges>
  <mergeCells count="23">
    <mergeCell ref="AO1:AP1"/>
    <mergeCell ref="AR1:AT1"/>
    <mergeCell ref="AV1:AW1"/>
    <mergeCell ref="Q3:AK3"/>
    <mergeCell ref="AO3:AY3"/>
    <mergeCell ref="AH4:AI4"/>
    <mergeCell ref="AJ4:AK4"/>
    <mergeCell ref="AL4:AM4"/>
    <mergeCell ref="AN4:AO4"/>
    <mergeCell ref="BA3:BO3"/>
    <mergeCell ref="Z4:AA4"/>
    <mergeCell ref="AB4:AC4"/>
    <mergeCell ref="AD4:AE4"/>
    <mergeCell ref="A1:AG2"/>
    <mergeCell ref="A3:B3"/>
    <mergeCell ref="D3:G3"/>
    <mergeCell ref="M3:P3"/>
    <mergeCell ref="P4:Q4"/>
    <mergeCell ref="R4:S4"/>
    <mergeCell ref="T4:U4"/>
    <mergeCell ref="V4:W4"/>
    <mergeCell ref="X4:Y4"/>
    <mergeCell ref="AF4:AG4"/>
  </mergeCells>
  <conditionalFormatting sqref="E5:E20">
    <cfRule type="expression" dxfId="862" priority="97" stopIfTrue="1">
      <formula>A5=0</formula>
    </cfRule>
  </conditionalFormatting>
  <conditionalFormatting sqref="F5:F20">
    <cfRule type="expression" dxfId="861" priority="101" stopIfTrue="1">
      <formula>A5=0</formula>
    </cfRule>
  </conditionalFormatting>
  <conditionalFormatting sqref="H5:H20">
    <cfRule type="expression" dxfId="860" priority="102" stopIfTrue="1">
      <formula>A5=0</formula>
    </cfRule>
  </conditionalFormatting>
  <conditionalFormatting sqref="P5:P20">
    <cfRule type="expression" dxfId="859" priority="103" stopIfTrue="1">
      <formula>A5=0</formula>
    </cfRule>
    <cfRule type="expression" dxfId="858" priority="104" stopIfTrue="1">
      <formula>P5=99</formula>
    </cfRule>
  </conditionalFormatting>
  <conditionalFormatting sqref="M5:M20">
    <cfRule type="expression" dxfId="857" priority="105" stopIfTrue="1">
      <formula>A5=0</formula>
    </cfRule>
  </conditionalFormatting>
  <conditionalFormatting sqref="N5:N20">
    <cfRule type="expression" dxfId="856" priority="106" stopIfTrue="1">
      <formula>A5=0</formula>
    </cfRule>
  </conditionalFormatting>
  <conditionalFormatting sqref="O5:O20">
    <cfRule type="expression" dxfId="855" priority="107" stopIfTrue="1">
      <formula>A5=0</formula>
    </cfRule>
  </conditionalFormatting>
  <conditionalFormatting sqref="Q5:Q20">
    <cfRule type="expression" dxfId="854" priority="108" stopIfTrue="1">
      <formula>A5=0</formula>
    </cfRule>
  </conditionalFormatting>
  <conditionalFormatting sqref="S5:S20">
    <cfRule type="expression" dxfId="853" priority="109" stopIfTrue="1">
      <formula>A5=0</formula>
    </cfRule>
  </conditionalFormatting>
  <conditionalFormatting sqref="U5:U20">
    <cfRule type="expression" dxfId="852" priority="110" stopIfTrue="1">
      <formula>A5=0</formula>
    </cfRule>
  </conditionalFormatting>
  <conditionalFormatting sqref="W5:W20">
    <cfRule type="expression" dxfId="851" priority="111" stopIfTrue="1">
      <formula>A5=0</formula>
    </cfRule>
  </conditionalFormatting>
  <conditionalFormatting sqref="Y5:Y20">
    <cfRule type="expression" dxfId="850" priority="112" stopIfTrue="1">
      <formula>A5=0</formula>
    </cfRule>
  </conditionalFormatting>
  <conditionalFormatting sqref="AA5:AA20">
    <cfRule type="expression" dxfId="849" priority="113" stopIfTrue="1">
      <formula>A5=0</formula>
    </cfRule>
  </conditionalFormatting>
  <conditionalFormatting sqref="B5:B20">
    <cfRule type="expression" dxfId="848" priority="114" stopIfTrue="1">
      <formula>J5=1</formula>
    </cfRule>
    <cfRule type="expression" dxfId="847" priority="115" stopIfTrue="1">
      <formula>J5=2</formula>
    </cfRule>
    <cfRule type="expression" dxfId="846" priority="116" stopIfTrue="1">
      <formula>J5=3</formula>
    </cfRule>
  </conditionalFormatting>
  <conditionalFormatting sqref="J5:J20">
    <cfRule type="cellIs" dxfId="845" priority="117" stopIfTrue="1" operator="equal">
      <formula>1</formula>
    </cfRule>
    <cfRule type="cellIs" dxfId="844" priority="118" stopIfTrue="1" operator="equal">
      <formula>2</formula>
    </cfRule>
    <cfRule type="cellIs" dxfId="843" priority="119" stopIfTrue="1" operator="equal">
      <formula>3</formula>
    </cfRule>
  </conditionalFormatting>
  <conditionalFormatting sqref="AC5:AC20">
    <cfRule type="expression" dxfId="842" priority="121" stopIfTrue="1">
      <formula>A5=0</formula>
    </cfRule>
  </conditionalFormatting>
  <conditionalFormatting sqref="AE5:AE20">
    <cfRule type="expression" dxfId="841" priority="122" stopIfTrue="1">
      <formula>A5=0</formula>
    </cfRule>
  </conditionalFormatting>
  <conditionalFormatting sqref="AG5:AG20">
    <cfRule type="expression" dxfId="840" priority="123" stopIfTrue="1">
      <formula>A5=0</formula>
    </cfRule>
  </conditionalFormatting>
  <conditionalFormatting sqref="AI5:AI20">
    <cfRule type="expression" dxfId="839" priority="124" stopIfTrue="1">
      <formula>A5=0</formula>
    </cfRule>
  </conditionalFormatting>
  <conditionalFormatting sqref="AK5:AK20">
    <cfRule type="expression" dxfId="838" priority="125" stopIfTrue="1">
      <formula>A5=0</formula>
    </cfRule>
  </conditionalFormatting>
  <conditionalFormatting sqref="AM5:AM20">
    <cfRule type="expression" dxfId="837" priority="126" stopIfTrue="1">
      <formula>A5=0</formula>
    </cfRule>
  </conditionalFormatting>
  <conditionalFormatting sqref="AO5:AO20">
    <cfRule type="expression" dxfId="836" priority="127" stopIfTrue="1">
      <formula>A5=0</formula>
    </cfRule>
  </conditionalFormatting>
  <conditionalFormatting sqref="I5:I20">
    <cfRule type="expression" dxfId="835" priority="128" stopIfTrue="1">
      <formula>A5=0</formula>
    </cfRule>
    <cfRule type="expression" dxfId="834" priority="129" stopIfTrue="1">
      <formula>I5&gt;150</formula>
    </cfRule>
    <cfRule type="expression" dxfId="833" priority="130" stopIfTrue="1">
      <formula>I5&lt;-150</formula>
    </cfRule>
  </conditionalFormatting>
  <conditionalFormatting sqref="R5:R20">
    <cfRule type="expression" dxfId="832" priority="131" stopIfTrue="1">
      <formula>A5=0</formula>
    </cfRule>
    <cfRule type="expression" dxfId="831" priority="132" stopIfTrue="1">
      <formula>R5=99</formula>
    </cfRule>
  </conditionalFormatting>
  <conditionalFormatting sqref="T5:T20">
    <cfRule type="expression" dxfId="830" priority="133" stopIfTrue="1">
      <formula>A5=0</formula>
    </cfRule>
    <cfRule type="expression" dxfId="829" priority="134" stopIfTrue="1">
      <formula>T5=99</formula>
    </cfRule>
  </conditionalFormatting>
  <conditionalFormatting sqref="V5:V20">
    <cfRule type="expression" dxfId="828" priority="135" stopIfTrue="1">
      <formula>A5=0</formula>
    </cfRule>
    <cfRule type="expression" dxfId="827" priority="136" stopIfTrue="1">
      <formula>V5=99</formula>
    </cfRule>
  </conditionalFormatting>
  <conditionalFormatting sqref="X5:X20">
    <cfRule type="expression" dxfId="826" priority="137" stopIfTrue="1">
      <formula>A5=0</formula>
    </cfRule>
    <cfRule type="expression" dxfId="825" priority="138" stopIfTrue="1">
      <formula>X5=99</formula>
    </cfRule>
  </conditionalFormatting>
  <conditionalFormatting sqref="Z5:Z20">
    <cfRule type="expression" dxfId="824" priority="139" stopIfTrue="1">
      <formula>A5=0</formula>
    </cfRule>
    <cfRule type="expression" dxfId="823" priority="140" stopIfTrue="1">
      <formula>Z5=99</formula>
    </cfRule>
  </conditionalFormatting>
  <conditionalFormatting sqref="AB5:AB20">
    <cfRule type="expression" dxfId="822" priority="141" stopIfTrue="1">
      <formula>A5=0</formula>
    </cfRule>
    <cfRule type="expression" dxfId="821" priority="142" stopIfTrue="1">
      <formula>AB5=99</formula>
    </cfRule>
  </conditionalFormatting>
  <conditionalFormatting sqref="AD5:AD20">
    <cfRule type="expression" dxfId="820" priority="143" stopIfTrue="1">
      <formula>A5=0</formula>
    </cfRule>
    <cfRule type="expression" dxfId="819" priority="144" stopIfTrue="1">
      <formula>AD5=99</formula>
    </cfRule>
  </conditionalFormatting>
  <conditionalFormatting sqref="AF5:AF20">
    <cfRule type="expression" dxfId="818" priority="145" stopIfTrue="1">
      <formula>A5=0</formula>
    </cfRule>
    <cfRule type="expression" dxfId="817" priority="146" stopIfTrue="1">
      <formula>AF5=99</formula>
    </cfRule>
  </conditionalFormatting>
  <conditionalFormatting sqref="AH5:AH20">
    <cfRule type="expression" dxfId="816" priority="147" stopIfTrue="1">
      <formula>A5=0</formula>
    </cfRule>
    <cfRule type="expression" dxfId="815" priority="148" stopIfTrue="1">
      <formula>AH5=99</formula>
    </cfRule>
  </conditionalFormatting>
  <conditionalFormatting sqref="AJ5:AJ20">
    <cfRule type="expression" dxfId="814" priority="149" stopIfTrue="1">
      <formula>A5=0</formula>
    </cfRule>
    <cfRule type="expression" dxfId="813" priority="150" stopIfTrue="1">
      <formula>AJ5=99</formula>
    </cfRule>
  </conditionalFormatting>
  <conditionalFormatting sqref="AL5:AL20">
    <cfRule type="expression" dxfId="812" priority="151" stopIfTrue="1">
      <formula>A5=0</formula>
    </cfRule>
    <cfRule type="expression" dxfId="811" priority="152" stopIfTrue="1">
      <formula>AL5=99</formula>
    </cfRule>
  </conditionalFormatting>
  <conditionalFormatting sqref="AN5:AN20">
    <cfRule type="expression" dxfId="810" priority="153" stopIfTrue="1">
      <formula>A5=0</formula>
    </cfRule>
    <cfRule type="expression" dxfId="809" priority="154" stopIfTrue="1">
      <formula>AN5=99</formula>
    </cfRule>
  </conditionalFormatting>
  <conditionalFormatting sqref="AS5:AS20">
    <cfRule type="expression" dxfId="808" priority="155" stopIfTrue="1">
      <formula>A5=0</formula>
    </cfRule>
  </conditionalFormatting>
  <conditionalFormatting sqref="AT5:AT20">
    <cfRule type="expression" dxfId="807" priority="156" stopIfTrue="1">
      <formula>A5=0</formula>
    </cfRule>
  </conditionalFormatting>
  <conditionalFormatting sqref="AU5:AU20">
    <cfRule type="expression" dxfId="806" priority="157" stopIfTrue="1">
      <formula>A5=0</formula>
    </cfRule>
  </conditionalFormatting>
  <conditionalFormatting sqref="AV5:AV20">
    <cfRule type="expression" dxfId="805" priority="158" stopIfTrue="1">
      <formula>A5=0</formula>
    </cfRule>
  </conditionalFormatting>
  <conditionalFormatting sqref="AW5:AW20">
    <cfRule type="expression" dxfId="804" priority="159" stopIfTrue="1">
      <formula>A5=0</formula>
    </cfRule>
  </conditionalFormatting>
  <conditionalFormatting sqref="AX5:AX20">
    <cfRule type="expression" dxfId="803" priority="160" stopIfTrue="1">
      <formula>A5=0</formula>
    </cfRule>
  </conditionalFormatting>
  <conditionalFormatting sqref="AY5:AY20">
    <cfRule type="expression" dxfId="802" priority="161" stopIfTrue="1">
      <formula>A5=0</formula>
    </cfRule>
  </conditionalFormatting>
  <conditionalFormatting sqref="AZ5:AZ20">
    <cfRule type="expression" dxfId="801" priority="162" stopIfTrue="1">
      <formula>A5=0</formula>
    </cfRule>
  </conditionalFormatting>
  <conditionalFormatting sqref="BA5:BA20">
    <cfRule type="expression" dxfId="800" priority="163" stopIfTrue="1">
      <formula>A5=0</formula>
    </cfRule>
  </conditionalFormatting>
  <conditionalFormatting sqref="BB5:BB20">
    <cfRule type="expression" dxfId="799" priority="164" stopIfTrue="1">
      <formula>A5=0</formula>
    </cfRule>
  </conditionalFormatting>
  <conditionalFormatting sqref="BC5:BC20">
    <cfRule type="expression" dxfId="798" priority="165" stopIfTrue="1">
      <formula>A5=0</formula>
    </cfRule>
  </conditionalFormatting>
  <conditionalFormatting sqref="BD5:BD20">
    <cfRule type="expression" dxfId="797" priority="166" stopIfTrue="1">
      <formula>A5=0</formula>
    </cfRule>
  </conditionalFormatting>
  <conditionalFormatting sqref="BE5:BE20">
    <cfRule type="expression" dxfId="796" priority="167" stopIfTrue="1">
      <formula>A5=0</formula>
    </cfRule>
  </conditionalFormatting>
  <conditionalFormatting sqref="BG5:BG20">
    <cfRule type="expression" dxfId="795" priority="168" stopIfTrue="1">
      <formula>A5=0</formula>
    </cfRule>
  </conditionalFormatting>
  <conditionalFormatting sqref="BH5:BH20">
    <cfRule type="expression" dxfId="794" priority="169" stopIfTrue="1">
      <formula>A5=0</formula>
    </cfRule>
  </conditionalFormatting>
  <conditionalFormatting sqref="BI5:BI20">
    <cfRule type="expression" dxfId="793" priority="170" stopIfTrue="1">
      <formula>A5=0</formula>
    </cfRule>
  </conditionalFormatting>
  <conditionalFormatting sqref="BJ5:BJ20">
    <cfRule type="expression" dxfId="792" priority="171" stopIfTrue="1">
      <formula>A5=0</formula>
    </cfRule>
  </conditionalFormatting>
  <conditionalFormatting sqref="BK5:BK20">
    <cfRule type="expression" dxfId="791" priority="172" stopIfTrue="1">
      <formula>A5=0</formula>
    </cfRule>
  </conditionalFormatting>
  <conditionalFormatting sqref="BL5:BL20">
    <cfRule type="expression" dxfId="790" priority="173" stopIfTrue="1">
      <formula>A5=0</formula>
    </cfRule>
  </conditionalFormatting>
  <conditionalFormatting sqref="BM5:BM20">
    <cfRule type="expression" dxfId="789" priority="174" stopIfTrue="1">
      <formula>A5=0</formula>
    </cfRule>
  </conditionalFormatting>
  <conditionalFormatting sqref="BN5:BN20">
    <cfRule type="expression" dxfId="788" priority="175" stopIfTrue="1">
      <formula>A5=0</formula>
    </cfRule>
  </conditionalFormatting>
  <conditionalFormatting sqref="BO5:BO20">
    <cfRule type="expression" dxfId="787" priority="176" stopIfTrue="1">
      <formula>A5=0</formula>
    </cfRule>
  </conditionalFormatting>
  <conditionalFormatting sqref="BP5:BP20">
    <cfRule type="expression" dxfId="786" priority="177" stopIfTrue="1">
      <formula>A5=0</formula>
    </cfRule>
  </conditionalFormatting>
  <conditionalFormatting sqref="BQ5:BQ20">
    <cfRule type="expression" dxfId="785" priority="178" stopIfTrue="1">
      <formula>A5=0</formula>
    </cfRule>
  </conditionalFormatting>
  <conditionalFormatting sqref="BR5:BR20">
    <cfRule type="expression" dxfId="784" priority="179" stopIfTrue="1">
      <formula>A5=0</formula>
    </cfRule>
  </conditionalFormatting>
  <conditionalFormatting sqref="BS5:BS20">
    <cfRule type="expression" dxfId="783" priority="180" stopIfTrue="1">
      <formula>A5=0</formula>
    </cfRule>
  </conditionalFormatting>
  <conditionalFormatting sqref="BT5:BT20">
    <cfRule type="expression" dxfId="782" priority="181" stopIfTrue="1">
      <formula>A5=0</formula>
    </cfRule>
  </conditionalFormatting>
  <conditionalFormatting sqref="BU5:BU20">
    <cfRule type="expression" dxfId="781" priority="182" stopIfTrue="1">
      <formula>A5=0</formula>
    </cfRule>
  </conditionalFormatting>
  <conditionalFormatting sqref="BV5:BV20">
    <cfRule type="expression" dxfId="780" priority="183" stopIfTrue="1">
      <formula>A5=0</formula>
    </cfRule>
  </conditionalFormatting>
  <conditionalFormatting sqref="BW5:BW20">
    <cfRule type="expression" dxfId="779" priority="184" stopIfTrue="1">
      <formula>A5=0</formula>
    </cfRule>
  </conditionalFormatting>
  <conditionalFormatting sqref="K5:K20">
    <cfRule type="expression" dxfId="778" priority="185" stopIfTrue="1">
      <formula>A5=0</formula>
    </cfRule>
  </conditionalFormatting>
  <conditionalFormatting sqref="Q3:AK3">
    <cfRule type="expression" dxfId="777" priority="95" stopIfTrue="1">
      <formula>$Q$3=0</formula>
    </cfRule>
  </conditionalFormatting>
  <conditionalFormatting sqref="H3">
    <cfRule type="cellIs" dxfId="776" priority="96" stopIfTrue="1" operator="equal">
      <formula>0</formula>
    </cfRule>
  </conditionalFormatting>
  <conditionalFormatting sqref="G25:G28">
    <cfRule type="expression" dxfId="775" priority="89" stopIfTrue="1">
      <formula>A25=0</formula>
    </cfRule>
  </conditionalFormatting>
  <conditionalFormatting sqref="H25:H28">
    <cfRule type="expression" dxfId="774" priority="88" stopIfTrue="1">
      <formula>A25=0</formula>
    </cfRule>
  </conditionalFormatting>
  <conditionalFormatting sqref="J25:J28">
    <cfRule type="expression" dxfId="773" priority="87" stopIfTrue="1">
      <formula>A25=0</formula>
    </cfRule>
  </conditionalFormatting>
  <conditionalFormatting sqref="R25:R29">
    <cfRule type="expression" dxfId="772" priority="85" stopIfTrue="1">
      <formula>A25=0</formula>
    </cfRule>
    <cfRule type="expression" dxfId="771" priority="86" stopIfTrue="1">
      <formula>R25=99</formula>
    </cfRule>
  </conditionalFormatting>
  <conditionalFormatting sqref="O25:O29 AA25:AA29">
    <cfRule type="expression" dxfId="770" priority="84" stopIfTrue="1">
      <formula>A25=0</formula>
    </cfRule>
  </conditionalFormatting>
  <conditionalFormatting sqref="P25:P29">
    <cfRule type="expression" dxfId="769" priority="83" stopIfTrue="1">
      <formula>A25=0</formula>
    </cfRule>
  </conditionalFormatting>
  <conditionalFormatting sqref="S25:S29">
    <cfRule type="expression" dxfId="768" priority="82" stopIfTrue="1">
      <formula>A25=0</formula>
    </cfRule>
  </conditionalFormatting>
  <conditionalFormatting sqref="W25:W29">
    <cfRule type="expression" dxfId="767" priority="81" stopIfTrue="1">
      <formula>A25=0</formula>
    </cfRule>
  </conditionalFormatting>
  <conditionalFormatting sqref="Y25:Y29">
    <cfRule type="expression" dxfId="766" priority="80" stopIfTrue="1">
      <formula>A25=0</formula>
    </cfRule>
  </conditionalFormatting>
  <conditionalFormatting sqref="D25:D28">
    <cfRule type="expression" dxfId="765" priority="77" stopIfTrue="1">
      <formula>L25=1</formula>
    </cfRule>
    <cfRule type="expression" dxfId="764" priority="78" stopIfTrue="1">
      <formula>L25=2</formula>
    </cfRule>
    <cfRule type="expression" dxfId="763" priority="79" stopIfTrue="1">
      <formula>L25=3</formula>
    </cfRule>
  </conditionalFormatting>
  <conditionalFormatting sqref="T25:T29">
    <cfRule type="expression" dxfId="762" priority="75" stopIfTrue="1">
      <formula>A25=0</formula>
    </cfRule>
    <cfRule type="expression" dxfId="761" priority="76" stopIfTrue="1">
      <formula>T25=99</formula>
    </cfRule>
  </conditionalFormatting>
  <conditionalFormatting sqref="V26:V29">
    <cfRule type="expression" dxfId="760" priority="73" stopIfTrue="1">
      <formula>A26=0</formula>
    </cfRule>
    <cfRule type="expression" dxfId="759" priority="74" stopIfTrue="1">
      <formula>V26=99</formula>
    </cfRule>
  </conditionalFormatting>
  <conditionalFormatting sqref="X25:X29">
    <cfRule type="expression" dxfId="758" priority="71" stopIfTrue="1">
      <formula>A25=0</formula>
    </cfRule>
    <cfRule type="expression" dxfId="757" priority="72" stopIfTrue="1">
      <formula>X25=99</formula>
    </cfRule>
  </conditionalFormatting>
  <conditionalFormatting sqref="Z26:Z29">
    <cfRule type="expression" dxfId="756" priority="69" stopIfTrue="1">
      <formula>A26=0</formula>
    </cfRule>
    <cfRule type="expression" dxfId="755" priority="70" stopIfTrue="1">
      <formula>Z26=99</formula>
    </cfRule>
  </conditionalFormatting>
  <conditionalFormatting sqref="M25:M29">
    <cfRule type="expression" dxfId="754" priority="68" stopIfTrue="1">
      <formula>A25=0</formula>
    </cfRule>
  </conditionalFormatting>
  <conditionalFormatting sqref="L25:L28">
    <cfRule type="cellIs" dxfId="753" priority="65" stopIfTrue="1" operator="equal">
      <formula>1</formula>
    </cfRule>
    <cfRule type="cellIs" dxfId="752" priority="66" stopIfTrue="1" operator="equal">
      <formula>2</formula>
    </cfRule>
    <cfRule type="cellIs" dxfId="751" priority="67" stopIfTrue="1" operator="equal">
      <formula>3</formula>
    </cfRule>
  </conditionalFormatting>
  <conditionalFormatting sqref="G25:G27">
    <cfRule type="expression" dxfId="750" priority="64" stopIfTrue="1">
      <formula>A25=0</formula>
    </cfRule>
  </conditionalFormatting>
  <conditionalFormatting sqref="H25:H28">
    <cfRule type="expression" dxfId="749" priority="63" stopIfTrue="1">
      <formula>A25=0</formula>
    </cfRule>
  </conditionalFormatting>
  <conditionalFormatting sqref="J25:J27">
    <cfRule type="expression" dxfId="748" priority="62" stopIfTrue="1">
      <formula>A25=0</formula>
    </cfRule>
  </conditionalFormatting>
  <conditionalFormatting sqref="R25:R27">
    <cfRule type="expression" dxfId="747" priority="60" stopIfTrue="1">
      <formula>A25=0</formula>
    </cfRule>
    <cfRule type="expression" dxfId="746" priority="61" stopIfTrue="1">
      <formula>R25=99</formula>
    </cfRule>
  </conditionalFormatting>
  <conditionalFormatting sqref="O25:O27">
    <cfRule type="expression" dxfId="745" priority="59" stopIfTrue="1">
      <formula>A25=0</formula>
    </cfRule>
  </conditionalFormatting>
  <conditionalFormatting sqref="P25:P27">
    <cfRule type="expression" dxfId="744" priority="58" stopIfTrue="1">
      <formula>A25=0</formula>
    </cfRule>
  </conditionalFormatting>
  <conditionalFormatting sqref="Q25:Q29">
    <cfRule type="expression" dxfId="743" priority="57" stopIfTrue="1">
      <formula>A25=0</formula>
    </cfRule>
  </conditionalFormatting>
  <conditionalFormatting sqref="S25:S27">
    <cfRule type="expression" dxfId="742" priority="56" stopIfTrue="1">
      <formula>A25=0</formula>
    </cfRule>
  </conditionalFormatting>
  <conditionalFormatting sqref="U25:U29">
    <cfRule type="expression" dxfId="741" priority="55" stopIfTrue="1">
      <formula>A25=0</formula>
    </cfRule>
  </conditionalFormatting>
  <conditionalFormatting sqref="W25:W27">
    <cfRule type="expression" dxfId="740" priority="54" stopIfTrue="1">
      <formula>A25=0</formula>
    </cfRule>
  </conditionalFormatting>
  <conditionalFormatting sqref="Y25:Y27">
    <cfRule type="expression" dxfId="739" priority="53" stopIfTrue="1">
      <formula>A25=0</formula>
    </cfRule>
  </conditionalFormatting>
  <conditionalFormatting sqref="D25:D27">
    <cfRule type="expression" dxfId="738" priority="50" stopIfTrue="1">
      <formula>L25=1</formula>
    </cfRule>
    <cfRule type="expression" dxfId="737" priority="51" stopIfTrue="1">
      <formula>L25=2</formula>
    </cfRule>
    <cfRule type="expression" dxfId="736" priority="52" stopIfTrue="1">
      <formula>L25=3</formula>
    </cfRule>
  </conditionalFormatting>
  <conditionalFormatting sqref="T25:T27">
    <cfRule type="expression" dxfId="735" priority="48" stopIfTrue="1">
      <formula>A25=0</formula>
    </cfRule>
    <cfRule type="expression" dxfId="734" priority="49" stopIfTrue="1">
      <formula>T25=99</formula>
    </cfRule>
  </conditionalFormatting>
  <conditionalFormatting sqref="V26:V27">
    <cfRule type="expression" dxfId="733" priority="46" stopIfTrue="1">
      <formula>A26=0</formula>
    </cfRule>
    <cfRule type="expression" dxfId="732" priority="47" stopIfTrue="1">
      <formula>V26=99</formula>
    </cfRule>
  </conditionalFormatting>
  <conditionalFormatting sqref="X25:X27">
    <cfRule type="expression" dxfId="731" priority="44" stopIfTrue="1">
      <formula>A25=0</formula>
    </cfRule>
    <cfRule type="expression" dxfId="730" priority="45" stopIfTrue="1">
      <formula>X25=99</formula>
    </cfRule>
  </conditionalFormatting>
  <conditionalFormatting sqref="Z26:Z27">
    <cfRule type="expression" dxfId="729" priority="42" stopIfTrue="1">
      <formula>A26=0</formula>
    </cfRule>
    <cfRule type="expression" dxfId="728" priority="43" stopIfTrue="1">
      <formula>Z26=99</formula>
    </cfRule>
  </conditionalFormatting>
  <conditionalFormatting sqref="M25:M27">
    <cfRule type="expression" dxfId="727" priority="41" stopIfTrue="1">
      <formula>A25=0</formula>
    </cfRule>
  </conditionalFormatting>
  <conditionalFormatting sqref="G25:G28">
    <cfRule type="expression" dxfId="726" priority="40" stopIfTrue="1">
      <formula>A25=0</formula>
    </cfRule>
  </conditionalFormatting>
  <conditionalFormatting sqref="H25:H28">
    <cfRule type="expression" dxfId="725" priority="39" stopIfTrue="1">
      <formula>A25=0</formula>
    </cfRule>
  </conditionalFormatting>
  <conditionalFormatting sqref="J25:J28">
    <cfRule type="expression" dxfId="724" priority="38" stopIfTrue="1">
      <formula>A25=0</formula>
    </cfRule>
  </conditionalFormatting>
  <conditionalFormatting sqref="R25:R29">
    <cfRule type="expression" dxfId="723" priority="36" stopIfTrue="1">
      <formula>A25=0</formula>
    </cfRule>
    <cfRule type="expression" dxfId="722" priority="37" stopIfTrue="1">
      <formula>R25=99</formula>
    </cfRule>
  </conditionalFormatting>
  <conditionalFormatting sqref="O25:O29">
    <cfRule type="expression" dxfId="721" priority="35" stopIfTrue="1">
      <formula>A25=0</formula>
    </cfRule>
  </conditionalFormatting>
  <conditionalFormatting sqref="P25:P29">
    <cfRule type="expression" dxfId="720" priority="34" stopIfTrue="1">
      <formula>A25=0</formula>
    </cfRule>
  </conditionalFormatting>
  <conditionalFormatting sqref="Q25:Q29">
    <cfRule type="expression" dxfId="719" priority="33" stopIfTrue="1">
      <formula>A25=0</formula>
    </cfRule>
  </conditionalFormatting>
  <conditionalFormatting sqref="S25:S29">
    <cfRule type="expression" dxfId="718" priority="32" stopIfTrue="1">
      <formula>A25=0</formula>
    </cfRule>
  </conditionalFormatting>
  <conditionalFormatting sqref="U25:U29">
    <cfRule type="expression" dxfId="717" priority="31" stopIfTrue="1">
      <formula>A25=0</formula>
    </cfRule>
  </conditionalFormatting>
  <conditionalFormatting sqref="W25:W29">
    <cfRule type="expression" dxfId="716" priority="30" stopIfTrue="1">
      <formula>A25=0</formula>
    </cfRule>
  </conditionalFormatting>
  <conditionalFormatting sqref="Y25:Y29">
    <cfRule type="expression" dxfId="715" priority="29" stopIfTrue="1">
      <formula>A25=0</formula>
    </cfRule>
  </conditionalFormatting>
  <conditionalFormatting sqref="D25:D28">
    <cfRule type="expression" dxfId="714" priority="26" stopIfTrue="1">
      <formula>L25=1</formula>
    </cfRule>
    <cfRule type="expression" dxfId="713" priority="27" stopIfTrue="1">
      <formula>L25=2</formula>
    </cfRule>
    <cfRule type="expression" dxfId="712" priority="28" stopIfTrue="1">
      <formula>L25=3</formula>
    </cfRule>
  </conditionalFormatting>
  <conditionalFormatting sqref="T25:T29">
    <cfRule type="expression" dxfId="711" priority="24" stopIfTrue="1">
      <formula>A25=0</formula>
    </cfRule>
    <cfRule type="expression" dxfId="710" priority="25" stopIfTrue="1">
      <formula>T25=99</formula>
    </cfRule>
  </conditionalFormatting>
  <conditionalFormatting sqref="V26:V29">
    <cfRule type="expression" dxfId="709" priority="22" stopIfTrue="1">
      <formula>A26=0</formula>
    </cfRule>
    <cfRule type="expression" dxfId="708" priority="23" stopIfTrue="1">
      <formula>V26=99</formula>
    </cfRule>
  </conditionalFormatting>
  <conditionalFormatting sqref="X25:X29">
    <cfRule type="expression" dxfId="707" priority="20" stopIfTrue="1">
      <formula>A25=0</formula>
    </cfRule>
    <cfRule type="expression" dxfId="706" priority="21" stopIfTrue="1">
      <formula>X25=99</formula>
    </cfRule>
  </conditionalFormatting>
  <conditionalFormatting sqref="Z26:Z29">
    <cfRule type="expression" dxfId="705" priority="18" stopIfTrue="1">
      <formula>A26=0</formula>
    </cfRule>
    <cfRule type="expression" dxfId="704" priority="19" stopIfTrue="1">
      <formula>Z26=99</formula>
    </cfRule>
  </conditionalFormatting>
  <conditionalFormatting sqref="M25:M29">
    <cfRule type="expression" dxfId="703" priority="17" stopIfTrue="1">
      <formula>A25=0</formula>
    </cfRule>
  </conditionalFormatting>
  <conditionalFormatting sqref="V26:V28 Z26:Z28">
    <cfRule type="expression" dxfId="702" priority="16" stopIfTrue="1">
      <formula>FR24=0</formula>
    </cfRule>
  </conditionalFormatting>
  <conditionalFormatting sqref="F26">
    <cfRule type="expression" dxfId="701" priority="15" stopIfTrue="1">
      <formula>A26=0</formula>
    </cfRule>
  </conditionalFormatting>
  <conditionalFormatting sqref="I26">
    <cfRule type="expression" dxfId="700" priority="14" stopIfTrue="1">
      <formula>E26=0</formula>
    </cfRule>
  </conditionalFormatting>
  <conditionalFormatting sqref="E26">
    <cfRule type="expression" dxfId="699" priority="90" stopIfTrue="1">
      <formula>FW24=0</formula>
    </cfRule>
  </conditionalFormatting>
  <conditionalFormatting sqref="AB25:AF25 AB29:AF29 AB26:AE28">
    <cfRule type="expression" dxfId="698" priority="91" stopIfTrue="1">
      <formula>Q25=0</formula>
    </cfRule>
  </conditionalFormatting>
  <conditionalFormatting sqref="AF26:AF28">
    <cfRule type="expression" dxfId="697" priority="13" stopIfTrue="1">
      <formula>U26=0</formula>
    </cfRule>
  </conditionalFormatting>
  <conditionalFormatting sqref="AP24:AR27">
    <cfRule type="expression" dxfId="696" priority="93" stopIfTrue="1">
      <formula>AB26=0</formula>
    </cfRule>
  </conditionalFormatting>
  <conditionalFormatting sqref="V25">
    <cfRule type="expression" dxfId="695" priority="11" stopIfTrue="1">
      <formula>C25=0</formula>
    </cfRule>
    <cfRule type="expression" dxfId="694" priority="12" stopIfTrue="1">
      <formula>V25=99</formula>
    </cfRule>
  </conditionalFormatting>
  <conditionalFormatting sqref="V25">
    <cfRule type="expression" dxfId="693" priority="9" stopIfTrue="1">
      <formula>C25=0</formula>
    </cfRule>
    <cfRule type="expression" dxfId="692" priority="10" stopIfTrue="1">
      <formula>V25=99</formula>
    </cfRule>
  </conditionalFormatting>
  <conditionalFormatting sqref="V25">
    <cfRule type="expression" dxfId="691" priority="7" stopIfTrue="1">
      <formula>C25=0</formula>
    </cfRule>
    <cfRule type="expression" dxfId="690" priority="8" stopIfTrue="1">
      <formula>V25=99</formula>
    </cfRule>
  </conditionalFormatting>
  <conditionalFormatting sqref="Z25">
    <cfRule type="expression" dxfId="689" priority="5" stopIfTrue="1">
      <formula>G25=0</formula>
    </cfRule>
    <cfRule type="expression" dxfId="688" priority="6" stopIfTrue="1">
      <formula>Z25=99</formula>
    </cfRule>
  </conditionalFormatting>
  <conditionalFormatting sqref="Z25">
    <cfRule type="expression" dxfId="687" priority="3" stopIfTrue="1">
      <formula>G25=0</formula>
    </cfRule>
    <cfRule type="expression" dxfId="686" priority="4" stopIfTrue="1">
      <formula>Z25=99</formula>
    </cfRule>
  </conditionalFormatting>
  <conditionalFormatting sqref="Z25">
    <cfRule type="expression" dxfId="685" priority="1" stopIfTrue="1">
      <formula>G25=0</formula>
    </cfRule>
    <cfRule type="expression" dxfId="684" priority="2" stopIfTrue="1">
      <formula>Z25=99</formula>
    </cfRule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1"/>
  <sheetViews>
    <sheetView topLeftCell="A16" workbookViewId="0">
      <selection activeCell="A26" sqref="A26:XFD31"/>
    </sheetView>
  </sheetViews>
  <sheetFormatPr defaultRowHeight="12.75"/>
  <cols>
    <col min="1" max="1" width="3.85546875" style="427" customWidth="1"/>
    <col min="2" max="2" width="19.85546875" style="427" customWidth="1"/>
    <col min="3" max="3" width="12.85546875" style="562" customWidth="1"/>
    <col min="4" max="4" width="5.7109375" style="427" customWidth="1"/>
    <col min="5" max="7" width="5.28515625" style="427" customWidth="1"/>
    <col min="8" max="8" width="6.5703125" style="427" customWidth="1"/>
    <col min="9" max="9" width="5.28515625" style="427" customWidth="1"/>
    <col min="10" max="12" width="3.7109375" style="427" customWidth="1"/>
    <col min="13" max="15" width="5.7109375" style="427" customWidth="1"/>
    <col min="16" max="37" width="3.7109375" style="427" customWidth="1"/>
    <col min="38" max="38" width="2.7109375" style="553" customWidth="1"/>
    <col min="39" max="39" width="5.85546875" style="553" hidden="1" customWidth="1"/>
    <col min="40" max="40" width="2.7109375" style="553" customWidth="1"/>
    <col min="41" max="51" width="4.7109375" style="427" customWidth="1"/>
    <col min="52" max="52" width="2.7109375" style="427" customWidth="1"/>
    <col min="53" max="63" width="4.7109375" style="427" customWidth="1"/>
    <col min="64" max="64" width="6.7109375" style="427" customWidth="1"/>
    <col min="65" max="67" width="7.7109375" style="427" customWidth="1"/>
    <col min="68" max="256" width="9.140625" style="427"/>
    <col min="257" max="257" width="3.85546875" style="427" customWidth="1"/>
    <col min="258" max="258" width="19.85546875" style="427" customWidth="1"/>
    <col min="259" max="259" width="12.85546875" style="427" customWidth="1"/>
    <col min="260" max="260" width="5.7109375" style="427" customWidth="1"/>
    <col min="261" max="263" width="5.28515625" style="427" customWidth="1"/>
    <col min="264" max="264" width="6.5703125" style="427" customWidth="1"/>
    <col min="265" max="265" width="5.28515625" style="427" customWidth="1"/>
    <col min="266" max="268" width="3.7109375" style="427" customWidth="1"/>
    <col min="269" max="271" width="5.7109375" style="427" customWidth="1"/>
    <col min="272" max="293" width="3.7109375" style="427" customWidth="1"/>
    <col min="294" max="294" width="2.7109375" style="427" customWidth="1"/>
    <col min="295" max="295" width="0" style="427" hidden="1" customWidth="1"/>
    <col min="296" max="296" width="2.7109375" style="427" customWidth="1"/>
    <col min="297" max="307" width="4.7109375" style="427" customWidth="1"/>
    <col min="308" max="308" width="2.7109375" style="427" customWidth="1"/>
    <col min="309" max="319" width="4.7109375" style="427" customWidth="1"/>
    <col min="320" max="320" width="6.7109375" style="427" customWidth="1"/>
    <col min="321" max="323" width="7.7109375" style="427" customWidth="1"/>
    <col min="324" max="512" width="9.140625" style="427"/>
    <col min="513" max="513" width="3.85546875" style="427" customWidth="1"/>
    <col min="514" max="514" width="19.85546875" style="427" customWidth="1"/>
    <col min="515" max="515" width="12.85546875" style="427" customWidth="1"/>
    <col min="516" max="516" width="5.7109375" style="427" customWidth="1"/>
    <col min="517" max="519" width="5.28515625" style="427" customWidth="1"/>
    <col min="520" max="520" width="6.5703125" style="427" customWidth="1"/>
    <col min="521" max="521" width="5.28515625" style="427" customWidth="1"/>
    <col min="522" max="524" width="3.7109375" style="427" customWidth="1"/>
    <col min="525" max="527" width="5.7109375" style="427" customWidth="1"/>
    <col min="528" max="549" width="3.7109375" style="427" customWidth="1"/>
    <col min="550" max="550" width="2.7109375" style="427" customWidth="1"/>
    <col min="551" max="551" width="0" style="427" hidden="1" customWidth="1"/>
    <col min="552" max="552" width="2.7109375" style="427" customWidth="1"/>
    <col min="553" max="563" width="4.7109375" style="427" customWidth="1"/>
    <col min="564" max="564" width="2.7109375" style="427" customWidth="1"/>
    <col min="565" max="575" width="4.7109375" style="427" customWidth="1"/>
    <col min="576" max="576" width="6.7109375" style="427" customWidth="1"/>
    <col min="577" max="579" width="7.7109375" style="427" customWidth="1"/>
    <col min="580" max="768" width="9.140625" style="427"/>
    <col min="769" max="769" width="3.85546875" style="427" customWidth="1"/>
    <col min="770" max="770" width="19.85546875" style="427" customWidth="1"/>
    <col min="771" max="771" width="12.85546875" style="427" customWidth="1"/>
    <col min="772" max="772" width="5.7109375" style="427" customWidth="1"/>
    <col min="773" max="775" width="5.28515625" style="427" customWidth="1"/>
    <col min="776" max="776" width="6.5703125" style="427" customWidth="1"/>
    <col min="777" max="777" width="5.28515625" style="427" customWidth="1"/>
    <col min="778" max="780" width="3.7109375" style="427" customWidth="1"/>
    <col min="781" max="783" width="5.7109375" style="427" customWidth="1"/>
    <col min="784" max="805" width="3.7109375" style="427" customWidth="1"/>
    <col min="806" max="806" width="2.7109375" style="427" customWidth="1"/>
    <col min="807" max="807" width="0" style="427" hidden="1" customWidth="1"/>
    <col min="808" max="808" width="2.7109375" style="427" customWidth="1"/>
    <col min="809" max="819" width="4.7109375" style="427" customWidth="1"/>
    <col min="820" max="820" width="2.7109375" style="427" customWidth="1"/>
    <col min="821" max="831" width="4.7109375" style="427" customWidth="1"/>
    <col min="832" max="832" width="6.7109375" style="427" customWidth="1"/>
    <col min="833" max="835" width="7.7109375" style="427" customWidth="1"/>
    <col min="836" max="1024" width="9.140625" style="427"/>
    <col min="1025" max="1025" width="3.85546875" style="427" customWidth="1"/>
    <col min="1026" max="1026" width="19.85546875" style="427" customWidth="1"/>
    <col min="1027" max="1027" width="12.85546875" style="427" customWidth="1"/>
    <col min="1028" max="1028" width="5.7109375" style="427" customWidth="1"/>
    <col min="1029" max="1031" width="5.28515625" style="427" customWidth="1"/>
    <col min="1032" max="1032" width="6.5703125" style="427" customWidth="1"/>
    <col min="1033" max="1033" width="5.28515625" style="427" customWidth="1"/>
    <col min="1034" max="1036" width="3.7109375" style="427" customWidth="1"/>
    <col min="1037" max="1039" width="5.7109375" style="427" customWidth="1"/>
    <col min="1040" max="1061" width="3.7109375" style="427" customWidth="1"/>
    <col min="1062" max="1062" width="2.7109375" style="427" customWidth="1"/>
    <col min="1063" max="1063" width="0" style="427" hidden="1" customWidth="1"/>
    <col min="1064" max="1064" width="2.7109375" style="427" customWidth="1"/>
    <col min="1065" max="1075" width="4.7109375" style="427" customWidth="1"/>
    <col min="1076" max="1076" width="2.7109375" style="427" customWidth="1"/>
    <col min="1077" max="1087" width="4.7109375" style="427" customWidth="1"/>
    <col min="1088" max="1088" width="6.7109375" style="427" customWidth="1"/>
    <col min="1089" max="1091" width="7.7109375" style="427" customWidth="1"/>
    <col min="1092" max="1280" width="9.140625" style="427"/>
    <col min="1281" max="1281" width="3.85546875" style="427" customWidth="1"/>
    <col min="1282" max="1282" width="19.85546875" style="427" customWidth="1"/>
    <col min="1283" max="1283" width="12.85546875" style="427" customWidth="1"/>
    <col min="1284" max="1284" width="5.7109375" style="427" customWidth="1"/>
    <col min="1285" max="1287" width="5.28515625" style="427" customWidth="1"/>
    <col min="1288" max="1288" width="6.5703125" style="427" customWidth="1"/>
    <col min="1289" max="1289" width="5.28515625" style="427" customWidth="1"/>
    <col min="1290" max="1292" width="3.7109375" style="427" customWidth="1"/>
    <col min="1293" max="1295" width="5.7109375" style="427" customWidth="1"/>
    <col min="1296" max="1317" width="3.7109375" style="427" customWidth="1"/>
    <col min="1318" max="1318" width="2.7109375" style="427" customWidth="1"/>
    <col min="1319" max="1319" width="0" style="427" hidden="1" customWidth="1"/>
    <col min="1320" max="1320" width="2.7109375" style="427" customWidth="1"/>
    <col min="1321" max="1331" width="4.7109375" style="427" customWidth="1"/>
    <col min="1332" max="1332" width="2.7109375" style="427" customWidth="1"/>
    <col min="1333" max="1343" width="4.7109375" style="427" customWidth="1"/>
    <col min="1344" max="1344" width="6.7109375" style="427" customWidth="1"/>
    <col min="1345" max="1347" width="7.7109375" style="427" customWidth="1"/>
    <col min="1348" max="1536" width="9.140625" style="427"/>
    <col min="1537" max="1537" width="3.85546875" style="427" customWidth="1"/>
    <col min="1538" max="1538" width="19.85546875" style="427" customWidth="1"/>
    <col min="1539" max="1539" width="12.85546875" style="427" customWidth="1"/>
    <col min="1540" max="1540" width="5.7109375" style="427" customWidth="1"/>
    <col min="1541" max="1543" width="5.28515625" style="427" customWidth="1"/>
    <col min="1544" max="1544" width="6.5703125" style="427" customWidth="1"/>
    <col min="1545" max="1545" width="5.28515625" style="427" customWidth="1"/>
    <col min="1546" max="1548" width="3.7109375" style="427" customWidth="1"/>
    <col min="1549" max="1551" width="5.7109375" style="427" customWidth="1"/>
    <col min="1552" max="1573" width="3.7109375" style="427" customWidth="1"/>
    <col min="1574" max="1574" width="2.7109375" style="427" customWidth="1"/>
    <col min="1575" max="1575" width="0" style="427" hidden="1" customWidth="1"/>
    <col min="1576" max="1576" width="2.7109375" style="427" customWidth="1"/>
    <col min="1577" max="1587" width="4.7109375" style="427" customWidth="1"/>
    <col min="1588" max="1588" width="2.7109375" style="427" customWidth="1"/>
    <col min="1589" max="1599" width="4.7109375" style="427" customWidth="1"/>
    <col min="1600" max="1600" width="6.7109375" style="427" customWidth="1"/>
    <col min="1601" max="1603" width="7.7109375" style="427" customWidth="1"/>
    <col min="1604" max="1792" width="9.140625" style="427"/>
    <col min="1793" max="1793" width="3.85546875" style="427" customWidth="1"/>
    <col min="1794" max="1794" width="19.85546875" style="427" customWidth="1"/>
    <col min="1795" max="1795" width="12.85546875" style="427" customWidth="1"/>
    <col min="1796" max="1796" width="5.7109375" style="427" customWidth="1"/>
    <col min="1797" max="1799" width="5.28515625" style="427" customWidth="1"/>
    <col min="1800" max="1800" width="6.5703125" style="427" customWidth="1"/>
    <col min="1801" max="1801" width="5.28515625" style="427" customWidth="1"/>
    <col min="1802" max="1804" width="3.7109375" style="427" customWidth="1"/>
    <col min="1805" max="1807" width="5.7109375" style="427" customWidth="1"/>
    <col min="1808" max="1829" width="3.7109375" style="427" customWidth="1"/>
    <col min="1830" max="1830" width="2.7109375" style="427" customWidth="1"/>
    <col min="1831" max="1831" width="0" style="427" hidden="1" customWidth="1"/>
    <col min="1832" max="1832" width="2.7109375" style="427" customWidth="1"/>
    <col min="1833" max="1843" width="4.7109375" style="427" customWidth="1"/>
    <col min="1844" max="1844" width="2.7109375" style="427" customWidth="1"/>
    <col min="1845" max="1855" width="4.7109375" style="427" customWidth="1"/>
    <col min="1856" max="1856" width="6.7109375" style="427" customWidth="1"/>
    <col min="1857" max="1859" width="7.7109375" style="427" customWidth="1"/>
    <col min="1860" max="2048" width="9.140625" style="427"/>
    <col min="2049" max="2049" width="3.85546875" style="427" customWidth="1"/>
    <col min="2050" max="2050" width="19.85546875" style="427" customWidth="1"/>
    <col min="2051" max="2051" width="12.85546875" style="427" customWidth="1"/>
    <col min="2052" max="2052" width="5.7109375" style="427" customWidth="1"/>
    <col min="2053" max="2055" width="5.28515625" style="427" customWidth="1"/>
    <col min="2056" max="2056" width="6.5703125" style="427" customWidth="1"/>
    <col min="2057" max="2057" width="5.28515625" style="427" customWidth="1"/>
    <col min="2058" max="2060" width="3.7109375" style="427" customWidth="1"/>
    <col min="2061" max="2063" width="5.7109375" style="427" customWidth="1"/>
    <col min="2064" max="2085" width="3.7109375" style="427" customWidth="1"/>
    <col min="2086" max="2086" width="2.7109375" style="427" customWidth="1"/>
    <col min="2087" max="2087" width="0" style="427" hidden="1" customWidth="1"/>
    <col min="2088" max="2088" width="2.7109375" style="427" customWidth="1"/>
    <col min="2089" max="2099" width="4.7109375" style="427" customWidth="1"/>
    <col min="2100" max="2100" width="2.7109375" style="427" customWidth="1"/>
    <col min="2101" max="2111" width="4.7109375" style="427" customWidth="1"/>
    <col min="2112" max="2112" width="6.7109375" style="427" customWidth="1"/>
    <col min="2113" max="2115" width="7.7109375" style="427" customWidth="1"/>
    <col min="2116" max="2304" width="9.140625" style="427"/>
    <col min="2305" max="2305" width="3.85546875" style="427" customWidth="1"/>
    <col min="2306" max="2306" width="19.85546875" style="427" customWidth="1"/>
    <col min="2307" max="2307" width="12.85546875" style="427" customWidth="1"/>
    <col min="2308" max="2308" width="5.7109375" style="427" customWidth="1"/>
    <col min="2309" max="2311" width="5.28515625" style="427" customWidth="1"/>
    <col min="2312" max="2312" width="6.5703125" style="427" customWidth="1"/>
    <col min="2313" max="2313" width="5.28515625" style="427" customWidth="1"/>
    <col min="2314" max="2316" width="3.7109375" style="427" customWidth="1"/>
    <col min="2317" max="2319" width="5.7109375" style="427" customWidth="1"/>
    <col min="2320" max="2341" width="3.7109375" style="427" customWidth="1"/>
    <col min="2342" max="2342" width="2.7109375" style="427" customWidth="1"/>
    <col min="2343" max="2343" width="0" style="427" hidden="1" customWidth="1"/>
    <col min="2344" max="2344" width="2.7109375" style="427" customWidth="1"/>
    <col min="2345" max="2355" width="4.7109375" style="427" customWidth="1"/>
    <col min="2356" max="2356" width="2.7109375" style="427" customWidth="1"/>
    <col min="2357" max="2367" width="4.7109375" style="427" customWidth="1"/>
    <col min="2368" max="2368" width="6.7109375" style="427" customWidth="1"/>
    <col min="2369" max="2371" width="7.7109375" style="427" customWidth="1"/>
    <col min="2372" max="2560" width="9.140625" style="427"/>
    <col min="2561" max="2561" width="3.85546875" style="427" customWidth="1"/>
    <col min="2562" max="2562" width="19.85546875" style="427" customWidth="1"/>
    <col min="2563" max="2563" width="12.85546875" style="427" customWidth="1"/>
    <col min="2564" max="2564" width="5.7109375" style="427" customWidth="1"/>
    <col min="2565" max="2567" width="5.28515625" style="427" customWidth="1"/>
    <col min="2568" max="2568" width="6.5703125" style="427" customWidth="1"/>
    <col min="2569" max="2569" width="5.28515625" style="427" customWidth="1"/>
    <col min="2570" max="2572" width="3.7109375" style="427" customWidth="1"/>
    <col min="2573" max="2575" width="5.7109375" style="427" customWidth="1"/>
    <col min="2576" max="2597" width="3.7109375" style="427" customWidth="1"/>
    <col min="2598" max="2598" width="2.7109375" style="427" customWidth="1"/>
    <col min="2599" max="2599" width="0" style="427" hidden="1" customWidth="1"/>
    <col min="2600" max="2600" width="2.7109375" style="427" customWidth="1"/>
    <col min="2601" max="2611" width="4.7109375" style="427" customWidth="1"/>
    <col min="2612" max="2612" width="2.7109375" style="427" customWidth="1"/>
    <col min="2613" max="2623" width="4.7109375" style="427" customWidth="1"/>
    <col min="2624" max="2624" width="6.7109375" style="427" customWidth="1"/>
    <col min="2625" max="2627" width="7.7109375" style="427" customWidth="1"/>
    <col min="2628" max="2816" width="9.140625" style="427"/>
    <col min="2817" max="2817" width="3.85546875" style="427" customWidth="1"/>
    <col min="2818" max="2818" width="19.85546875" style="427" customWidth="1"/>
    <col min="2819" max="2819" width="12.85546875" style="427" customWidth="1"/>
    <col min="2820" max="2820" width="5.7109375" style="427" customWidth="1"/>
    <col min="2821" max="2823" width="5.28515625" style="427" customWidth="1"/>
    <col min="2824" max="2824" width="6.5703125" style="427" customWidth="1"/>
    <col min="2825" max="2825" width="5.28515625" style="427" customWidth="1"/>
    <col min="2826" max="2828" width="3.7109375" style="427" customWidth="1"/>
    <col min="2829" max="2831" width="5.7109375" style="427" customWidth="1"/>
    <col min="2832" max="2853" width="3.7109375" style="427" customWidth="1"/>
    <col min="2854" max="2854" width="2.7109375" style="427" customWidth="1"/>
    <col min="2855" max="2855" width="0" style="427" hidden="1" customWidth="1"/>
    <col min="2856" max="2856" width="2.7109375" style="427" customWidth="1"/>
    <col min="2857" max="2867" width="4.7109375" style="427" customWidth="1"/>
    <col min="2868" max="2868" width="2.7109375" style="427" customWidth="1"/>
    <col min="2869" max="2879" width="4.7109375" style="427" customWidth="1"/>
    <col min="2880" max="2880" width="6.7109375" style="427" customWidth="1"/>
    <col min="2881" max="2883" width="7.7109375" style="427" customWidth="1"/>
    <col min="2884" max="3072" width="9.140625" style="427"/>
    <col min="3073" max="3073" width="3.85546875" style="427" customWidth="1"/>
    <col min="3074" max="3074" width="19.85546875" style="427" customWidth="1"/>
    <col min="3075" max="3075" width="12.85546875" style="427" customWidth="1"/>
    <col min="3076" max="3076" width="5.7109375" style="427" customWidth="1"/>
    <col min="3077" max="3079" width="5.28515625" style="427" customWidth="1"/>
    <col min="3080" max="3080" width="6.5703125" style="427" customWidth="1"/>
    <col min="3081" max="3081" width="5.28515625" style="427" customWidth="1"/>
    <col min="3082" max="3084" width="3.7109375" style="427" customWidth="1"/>
    <col min="3085" max="3087" width="5.7109375" style="427" customWidth="1"/>
    <col min="3088" max="3109" width="3.7109375" style="427" customWidth="1"/>
    <col min="3110" max="3110" width="2.7109375" style="427" customWidth="1"/>
    <col min="3111" max="3111" width="0" style="427" hidden="1" customWidth="1"/>
    <col min="3112" max="3112" width="2.7109375" style="427" customWidth="1"/>
    <col min="3113" max="3123" width="4.7109375" style="427" customWidth="1"/>
    <col min="3124" max="3124" width="2.7109375" style="427" customWidth="1"/>
    <col min="3125" max="3135" width="4.7109375" style="427" customWidth="1"/>
    <col min="3136" max="3136" width="6.7109375" style="427" customWidth="1"/>
    <col min="3137" max="3139" width="7.7109375" style="427" customWidth="1"/>
    <col min="3140" max="3328" width="9.140625" style="427"/>
    <col min="3329" max="3329" width="3.85546875" style="427" customWidth="1"/>
    <col min="3330" max="3330" width="19.85546875" style="427" customWidth="1"/>
    <col min="3331" max="3331" width="12.85546875" style="427" customWidth="1"/>
    <col min="3332" max="3332" width="5.7109375" style="427" customWidth="1"/>
    <col min="3333" max="3335" width="5.28515625" style="427" customWidth="1"/>
    <col min="3336" max="3336" width="6.5703125" style="427" customWidth="1"/>
    <col min="3337" max="3337" width="5.28515625" style="427" customWidth="1"/>
    <col min="3338" max="3340" width="3.7109375" style="427" customWidth="1"/>
    <col min="3341" max="3343" width="5.7109375" style="427" customWidth="1"/>
    <col min="3344" max="3365" width="3.7109375" style="427" customWidth="1"/>
    <col min="3366" max="3366" width="2.7109375" style="427" customWidth="1"/>
    <col min="3367" max="3367" width="0" style="427" hidden="1" customWidth="1"/>
    <col min="3368" max="3368" width="2.7109375" style="427" customWidth="1"/>
    <col min="3369" max="3379" width="4.7109375" style="427" customWidth="1"/>
    <col min="3380" max="3380" width="2.7109375" style="427" customWidth="1"/>
    <col min="3381" max="3391" width="4.7109375" style="427" customWidth="1"/>
    <col min="3392" max="3392" width="6.7109375" style="427" customWidth="1"/>
    <col min="3393" max="3395" width="7.7109375" style="427" customWidth="1"/>
    <col min="3396" max="3584" width="9.140625" style="427"/>
    <col min="3585" max="3585" width="3.85546875" style="427" customWidth="1"/>
    <col min="3586" max="3586" width="19.85546875" style="427" customWidth="1"/>
    <col min="3587" max="3587" width="12.85546875" style="427" customWidth="1"/>
    <col min="3588" max="3588" width="5.7109375" style="427" customWidth="1"/>
    <col min="3589" max="3591" width="5.28515625" style="427" customWidth="1"/>
    <col min="3592" max="3592" width="6.5703125" style="427" customWidth="1"/>
    <col min="3593" max="3593" width="5.28515625" style="427" customWidth="1"/>
    <col min="3594" max="3596" width="3.7109375" style="427" customWidth="1"/>
    <col min="3597" max="3599" width="5.7109375" style="427" customWidth="1"/>
    <col min="3600" max="3621" width="3.7109375" style="427" customWidth="1"/>
    <col min="3622" max="3622" width="2.7109375" style="427" customWidth="1"/>
    <col min="3623" max="3623" width="0" style="427" hidden="1" customWidth="1"/>
    <col min="3624" max="3624" width="2.7109375" style="427" customWidth="1"/>
    <col min="3625" max="3635" width="4.7109375" style="427" customWidth="1"/>
    <col min="3636" max="3636" width="2.7109375" style="427" customWidth="1"/>
    <col min="3637" max="3647" width="4.7109375" style="427" customWidth="1"/>
    <col min="3648" max="3648" width="6.7109375" style="427" customWidth="1"/>
    <col min="3649" max="3651" width="7.7109375" style="427" customWidth="1"/>
    <col min="3652" max="3840" width="9.140625" style="427"/>
    <col min="3841" max="3841" width="3.85546875" style="427" customWidth="1"/>
    <col min="3842" max="3842" width="19.85546875" style="427" customWidth="1"/>
    <col min="3843" max="3843" width="12.85546875" style="427" customWidth="1"/>
    <col min="3844" max="3844" width="5.7109375" style="427" customWidth="1"/>
    <col min="3845" max="3847" width="5.28515625" style="427" customWidth="1"/>
    <col min="3848" max="3848" width="6.5703125" style="427" customWidth="1"/>
    <col min="3849" max="3849" width="5.28515625" style="427" customWidth="1"/>
    <col min="3850" max="3852" width="3.7109375" style="427" customWidth="1"/>
    <col min="3853" max="3855" width="5.7109375" style="427" customWidth="1"/>
    <col min="3856" max="3877" width="3.7109375" style="427" customWidth="1"/>
    <col min="3878" max="3878" width="2.7109375" style="427" customWidth="1"/>
    <col min="3879" max="3879" width="0" style="427" hidden="1" customWidth="1"/>
    <col min="3880" max="3880" width="2.7109375" style="427" customWidth="1"/>
    <col min="3881" max="3891" width="4.7109375" style="427" customWidth="1"/>
    <col min="3892" max="3892" width="2.7109375" style="427" customWidth="1"/>
    <col min="3893" max="3903" width="4.7109375" style="427" customWidth="1"/>
    <col min="3904" max="3904" width="6.7109375" style="427" customWidth="1"/>
    <col min="3905" max="3907" width="7.7109375" style="427" customWidth="1"/>
    <col min="3908" max="4096" width="9.140625" style="427"/>
    <col min="4097" max="4097" width="3.85546875" style="427" customWidth="1"/>
    <col min="4098" max="4098" width="19.85546875" style="427" customWidth="1"/>
    <col min="4099" max="4099" width="12.85546875" style="427" customWidth="1"/>
    <col min="4100" max="4100" width="5.7109375" style="427" customWidth="1"/>
    <col min="4101" max="4103" width="5.28515625" style="427" customWidth="1"/>
    <col min="4104" max="4104" width="6.5703125" style="427" customWidth="1"/>
    <col min="4105" max="4105" width="5.28515625" style="427" customWidth="1"/>
    <col min="4106" max="4108" width="3.7109375" style="427" customWidth="1"/>
    <col min="4109" max="4111" width="5.7109375" style="427" customWidth="1"/>
    <col min="4112" max="4133" width="3.7109375" style="427" customWidth="1"/>
    <col min="4134" max="4134" width="2.7109375" style="427" customWidth="1"/>
    <col min="4135" max="4135" width="0" style="427" hidden="1" customWidth="1"/>
    <col min="4136" max="4136" width="2.7109375" style="427" customWidth="1"/>
    <col min="4137" max="4147" width="4.7109375" style="427" customWidth="1"/>
    <col min="4148" max="4148" width="2.7109375" style="427" customWidth="1"/>
    <col min="4149" max="4159" width="4.7109375" style="427" customWidth="1"/>
    <col min="4160" max="4160" width="6.7109375" style="427" customWidth="1"/>
    <col min="4161" max="4163" width="7.7109375" style="427" customWidth="1"/>
    <col min="4164" max="4352" width="9.140625" style="427"/>
    <col min="4353" max="4353" width="3.85546875" style="427" customWidth="1"/>
    <col min="4354" max="4354" width="19.85546875" style="427" customWidth="1"/>
    <col min="4355" max="4355" width="12.85546875" style="427" customWidth="1"/>
    <col min="4356" max="4356" width="5.7109375" style="427" customWidth="1"/>
    <col min="4357" max="4359" width="5.28515625" style="427" customWidth="1"/>
    <col min="4360" max="4360" width="6.5703125" style="427" customWidth="1"/>
    <col min="4361" max="4361" width="5.28515625" style="427" customWidth="1"/>
    <col min="4362" max="4364" width="3.7109375" style="427" customWidth="1"/>
    <col min="4365" max="4367" width="5.7109375" style="427" customWidth="1"/>
    <col min="4368" max="4389" width="3.7109375" style="427" customWidth="1"/>
    <col min="4390" max="4390" width="2.7109375" style="427" customWidth="1"/>
    <col min="4391" max="4391" width="0" style="427" hidden="1" customWidth="1"/>
    <col min="4392" max="4392" width="2.7109375" style="427" customWidth="1"/>
    <col min="4393" max="4403" width="4.7109375" style="427" customWidth="1"/>
    <col min="4404" max="4404" width="2.7109375" style="427" customWidth="1"/>
    <col min="4405" max="4415" width="4.7109375" style="427" customWidth="1"/>
    <col min="4416" max="4416" width="6.7109375" style="427" customWidth="1"/>
    <col min="4417" max="4419" width="7.7109375" style="427" customWidth="1"/>
    <col min="4420" max="4608" width="9.140625" style="427"/>
    <col min="4609" max="4609" width="3.85546875" style="427" customWidth="1"/>
    <col min="4610" max="4610" width="19.85546875" style="427" customWidth="1"/>
    <col min="4611" max="4611" width="12.85546875" style="427" customWidth="1"/>
    <col min="4612" max="4612" width="5.7109375" style="427" customWidth="1"/>
    <col min="4613" max="4615" width="5.28515625" style="427" customWidth="1"/>
    <col min="4616" max="4616" width="6.5703125" style="427" customWidth="1"/>
    <col min="4617" max="4617" width="5.28515625" style="427" customWidth="1"/>
    <col min="4618" max="4620" width="3.7109375" style="427" customWidth="1"/>
    <col min="4621" max="4623" width="5.7109375" style="427" customWidth="1"/>
    <col min="4624" max="4645" width="3.7109375" style="427" customWidth="1"/>
    <col min="4646" max="4646" width="2.7109375" style="427" customWidth="1"/>
    <col min="4647" max="4647" width="0" style="427" hidden="1" customWidth="1"/>
    <col min="4648" max="4648" width="2.7109375" style="427" customWidth="1"/>
    <col min="4649" max="4659" width="4.7109375" style="427" customWidth="1"/>
    <col min="4660" max="4660" width="2.7109375" style="427" customWidth="1"/>
    <col min="4661" max="4671" width="4.7109375" style="427" customWidth="1"/>
    <col min="4672" max="4672" width="6.7109375" style="427" customWidth="1"/>
    <col min="4673" max="4675" width="7.7109375" style="427" customWidth="1"/>
    <col min="4676" max="4864" width="9.140625" style="427"/>
    <col min="4865" max="4865" width="3.85546875" style="427" customWidth="1"/>
    <col min="4866" max="4866" width="19.85546875" style="427" customWidth="1"/>
    <col min="4867" max="4867" width="12.85546875" style="427" customWidth="1"/>
    <col min="4868" max="4868" width="5.7109375" style="427" customWidth="1"/>
    <col min="4869" max="4871" width="5.28515625" style="427" customWidth="1"/>
    <col min="4872" max="4872" width="6.5703125" style="427" customWidth="1"/>
    <col min="4873" max="4873" width="5.28515625" style="427" customWidth="1"/>
    <col min="4874" max="4876" width="3.7109375" style="427" customWidth="1"/>
    <col min="4877" max="4879" width="5.7109375" style="427" customWidth="1"/>
    <col min="4880" max="4901" width="3.7109375" style="427" customWidth="1"/>
    <col min="4902" max="4902" width="2.7109375" style="427" customWidth="1"/>
    <col min="4903" max="4903" width="0" style="427" hidden="1" customWidth="1"/>
    <col min="4904" max="4904" width="2.7109375" style="427" customWidth="1"/>
    <col min="4905" max="4915" width="4.7109375" style="427" customWidth="1"/>
    <col min="4916" max="4916" width="2.7109375" style="427" customWidth="1"/>
    <col min="4917" max="4927" width="4.7109375" style="427" customWidth="1"/>
    <col min="4928" max="4928" width="6.7109375" style="427" customWidth="1"/>
    <col min="4929" max="4931" width="7.7109375" style="427" customWidth="1"/>
    <col min="4932" max="5120" width="9.140625" style="427"/>
    <col min="5121" max="5121" width="3.85546875" style="427" customWidth="1"/>
    <col min="5122" max="5122" width="19.85546875" style="427" customWidth="1"/>
    <col min="5123" max="5123" width="12.85546875" style="427" customWidth="1"/>
    <col min="5124" max="5124" width="5.7109375" style="427" customWidth="1"/>
    <col min="5125" max="5127" width="5.28515625" style="427" customWidth="1"/>
    <col min="5128" max="5128" width="6.5703125" style="427" customWidth="1"/>
    <col min="5129" max="5129" width="5.28515625" style="427" customWidth="1"/>
    <col min="5130" max="5132" width="3.7109375" style="427" customWidth="1"/>
    <col min="5133" max="5135" width="5.7109375" style="427" customWidth="1"/>
    <col min="5136" max="5157" width="3.7109375" style="427" customWidth="1"/>
    <col min="5158" max="5158" width="2.7109375" style="427" customWidth="1"/>
    <col min="5159" max="5159" width="0" style="427" hidden="1" customWidth="1"/>
    <col min="5160" max="5160" width="2.7109375" style="427" customWidth="1"/>
    <col min="5161" max="5171" width="4.7109375" style="427" customWidth="1"/>
    <col min="5172" max="5172" width="2.7109375" style="427" customWidth="1"/>
    <col min="5173" max="5183" width="4.7109375" style="427" customWidth="1"/>
    <col min="5184" max="5184" width="6.7109375" style="427" customWidth="1"/>
    <col min="5185" max="5187" width="7.7109375" style="427" customWidth="1"/>
    <col min="5188" max="5376" width="9.140625" style="427"/>
    <col min="5377" max="5377" width="3.85546875" style="427" customWidth="1"/>
    <col min="5378" max="5378" width="19.85546875" style="427" customWidth="1"/>
    <col min="5379" max="5379" width="12.85546875" style="427" customWidth="1"/>
    <col min="5380" max="5380" width="5.7109375" style="427" customWidth="1"/>
    <col min="5381" max="5383" width="5.28515625" style="427" customWidth="1"/>
    <col min="5384" max="5384" width="6.5703125" style="427" customWidth="1"/>
    <col min="5385" max="5385" width="5.28515625" style="427" customWidth="1"/>
    <col min="5386" max="5388" width="3.7109375" style="427" customWidth="1"/>
    <col min="5389" max="5391" width="5.7109375" style="427" customWidth="1"/>
    <col min="5392" max="5413" width="3.7109375" style="427" customWidth="1"/>
    <col min="5414" max="5414" width="2.7109375" style="427" customWidth="1"/>
    <col min="5415" max="5415" width="0" style="427" hidden="1" customWidth="1"/>
    <col min="5416" max="5416" width="2.7109375" style="427" customWidth="1"/>
    <col min="5417" max="5427" width="4.7109375" style="427" customWidth="1"/>
    <col min="5428" max="5428" width="2.7109375" style="427" customWidth="1"/>
    <col min="5429" max="5439" width="4.7109375" style="427" customWidth="1"/>
    <col min="5440" max="5440" width="6.7109375" style="427" customWidth="1"/>
    <col min="5441" max="5443" width="7.7109375" style="427" customWidth="1"/>
    <col min="5444" max="5632" width="9.140625" style="427"/>
    <col min="5633" max="5633" width="3.85546875" style="427" customWidth="1"/>
    <col min="5634" max="5634" width="19.85546875" style="427" customWidth="1"/>
    <col min="5635" max="5635" width="12.85546875" style="427" customWidth="1"/>
    <col min="5636" max="5636" width="5.7109375" style="427" customWidth="1"/>
    <col min="5637" max="5639" width="5.28515625" style="427" customWidth="1"/>
    <col min="5640" max="5640" width="6.5703125" style="427" customWidth="1"/>
    <col min="5641" max="5641" width="5.28515625" style="427" customWidth="1"/>
    <col min="5642" max="5644" width="3.7109375" style="427" customWidth="1"/>
    <col min="5645" max="5647" width="5.7109375" style="427" customWidth="1"/>
    <col min="5648" max="5669" width="3.7109375" style="427" customWidth="1"/>
    <col min="5670" max="5670" width="2.7109375" style="427" customWidth="1"/>
    <col min="5671" max="5671" width="0" style="427" hidden="1" customWidth="1"/>
    <col min="5672" max="5672" width="2.7109375" style="427" customWidth="1"/>
    <col min="5673" max="5683" width="4.7109375" style="427" customWidth="1"/>
    <col min="5684" max="5684" width="2.7109375" style="427" customWidth="1"/>
    <col min="5685" max="5695" width="4.7109375" style="427" customWidth="1"/>
    <col min="5696" max="5696" width="6.7109375" style="427" customWidth="1"/>
    <col min="5697" max="5699" width="7.7109375" style="427" customWidth="1"/>
    <col min="5700" max="5888" width="9.140625" style="427"/>
    <col min="5889" max="5889" width="3.85546875" style="427" customWidth="1"/>
    <col min="5890" max="5890" width="19.85546875" style="427" customWidth="1"/>
    <col min="5891" max="5891" width="12.85546875" style="427" customWidth="1"/>
    <col min="5892" max="5892" width="5.7109375" style="427" customWidth="1"/>
    <col min="5893" max="5895" width="5.28515625" style="427" customWidth="1"/>
    <col min="5896" max="5896" width="6.5703125" style="427" customWidth="1"/>
    <col min="5897" max="5897" width="5.28515625" style="427" customWidth="1"/>
    <col min="5898" max="5900" width="3.7109375" style="427" customWidth="1"/>
    <col min="5901" max="5903" width="5.7109375" style="427" customWidth="1"/>
    <col min="5904" max="5925" width="3.7109375" style="427" customWidth="1"/>
    <col min="5926" max="5926" width="2.7109375" style="427" customWidth="1"/>
    <col min="5927" max="5927" width="0" style="427" hidden="1" customWidth="1"/>
    <col min="5928" max="5928" width="2.7109375" style="427" customWidth="1"/>
    <col min="5929" max="5939" width="4.7109375" style="427" customWidth="1"/>
    <col min="5940" max="5940" width="2.7109375" style="427" customWidth="1"/>
    <col min="5941" max="5951" width="4.7109375" style="427" customWidth="1"/>
    <col min="5952" max="5952" width="6.7109375" style="427" customWidth="1"/>
    <col min="5953" max="5955" width="7.7109375" style="427" customWidth="1"/>
    <col min="5956" max="6144" width="9.140625" style="427"/>
    <col min="6145" max="6145" width="3.85546875" style="427" customWidth="1"/>
    <col min="6146" max="6146" width="19.85546875" style="427" customWidth="1"/>
    <col min="6147" max="6147" width="12.85546875" style="427" customWidth="1"/>
    <col min="6148" max="6148" width="5.7109375" style="427" customWidth="1"/>
    <col min="6149" max="6151" width="5.28515625" style="427" customWidth="1"/>
    <col min="6152" max="6152" width="6.5703125" style="427" customWidth="1"/>
    <col min="6153" max="6153" width="5.28515625" style="427" customWidth="1"/>
    <col min="6154" max="6156" width="3.7109375" style="427" customWidth="1"/>
    <col min="6157" max="6159" width="5.7109375" style="427" customWidth="1"/>
    <col min="6160" max="6181" width="3.7109375" style="427" customWidth="1"/>
    <col min="6182" max="6182" width="2.7109375" style="427" customWidth="1"/>
    <col min="6183" max="6183" width="0" style="427" hidden="1" customWidth="1"/>
    <col min="6184" max="6184" width="2.7109375" style="427" customWidth="1"/>
    <col min="6185" max="6195" width="4.7109375" style="427" customWidth="1"/>
    <col min="6196" max="6196" width="2.7109375" style="427" customWidth="1"/>
    <col min="6197" max="6207" width="4.7109375" style="427" customWidth="1"/>
    <col min="6208" max="6208" width="6.7109375" style="427" customWidth="1"/>
    <col min="6209" max="6211" width="7.7109375" style="427" customWidth="1"/>
    <col min="6212" max="6400" width="9.140625" style="427"/>
    <col min="6401" max="6401" width="3.85546875" style="427" customWidth="1"/>
    <col min="6402" max="6402" width="19.85546875" style="427" customWidth="1"/>
    <col min="6403" max="6403" width="12.85546875" style="427" customWidth="1"/>
    <col min="6404" max="6404" width="5.7109375" style="427" customWidth="1"/>
    <col min="6405" max="6407" width="5.28515625" style="427" customWidth="1"/>
    <col min="6408" max="6408" width="6.5703125" style="427" customWidth="1"/>
    <col min="6409" max="6409" width="5.28515625" style="427" customWidth="1"/>
    <col min="6410" max="6412" width="3.7109375" style="427" customWidth="1"/>
    <col min="6413" max="6415" width="5.7109375" style="427" customWidth="1"/>
    <col min="6416" max="6437" width="3.7109375" style="427" customWidth="1"/>
    <col min="6438" max="6438" width="2.7109375" style="427" customWidth="1"/>
    <col min="6439" max="6439" width="0" style="427" hidden="1" customWidth="1"/>
    <col min="6440" max="6440" width="2.7109375" style="427" customWidth="1"/>
    <col min="6441" max="6451" width="4.7109375" style="427" customWidth="1"/>
    <col min="6452" max="6452" width="2.7109375" style="427" customWidth="1"/>
    <col min="6453" max="6463" width="4.7109375" style="427" customWidth="1"/>
    <col min="6464" max="6464" width="6.7109375" style="427" customWidth="1"/>
    <col min="6465" max="6467" width="7.7109375" style="427" customWidth="1"/>
    <col min="6468" max="6656" width="9.140625" style="427"/>
    <col min="6657" max="6657" width="3.85546875" style="427" customWidth="1"/>
    <col min="6658" max="6658" width="19.85546875" style="427" customWidth="1"/>
    <col min="6659" max="6659" width="12.85546875" style="427" customWidth="1"/>
    <col min="6660" max="6660" width="5.7109375" style="427" customWidth="1"/>
    <col min="6661" max="6663" width="5.28515625" style="427" customWidth="1"/>
    <col min="6664" max="6664" width="6.5703125" style="427" customWidth="1"/>
    <col min="6665" max="6665" width="5.28515625" style="427" customWidth="1"/>
    <col min="6666" max="6668" width="3.7109375" style="427" customWidth="1"/>
    <col min="6669" max="6671" width="5.7109375" style="427" customWidth="1"/>
    <col min="6672" max="6693" width="3.7109375" style="427" customWidth="1"/>
    <col min="6694" max="6694" width="2.7109375" style="427" customWidth="1"/>
    <col min="6695" max="6695" width="0" style="427" hidden="1" customWidth="1"/>
    <col min="6696" max="6696" width="2.7109375" style="427" customWidth="1"/>
    <col min="6697" max="6707" width="4.7109375" style="427" customWidth="1"/>
    <col min="6708" max="6708" width="2.7109375" style="427" customWidth="1"/>
    <col min="6709" max="6719" width="4.7109375" style="427" customWidth="1"/>
    <col min="6720" max="6720" width="6.7109375" style="427" customWidth="1"/>
    <col min="6721" max="6723" width="7.7109375" style="427" customWidth="1"/>
    <col min="6724" max="6912" width="9.140625" style="427"/>
    <col min="6913" max="6913" width="3.85546875" style="427" customWidth="1"/>
    <col min="6914" max="6914" width="19.85546875" style="427" customWidth="1"/>
    <col min="6915" max="6915" width="12.85546875" style="427" customWidth="1"/>
    <col min="6916" max="6916" width="5.7109375" style="427" customWidth="1"/>
    <col min="6917" max="6919" width="5.28515625" style="427" customWidth="1"/>
    <col min="6920" max="6920" width="6.5703125" style="427" customWidth="1"/>
    <col min="6921" max="6921" width="5.28515625" style="427" customWidth="1"/>
    <col min="6922" max="6924" width="3.7109375" style="427" customWidth="1"/>
    <col min="6925" max="6927" width="5.7109375" style="427" customWidth="1"/>
    <col min="6928" max="6949" width="3.7109375" style="427" customWidth="1"/>
    <col min="6950" max="6950" width="2.7109375" style="427" customWidth="1"/>
    <col min="6951" max="6951" width="0" style="427" hidden="1" customWidth="1"/>
    <col min="6952" max="6952" width="2.7109375" style="427" customWidth="1"/>
    <col min="6953" max="6963" width="4.7109375" style="427" customWidth="1"/>
    <col min="6964" max="6964" width="2.7109375" style="427" customWidth="1"/>
    <col min="6965" max="6975" width="4.7109375" style="427" customWidth="1"/>
    <col min="6976" max="6976" width="6.7109375" style="427" customWidth="1"/>
    <col min="6977" max="6979" width="7.7109375" style="427" customWidth="1"/>
    <col min="6980" max="7168" width="9.140625" style="427"/>
    <col min="7169" max="7169" width="3.85546875" style="427" customWidth="1"/>
    <col min="7170" max="7170" width="19.85546875" style="427" customWidth="1"/>
    <col min="7171" max="7171" width="12.85546875" style="427" customWidth="1"/>
    <col min="7172" max="7172" width="5.7109375" style="427" customWidth="1"/>
    <col min="7173" max="7175" width="5.28515625" style="427" customWidth="1"/>
    <col min="7176" max="7176" width="6.5703125" style="427" customWidth="1"/>
    <col min="7177" max="7177" width="5.28515625" style="427" customWidth="1"/>
    <col min="7178" max="7180" width="3.7109375" style="427" customWidth="1"/>
    <col min="7181" max="7183" width="5.7109375" style="427" customWidth="1"/>
    <col min="7184" max="7205" width="3.7109375" style="427" customWidth="1"/>
    <col min="7206" max="7206" width="2.7109375" style="427" customWidth="1"/>
    <col min="7207" max="7207" width="0" style="427" hidden="1" customWidth="1"/>
    <col min="7208" max="7208" width="2.7109375" style="427" customWidth="1"/>
    <col min="7209" max="7219" width="4.7109375" style="427" customWidth="1"/>
    <col min="7220" max="7220" width="2.7109375" style="427" customWidth="1"/>
    <col min="7221" max="7231" width="4.7109375" style="427" customWidth="1"/>
    <col min="7232" max="7232" width="6.7109375" style="427" customWidth="1"/>
    <col min="7233" max="7235" width="7.7109375" style="427" customWidth="1"/>
    <col min="7236" max="7424" width="9.140625" style="427"/>
    <col min="7425" max="7425" width="3.85546875" style="427" customWidth="1"/>
    <col min="7426" max="7426" width="19.85546875" style="427" customWidth="1"/>
    <col min="7427" max="7427" width="12.85546875" style="427" customWidth="1"/>
    <col min="7428" max="7428" width="5.7109375" style="427" customWidth="1"/>
    <col min="7429" max="7431" width="5.28515625" style="427" customWidth="1"/>
    <col min="7432" max="7432" width="6.5703125" style="427" customWidth="1"/>
    <col min="7433" max="7433" width="5.28515625" style="427" customWidth="1"/>
    <col min="7434" max="7436" width="3.7109375" style="427" customWidth="1"/>
    <col min="7437" max="7439" width="5.7109375" style="427" customWidth="1"/>
    <col min="7440" max="7461" width="3.7109375" style="427" customWidth="1"/>
    <col min="7462" max="7462" width="2.7109375" style="427" customWidth="1"/>
    <col min="7463" max="7463" width="0" style="427" hidden="1" customWidth="1"/>
    <col min="7464" max="7464" width="2.7109375" style="427" customWidth="1"/>
    <col min="7465" max="7475" width="4.7109375" style="427" customWidth="1"/>
    <col min="7476" max="7476" width="2.7109375" style="427" customWidth="1"/>
    <col min="7477" max="7487" width="4.7109375" style="427" customWidth="1"/>
    <col min="7488" max="7488" width="6.7109375" style="427" customWidth="1"/>
    <col min="7489" max="7491" width="7.7109375" style="427" customWidth="1"/>
    <col min="7492" max="7680" width="9.140625" style="427"/>
    <col min="7681" max="7681" width="3.85546875" style="427" customWidth="1"/>
    <col min="7682" max="7682" width="19.85546875" style="427" customWidth="1"/>
    <col min="7683" max="7683" width="12.85546875" style="427" customWidth="1"/>
    <col min="7684" max="7684" width="5.7109375" style="427" customWidth="1"/>
    <col min="7685" max="7687" width="5.28515625" style="427" customWidth="1"/>
    <col min="7688" max="7688" width="6.5703125" style="427" customWidth="1"/>
    <col min="7689" max="7689" width="5.28515625" style="427" customWidth="1"/>
    <col min="7690" max="7692" width="3.7109375" style="427" customWidth="1"/>
    <col min="7693" max="7695" width="5.7109375" style="427" customWidth="1"/>
    <col min="7696" max="7717" width="3.7109375" style="427" customWidth="1"/>
    <col min="7718" max="7718" width="2.7109375" style="427" customWidth="1"/>
    <col min="7719" max="7719" width="0" style="427" hidden="1" customWidth="1"/>
    <col min="7720" max="7720" width="2.7109375" style="427" customWidth="1"/>
    <col min="7721" max="7731" width="4.7109375" style="427" customWidth="1"/>
    <col min="7732" max="7732" width="2.7109375" style="427" customWidth="1"/>
    <col min="7733" max="7743" width="4.7109375" style="427" customWidth="1"/>
    <col min="7744" max="7744" width="6.7109375" style="427" customWidth="1"/>
    <col min="7745" max="7747" width="7.7109375" style="427" customWidth="1"/>
    <col min="7748" max="7936" width="9.140625" style="427"/>
    <col min="7937" max="7937" width="3.85546875" style="427" customWidth="1"/>
    <col min="7938" max="7938" width="19.85546875" style="427" customWidth="1"/>
    <col min="7939" max="7939" width="12.85546875" style="427" customWidth="1"/>
    <col min="7940" max="7940" width="5.7109375" style="427" customWidth="1"/>
    <col min="7941" max="7943" width="5.28515625" style="427" customWidth="1"/>
    <col min="7944" max="7944" width="6.5703125" style="427" customWidth="1"/>
    <col min="7945" max="7945" width="5.28515625" style="427" customWidth="1"/>
    <col min="7946" max="7948" width="3.7109375" style="427" customWidth="1"/>
    <col min="7949" max="7951" width="5.7109375" style="427" customWidth="1"/>
    <col min="7952" max="7973" width="3.7109375" style="427" customWidth="1"/>
    <col min="7974" max="7974" width="2.7109375" style="427" customWidth="1"/>
    <col min="7975" max="7975" width="0" style="427" hidden="1" customWidth="1"/>
    <col min="7976" max="7976" width="2.7109375" style="427" customWidth="1"/>
    <col min="7977" max="7987" width="4.7109375" style="427" customWidth="1"/>
    <col min="7988" max="7988" width="2.7109375" style="427" customWidth="1"/>
    <col min="7989" max="7999" width="4.7109375" style="427" customWidth="1"/>
    <col min="8000" max="8000" width="6.7109375" style="427" customWidth="1"/>
    <col min="8001" max="8003" width="7.7109375" style="427" customWidth="1"/>
    <col min="8004" max="8192" width="9.140625" style="427"/>
    <col min="8193" max="8193" width="3.85546875" style="427" customWidth="1"/>
    <col min="8194" max="8194" width="19.85546875" style="427" customWidth="1"/>
    <col min="8195" max="8195" width="12.85546875" style="427" customWidth="1"/>
    <col min="8196" max="8196" width="5.7109375" style="427" customWidth="1"/>
    <col min="8197" max="8199" width="5.28515625" style="427" customWidth="1"/>
    <col min="8200" max="8200" width="6.5703125" style="427" customWidth="1"/>
    <col min="8201" max="8201" width="5.28515625" style="427" customWidth="1"/>
    <col min="8202" max="8204" width="3.7109375" style="427" customWidth="1"/>
    <col min="8205" max="8207" width="5.7109375" style="427" customWidth="1"/>
    <col min="8208" max="8229" width="3.7109375" style="427" customWidth="1"/>
    <col min="8230" max="8230" width="2.7109375" style="427" customWidth="1"/>
    <col min="8231" max="8231" width="0" style="427" hidden="1" customWidth="1"/>
    <col min="8232" max="8232" width="2.7109375" style="427" customWidth="1"/>
    <col min="8233" max="8243" width="4.7109375" style="427" customWidth="1"/>
    <col min="8244" max="8244" width="2.7109375" style="427" customWidth="1"/>
    <col min="8245" max="8255" width="4.7109375" style="427" customWidth="1"/>
    <col min="8256" max="8256" width="6.7109375" style="427" customWidth="1"/>
    <col min="8257" max="8259" width="7.7109375" style="427" customWidth="1"/>
    <col min="8260" max="8448" width="9.140625" style="427"/>
    <col min="8449" max="8449" width="3.85546875" style="427" customWidth="1"/>
    <col min="8450" max="8450" width="19.85546875" style="427" customWidth="1"/>
    <col min="8451" max="8451" width="12.85546875" style="427" customWidth="1"/>
    <col min="8452" max="8452" width="5.7109375" style="427" customWidth="1"/>
    <col min="8453" max="8455" width="5.28515625" style="427" customWidth="1"/>
    <col min="8456" max="8456" width="6.5703125" style="427" customWidth="1"/>
    <col min="8457" max="8457" width="5.28515625" style="427" customWidth="1"/>
    <col min="8458" max="8460" width="3.7109375" style="427" customWidth="1"/>
    <col min="8461" max="8463" width="5.7109375" style="427" customWidth="1"/>
    <col min="8464" max="8485" width="3.7109375" style="427" customWidth="1"/>
    <col min="8486" max="8486" width="2.7109375" style="427" customWidth="1"/>
    <col min="8487" max="8487" width="0" style="427" hidden="1" customWidth="1"/>
    <col min="8488" max="8488" width="2.7109375" style="427" customWidth="1"/>
    <col min="8489" max="8499" width="4.7109375" style="427" customWidth="1"/>
    <col min="8500" max="8500" width="2.7109375" style="427" customWidth="1"/>
    <col min="8501" max="8511" width="4.7109375" style="427" customWidth="1"/>
    <col min="8512" max="8512" width="6.7109375" style="427" customWidth="1"/>
    <col min="8513" max="8515" width="7.7109375" style="427" customWidth="1"/>
    <col min="8516" max="8704" width="9.140625" style="427"/>
    <col min="8705" max="8705" width="3.85546875" style="427" customWidth="1"/>
    <col min="8706" max="8706" width="19.85546875" style="427" customWidth="1"/>
    <col min="8707" max="8707" width="12.85546875" style="427" customWidth="1"/>
    <col min="8708" max="8708" width="5.7109375" style="427" customWidth="1"/>
    <col min="8709" max="8711" width="5.28515625" style="427" customWidth="1"/>
    <col min="8712" max="8712" width="6.5703125" style="427" customWidth="1"/>
    <col min="8713" max="8713" width="5.28515625" style="427" customWidth="1"/>
    <col min="8714" max="8716" width="3.7109375" style="427" customWidth="1"/>
    <col min="8717" max="8719" width="5.7109375" style="427" customWidth="1"/>
    <col min="8720" max="8741" width="3.7109375" style="427" customWidth="1"/>
    <col min="8742" max="8742" width="2.7109375" style="427" customWidth="1"/>
    <col min="8743" max="8743" width="0" style="427" hidden="1" customWidth="1"/>
    <col min="8744" max="8744" width="2.7109375" style="427" customWidth="1"/>
    <col min="8745" max="8755" width="4.7109375" style="427" customWidth="1"/>
    <col min="8756" max="8756" width="2.7109375" style="427" customWidth="1"/>
    <col min="8757" max="8767" width="4.7109375" style="427" customWidth="1"/>
    <col min="8768" max="8768" width="6.7109375" style="427" customWidth="1"/>
    <col min="8769" max="8771" width="7.7109375" style="427" customWidth="1"/>
    <col min="8772" max="8960" width="9.140625" style="427"/>
    <col min="8961" max="8961" width="3.85546875" style="427" customWidth="1"/>
    <col min="8962" max="8962" width="19.85546875" style="427" customWidth="1"/>
    <col min="8963" max="8963" width="12.85546875" style="427" customWidth="1"/>
    <col min="8964" max="8964" width="5.7109375" style="427" customWidth="1"/>
    <col min="8965" max="8967" width="5.28515625" style="427" customWidth="1"/>
    <col min="8968" max="8968" width="6.5703125" style="427" customWidth="1"/>
    <col min="8969" max="8969" width="5.28515625" style="427" customWidth="1"/>
    <col min="8970" max="8972" width="3.7109375" style="427" customWidth="1"/>
    <col min="8973" max="8975" width="5.7109375" style="427" customWidth="1"/>
    <col min="8976" max="8997" width="3.7109375" style="427" customWidth="1"/>
    <col min="8998" max="8998" width="2.7109375" style="427" customWidth="1"/>
    <col min="8999" max="8999" width="0" style="427" hidden="1" customWidth="1"/>
    <col min="9000" max="9000" width="2.7109375" style="427" customWidth="1"/>
    <col min="9001" max="9011" width="4.7109375" style="427" customWidth="1"/>
    <col min="9012" max="9012" width="2.7109375" style="427" customWidth="1"/>
    <col min="9013" max="9023" width="4.7109375" style="427" customWidth="1"/>
    <col min="9024" max="9024" width="6.7109375" style="427" customWidth="1"/>
    <col min="9025" max="9027" width="7.7109375" style="427" customWidth="1"/>
    <col min="9028" max="9216" width="9.140625" style="427"/>
    <col min="9217" max="9217" width="3.85546875" style="427" customWidth="1"/>
    <col min="9218" max="9218" width="19.85546875" style="427" customWidth="1"/>
    <col min="9219" max="9219" width="12.85546875" style="427" customWidth="1"/>
    <col min="9220" max="9220" width="5.7109375" style="427" customWidth="1"/>
    <col min="9221" max="9223" width="5.28515625" style="427" customWidth="1"/>
    <col min="9224" max="9224" width="6.5703125" style="427" customWidth="1"/>
    <col min="9225" max="9225" width="5.28515625" style="427" customWidth="1"/>
    <col min="9226" max="9228" width="3.7109375" style="427" customWidth="1"/>
    <col min="9229" max="9231" width="5.7109375" style="427" customWidth="1"/>
    <col min="9232" max="9253" width="3.7109375" style="427" customWidth="1"/>
    <col min="9254" max="9254" width="2.7109375" style="427" customWidth="1"/>
    <col min="9255" max="9255" width="0" style="427" hidden="1" customWidth="1"/>
    <col min="9256" max="9256" width="2.7109375" style="427" customWidth="1"/>
    <col min="9257" max="9267" width="4.7109375" style="427" customWidth="1"/>
    <col min="9268" max="9268" width="2.7109375" style="427" customWidth="1"/>
    <col min="9269" max="9279" width="4.7109375" style="427" customWidth="1"/>
    <col min="9280" max="9280" width="6.7109375" style="427" customWidth="1"/>
    <col min="9281" max="9283" width="7.7109375" style="427" customWidth="1"/>
    <col min="9284" max="9472" width="9.140625" style="427"/>
    <col min="9473" max="9473" width="3.85546875" style="427" customWidth="1"/>
    <col min="9474" max="9474" width="19.85546875" style="427" customWidth="1"/>
    <col min="9475" max="9475" width="12.85546875" style="427" customWidth="1"/>
    <col min="9476" max="9476" width="5.7109375" style="427" customWidth="1"/>
    <col min="9477" max="9479" width="5.28515625" style="427" customWidth="1"/>
    <col min="9480" max="9480" width="6.5703125" style="427" customWidth="1"/>
    <col min="9481" max="9481" width="5.28515625" style="427" customWidth="1"/>
    <col min="9482" max="9484" width="3.7109375" style="427" customWidth="1"/>
    <col min="9485" max="9487" width="5.7109375" style="427" customWidth="1"/>
    <col min="9488" max="9509" width="3.7109375" style="427" customWidth="1"/>
    <col min="9510" max="9510" width="2.7109375" style="427" customWidth="1"/>
    <col min="9511" max="9511" width="0" style="427" hidden="1" customWidth="1"/>
    <col min="9512" max="9512" width="2.7109375" style="427" customWidth="1"/>
    <col min="9513" max="9523" width="4.7109375" style="427" customWidth="1"/>
    <col min="9524" max="9524" width="2.7109375" style="427" customWidth="1"/>
    <col min="9525" max="9535" width="4.7109375" style="427" customWidth="1"/>
    <col min="9536" max="9536" width="6.7109375" style="427" customWidth="1"/>
    <col min="9537" max="9539" width="7.7109375" style="427" customWidth="1"/>
    <col min="9540" max="9728" width="9.140625" style="427"/>
    <col min="9729" max="9729" width="3.85546875" style="427" customWidth="1"/>
    <col min="9730" max="9730" width="19.85546875" style="427" customWidth="1"/>
    <col min="9731" max="9731" width="12.85546875" style="427" customWidth="1"/>
    <col min="9732" max="9732" width="5.7109375" style="427" customWidth="1"/>
    <col min="9733" max="9735" width="5.28515625" style="427" customWidth="1"/>
    <col min="9736" max="9736" width="6.5703125" style="427" customWidth="1"/>
    <col min="9737" max="9737" width="5.28515625" style="427" customWidth="1"/>
    <col min="9738" max="9740" width="3.7109375" style="427" customWidth="1"/>
    <col min="9741" max="9743" width="5.7109375" style="427" customWidth="1"/>
    <col min="9744" max="9765" width="3.7109375" style="427" customWidth="1"/>
    <col min="9766" max="9766" width="2.7109375" style="427" customWidth="1"/>
    <col min="9767" max="9767" width="0" style="427" hidden="1" customWidth="1"/>
    <col min="9768" max="9768" width="2.7109375" style="427" customWidth="1"/>
    <col min="9769" max="9779" width="4.7109375" style="427" customWidth="1"/>
    <col min="9780" max="9780" width="2.7109375" style="427" customWidth="1"/>
    <col min="9781" max="9791" width="4.7109375" style="427" customWidth="1"/>
    <col min="9792" max="9792" width="6.7109375" style="427" customWidth="1"/>
    <col min="9793" max="9795" width="7.7109375" style="427" customWidth="1"/>
    <col min="9796" max="9984" width="9.140625" style="427"/>
    <col min="9985" max="9985" width="3.85546875" style="427" customWidth="1"/>
    <col min="9986" max="9986" width="19.85546875" style="427" customWidth="1"/>
    <col min="9987" max="9987" width="12.85546875" style="427" customWidth="1"/>
    <col min="9988" max="9988" width="5.7109375" style="427" customWidth="1"/>
    <col min="9989" max="9991" width="5.28515625" style="427" customWidth="1"/>
    <col min="9992" max="9992" width="6.5703125" style="427" customWidth="1"/>
    <col min="9993" max="9993" width="5.28515625" style="427" customWidth="1"/>
    <col min="9994" max="9996" width="3.7109375" style="427" customWidth="1"/>
    <col min="9997" max="9999" width="5.7109375" style="427" customWidth="1"/>
    <col min="10000" max="10021" width="3.7109375" style="427" customWidth="1"/>
    <col min="10022" max="10022" width="2.7109375" style="427" customWidth="1"/>
    <col min="10023" max="10023" width="0" style="427" hidden="1" customWidth="1"/>
    <col min="10024" max="10024" width="2.7109375" style="427" customWidth="1"/>
    <col min="10025" max="10035" width="4.7109375" style="427" customWidth="1"/>
    <col min="10036" max="10036" width="2.7109375" style="427" customWidth="1"/>
    <col min="10037" max="10047" width="4.7109375" style="427" customWidth="1"/>
    <col min="10048" max="10048" width="6.7109375" style="427" customWidth="1"/>
    <col min="10049" max="10051" width="7.7109375" style="427" customWidth="1"/>
    <col min="10052" max="10240" width="9.140625" style="427"/>
    <col min="10241" max="10241" width="3.85546875" style="427" customWidth="1"/>
    <col min="10242" max="10242" width="19.85546875" style="427" customWidth="1"/>
    <col min="10243" max="10243" width="12.85546875" style="427" customWidth="1"/>
    <col min="10244" max="10244" width="5.7109375" style="427" customWidth="1"/>
    <col min="10245" max="10247" width="5.28515625" style="427" customWidth="1"/>
    <col min="10248" max="10248" width="6.5703125" style="427" customWidth="1"/>
    <col min="10249" max="10249" width="5.28515625" style="427" customWidth="1"/>
    <col min="10250" max="10252" width="3.7109375" style="427" customWidth="1"/>
    <col min="10253" max="10255" width="5.7109375" style="427" customWidth="1"/>
    <col min="10256" max="10277" width="3.7109375" style="427" customWidth="1"/>
    <col min="10278" max="10278" width="2.7109375" style="427" customWidth="1"/>
    <col min="10279" max="10279" width="0" style="427" hidden="1" customWidth="1"/>
    <col min="10280" max="10280" width="2.7109375" style="427" customWidth="1"/>
    <col min="10281" max="10291" width="4.7109375" style="427" customWidth="1"/>
    <col min="10292" max="10292" width="2.7109375" style="427" customWidth="1"/>
    <col min="10293" max="10303" width="4.7109375" style="427" customWidth="1"/>
    <col min="10304" max="10304" width="6.7109375" style="427" customWidth="1"/>
    <col min="10305" max="10307" width="7.7109375" style="427" customWidth="1"/>
    <col min="10308" max="10496" width="9.140625" style="427"/>
    <col min="10497" max="10497" width="3.85546875" style="427" customWidth="1"/>
    <col min="10498" max="10498" width="19.85546875" style="427" customWidth="1"/>
    <col min="10499" max="10499" width="12.85546875" style="427" customWidth="1"/>
    <col min="10500" max="10500" width="5.7109375" style="427" customWidth="1"/>
    <col min="10501" max="10503" width="5.28515625" style="427" customWidth="1"/>
    <col min="10504" max="10504" width="6.5703125" style="427" customWidth="1"/>
    <col min="10505" max="10505" width="5.28515625" style="427" customWidth="1"/>
    <col min="10506" max="10508" width="3.7109375" style="427" customWidth="1"/>
    <col min="10509" max="10511" width="5.7109375" style="427" customWidth="1"/>
    <col min="10512" max="10533" width="3.7109375" style="427" customWidth="1"/>
    <col min="10534" max="10534" width="2.7109375" style="427" customWidth="1"/>
    <col min="10535" max="10535" width="0" style="427" hidden="1" customWidth="1"/>
    <col min="10536" max="10536" width="2.7109375" style="427" customWidth="1"/>
    <col min="10537" max="10547" width="4.7109375" style="427" customWidth="1"/>
    <col min="10548" max="10548" width="2.7109375" style="427" customWidth="1"/>
    <col min="10549" max="10559" width="4.7109375" style="427" customWidth="1"/>
    <col min="10560" max="10560" width="6.7109375" style="427" customWidth="1"/>
    <col min="10561" max="10563" width="7.7109375" style="427" customWidth="1"/>
    <col min="10564" max="10752" width="9.140625" style="427"/>
    <col min="10753" max="10753" width="3.85546875" style="427" customWidth="1"/>
    <col min="10754" max="10754" width="19.85546875" style="427" customWidth="1"/>
    <col min="10755" max="10755" width="12.85546875" style="427" customWidth="1"/>
    <col min="10756" max="10756" width="5.7109375" style="427" customWidth="1"/>
    <col min="10757" max="10759" width="5.28515625" style="427" customWidth="1"/>
    <col min="10760" max="10760" width="6.5703125" style="427" customWidth="1"/>
    <col min="10761" max="10761" width="5.28515625" style="427" customWidth="1"/>
    <col min="10762" max="10764" width="3.7109375" style="427" customWidth="1"/>
    <col min="10765" max="10767" width="5.7109375" style="427" customWidth="1"/>
    <col min="10768" max="10789" width="3.7109375" style="427" customWidth="1"/>
    <col min="10790" max="10790" width="2.7109375" style="427" customWidth="1"/>
    <col min="10791" max="10791" width="0" style="427" hidden="1" customWidth="1"/>
    <col min="10792" max="10792" width="2.7109375" style="427" customWidth="1"/>
    <col min="10793" max="10803" width="4.7109375" style="427" customWidth="1"/>
    <col min="10804" max="10804" width="2.7109375" style="427" customWidth="1"/>
    <col min="10805" max="10815" width="4.7109375" style="427" customWidth="1"/>
    <col min="10816" max="10816" width="6.7109375" style="427" customWidth="1"/>
    <col min="10817" max="10819" width="7.7109375" style="427" customWidth="1"/>
    <col min="10820" max="11008" width="9.140625" style="427"/>
    <col min="11009" max="11009" width="3.85546875" style="427" customWidth="1"/>
    <col min="11010" max="11010" width="19.85546875" style="427" customWidth="1"/>
    <col min="11011" max="11011" width="12.85546875" style="427" customWidth="1"/>
    <col min="11012" max="11012" width="5.7109375" style="427" customWidth="1"/>
    <col min="11013" max="11015" width="5.28515625" style="427" customWidth="1"/>
    <col min="11016" max="11016" width="6.5703125" style="427" customWidth="1"/>
    <col min="11017" max="11017" width="5.28515625" style="427" customWidth="1"/>
    <col min="11018" max="11020" width="3.7109375" style="427" customWidth="1"/>
    <col min="11021" max="11023" width="5.7109375" style="427" customWidth="1"/>
    <col min="11024" max="11045" width="3.7109375" style="427" customWidth="1"/>
    <col min="11046" max="11046" width="2.7109375" style="427" customWidth="1"/>
    <col min="11047" max="11047" width="0" style="427" hidden="1" customWidth="1"/>
    <col min="11048" max="11048" width="2.7109375" style="427" customWidth="1"/>
    <col min="11049" max="11059" width="4.7109375" style="427" customWidth="1"/>
    <col min="11060" max="11060" width="2.7109375" style="427" customWidth="1"/>
    <col min="11061" max="11071" width="4.7109375" style="427" customWidth="1"/>
    <col min="11072" max="11072" width="6.7109375" style="427" customWidth="1"/>
    <col min="11073" max="11075" width="7.7109375" style="427" customWidth="1"/>
    <col min="11076" max="11264" width="9.140625" style="427"/>
    <col min="11265" max="11265" width="3.85546875" style="427" customWidth="1"/>
    <col min="11266" max="11266" width="19.85546875" style="427" customWidth="1"/>
    <col min="11267" max="11267" width="12.85546875" style="427" customWidth="1"/>
    <col min="11268" max="11268" width="5.7109375" style="427" customWidth="1"/>
    <col min="11269" max="11271" width="5.28515625" style="427" customWidth="1"/>
    <col min="11272" max="11272" width="6.5703125" style="427" customWidth="1"/>
    <col min="11273" max="11273" width="5.28515625" style="427" customWidth="1"/>
    <col min="11274" max="11276" width="3.7109375" style="427" customWidth="1"/>
    <col min="11277" max="11279" width="5.7109375" style="427" customWidth="1"/>
    <col min="11280" max="11301" width="3.7109375" style="427" customWidth="1"/>
    <col min="11302" max="11302" width="2.7109375" style="427" customWidth="1"/>
    <col min="11303" max="11303" width="0" style="427" hidden="1" customWidth="1"/>
    <col min="11304" max="11304" width="2.7109375" style="427" customWidth="1"/>
    <col min="11305" max="11315" width="4.7109375" style="427" customWidth="1"/>
    <col min="11316" max="11316" width="2.7109375" style="427" customWidth="1"/>
    <col min="11317" max="11327" width="4.7109375" style="427" customWidth="1"/>
    <col min="11328" max="11328" width="6.7109375" style="427" customWidth="1"/>
    <col min="11329" max="11331" width="7.7109375" style="427" customWidth="1"/>
    <col min="11332" max="11520" width="9.140625" style="427"/>
    <col min="11521" max="11521" width="3.85546875" style="427" customWidth="1"/>
    <col min="11522" max="11522" width="19.85546875" style="427" customWidth="1"/>
    <col min="11523" max="11523" width="12.85546875" style="427" customWidth="1"/>
    <col min="11524" max="11524" width="5.7109375" style="427" customWidth="1"/>
    <col min="11525" max="11527" width="5.28515625" style="427" customWidth="1"/>
    <col min="11528" max="11528" width="6.5703125" style="427" customWidth="1"/>
    <col min="11529" max="11529" width="5.28515625" style="427" customWidth="1"/>
    <col min="11530" max="11532" width="3.7109375" style="427" customWidth="1"/>
    <col min="11533" max="11535" width="5.7109375" style="427" customWidth="1"/>
    <col min="11536" max="11557" width="3.7109375" style="427" customWidth="1"/>
    <col min="11558" max="11558" width="2.7109375" style="427" customWidth="1"/>
    <col min="11559" max="11559" width="0" style="427" hidden="1" customWidth="1"/>
    <col min="11560" max="11560" width="2.7109375" style="427" customWidth="1"/>
    <col min="11561" max="11571" width="4.7109375" style="427" customWidth="1"/>
    <col min="11572" max="11572" width="2.7109375" style="427" customWidth="1"/>
    <col min="11573" max="11583" width="4.7109375" style="427" customWidth="1"/>
    <col min="11584" max="11584" width="6.7109375" style="427" customWidth="1"/>
    <col min="11585" max="11587" width="7.7109375" style="427" customWidth="1"/>
    <col min="11588" max="11776" width="9.140625" style="427"/>
    <col min="11777" max="11777" width="3.85546875" style="427" customWidth="1"/>
    <col min="11778" max="11778" width="19.85546875" style="427" customWidth="1"/>
    <col min="11779" max="11779" width="12.85546875" style="427" customWidth="1"/>
    <col min="11780" max="11780" width="5.7109375" style="427" customWidth="1"/>
    <col min="11781" max="11783" width="5.28515625" style="427" customWidth="1"/>
    <col min="11784" max="11784" width="6.5703125" style="427" customWidth="1"/>
    <col min="11785" max="11785" width="5.28515625" style="427" customWidth="1"/>
    <col min="11786" max="11788" width="3.7109375" style="427" customWidth="1"/>
    <col min="11789" max="11791" width="5.7109375" style="427" customWidth="1"/>
    <col min="11792" max="11813" width="3.7109375" style="427" customWidth="1"/>
    <col min="11814" max="11814" width="2.7109375" style="427" customWidth="1"/>
    <col min="11815" max="11815" width="0" style="427" hidden="1" customWidth="1"/>
    <col min="11816" max="11816" width="2.7109375" style="427" customWidth="1"/>
    <col min="11817" max="11827" width="4.7109375" style="427" customWidth="1"/>
    <col min="11828" max="11828" width="2.7109375" style="427" customWidth="1"/>
    <col min="11829" max="11839" width="4.7109375" style="427" customWidth="1"/>
    <col min="11840" max="11840" width="6.7109375" style="427" customWidth="1"/>
    <col min="11841" max="11843" width="7.7109375" style="427" customWidth="1"/>
    <col min="11844" max="12032" width="9.140625" style="427"/>
    <col min="12033" max="12033" width="3.85546875" style="427" customWidth="1"/>
    <col min="12034" max="12034" width="19.85546875" style="427" customWidth="1"/>
    <col min="12035" max="12035" width="12.85546875" style="427" customWidth="1"/>
    <col min="12036" max="12036" width="5.7109375" style="427" customWidth="1"/>
    <col min="12037" max="12039" width="5.28515625" style="427" customWidth="1"/>
    <col min="12040" max="12040" width="6.5703125" style="427" customWidth="1"/>
    <col min="12041" max="12041" width="5.28515625" style="427" customWidth="1"/>
    <col min="12042" max="12044" width="3.7109375" style="427" customWidth="1"/>
    <col min="12045" max="12047" width="5.7109375" style="427" customWidth="1"/>
    <col min="12048" max="12069" width="3.7109375" style="427" customWidth="1"/>
    <col min="12070" max="12070" width="2.7109375" style="427" customWidth="1"/>
    <col min="12071" max="12071" width="0" style="427" hidden="1" customWidth="1"/>
    <col min="12072" max="12072" width="2.7109375" style="427" customWidth="1"/>
    <col min="12073" max="12083" width="4.7109375" style="427" customWidth="1"/>
    <col min="12084" max="12084" width="2.7109375" style="427" customWidth="1"/>
    <col min="12085" max="12095" width="4.7109375" style="427" customWidth="1"/>
    <col min="12096" max="12096" width="6.7109375" style="427" customWidth="1"/>
    <col min="12097" max="12099" width="7.7109375" style="427" customWidth="1"/>
    <col min="12100" max="12288" width="9.140625" style="427"/>
    <col min="12289" max="12289" width="3.85546875" style="427" customWidth="1"/>
    <col min="12290" max="12290" width="19.85546875" style="427" customWidth="1"/>
    <col min="12291" max="12291" width="12.85546875" style="427" customWidth="1"/>
    <col min="12292" max="12292" width="5.7109375" style="427" customWidth="1"/>
    <col min="12293" max="12295" width="5.28515625" style="427" customWidth="1"/>
    <col min="12296" max="12296" width="6.5703125" style="427" customWidth="1"/>
    <col min="12297" max="12297" width="5.28515625" style="427" customWidth="1"/>
    <col min="12298" max="12300" width="3.7109375" style="427" customWidth="1"/>
    <col min="12301" max="12303" width="5.7109375" style="427" customWidth="1"/>
    <col min="12304" max="12325" width="3.7109375" style="427" customWidth="1"/>
    <col min="12326" max="12326" width="2.7109375" style="427" customWidth="1"/>
    <col min="12327" max="12327" width="0" style="427" hidden="1" customWidth="1"/>
    <col min="12328" max="12328" width="2.7109375" style="427" customWidth="1"/>
    <col min="12329" max="12339" width="4.7109375" style="427" customWidth="1"/>
    <col min="12340" max="12340" width="2.7109375" style="427" customWidth="1"/>
    <col min="12341" max="12351" width="4.7109375" style="427" customWidth="1"/>
    <col min="12352" max="12352" width="6.7109375" style="427" customWidth="1"/>
    <col min="12353" max="12355" width="7.7109375" style="427" customWidth="1"/>
    <col min="12356" max="12544" width="9.140625" style="427"/>
    <col min="12545" max="12545" width="3.85546875" style="427" customWidth="1"/>
    <col min="12546" max="12546" width="19.85546875" style="427" customWidth="1"/>
    <col min="12547" max="12547" width="12.85546875" style="427" customWidth="1"/>
    <col min="12548" max="12548" width="5.7109375" style="427" customWidth="1"/>
    <col min="12549" max="12551" width="5.28515625" style="427" customWidth="1"/>
    <col min="12552" max="12552" width="6.5703125" style="427" customWidth="1"/>
    <col min="12553" max="12553" width="5.28515625" style="427" customWidth="1"/>
    <col min="12554" max="12556" width="3.7109375" style="427" customWidth="1"/>
    <col min="12557" max="12559" width="5.7109375" style="427" customWidth="1"/>
    <col min="12560" max="12581" width="3.7109375" style="427" customWidth="1"/>
    <col min="12582" max="12582" width="2.7109375" style="427" customWidth="1"/>
    <col min="12583" max="12583" width="0" style="427" hidden="1" customWidth="1"/>
    <col min="12584" max="12584" width="2.7109375" style="427" customWidth="1"/>
    <col min="12585" max="12595" width="4.7109375" style="427" customWidth="1"/>
    <col min="12596" max="12596" width="2.7109375" style="427" customWidth="1"/>
    <col min="12597" max="12607" width="4.7109375" style="427" customWidth="1"/>
    <col min="12608" max="12608" width="6.7109375" style="427" customWidth="1"/>
    <col min="12609" max="12611" width="7.7109375" style="427" customWidth="1"/>
    <col min="12612" max="12800" width="9.140625" style="427"/>
    <col min="12801" max="12801" width="3.85546875" style="427" customWidth="1"/>
    <col min="12802" max="12802" width="19.85546875" style="427" customWidth="1"/>
    <col min="12803" max="12803" width="12.85546875" style="427" customWidth="1"/>
    <col min="12804" max="12804" width="5.7109375" style="427" customWidth="1"/>
    <col min="12805" max="12807" width="5.28515625" style="427" customWidth="1"/>
    <col min="12808" max="12808" width="6.5703125" style="427" customWidth="1"/>
    <col min="12809" max="12809" width="5.28515625" style="427" customWidth="1"/>
    <col min="12810" max="12812" width="3.7109375" style="427" customWidth="1"/>
    <col min="12813" max="12815" width="5.7109375" style="427" customWidth="1"/>
    <col min="12816" max="12837" width="3.7109375" style="427" customWidth="1"/>
    <col min="12838" max="12838" width="2.7109375" style="427" customWidth="1"/>
    <col min="12839" max="12839" width="0" style="427" hidden="1" customWidth="1"/>
    <col min="12840" max="12840" width="2.7109375" style="427" customWidth="1"/>
    <col min="12841" max="12851" width="4.7109375" style="427" customWidth="1"/>
    <col min="12852" max="12852" width="2.7109375" style="427" customWidth="1"/>
    <col min="12853" max="12863" width="4.7109375" style="427" customWidth="1"/>
    <col min="12864" max="12864" width="6.7109375" style="427" customWidth="1"/>
    <col min="12865" max="12867" width="7.7109375" style="427" customWidth="1"/>
    <col min="12868" max="13056" width="9.140625" style="427"/>
    <col min="13057" max="13057" width="3.85546875" style="427" customWidth="1"/>
    <col min="13058" max="13058" width="19.85546875" style="427" customWidth="1"/>
    <col min="13059" max="13059" width="12.85546875" style="427" customWidth="1"/>
    <col min="13060" max="13060" width="5.7109375" style="427" customWidth="1"/>
    <col min="13061" max="13063" width="5.28515625" style="427" customWidth="1"/>
    <col min="13064" max="13064" width="6.5703125" style="427" customWidth="1"/>
    <col min="13065" max="13065" width="5.28515625" style="427" customWidth="1"/>
    <col min="13066" max="13068" width="3.7109375" style="427" customWidth="1"/>
    <col min="13069" max="13071" width="5.7109375" style="427" customWidth="1"/>
    <col min="13072" max="13093" width="3.7109375" style="427" customWidth="1"/>
    <col min="13094" max="13094" width="2.7109375" style="427" customWidth="1"/>
    <col min="13095" max="13095" width="0" style="427" hidden="1" customWidth="1"/>
    <col min="13096" max="13096" width="2.7109375" style="427" customWidth="1"/>
    <col min="13097" max="13107" width="4.7109375" style="427" customWidth="1"/>
    <col min="13108" max="13108" width="2.7109375" style="427" customWidth="1"/>
    <col min="13109" max="13119" width="4.7109375" style="427" customWidth="1"/>
    <col min="13120" max="13120" width="6.7109375" style="427" customWidth="1"/>
    <col min="13121" max="13123" width="7.7109375" style="427" customWidth="1"/>
    <col min="13124" max="13312" width="9.140625" style="427"/>
    <col min="13313" max="13313" width="3.85546875" style="427" customWidth="1"/>
    <col min="13314" max="13314" width="19.85546875" style="427" customWidth="1"/>
    <col min="13315" max="13315" width="12.85546875" style="427" customWidth="1"/>
    <col min="13316" max="13316" width="5.7109375" style="427" customWidth="1"/>
    <col min="13317" max="13319" width="5.28515625" style="427" customWidth="1"/>
    <col min="13320" max="13320" width="6.5703125" style="427" customWidth="1"/>
    <col min="13321" max="13321" width="5.28515625" style="427" customWidth="1"/>
    <col min="13322" max="13324" width="3.7109375" style="427" customWidth="1"/>
    <col min="13325" max="13327" width="5.7109375" style="427" customWidth="1"/>
    <col min="13328" max="13349" width="3.7109375" style="427" customWidth="1"/>
    <col min="13350" max="13350" width="2.7109375" style="427" customWidth="1"/>
    <col min="13351" max="13351" width="0" style="427" hidden="1" customWidth="1"/>
    <col min="13352" max="13352" width="2.7109375" style="427" customWidth="1"/>
    <col min="13353" max="13363" width="4.7109375" style="427" customWidth="1"/>
    <col min="13364" max="13364" width="2.7109375" style="427" customWidth="1"/>
    <col min="13365" max="13375" width="4.7109375" style="427" customWidth="1"/>
    <col min="13376" max="13376" width="6.7109375" style="427" customWidth="1"/>
    <col min="13377" max="13379" width="7.7109375" style="427" customWidth="1"/>
    <col min="13380" max="13568" width="9.140625" style="427"/>
    <col min="13569" max="13569" width="3.85546875" style="427" customWidth="1"/>
    <col min="13570" max="13570" width="19.85546875" style="427" customWidth="1"/>
    <col min="13571" max="13571" width="12.85546875" style="427" customWidth="1"/>
    <col min="13572" max="13572" width="5.7109375" style="427" customWidth="1"/>
    <col min="13573" max="13575" width="5.28515625" style="427" customWidth="1"/>
    <col min="13576" max="13576" width="6.5703125" style="427" customWidth="1"/>
    <col min="13577" max="13577" width="5.28515625" style="427" customWidth="1"/>
    <col min="13578" max="13580" width="3.7109375" style="427" customWidth="1"/>
    <col min="13581" max="13583" width="5.7109375" style="427" customWidth="1"/>
    <col min="13584" max="13605" width="3.7109375" style="427" customWidth="1"/>
    <col min="13606" max="13606" width="2.7109375" style="427" customWidth="1"/>
    <col min="13607" max="13607" width="0" style="427" hidden="1" customWidth="1"/>
    <col min="13608" max="13608" width="2.7109375" style="427" customWidth="1"/>
    <col min="13609" max="13619" width="4.7109375" style="427" customWidth="1"/>
    <col min="13620" max="13620" width="2.7109375" style="427" customWidth="1"/>
    <col min="13621" max="13631" width="4.7109375" style="427" customWidth="1"/>
    <col min="13632" max="13632" width="6.7109375" style="427" customWidth="1"/>
    <col min="13633" max="13635" width="7.7109375" style="427" customWidth="1"/>
    <col min="13636" max="13824" width="9.140625" style="427"/>
    <col min="13825" max="13825" width="3.85546875" style="427" customWidth="1"/>
    <col min="13826" max="13826" width="19.85546875" style="427" customWidth="1"/>
    <col min="13827" max="13827" width="12.85546875" style="427" customWidth="1"/>
    <col min="13828" max="13828" width="5.7109375" style="427" customWidth="1"/>
    <col min="13829" max="13831" width="5.28515625" style="427" customWidth="1"/>
    <col min="13832" max="13832" width="6.5703125" style="427" customWidth="1"/>
    <col min="13833" max="13833" width="5.28515625" style="427" customWidth="1"/>
    <col min="13834" max="13836" width="3.7109375" style="427" customWidth="1"/>
    <col min="13837" max="13839" width="5.7109375" style="427" customWidth="1"/>
    <col min="13840" max="13861" width="3.7109375" style="427" customWidth="1"/>
    <col min="13862" max="13862" width="2.7109375" style="427" customWidth="1"/>
    <col min="13863" max="13863" width="0" style="427" hidden="1" customWidth="1"/>
    <col min="13864" max="13864" width="2.7109375" style="427" customWidth="1"/>
    <col min="13865" max="13875" width="4.7109375" style="427" customWidth="1"/>
    <col min="13876" max="13876" width="2.7109375" style="427" customWidth="1"/>
    <col min="13877" max="13887" width="4.7109375" style="427" customWidth="1"/>
    <col min="13888" max="13888" width="6.7109375" style="427" customWidth="1"/>
    <col min="13889" max="13891" width="7.7109375" style="427" customWidth="1"/>
    <col min="13892" max="14080" width="9.140625" style="427"/>
    <col min="14081" max="14081" width="3.85546875" style="427" customWidth="1"/>
    <col min="14082" max="14082" width="19.85546875" style="427" customWidth="1"/>
    <col min="14083" max="14083" width="12.85546875" style="427" customWidth="1"/>
    <col min="14084" max="14084" width="5.7109375" style="427" customWidth="1"/>
    <col min="14085" max="14087" width="5.28515625" style="427" customWidth="1"/>
    <col min="14088" max="14088" width="6.5703125" style="427" customWidth="1"/>
    <col min="14089" max="14089" width="5.28515625" style="427" customWidth="1"/>
    <col min="14090" max="14092" width="3.7109375" style="427" customWidth="1"/>
    <col min="14093" max="14095" width="5.7109375" style="427" customWidth="1"/>
    <col min="14096" max="14117" width="3.7109375" style="427" customWidth="1"/>
    <col min="14118" max="14118" width="2.7109375" style="427" customWidth="1"/>
    <col min="14119" max="14119" width="0" style="427" hidden="1" customWidth="1"/>
    <col min="14120" max="14120" width="2.7109375" style="427" customWidth="1"/>
    <col min="14121" max="14131" width="4.7109375" style="427" customWidth="1"/>
    <col min="14132" max="14132" width="2.7109375" style="427" customWidth="1"/>
    <col min="14133" max="14143" width="4.7109375" style="427" customWidth="1"/>
    <col min="14144" max="14144" width="6.7109375" style="427" customWidth="1"/>
    <col min="14145" max="14147" width="7.7109375" style="427" customWidth="1"/>
    <col min="14148" max="14336" width="9.140625" style="427"/>
    <col min="14337" max="14337" width="3.85546875" style="427" customWidth="1"/>
    <col min="14338" max="14338" width="19.85546875" style="427" customWidth="1"/>
    <col min="14339" max="14339" width="12.85546875" style="427" customWidth="1"/>
    <col min="14340" max="14340" width="5.7109375" style="427" customWidth="1"/>
    <col min="14341" max="14343" width="5.28515625" style="427" customWidth="1"/>
    <col min="14344" max="14344" width="6.5703125" style="427" customWidth="1"/>
    <col min="14345" max="14345" width="5.28515625" style="427" customWidth="1"/>
    <col min="14346" max="14348" width="3.7109375" style="427" customWidth="1"/>
    <col min="14349" max="14351" width="5.7109375" style="427" customWidth="1"/>
    <col min="14352" max="14373" width="3.7109375" style="427" customWidth="1"/>
    <col min="14374" max="14374" width="2.7109375" style="427" customWidth="1"/>
    <col min="14375" max="14375" width="0" style="427" hidden="1" customWidth="1"/>
    <col min="14376" max="14376" width="2.7109375" style="427" customWidth="1"/>
    <col min="14377" max="14387" width="4.7109375" style="427" customWidth="1"/>
    <col min="14388" max="14388" width="2.7109375" style="427" customWidth="1"/>
    <col min="14389" max="14399" width="4.7109375" style="427" customWidth="1"/>
    <col min="14400" max="14400" width="6.7109375" style="427" customWidth="1"/>
    <col min="14401" max="14403" width="7.7109375" style="427" customWidth="1"/>
    <col min="14404" max="14592" width="9.140625" style="427"/>
    <col min="14593" max="14593" width="3.85546875" style="427" customWidth="1"/>
    <col min="14594" max="14594" width="19.85546875" style="427" customWidth="1"/>
    <col min="14595" max="14595" width="12.85546875" style="427" customWidth="1"/>
    <col min="14596" max="14596" width="5.7109375" style="427" customWidth="1"/>
    <col min="14597" max="14599" width="5.28515625" style="427" customWidth="1"/>
    <col min="14600" max="14600" width="6.5703125" style="427" customWidth="1"/>
    <col min="14601" max="14601" width="5.28515625" style="427" customWidth="1"/>
    <col min="14602" max="14604" width="3.7109375" style="427" customWidth="1"/>
    <col min="14605" max="14607" width="5.7109375" style="427" customWidth="1"/>
    <col min="14608" max="14629" width="3.7109375" style="427" customWidth="1"/>
    <col min="14630" max="14630" width="2.7109375" style="427" customWidth="1"/>
    <col min="14631" max="14631" width="0" style="427" hidden="1" customWidth="1"/>
    <col min="14632" max="14632" width="2.7109375" style="427" customWidth="1"/>
    <col min="14633" max="14643" width="4.7109375" style="427" customWidth="1"/>
    <col min="14644" max="14644" width="2.7109375" style="427" customWidth="1"/>
    <col min="14645" max="14655" width="4.7109375" style="427" customWidth="1"/>
    <col min="14656" max="14656" width="6.7109375" style="427" customWidth="1"/>
    <col min="14657" max="14659" width="7.7109375" style="427" customWidth="1"/>
    <col min="14660" max="14848" width="9.140625" style="427"/>
    <col min="14849" max="14849" width="3.85546875" style="427" customWidth="1"/>
    <col min="14850" max="14850" width="19.85546875" style="427" customWidth="1"/>
    <col min="14851" max="14851" width="12.85546875" style="427" customWidth="1"/>
    <col min="14852" max="14852" width="5.7109375" style="427" customWidth="1"/>
    <col min="14853" max="14855" width="5.28515625" style="427" customWidth="1"/>
    <col min="14856" max="14856" width="6.5703125" style="427" customWidth="1"/>
    <col min="14857" max="14857" width="5.28515625" style="427" customWidth="1"/>
    <col min="14858" max="14860" width="3.7109375" style="427" customWidth="1"/>
    <col min="14861" max="14863" width="5.7109375" style="427" customWidth="1"/>
    <col min="14864" max="14885" width="3.7109375" style="427" customWidth="1"/>
    <col min="14886" max="14886" width="2.7109375" style="427" customWidth="1"/>
    <col min="14887" max="14887" width="0" style="427" hidden="1" customWidth="1"/>
    <col min="14888" max="14888" width="2.7109375" style="427" customWidth="1"/>
    <col min="14889" max="14899" width="4.7109375" style="427" customWidth="1"/>
    <col min="14900" max="14900" width="2.7109375" style="427" customWidth="1"/>
    <col min="14901" max="14911" width="4.7109375" style="427" customWidth="1"/>
    <col min="14912" max="14912" width="6.7109375" style="427" customWidth="1"/>
    <col min="14913" max="14915" width="7.7109375" style="427" customWidth="1"/>
    <col min="14916" max="15104" width="9.140625" style="427"/>
    <col min="15105" max="15105" width="3.85546875" style="427" customWidth="1"/>
    <col min="15106" max="15106" width="19.85546875" style="427" customWidth="1"/>
    <col min="15107" max="15107" width="12.85546875" style="427" customWidth="1"/>
    <col min="15108" max="15108" width="5.7109375" style="427" customWidth="1"/>
    <col min="15109" max="15111" width="5.28515625" style="427" customWidth="1"/>
    <col min="15112" max="15112" width="6.5703125" style="427" customWidth="1"/>
    <col min="15113" max="15113" width="5.28515625" style="427" customWidth="1"/>
    <col min="15114" max="15116" width="3.7109375" style="427" customWidth="1"/>
    <col min="15117" max="15119" width="5.7109375" style="427" customWidth="1"/>
    <col min="15120" max="15141" width="3.7109375" style="427" customWidth="1"/>
    <col min="15142" max="15142" width="2.7109375" style="427" customWidth="1"/>
    <col min="15143" max="15143" width="0" style="427" hidden="1" customWidth="1"/>
    <col min="15144" max="15144" width="2.7109375" style="427" customWidth="1"/>
    <col min="15145" max="15155" width="4.7109375" style="427" customWidth="1"/>
    <col min="15156" max="15156" width="2.7109375" style="427" customWidth="1"/>
    <col min="15157" max="15167" width="4.7109375" style="427" customWidth="1"/>
    <col min="15168" max="15168" width="6.7109375" style="427" customWidth="1"/>
    <col min="15169" max="15171" width="7.7109375" style="427" customWidth="1"/>
    <col min="15172" max="15360" width="9.140625" style="427"/>
    <col min="15361" max="15361" width="3.85546875" style="427" customWidth="1"/>
    <col min="15362" max="15362" width="19.85546875" style="427" customWidth="1"/>
    <col min="15363" max="15363" width="12.85546875" style="427" customWidth="1"/>
    <col min="15364" max="15364" width="5.7109375" style="427" customWidth="1"/>
    <col min="15365" max="15367" width="5.28515625" style="427" customWidth="1"/>
    <col min="15368" max="15368" width="6.5703125" style="427" customWidth="1"/>
    <col min="15369" max="15369" width="5.28515625" style="427" customWidth="1"/>
    <col min="15370" max="15372" width="3.7109375" style="427" customWidth="1"/>
    <col min="15373" max="15375" width="5.7109375" style="427" customWidth="1"/>
    <col min="15376" max="15397" width="3.7109375" style="427" customWidth="1"/>
    <col min="15398" max="15398" width="2.7109375" style="427" customWidth="1"/>
    <col min="15399" max="15399" width="0" style="427" hidden="1" customWidth="1"/>
    <col min="15400" max="15400" width="2.7109375" style="427" customWidth="1"/>
    <col min="15401" max="15411" width="4.7109375" style="427" customWidth="1"/>
    <col min="15412" max="15412" width="2.7109375" style="427" customWidth="1"/>
    <col min="15413" max="15423" width="4.7109375" style="427" customWidth="1"/>
    <col min="15424" max="15424" width="6.7109375" style="427" customWidth="1"/>
    <col min="15425" max="15427" width="7.7109375" style="427" customWidth="1"/>
    <col min="15428" max="15616" width="9.140625" style="427"/>
    <col min="15617" max="15617" width="3.85546875" style="427" customWidth="1"/>
    <col min="15618" max="15618" width="19.85546875" style="427" customWidth="1"/>
    <col min="15619" max="15619" width="12.85546875" style="427" customWidth="1"/>
    <col min="15620" max="15620" width="5.7109375" style="427" customWidth="1"/>
    <col min="15621" max="15623" width="5.28515625" style="427" customWidth="1"/>
    <col min="15624" max="15624" width="6.5703125" style="427" customWidth="1"/>
    <col min="15625" max="15625" width="5.28515625" style="427" customWidth="1"/>
    <col min="15626" max="15628" width="3.7109375" style="427" customWidth="1"/>
    <col min="15629" max="15631" width="5.7109375" style="427" customWidth="1"/>
    <col min="15632" max="15653" width="3.7109375" style="427" customWidth="1"/>
    <col min="15654" max="15654" width="2.7109375" style="427" customWidth="1"/>
    <col min="15655" max="15655" width="0" style="427" hidden="1" customWidth="1"/>
    <col min="15656" max="15656" width="2.7109375" style="427" customWidth="1"/>
    <col min="15657" max="15667" width="4.7109375" style="427" customWidth="1"/>
    <col min="15668" max="15668" width="2.7109375" style="427" customWidth="1"/>
    <col min="15669" max="15679" width="4.7109375" style="427" customWidth="1"/>
    <col min="15680" max="15680" width="6.7109375" style="427" customWidth="1"/>
    <col min="15681" max="15683" width="7.7109375" style="427" customWidth="1"/>
    <col min="15684" max="15872" width="9.140625" style="427"/>
    <col min="15873" max="15873" width="3.85546875" style="427" customWidth="1"/>
    <col min="15874" max="15874" width="19.85546875" style="427" customWidth="1"/>
    <col min="15875" max="15875" width="12.85546875" style="427" customWidth="1"/>
    <col min="15876" max="15876" width="5.7109375" style="427" customWidth="1"/>
    <col min="15877" max="15879" width="5.28515625" style="427" customWidth="1"/>
    <col min="15880" max="15880" width="6.5703125" style="427" customWidth="1"/>
    <col min="15881" max="15881" width="5.28515625" style="427" customWidth="1"/>
    <col min="15882" max="15884" width="3.7109375" style="427" customWidth="1"/>
    <col min="15885" max="15887" width="5.7109375" style="427" customWidth="1"/>
    <col min="15888" max="15909" width="3.7109375" style="427" customWidth="1"/>
    <col min="15910" max="15910" width="2.7109375" style="427" customWidth="1"/>
    <col min="15911" max="15911" width="0" style="427" hidden="1" customWidth="1"/>
    <col min="15912" max="15912" width="2.7109375" style="427" customWidth="1"/>
    <col min="15913" max="15923" width="4.7109375" style="427" customWidth="1"/>
    <col min="15924" max="15924" width="2.7109375" style="427" customWidth="1"/>
    <col min="15925" max="15935" width="4.7109375" style="427" customWidth="1"/>
    <col min="15936" max="15936" width="6.7109375" style="427" customWidth="1"/>
    <col min="15937" max="15939" width="7.7109375" style="427" customWidth="1"/>
    <col min="15940" max="16128" width="9.140625" style="427"/>
    <col min="16129" max="16129" width="3.85546875" style="427" customWidth="1"/>
    <col min="16130" max="16130" width="19.85546875" style="427" customWidth="1"/>
    <col min="16131" max="16131" width="12.85546875" style="427" customWidth="1"/>
    <col min="16132" max="16132" width="5.7109375" style="427" customWidth="1"/>
    <col min="16133" max="16135" width="5.28515625" style="427" customWidth="1"/>
    <col min="16136" max="16136" width="6.5703125" style="427" customWidth="1"/>
    <col min="16137" max="16137" width="5.28515625" style="427" customWidth="1"/>
    <col min="16138" max="16140" width="3.7109375" style="427" customWidth="1"/>
    <col min="16141" max="16143" width="5.7109375" style="427" customWidth="1"/>
    <col min="16144" max="16165" width="3.7109375" style="427" customWidth="1"/>
    <col min="16166" max="16166" width="2.7109375" style="427" customWidth="1"/>
    <col min="16167" max="16167" width="0" style="427" hidden="1" customWidth="1"/>
    <col min="16168" max="16168" width="2.7109375" style="427" customWidth="1"/>
    <col min="16169" max="16179" width="4.7109375" style="427" customWidth="1"/>
    <col min="16180" max="16180" width="2.7109375" style="427" customWidth="1"/>
    <col min="16181" max="16191" width="4.7109375" style="427" customWidth="1"/>
    <col min="16192" max="16192" width="6.7109375" style="427" customWidth="1"/>
    <col min="16193" max="16195" width="7.7109375" style="427" customWidth="1"/>
    <col min="16196" max="16384" width="9.140625" style="427"/>
  </cols>
  <sheetData>
    <row r="1" spans="1:68" ht="18.75" customHeight="1">
      <c r="A1" s="768" t="s">
        <v>259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8"/>
      <c r="AI1" s="428"/>
      <c r="AJ1" s="428"/>
      <c r="AK1" s="428"/>
      <c r="AL1" s="429"/>
      <c r="AM1" s="429"/>
      <c r="AN1" s="429"/>
      <c r="AO1" s="769" t="s">
        <v>176</v>
      </c>
      <c r="AP1" s="770"/>
      <c r="AQ1" s="430">
        <f>SUM(MAX(L5:L22)*2)</f>
        <v>18</v>
      </c>
      <c r="AR1" s="769" t="s">
        <v>177</v>
      </c>
      <c r="AS1" s="770"/>
      <c r="AT1" s="770"/>
      <c r="AU1" s="431">
        <f>SUM(AQ1/100*65)</f>
        <v>11.7</v>
      </c>
      <c r="AV1" s="771" t="s">
        <v>178</v>
      </c>
      <c r="AW1" s="772"/>
      <c r="AX1" s="432">
        <f>MAX(L5:L22)</f>
        <v>9</v>
      </c>
      <c r="AY1" s="433"/>
      <c r="AZ1" s="428"/>
      <c r="BA1" s="428"/>
      <c r="BB1" s="428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4"/>
    </row>
    <row r="2" spans="1:68" ht="25.5">
      <c r="A2" s="768"/>
      <c r="B2" s="768"/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  <c r="N2" s="768"/>
      <c r="O2" s="768"/>
      <c r="P2" s="768"/>
      <c r="Q2" s="768"/>
      <c r="R2" s="768"/>
      <c r="S2" s="768"/>
      <c r="T2" s="768"/>
      <c r="U2" s="768"/>
      <c r="V2" s="768"/>
      <c r="W2" s="768"/>
      <c r="X2" s="768"/>
      <c r="Y2" s="768"/>
      <c r="Z2" s="768"/>
      <c r="AA2" s="768"/>
      <c r="AB2" s="768"/>
      <c r="AC2" s="768"/>
      <c r="AD2" s="768"/>
      <c r="AE2" s="768"/>
      <c r="AF2" s="768"/>
      <c r="AG2" s="768"/>
      <c r="AH2" s="435"/>
      <c r="AI2" s="435"/>
      <c r="AJ2" s="435"/>
      <c r="AK2" s="435"/>
      <c r="AL2" s="436"/>
      <c r="AM2" s="436"/>
      <c r="AN2" s="436"/>
      <c r="AO2" s="433"/>
      <c r="AP2" s="433"/>
      <c r="AQ2" s="433"/>
      <c r="AR2" s="433"/>
      <c r="AS2" s="433"/>
      <c r="AT2" s="433"/>
      <c r="AU2" s="433"/>
      <c r="AV2" s="433"/>
      <c r="AW2" s="433"/>
      <c r="AX2" s="433"/>
      <c r="AY2" s="433"/>
      <c r="AZ2" s="428"/>
      <c r="BA2" s="428"/>
      <c r="BB2" s="428"/>
      <c r="BC2" s="433"/>
      <c r="BD2" s="433"/>
      <c r="BE2" s="433"/>
      <c r="BF2" s="433"/>
      <c r="BG2" s="433"/>
      <c r="BH2" s="433"/>
      <c r="BI2" s="433"/>
      <c r="BJ2" s="433"/>
      <c r="BK2" s="433"/>
      <c r="BL2" s="433"/>
      <c r="BM2" s="433"/>
      <c r="BN2" s="433"/>
      <c r="BO2" s="433"/>
      <c r="BP2" s="434"/>
    </row>
    <row r="3" spans="1:68" ht="15.75">
      <c r="A3" s="774" t="s">
        <v>254</v>
      </c>
      <c r="B3" s="774"/>
      <c r="C3" s="558"/>
      <c r="D3" s="775" t="s">
        <v>179</v>
      </c>
      <c r="E3" s="775"/>
      <c r="F3" s="775"/>
      <c r="G3" s="775"/>
      <c r="H3" s="438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0.88</v>
      </c>
      <c r="I3" s="437"/>
      <c r="J3" s="437"/>
      <c r="K3" s="437"/>
      <c r="L3" s="437"/>
      <c r="M3" s="775" t="s">
        <v>180</v>
      </c>
      <c r="N3" s="775"/>
      <c r="O3" s="775"/>
      <c r="P3" s="775"/>
      <c r="Q3" s="776"/>
      <c r="R3" s="776"/>
      <c r="S3" s="776"/>
      <c r="T3" s="776"/>
      <c r="U3" s="776"/>
      <c r="V3" s="776"/>
      <c r="W3" s="776"/>
      <c r="X3" s="776"/>
      <c r="Y3" s="776"/>
      <c r="Z3" s="776"/>
      <c r="AA3" s="776"/>
      <c r="AB3" s="776"/>
      <c r="AC3" s="776"/>
      <c r="AD3" s="776"/>
      <c r="AE3" s="776"/>
      <c r="AF3" s="776"/>
      <c r="AG3" s="776"/>
      <c r="AH3" s="776"/>
      <c r="AI3" s="776"/>
      <c r="AJ3" s="776"/>
      <c r="AK3" s="776"/>
      <c r="AL3" s="439"/>
      <c r="AM3" s="439"/>
      <c r="AN3" s="439"/>
      <c r="AO3" s="764" t="s">
        <v>181</v>
      </c>
      <c r="AP3" s="764"/>
      <c r="AQ3" s="764"/>
      <c r="AR3" s="764"/>
      <c r="AS3" s="764"/>
      <c r="AT3" s="764"/>
      <c r="AU3" s="764"/>
      <c r="AV3" s="764"/>
      <c r="AW3" s="764"/>
      <c r="AX3" s="764"/>
      <c r="AY3" s="764"/>
      <c r="AZ3" s="428"/>
      <c r="BA3" s="764" t="s">
        <v>182</v>
      </c>
      <c r="BB3" s="764"/>
      <c r="BC3" s="764"/>
      <c r="BD3" s="764"/>
      <c r="BE3" s="764"/>
      <c r="BF3" s="764"/>
      <c r="BG3" s="764"/>
      <c r="BH3" s="764"/>
      <c r="BI3" s="764"/>
      <c r="BJ3" s="764"/>
      <c r="BK3" s="764"/>
      <c r="BL3" s="764"/>
      <c r="BM3" s="764"/>
      <c r="BN3" s="764"/>
      <c r="BO3" s="764"/>
      <c r="BP3" s="434"/>
    </row>
    <row r="4" spans="1:68" ht="24">
      <c r="A4" s="440" t="s">
        <v>183</v>
      </c>
      <c r="B4" s="441" t="s">
        <v>184</v>
      </c>
      <c r="C4" s="442" t="s">
        <v>185</v>
      </c>
      <c r="D4" s="443" t="s">
        <v>186</v>
      </c>
      <c r="E4" s="444" t="s">
        <v>187</v>
      </c>
      <c r="F4" s="445" t="s">
        <v>188</v>
      </c>
      <c r="G4" s="445" t="s">
        <v>189</v>
      </c>
      <c r="H4" s="445" t="s">
        <v>190</v>
      </c>
      <c r="I4" s="445" t="s">
        <v>191</v>
      </c>
      <c r="J4" s="445" t="s">
        <v>192</v>
      </c>
      <c r="K4" s="445" t="s">
        <v>193</v>
      </c>
      <c r="L4" s="445" t="s">
        <v>194</v>
      </c>
      <c r="M4" s="445" t="s">
        <v>195</v>
      </c>
      <c r="N4" s="445" t="s">
        <v>196</v>
      </c>
      <c r="O4" s="446" t="s">
        <v>197</v>
      </c>
      <c r="P4" s="765">
        <v>1</v>
      </c>
      <c r="Q4" s="766"/>
      <c r="R4" s="763">
        <v>2</v>
      </c>
      <c r="S4" s="767"/>
      <c r="T4" s="767">
        <v>3</v>
      </c>
      <c r="U4" s="767"/>
      <c r="V4" s="767">
        <v>4</v>
      </c>
      <c r="W4" s="767"/>
      <c r="X4" s="767">
        <v>5</v>
      </c>
      <c r="Y4" s="767"/>
      <c r="Z4" s="767">
        <v>6</v>
      </c>
      <c r="AA4" s="767"/>
      <c r="AB4" s="767">
        <v>7</v>
      </c>
      <c r="AC4" s="767"/>
      <c r="AD4" s="767">
        <v>8</v>
      </c>
      <c r="AE4" s="767"/>
      <c r="AF4" s="767">
        <v>9</v>
      </c>
      <c r="AG4" s="767"/>
      <c r="AH4" s="762">
        <v>10</v>
      </c>
      <c r="AI4" s="763"/>
      <c r="AJ4" s="762">
        <v>11</v>
      </c>
      <c r="AK4" s="763"/>
      <c r="AL4" s="447"/>
      <c r="AM4" s="447"/>
      <c r="AN4" s="447"/>
      <c r="AO4" s="448">
        <v>1</v>
      </c>
      <c r="AP4" s="448">
        <v>2</v>
      </c>
      <c r="AQ4" s="448">
        <v>3</v>
      </c>
      <c r="AR4" s="448">
        <v>4</v>
      </c>
      <c r="AS4" s="448">
        <v>5</v>
      </c>
      <c r="AT4" s="448">
        <v>6</v>
      </c>
      <c r="AU4" s="448">
        <v>7</v>
      </c>
      <c r="AV4" s="448">
        <v>8</v>
      </c>
      <c r="AW4" s="448">
        <v>9</v>
      </c>
      <c r="AX4" s="448">
        <v>10</v>
      </c>
      <c r="AY4" s="448">
        <v>11</v>
      </c>
      <c r="AZ4" s="449"/>
      <c r="BA4" s="448">
        <v>1</v>
      </c>
      <c r="BB4" s="448">
        <v>2</v>
      </c>
      <c r="BC4" s="448">
        <v>3</v>
      </c>
      <c r="BD4" s="448">
        <v>4</v>
      </c>
      <c r="BE4" s="448">
        <v>5</v>
      </c>
      <c r="BF4" s="448">
        <v>6</v>
      </c>
      <c r="BG4" s="448">
        <v>7</v>
      </c>
      <c r="BH4" s="448">
        <v>8</v>
      </c>
      <c r="BI4" s="448">
        <v>9</v>
      </c>
      <c r="BJ4" s="448">
        <v>10</v>
      </c>
      <c r="BK4" s="448">
        <v>11</v>
      </c>
      <c r="BL4" s="448" t="s">
        <v>198</v>
      </c>
      <c r="BM4" s="450" t="s">
        <v>199</v>
      </c>
      <c r="BN4" s="450" t="s">
        <v>200</v>
      </c>
      <c r="BO4" s="451" t="s">
        <v>201</v>
      </c>
      <c r="BP4" s="434"/>
    </row>
    <row r="5" spans="1:68" ht="15">
      <c r="A5" s="452">
        <v>1</v>
      </c>
      <c r="B5" s="453" t="s">
        <v>255</v>
      </c>
      <c r="C5" s="457" t="s">
        <v>11</v>
      </c>
      <c r="D5" s="454"/>
      <c r="E5" s="455">
        <f>IF(G5=0,0,IF(G5+F5&lt;1000,1000,G5+F5))</f>
        <v>1010</v>
      </c>
      <c r="F5" s="456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10</v>
      </c>
      <c r="G5" s="457">
        <v>1000</v>
      </c>
      <c r="H5" s="458">
        <f t="shared" ref="H5:H22" si="1">IF(J5=0,0,(IF(IF($A$25&gt;=30,(SUM(31-J5)*$H$3),(SUM(30-J5)*$H$3))&lt;0,0,IF($A$25&gt;=30,(SUM(31-J5)*$H$3),(SUM(30-J5)*$H$3)))))</f>
        <v>23.76</v>
      </c>
      <c r="I5" s="459">
        <f>IF(M5=0,0,G5-M5)</f>
        <v>0</v>
      </c>
      <c r="J5" s="460">
        <v>3</v>
      </c>
      <c r="K5" s="461">
        <v>11</v>
      </c>
      <c r="L5" s="462">
        <v>8</v>
      </c>
      <c r="M5" s="463">
        <f t="shared" ref="M5:M22" si="2">IF(L5=0,0,SUM(AO5:AY5)/L5)</f>
        <v>1000</v>
      </c>
      <c r="N5" s="459">
        <f t="shared" ref="N5:N22" si="3">BL5</f>
        <v>85</v>
      </c>
      <c r="O5" s="464">
        <f t="shared" ref="O5:O22" si="4">BO5</f>
        <v>85</v>
      </c>
      <c r="P5" s="465">
        <v>10</v>
      </c>
      <c r="Q5" s="466">
        <v>2</v>
      </c>
      <c r="R5" s="467">
        <v>18</v>
      </c>
      <c r="S5" s="466">
        <v>2</v>
      </c>
      <c r="T5" s="468">
        <v>2</v>
      </c>
      <c r="U5" s="469">
        <v>2</v>
      </c>
      <c r="V5" s="470">
        <v>99</v>
      </c>
      <c r="W5" s="469">
        <v>1</v>
      </c>
      <c r="X5" s="468">
        <v>15</v>
      </c>
      <c r="Y5" s="469">
        <v>1</v>
      </c>
      <c r="Z5" s="468">
        <v>12</v>
      </c>
      <c r="AA5" s="469">
        <v>2</v>
      </c>
      <c r="AB5" s="468">
        <v>4</v>
      </c>
      <c r="AC5" s="471">
        <v>0</v>
      </c>
      <c r="AD5" s="472">
        <v>3</v>
      </c>
      <c r="AE5" s="473">
        <v>0</v>
      </c>
      <c r="AF5" s="470">
        <v>8</v>
      </c>
      <c r="AG5" s="471">
        <v>1</v>
      </c>
      <c r="AH5" s="470">
        <v>99</v>
      </c>
      <c r="AI5" s="469">
        <v>0</v>
      </c>
      <c r="AJ5" s="468">
        <v>99</v>
      </c>
      <c r="AK5" s="469">
        <v>0</v>
      </c>
      <c r="AL5" s="474"/>
      <c r="AM5" s="475">
        <f>SUM(Q5+S5+U5+W5+Y5+AA5+AC5+AE5+AG5+AI5+AK5)</f>
        <v>11</v>
      </c>
      <c r="AN5" s="474"/>
      <c r="AO5" s="476">
        <f t="shared" ref="AO5:AO22" si="5">IF(B5=0,0,IF(B5="BRIVS",0,(LOOKUP(P5,$A$5:$A$23,$G$5:$G$23))))</f>
        <v>1000</v>
      </c>
      <c r="AP5" s="477">
        <f t="shared" ref="AP5:AP22" si="6">IF(B5=0,0,IF(B5="BRIVS",0,(LOOKUP(R5,$A$5:$A$23,$G$5:$G$23))))</f>
        <v>1000</v>
      </c>
      <c r="AQ5" s="478">
        <f t="shared" ref="AQ5:AQ22" si="7">IF(B5=0,0,IF(B5="BRIVS",0,(LOOKUP(T5,$A$5:$A$23,$G$5:$G$23))))</f>
        <v>1000</v>
      </c>
      <c r="AR5" s="477">
        <f t="shared" ref="AR5:AR22" si="8">IF(B5=0,0,IF(B5="BRIVS",0,(LOOKUP(V5,$A$5:$A$23,$G$5:$G$23))))</f>
        <v>0</v>
      </c>
      <c r="AS5" s="478">
        <f t="shared" ref="AS5:AS22" si="9">IF(B5=0,0,IF(B5="BRIVS",0,(LOOKUP(X5,$A$5:$A$23,$G$5:$G$23))))</f>
        <v>1000</v>
      </c>
      <c r="AT5" s="478">
        <f t="shared" ref="AT5:AT22" si="10">IF(B5=0,0,IF(B5="BRIVS",0,(LOOKUP(Z5,$A$5:$A$23,$G$5:$G$23))))</f>
        <v>1000</v>
      </c>
      <c r="AU5" s="478">
        <f t="shared" ref="AU5:AU22" si="11">IF(B5=0,0,IF(B5="BRIVS",0,(LOOKUP(AB5,$A$5:$A$23,$G$5:$G$23))))</f>
        <v>1000</v>
      </c>
      <c r="AV5" s="478">
        <f t="shared" ref="AV5:AV22" si="12">IF(B5=0,0,IF(B5="BRIVS",0,(LOOKUP(AD5,$A$5:$A$23,$G$5:$G$23))))</f>
        <v>1000</v>
      </c>
      <c r="AW5" s="477">
        <f t="shared" ref="AW5:AW22" si="13">IF(B5=0,0,IF(B5="BRIVS",0,(LOOKUP(AF5,$A$5:$A$23,$G$5:$G$23))))</f>
        <v>1000</v>
      </c>
      <c r="AX5" s="478">
        <f t="shared" ref="AX5:AX22" si="14">IF(B5=0,0,IF(B5="BRIVS",0,(LOOKUP(AH5,$A$5:$A$23,$G$5:$G$23))))</f>
        <v>0</v>
      </c>
      <c r="AY5" s="479">
        <f t="shared" ref="AY5:AY22" si="15">IF(B5=0,0,IF(B5="BRIVS",0,(LOOKUP(AJ5,$A$5:$A$23,$G$5:$G$23))))</f>
        <v>0</v>
      </c>
      <c r="AZ5" s="428"/>
      <c r="BA5" s="480">
        <f t="shared" ref="BA5:BA22" si="16">IF(P5=99,0,(LOOKUP($P5,$A$5:$A$24,$K$5:$K$24)))</f>
        <v>11</v>
      </c>
      <c r="BB5" s="481">
        <f t="shared" ref="BB5:BB22" si="17">IF(R5=99,0,(LOOKUP($R5,$A$5:$A$24,$K$5:$K$24)))</f>
        <v>8</v>
      </c>
      <c r="BC5" s="481">
        <f t="shared" ref="BC5:BC22" si="18">IF(T5=99,0,(LOOKUP($T5,$A$5:$A$24,$K$5:$K$24)))</f>
        <v>7</v>
      </c>
      <c r="BD5" s="482">
        <f t="shared" ref="BD5:BD22" si="19">IF(V5=99,0,(LOOKUP($V5,$A$5:$A$24,$K$5:$K$24)))</f>
        <v>0</v>
      </c>
      <c r="BE5" s="481">
        <f t="shared" ref="BE5:BE22" si="20">IF(X5=99,0,(LOOKUP($X5,$A$5:$A$24,$K$5:$K$24)))</f>
        <v>14</v>
      </c>
      <c r="BF5" s="481">
        <f t="shared" ref="BF5:BF22" si="21">IF(Z5=99,0,(LOOKUP($Z5,$A$5:$A$24,$K$5:$K$24)))</f>
        <v>9</v>
      </c>
      <c r="BG5" s="481">
        <f t="shared" ref="BG5:BG22" si="22">IF(AB5=99,0,(LOOKUP($AB5,$A$5:$A$24,$K$5:$K$24)))</f>
        <v>15</v>
      </c>
      <c r="BH5" s="481">
        <f t="shared" ref="BH5:BH22" si="23">IF(AD5=99,0,(LOOKUP($AD5,$A$5:$A$24,$K$5:$K$24)))</f>
        <v>10</v>
      </c>
      <c r="BI5" s="481">
        <f t="shared" ref="BI5:BI22" si="24">IF(AF5=99,0,(LOOKUP($AF5,$A$5:$A$24,$K$5:$K$24)))</f>
        <v>11</v>
      </c>
      <c r="BJ5" s="481">
        <f t="shared" ref="BJ5:BJ22" si="25">IF(AH5=99,0,(LOOKUP($AH5,$A$5:$A$24,$K$5:$K$24)))</f>
        <v>0</v>
      </c>
      <c r="BK5" s="481">
        <f t="shared" ref="BK5:BK22" si="26">IF(AJ5=99,0,(LOOKUP($AJ5,$A$5:$A$24,$K$5:$K$24)))</f>
        <v>0</v>
      </c>
      <c r="BL5" s="483">
        <f>SUM(BA5,BB5,BC5,BD5,BE5,BG5,BF5,BH5,BI5,BJ5,BK5)</f>
        <v>85</v>
      </c>
      <c r="BM5" s="477">
        <f t="shared" ref="BM5:BM22" si="27">IF($AX$1&gt;7,(IF($AX$1=8,MIN(BA5:BH5),IF($AX$1=9,MIN(BA5:BI5),IF($AX$1=10,MIN(BA5:BJ5),IF($AX$1=11,MIN(BA5:BK5)))))),(IF($AX$1=4,MIN(BA5:BD5),IF($AX$1=5,MIN(BA5:BE5),IF($AX$1=6,MIN(BA5:BF5),IF($AX$1=7,MIN(BA5:BG5)))))))</f>
        <v>0</v>
      </c>
      <c r="BN5" s="477">
        <f t="shared" ref="BN5:BN22" si="28">IF($AX$1&gt;7,(IF($AX$1=8,MAX(BA5:BH5),IF($AX$1=9,MAX(BA5:BI5),IF($AX$1=10,MAX(BA5:BJ5),IF($AX$1=11,MAX(BA5:BK5)))))),(IF($AX$1=4,MAX(BA5:BD5),IF($AX$1=5,MAX(BA5:BE5),IF($AX$1=6,MAX(BA5:BF5),IF($AX$1=7,MAX(BA5:BG5)))))))</f>
        <v>15</v>
      </c>
      <c r="BO5" s="484">
        <f>SUM($BL5-$BM5)</f>
        <v>85</v>
      </c>
      <c r="BP5" s="434"/>
    </row>
    <row r="6" spans="1:68" ht="15">
      <c r="A6" s="485">
        <v>2</v>
      </c>
      <c r="B6" s="486" t="s">
        <v>242</v>
      </c>
      <c r="C6" s="555" t="s">
        <v>247</v>
      </c>
      <c r="D6" s="487"/>
      <c r="E6" s="488">
        <f>IF(G6=0,0,IF(G6+F6&lt;1000,1000,G6+F6))</f>
        <v>1000</v>
      </c>
      <c r="F6" s="489">
        <f t="shared" si="0"/>
        <v>0</v>
      </c>
      <c r="G6" s="490">
        <v>1000</v>
      </c>
      <c r="H6" s="491">
        <f t="shared" si="1"/>
        <v>12.32</v>
      </c>
      <c r="I6" s="492">
        <f>IF(M6=0,0,G6-M6)</f>
        <v>0</v>
      </c>
      <c r="J6" s="493">
        <v>16</v>
      </c>
      <c r="K6" s="494">
        <v>7</v>
      </c>
      <c r="L6" s="495">
        <v>9</v>
      </c>
      <c r="M6" s="496">
        <f t="shared" si="2"/>
        <v>1000</v>
      </c>
      <c r="N6" s="492">
        <f t="shared" si="3"/>
        <v>75</v>
      </c>
      <c r="O6" s="497">
        <f t="shared" si="4"/>
        <v>74</v>
      </c>
      <c r="P6" s="498">
        <v>11</v>
      </c>
      <c r="Q6" s="499">
        <v>2</v>
      </c>
      <c r="R6" s="500">
        <v>17</v>
      </c>
      <c r="S6" s="501">
        <v>2</v>
      </c>
      <c r="T6" s="502">
        <v>1</v>
      </c>
      <c r="U6" s="503">
        <v>0</v>
      </c>
      <c r="V6" s="500">
        <v>12</v>
      </c>
      <c r="W6" s="503">
        <v>0</v>
      </c>
      <c r="X6" s="502">
        <v>14</v>
      </c>
      <c r="Y6" s="503">
        <v>2</v>
      </c>
      <c r="Z6" s="502">
        <v>15</v>
      </c>
      <c r="AA6" s="503">
        <v>0</v>
      </c>
      <c r="AB6" s="502">
        <v>18</v>
      </c>
      <c r="AC6" s="501">
        <v>0</v>
      </c>
      <c r="AD6" s="498">
        <v>16</v>
      </c>
      <c r="AE6" s="499">
        <v>0</v>
      </c>
      <c r="AF6" s="504">
        <v>13</v>
      </c>
      <c r="AG6" s="501">
        <v>1</v>
      </c>
      <c r="AH6" s="500">
        <v>99</v>
      </c>
      <c r="AI6" s="503">
        <v>0</v>
      </c>
      <c r="AJ6" s="500">
        <v>99</v>
      </c>
      <c r="AK6" s="503">
        <v>0</v>
      </c>
      <c r="AL6" s="474"/>
      <c r="AM6" s="475">
        <f t="shared" ref="AM6:AM22" si="29">SUM(Q6+S6+U6+W6+Y6+AA6+AC6+AE6+AG6+AI6+AK6)</f>
        <v>7</v>
      </c>
      <c r="AN6" s="474"/>
      <c r="AO6" s="505">
        <f t="shared" si="5"/>
        <v>1000</v>
      </c>
      <c r="AP6" s="506">
        <f t="shared" si="6"/>
        <v>1000</v>
      </c>
      <c r="AQ6" s="507">
        <f t="shared" si="7"/>
        <v>1000</v>
      </c>
      <c r="AR6" s="506">
        <f t="shared" si="8"/>
        <v>1000</v>
      </c>
      <c r="AS6" s="507">
        <f t="shared" si="9"/>
        <v>1000</v>
      </c>
      <c r="AT6" s="507">
        <f t="shared" si="10"/>
        <v>1000</v>
      </c>
      <c r="AU6" s="507">
        <f t="shared" si="11"/>
        <v>1000</v>
      </c>
      <c r="AV6" s="507">
        <f t="shared" si="12"/>
        <v>1000</v>
      </c>
      <c r="AW6" s="506">
        <f t="shared" si="13"/>
        <v>1000</v>
      </c>
      <c r="AX6" s="507">
        <f t="shared" si="14"/>
        <v>0</v>
      </c>
      <c r="AY6" s="508">
        <f t="shared" si="15"/>
        <v>0</v>
      </c>
      <c r="AZ6" s="428"/>
      <c r="BA6" s="509">
        <f t="shared" si="16"/>
        <v>9</v>
      </c>
      <c r="BB6" s="510">
        <f t="shared" si="17"/>
        <v>4</v>
      </c>
      <c r="BC6" s="510">
        <f t="shared" si="18"/>
        <v>11</v>
      </c>
      <c r="BD6" s="511">
        <f t="shared" si="19"/>
        <v>9</v>
      </c>
      <c r="BE6" s="510">
        <f t="shared" si="20"/>
        <v>8</v>
      </c>
      <c r="BF6" s="510">
        <f t="shared" si="21"/>
        <v>14</v>
      </c>
      <c r="BG6" s="510">
        <f t="shared" si="22"/>
        <v>8</v>
      </c>
      <c r="BH6" s="510">
        <f t="shared" si="23"/>
        <v>11</v>
      </c>
      <c r="BI6" s="510">
        <f t="shared" si="24"/>
        <v>1</v>
      </c>
      <c r="BJ6" s="510">
        <f t="shared" si="25"/>
        <v>0</v>
      </c>
      <c r="BK6" s="510">
        <f t="shared" si="26"/>
        <v>0</v>
      </c>
      <c r="BL6" s="512">
        <f>SUM(BA6,BB6,BC6,BD6,BE6,BG6,BF6,BH6,BI6,BJ6,BK6)</f>
        <v>75</v>
      </c>
      <c r="BM6" s="506">
        <f t="shared" si="27"/>
        <v>1</v>
      </c>
      <c r="BN6" s="506">
        <f t="shared" si="28"/>
        <v>14</v>
      </c>
      <c r="BO6" s="513">
        <f t="shared" ref="BO6:BO22" si="30">SUM($BL6-$BM6)</f>
        <v>74</v>
      </c>
      <c r="BP6" s="434"/>
    </row>
    <row r="7" spans="1:68" ht="15">
      <c r="A7" s="485">
        <v>3</v>
      </c>
      <c r="B7" s="486" t="s">
        <v>14</v>
      </c>
      <c r="C7" s="490" t="s">
        <v>11</v>
      </c>
      <c r="D7" s="487"/>
      <c r="E7" s="514">
        <f t="shared" ref="E7:E22" si="31">IF(G7=0,0,IF(G7+F7&lt;1000,1000,G7+F7))</f>
        <v>1000</v>
      </c>
      <c r="F7" s="489">
        <f t="shared" si="0"/>
        <v>0</v>
      </c>
      <c r="G7" s="490">
        <v>1000</v>
      </c>
      <c r="H7" s="491">
        <f t="shared" si="1"/>
        <v>20.239999999999998</v>
      </c>
      <c r="I7" s="492">
        <f t="shared" ref="I7:I22" si="32">IF(M7=0,0,G7-M7)</f>
        <v>0</v>
      </c>
      <c r="J7" s="493">
        <v>7</v>
      </c>
      <c r="K7" s="494">
        <v>10</v>
      </c>
      <c r="L7" s="495">
        <v>9</v>
      </c>
      <c r="M7" s="496">
        <f t="shared" si="2"/>
        <v>1000</v>
      </c>
      <c r="N7" s="492">
        <f t="shared" si="3"/>
        <v>94</v>
      </c>
      <c r="O7" s="497">
        <f t="shared" si="4"/>
        <v>87</v>
      </c>
      <c r="P7" s="498">
        <v>12</v>
      </c>
      <c r="Q7" s="499">
        <v>0</v>
      </c>
      <c r="R7" s="500">
        <v>14</v>
      </c>
      <c r="S7" s="501">
        <v>2</v>
      </c>
      <c r="T7" s="502">
        <v>18</v>
      </c>
      <c r="U7" s="503">
        <v>1</v>
      </c>
      <c r="V7" s="500">
        <v>16</v>
      </c>
      <c r="W7" s="503">
        <v>2</v>
      </c>
      <c r="X7" s="502">
        <v>4</v>
      </c>
      <c r="Y7" s="503">
        <v>0</v>
      </c>
      <c r="Z7" s="502">
        <v>10</v>
      </c>
      <c r="AA7" s="503">
        <v>1</v>
      </c>
      <c r="AB7" s="502">
        <v>5</v>
      </c>
      <c r="AC7" s="501">
        <v>2</v>
      </c>
      <c r="AD7" s="498">
        <v>1</v>
      </c>
      <c r="AE7" s="499">
        <v>2</v>
      </c>
      <c r="AF7" s="504">
        <v>15</v>
      </c>
      <c r="AG7" s="501">
        <v>0</v>
      </c>
      <c r="AH7" s="500">
        <v>99</v>
      </c>
      <c r="AI7" s="503">
        <v>0</v>
      </c>
      <c r="AJ7" s="500">
        <v>99</v>
      </c>
      <c r="AK7" s="503">
        <v>0</v>
      </c>
      <c r="AL7" s="474"/>
      <c r="AM7" s="475">
        <f t="shared" si="29"/>
        <v>10</v>
      </c>
      <c r="AN7" s="474"/>
      <c r="AO7" s="505">
        <f t="shared" si="5"/>
        <v>1000</v>
      </c>
      <c r="AP7" s="506">
        <f t="shared" si="6"/>
        <v>1000</v>
      </c>
      <c r="AQ7" s="507">
        <f t="shared" si="7"/>
        <v>1000</v>
      </c>
      <c r="AR7" s="506">
        <f t="shared" si="8"/>
        <v>1000</v>
      </c>
      <c r="AS7" s="507">
        <f t="shared" si="9"/>
        <v>1000</v>
      </c>
      <c r="AT7" s="507">
        <f t="shared" si="10"/>
        <v>1000</v>
      </c>
      <c r="AU7" s="507">
        <f t="shared" si="11"/>
        <v>1000</v>
      </c>
      <c r="AV7" s="507">
        <f t="shared" si="12"/>
        <v>1000</v>
      </c>
      <c r="AW7" s="506">
        <f t="shared" si="13"/>
        <v>1000</v>
      </c>
      <c r="AX7" s="507">
        <f t="shared" si="14"/>
        <v>0</v>
      </c>
      <c r="AY7" s="508">
        <f t="shared" si="15"/>
        <v>0</v>
      </c>
      <c r="AZ7" s="428"/>
      <c r="BA7" s="509">
        <f t="shared" si="16"/>
        <v>9</v>
      </c>
      <c r="BB7" s="510">
        <f t="shared" si="17"/>
        <v>8</v>
      </c>
      <c r="BC7" s="510">
        <f t="shared" si="18"/>
        <v>8</v>
      </c>
      <c r="BD7" s="511">
        <f t="shared" si="19"/>
        <v>11</v>
      </c>
      <c r="BE7" s="510">
        <f t="shared" si="20"/>
        <v>15</v>
      </c>
      <c r="BF7" s="510">
        <f t="shared" si="21"/>
        <v>11</v>
      </c>
      <c r="BG7" s="510">
        <f t="shared" si="22"/>
        <v>7</v>
      </c>
      <c r="BH7" s="510">
        <f t="shared" si="23"/>
        <v>11</v>
      </c>
      <c r="BI7" s="510">
        <f t="shared" si="24"/>
        <v>14</v>
      </c>
      <c r="BJ7" s="510">
        <f t="shared" si="25"/>
        <v>0</v>
      </c>
      <c r="BK7" s="510">
        <f t="shared" si="26"/>
        <v>0</v>
      </c>
      <c r="BL7" s="512">
        <f t="shared" ref="BL7:BL22" si="33">SUM(BA7,BB7,BC7,BD7,BE7,BG7,BF7,BH7,BI7,BJ7,BK7)</f>
        <v>94</v>
      </c>
      <c r="BM7" s="506">
        <f t="shared" si="27"/>
        <v>7</v>
      </c>
      <c r="BN7" s="506">
        <f t="shared" si="28"/>
        <v>15</v>
      </c>
      <c r="BO7" s="513">
        <f t="shared" si="30"/>
        <v>87</v>
      </c>
      <c r="BP7" s="434"/>
    </row>
    <row r="8" spans="1:68" ht="15">
      <c r="A8" s="485">
        <v>4</v>
      </c>
      <c r="B8" s="486" t="s">
        <v>23</v>
      </c>
      <c r="C8" s="223" t="s">
        <v>20</v>
      </c>
      <c r="D8" s="487"/>
      <c r="E8" s="514">
        <f t="shared" si="31"/>
        <v>1050</v>
      </c>
      <c r="F8" s="489">
        <f t="shared" si="0"/>
        <v>50</v>
      </c>
      <c r="G8" s="490">
        <v>1000</v>
      </c>
      <c r="H8" s="491">
        <f t="shared" si="1"/>
        <v>25.52</v>
      </c>
      <c r="I8" s="492">
        <f t="shared" si="32"/>
        <v>0</v>
      </c>
      <c r="J8" s="515">
        <v>1</v>
      </c>
      <c r="K8" s="494">
        <v>15</v>
      </c>
      <c r="L8" s="495">
        <v>8</v>
      </c>
      <c r="M8" s="496">
        <f t="shared" si="2"/>
        <v>1000</v>
      </c>
      <c r="N8" s="492">
        <f t="shared" si="3"/>
        <v>74</v>
      </c>
      <c r="O8" s="497">
        <f t="shared" si="4"/>
        <v>74</v>
      </c>
      <c r="P8" s="498">
        <v>13</v>
      </c>
      <c r="Q8" s="499">
        <v>2</v>
      </c>
      <c r="R8" s="500">
        <v>16</v>
      </c>
      <c r="S8" s="501">
        <v>1</v>
      </c>
      <c r="T8" s="502">
        <v>5</v>
      </c>
      <c r="U8" s="503">
        <v>1</v>
      </c>
      <c r="V8" s="500">
        <v>15</v>
      </c>
      <c r="W8" s="503">
        <v>1</v>
      </c>
      <c r="X8" s="502">
        <v>3</v>
      </c>
      <c r="Y8" s="503">
        <v>2</v>
      </c>
      <c r="Z8" s="502">
        <v>8</v>
      </c>
      <c r="AA8" s="503">
        <v>2</v>
      </c>
      <c r="AB8" s="502">
        <v>1</v>
      </c>
      <c r="AC8" s="501">
        <v>2</v>
      </c>
      <c r="AD8" s="516">
        <v>12</v>
      </c>
      <c r="AE8" s="499">
        <v>2</v>
      </c>
      <c r="AF8" s="504">
        <v>99</v>
      </c>
      <c r="AG8" s="501">
        <v>2</v>
      </c>
      <c r="AH8" s="500">
        <v>99</v>
      </c>
      <c r="AI8" s="503">
        <v>0</v>
      </c>
      <c r="AJ8" s="500">
        <v>99</v>
      </c>
      <c r="AK8" s="503">
        <v>0</v>
      </c>
      <c r="AL8" s="474"/>
      <c r="AM8" s="475">
        <f t="shared" si="29"/>
        <v>15</v>
      </c>
      <c r="AN8" s="474"/>
      <c r="AO8" s="505">
        <f t="shared" si="5"/>
        <v>1000</v>
      </c>
      <c r="AP8" s="506">
        <f t="shared" si="6"/>
        <v>1000</v>
      </c>
      <c r="AQ8" s="507">
        <f t="shared" si="7"/>
        <v>1000</v>
      </c>
      <c r="AR8" s="506">
        <f t="shared" si="8"/>
        <v>1000</v>
      </c>
      <c r="AS8" s="507">
        <f t="shared" si="9"/>
        <v>1000</v>
      </c>
      <c r="AT8" s="507">
        <f t="shared" si="10"/>
        <v>1000</v>
      </c>
      <c r="AU8" s="507">
        <f t="shared" si="11"/>
        <v>1000</v>
      </c>
      <c r="AV8" s="507">
        <f t="shared" si="12"/>
        <v>1000</v>
      </c>
      <c r="AW8" s="506">
        <f t="shared" si="13"/>
        <v>0</v>
      </c>
      <c r="AX8" s="507">
        <f t="shared" si="14"/>
        <v>0</v>
      </c>
      <c r="AY8" s="508">
        <f t="shared" si="15"/>
        <v>0</v>
      </c>
      <c r="AZ8" s="428"/>
      <c r="BA8" s="509">
        <f t="shared" si="16"/>
        <v>1</v>
      </c>
      <c r="BB8" s="510">
        <f t="shared" si="17"/>
        <v>11</v>
      </c>
      <c r="BC8" s="510">
        <f t="shared" si="18"/>
        <v>7</v>
      </c>
      <c r="BD8" s="511">
        <f t="shared" si="19"/>
        <v>14</v>
      </c>
      <c r="BE8" s="510">
        <f t="shared" si="20"/>
        <v>10</v>
      </c>
      <c r="BF8" s="510">
        <f t="shared" si="21"/>
        <v>11</v>
      </c>
      <c r="BG8" s="510">
        <f t="shared" si="22"/>
        <v>11</v>
      </c>
      <c r="BH8" s="510">
        <f t="shared" si="23"/>
        <v>9</v>
      </c>
      <c r="BI8" s="510">
        <f t="shared" si="24"/>
        <v>0</v>
      </c>
      <c r="BJ8" s="510">
        <f t="shared" si="25"/>
        <v>0</v>
      </c>
      <c r="BK8" s="510">
        <f t="shared" si="26"/>
        <v>0</v>
      </c>
      <c r="BL8" s="512">
        <f t="shared" si="33"/>
        <v>74</v>
      </c>
      <c r="BM8" s="506">
        <f t="shared" si="27"/>
        <v>0</v>
      </c>
      <c r="BN8" s="506">
        <f t="shared" si="28"/>
        <v>14</v>
      </c>
      <c r="BO8" s="513">
        <f t="shared" si="30"/>
        <v>74</v>
      </c>
      <c r="BP8" s="434"/>
    </row>
    <row r="9" spans="1:68" ht="15">
      <c r="A9" s="485">
        <v>5</v>
      </c>
      <c r="B9" s="486" t="s">
        <v>29</v>
      </c>
      <c r="C9" s="223" t="s">
        <v>20</v>
      </c>
      <c r="D9" s="487"/>
      <c r="E9" s="514">
        <f t="shared" si="31"/>
        <v>1000</v>
      </c>
      <c r="F9" s="489">
        <f t="shared" si="0"/>
        <v>0</v>
      </c>
      <c r="G9" s="490">
        <v>1000</v>
      </c>
      <c r="H9" s="491">
        <f t="shared" si="1"/>
        <v>13.2</v>
      </c>
      <c r="I9" s="492">
        <f t="shared" si="32"/>
        <v>0</v>
      </c>
      <c r="J9" s="493">
        <v>15</v>
      </c>
      <c r="K9" s="494">
        <v>7</v>
      </c>
      <c r="L9" s="495">
        <v>9</v>
      </c>
      <c r="M9" s="496">
        <f t="shared" si="2"/>
        <v>1000</v>
      </c>
      <c r="N9" s="492">
        <f t="shared" si="3"/>
        <v>78</v>
      </c>
      <c r="O9" s="497">
        <f t="shared" si="4"/>
        <v>77</v>
      </c>
      <c r="P9" s="498">
        <v>14</v>
      </c>
      <c r="Q9" s="499">
        <v>2</v>
      </c>
      <c r="R9" s="500">
        <v>12</v>
      </c>
      <c r="S9" s="501">
        <v>0</v>
      </c>
      <c r="T9" s="502">
        <v>4</v>
      </c>
      <c r="U9" s="503">
        <v>1</v>
      </c>
      <c r="V9" s="500">
        <v>8</v>
      </c>
      <c r="W9" s="503">
        <v>0</v>
      </c>
      <c r="X9" s="502">
        <v>10</v>
      </c>
      <c r="Y9" s="503">
        <v>0</v>
      </c>
      <c r="Z9" s="502">
        <v>13</v>
      </c>
      <c r="AA9" s="503">
        <v>2</v>
      </c>
      <c r="AB9" s="502">
        <v>3</v>
      </c>
      <c r="AC9" s="501">
        <v>0</v>
      </c>
      <c r="AD9" s="498">
        <v>17</v>
      </c>
      <c r="AE9" s="499">
        <v>2</v>
      </c>
      <c r="AF9" s="504">
        <v>11</v>
      </c>
      <c r="AG9" s="501">
        <v>0</v>
      </c>
      <c r="AH9" s="500">
        <v>99</v>
      </c>
      <c r="AI9" s="503">
        <v>0</v>
      </c>
      <c r="AJ9" s="500">
        <v>99</v>
      </c>
      <c r="AK9" s="503">
        <v>0</v>
      </c>
      <c r="AL9" s="474"/>
      <c r="AM9" s="475">
        <f t="shared" si="29"/>
        <v>7</v>
      </c>
      <c r="AN9" s="474"/>
      <c r="AO9" s="505">
        <f t="shared" si="5"/>
        <v>1000</v>
      </c>
      <c r="AP9" s="506">
        <f t="shared" si="6"/>
        <v>1000</v>
      </c>
      <c r="AQ9" s="507">
        <f t="shared" si="7"/>
        <v>1000</v>
      </c>
      <c r="AR9" s="506">
        <f t="shared" si="8"/>
        <v>1000</v>
      </c>
      <c r="AS9" s="507">
        <f t="shared" si="9"/>
        <v>1000</v>
      </c>
      <c r="AT9" s="507">
        <f t="shared" si="10"/>
        <v>1000</v>
      </c>
      <c r="AU9" s="507">
        <f t="shared" si="11"/>
        <v>1000</v>
      </c>
      <c r="AV9" s="507">
        <f t="shared" si="12"/>
        <v>1000</v>
      </c>
      <c r="AW9" s="506">
        <f t="shared" si="13"/>
        <v>1000</v>
      </c>
      <c r="AX9" s="507">
        <f t="shared" si="14"/>
        <v>0</v>
      </c>
      <c r="AY9" s="508">
        <f t="shared" si="15"/>
        <v>0</v>
      </c>
      <c r="AZ9" s="428"/>
      <c r="BA9" s="509">
        <f t="shared" si="16"/>
        <v>8</v>
      </c>
      <c r="BB9" s="510">
        <f t="shared" si="17"/>
        <v>9</v>
      </c>
      <c r="BC9" s="510">
        <f t="shared" si="18"/>
        <v>15</v>
      </c>
      <c r="BD9" s="511">
        <f t="shared" si="19"/>
        <v>11</v>
      </c>
      <c r="BE9" s="510">
        <f t="shared" si="20"/>
        <v>11</v>
      </c>
      <c r="BF9" s="510">
        <f t="shared" si="21"/>
        <v>1</v>
      </c>
      <c r="BG9" s="510">
        <f t="shared" si="22"/>
        <v>10</v>
      </c>
      <c r="BH9" s="510">
        <f t="shared" si="23"/>
        <v>4</v>
      </c>
      <c r="BI9" s="510">
        <f t="shared" si="24"/>
        <v>9</v>
      </c>
      <c r="BJ9" s="510">
        <f t="shared" si="25"/>
        <v>0</v>
      </c>
      <c r="BK9" s="510">
        <f t="shared" si="26"/>
        <v>0</v>
      </c>
      <c r="BL9" s="512">
        <f t="shared" si="33"/>
        <v>78</v>
      </c>
      <c r="BM9" s="506">
        <f t="shared" si="27"/>
        <v>1</v>
      </c>
      <c r="BN9" s="506">
        <f t="shared" si="28"/>
        <v>15</v>
      </c>
      <c r="BO9" s="513">
        <f t="shared" si="30"/>
        <v>77</v>
      </c>
      <c r="BP9" s="434"/>
    </row>
    <row r="10" spans="1:68" ht="15">
      <c r="A10" s="485">
        <v>6</v>
      </c>
      <c r="B10" s="486" t="s">
        <v>166</v>
      </c>
      <c r="C10" s="490" t="s">
        <v>11</v>
      </c>
      <c r="D10" s="487"/>
      <c r="E10" s="514" t="e">
        <f t="shared" si="31"/>
        <v>#VALUE!</v>
      </c>
      <c r="F10" s="489" t="e">
        <f t="shared" si="0"/>
        <v>#VALUE!</v>
      </c>
      <c r="G10" s="490" t="s">
        <v>256</v>
      </c>
      <c r="H10" s="491">
        <f t="shared" si="1"/>
        <v>19.36</v>
      </c>
      <c r="I10" s="492" t="e">
        <f t="shared" si="32"/>
        <v>#VALUE!</v>
      </c>
      <c r="J10" s="493">
        <v>8</v>
      </c>
      <c r="K10" s="494">
        <v>9</v>
      </c>
      <c r="L10" s="495">
        <v>9</v>
      </c>
      <c r="M10" s="496">
        <f t="shared" si="2"/>
        <v>1000</v>
      </c>
      <c r="N10" s="492">
        <f t="shared" si="3"/>
        <v>88</v>
      </c>
      <c r="O10" s="497">
        <f t="shared" si="4"/>
        <v>87</v>
      </c>
      <c r="P10" s="498">
        <v>15</v>
      </c>
      <c r="Q10" s="499">
        <v>1</v>
      </c>
      <c r="R10" s="500">
        <v>13</v>
      </c>
      <c r="S10" s="501">
        <v>2</v>
      </c>
      <c r="T10" s="502">
        <v>16</v>
      </c>
      <c r="U10" s="503">
        <v>2</v>
      </c>
      <c r="V10" s="500">
        <v>1</v>
      </c>
      <c r="W10" s="503">
        <v>1</v>
      </c>
      <c r="X10" s="502">
        <v>12</v>
      </c>
      <c r="Y10" s="503">
        <v>0</v>
      </c>
      <c r="Z10" s="502">
        <v>18</v>
      </c>
      <c r="AA10" s="503">
        <v>1</v>
      </c>
      <c r="AB10" s="502">
        <v>10</v>
      </c>
      <c r="AC10" s="501">
        <v>0</v>
      </c>
      <c r="AD10" s="516">
        <v>14</v>
      </c>
      <c r="AE10" s="499">
        <v>2</v>
      </c>
      <c r="AF10" s="504">
        <v>4</v>
      </c>
      <c r="AG10" s="501">
        <v>0</v>
      </c>
      <c r="AH10" s="500">
        <v>99</v>
      </c>
      <c r="AI10" s="503">
        <v>0</v>
      </c>
      <c r="AJ10" s="500">
        <v>99</v>
      </c>
      <c r="AK10" s="503">
        <v>0</v>
      </c>
      <c r="AL10" s="474"/>
      <c r="AM10" s="475">
        <f t="shared" si="29"/>
        <v>9</v>
      </c>
      <c r="AN10" s="474"/>
      <c r="AO10" s="505">
        <f t="shared" si="5"/>
        <v>1000</v>
      </c>
      <c r="AP10" s="506">
        <f t="shared" si="6"/>
        <v>1000</v>
      </c>
      <c r="AQ10" s="507">
        <f t="shared" si="7"/>
        <v>1000</v>
      </c>
      <c r="AR10" s="506">
        <f t="shared" si="8"/>
        <v>1000</v>
      </c>
      <c r="AS10" s="507">
        <f t="shared" si="9"/>
        <v>1000</v>
      </c>
      <c r="AT10" s="507">
        <f t="shared" si="10"/>
        <v>1000</v>
      </c>
      <c r="AU10" s="507">
        <f t="shared" si="11"/>
        <v>1000</v>
      </c>
      <c r="AV10" s="507">
        <f t="shared" si="12"/>
        <v>1000</v>
      </c>
      <c r="AW10" s="506">
        <f t="shared" si="13"/>
        <v>1000</v>
      </c>
      <c r="AX10" s="507">
        <f t="shared" si="14"/>
        <v>0</v>
      </c>
      <c r="AY10" s="508">
        <f t="shared" si="15"/>
        <v>0</v>
      </c>
      <c r="AZ10" s="428"/>
      <c r="BA10" s="509">
        <f t="shared" si="16"/>
        <v>14</v>
      </c>
      <c r="BB10" s="510">
        <f t="shared" si="17"/>
        <v>1</v>
      </c>
      <c r="BC10" s="510">
        <f t="shared" si="18"/>
        <v>11</v>
      </c>
      <c r="BD10" s="511">
        <f t="shared" si="19"/>
        <v>11</v>
      </c>
      <c r="BE10" s="510">
        <f t="shared" si="20"/>
        <v>9</v>
      </c>
      <c r="BF10" s="510">
        <f t="shared" si="21"/>
        <v>8</v>
      </c>
      <c r="BG10" s="510">
        <f t="shared" si="22"/>
        <v>11</v>
      </c>
      <c r="BH10" s="510">
        <f t="shared" si="23"/>
        <v>8</v>
      </c>
      <c r="BI10" s="510">
        <f t="shared" si="24"/>
        <v>15</v>
      </c>
      <c r="BJ10" s="510">
        <f t="shared" si="25"/>
        <v>0</v>
      </c>
      <c r="BK10" s="510">
        <f t="shared" si="26"/>
        <v>0</v>
      </c>
      <c r="BL10" s="512">
        <f t="shared" si="33"/>
        <v>88</v>
      </c>
      <c r="BM10" s="506">
        <f t="shared" si="27"/>
        <v>1</v>
      </c>
      <c r="BN10" s="506">
        <f t="shared" si="28"/>
        <v>15</v>
      </c>
      <c r="BO10" s="513">
        <f t="shared" si="30"/>
        <v>87</v>
      </c>
      <c r="BP10" s="434"/>
    </row>
    <row r="11" spans="1:68" ht="15">
      <c r="A11" s="485">
        <v>7</v>
      </c>
      <c r="B11" s="486" t="s">
        <v>32</v>
      </c>
      <c r="C11" s="490" t="s">
        <v>72</v>
      </c>
      <c r="D11" s="487"/>
      <c r="E11" s="514">
        <f t="shared" si="31"/>
        <v>1000</v>
      </c>
      <c r="F11" s="489">
        <f t="shared" si="0"/>
        <v>0</v>
      </c>
      <c r="G11" s="490">
        <v>1000</v>
      </c>
      <c r="H11" s="491">
        <f t="shared" si="1"/>
        <v>17.600000000000001</v>
      </c>
      <c r="I11" s="492">
        <f t="shared" si="32"/>
        <v>0</v>
      </c>
      <c r="J11" s="493">
        <v>10</v>
      </c>
      <c r="K11" s="494">
        <v>9</v>
      </c>
      <c r="L11" s="495">
        <v>9</v>
      </c>
      <c r="M11" s="496">
        <f t="shared" si="2"/>
        <v>1000</v>
      </c>
      <c r="N11" s="492">
        <f t="shared" si="3"/>
        <v>71</v>
      </c>
      <c r="O11" s="497">
        <f t="shared" si="4"/>
        <v>70</v>
      </c>
      <c r="P11" s="498">
        <v>16</v>
      </c>
      <c r="Q11" s="499">
        <v>0</v>
      </c>
      <c r="R11" s="500">
        <v>11</v>
      </c>
      <c r="S11" s="501">
        <v>1</v>
      </c>
      <c r="T11" s="502">
        <v>10</v>
      </c>
      <c r="U11" s="503">
        <v>2</v>
      </c>
      <c r="V11" s="500">
        <v>18</v>
      </c>
      <c r="W11" s="503">
        <v>1</v>
      </c>
      <c r="X11" s="502">
        <v>8</v>
      </c>
      <c r="Y11" s="503">
        <v>0</v>
      </c>
      <c r="Z11" s="502">
        <v>14</v>
      </c>
      <c r="AA11" s="503">
        <v>1</v>
      </c>
      <c r="AB11" s="502">
        <v>9</v>
      </c>
      <c r="AC11" s="501">
        <v>0</v>
      </c>
      <c r="AD11" s="517">
        <v>13</v>
      </c>
      <c r="AE11" s="499">
        <v>2</v>
      </c>
      <c r="AF11" s="504">
        <v>17</v>
      </c>
      <c r="AG11" s="501">
        <v>2</v>
      </c>
      <c r="AH11" s="500">
        <v>99</v>
      </c>
      <c r="AI11" s="503">
        <v>0</v>
      </c>
      <c r="AJ11" s="500">
        <v>99</v>
      </c>
      <c r="AK11" s="503">
        <v>0</v>
      </c>
      <c r="AL11" s="474"/>
      <c r="AM11" s="475">
        <f t="shared" si="29"/>
        <v>9</v>
      </c>
      <c r="AN11" s="474"/>
      <c r="AO11" s="505">
        <f t="shared" si="5"/>
        <v>1000</v>
      </c>
      <c r="AP11" s="506">
        <f t="shared" si="6"/>
        <v>1000</v>
      </c>
      <c r="AQ11" s="507">
        <f t="shared" si="7"/>
        <v>1000</v>
      </c>
      <c r="AR11" s="506">
        <f t="shared" si="8"/>
        <v>1000</v>
      </c>
      <c r="AS11" s="507">
        <f t="shared" si="9"/>
        <v>1000</v>
      </c>
      <c r="AT11" s="507">
        <f t="shared" si="10"/>
        <v>1000</v>
      </c>
      <c r="AU11" s="507">
        <f t="shared" si="11"/>
        <v>1000</v>
      </c>
      <c r="AV11" s="507">
        <f t="shared" si="12"/>
        <v>1000</v>
      </c>
      <c r="AW11" s="506">
        <f t="shared" si="13"/>
        <v>1000</v>
      </c>
      <c r="AX11" s="507">
        <f t="shared" si="14"/>
        <v>0</v>
      </c>
      <c r="AY11" s="508">
        <f t="shared" si="15"/>
        <v>0</v>
      </c>
      <c r="AZ11" s="428"/>
      <c r="BA11" s="509">
        <f t="shared" si="16"/>
        <v>11</v>
      </c>
      <c r="BB11" s="510">
        <f t="shared" si="17"/>
        <v>9</v>
      </c>
      <c r="BC11" s="510">
        <f t="shared" si="18"/>
        <v>11</v>
      </c>
      <c r="BD11" s="511">
        <f t="shared" si="19"/>
        <v>8</v>
      </c>
      <c r="BE11" s="510">
        <f t="shared" si="20"/>
        <v>11</v>
      </c>
      <c r="BF11" s="510">
        <f t="shared" si="21"/>
        <v>8</v>
      </c>
      <c r="BG11" s="510">
        <f t="shared" si="22"/>
        <v>8</v>
      </c>
      <c r="BH11" s="510">
        <f t="shared" si="23"/>
        <v>1</v>
      </c>
      <c r="BI11" s="510">
        <f t="shared" si="24"/>
        <v>4</v>
      </c>
      <c r="BJ11" s="510">
        <f t="shared" si="25"/>
        <v>0</v>
      </c>
      <c r="BK11" s="510">
        <f t="shared" si="26"/>
        <v>0</v>
      </c>
      <c r="BL11" s="512">
        <f t="shared" si="33"/>
        <v>71</v>
      </c>
      <c r="BM11" s="506">
        <f t="shared" si="27"/>
        <v>1</v>
      </c>
      <c r="BN11" s="506">
        <f t="shared" si="28"/>
        <v>11</v>
      </c>
      <c r="BO11" s="513">
        <f t="shared" si="30"/>
        <v>70</v>
      </c>
      <c r="BP11" s="434"/>
    </row>
    <row r="12" spans="1:68" ht="15">
      <c r="A12" s="485">
        <v>8</v>
      </c>
      <c r="B12" s="486" t="s">
        <v>25</v>
      </c>
      <c r="C12" s="223" t="s">
        <v>20</v>
      </c>
      <c r="D12" s="518"/>
      <c r="E12" s="514">
        <f t="shared" si="31"/>
        <v>1000</v>
      </c>
      <c r="F12" s="489">
        <f t="shared" si="0"/>
        <v>0</v>
      </c>
      <c r="G12" s="490">
        <v>1000</v>
      </c>
      <c r="H12" s="491">
        <f t="shared" si="1"/>
        <v>22.88</v>
      </c>
      <c r="I12" s="492">
        <f t="shared" si="32"/>
        <v>0</v>
      </c>
      <c r="J12" s="493">
        <v>4</v>
      </c>
      <c r="K12" s="494">
        <v>11</v>
      </c>
      <c r="L12" s="495">
        <v>9</v>
      </c>
      <c r="M12" s="496">
        <f t="shared" si="2"/>
        <v>1000</v>
      </c>
      <c r="N12" s="492">
        <f t="shared" si="3"/>
        <v>85</v>
      </c>
      <c r="O12" s="497">
        <f t="shared" si="4"/>
        <v>81</v>
      </c>
      <c r="P12" s="498">
        <v>17</v>
      </c>
      <c r="Q12" s="499">
        <v>1</v>
      </c>
      <c r="R12" s="500">
        <v>15</v>
      </c>
      <c r="S12" s="501">
        <v>0</v>
      </c>
      <c r="T12" s="502">
        <v>9</v>
      </c>
      <c r="U12" s="503">
        <v>2</v>
      </c>
      <c r="V12" s="500">
        <v>5</v>
      </c>
      <c r="W12" s="503">
        <v>2</v>
      </c>
      <c r="X12" s="502">
        <v>7</v>
      </c>
      <c r="Y12" s="503">
        <v>2</v>
      </c>
      <c r="Z12" s="502">
        <v>4</v>
      </c>
      <c r="AA12" s="503">
        <v>0</v>
      </c>
      <c r="AB12" s="502">
        <v>12</v>
      </c>
      <c r="AC12" s="501">
        <v>1</v>
      </c>
      <c r="AD12" s="517">
        <v>18</v>
      </c>
      <c r="AE12" s="499">
        <v>2</v>
      </c>
      <c r="AF12" s="504">
        <v>1</v>
      </c>
      <c r="AG12" s="501">
        <v>1</v>
      </c>
      <c r="AH12" s="500">
        <v>99</v>
      </c>
      <c r="AI12" s="503">
        <v>0</v>
      </c>
      <c r="AJ12" s="500">
        <v>99</v>
      </c>
      <c r="AK12" s="503">
        <v>0</v>
      </c>
      <c r="AL12" s="474"/>
      <c r="AM12" s="475">
        <f t="shared" si="29"/>
        <v>11</v>
      </c>
      <c r="AN12" s="474"/>
      <c r="AO12" s="505">
        <f t="shared" si="5"/>
        <v>1000</v>
      </c>
      <c r="AP12" s="506">
        <f t="shared" si="6"/>
        <v>1000</v>
      </c>
      <c r="AQ12" s="507">
        <f t="shared" si="7"/>
        <v>1000</v>
      </c>
      <c r="AR12" s="506">
        <f t="shared" si="8"/>
        <v>1000</v>
      </c>
      <c r="AS12" s="507">
        <f t="shared" si="9"/>
        <v>1000</v>
      </c>
      <c r="AT12" s="507">
        <f t="shared" si="10"/>
        <v>1000</v>
      </c>
      <c r="AU12" s="507">
        <f t="shared" si="11"/>
        <v>1000</v>
      </c>
      <c r="AV12" s="507">
        <f t="shared" si="12"/>
        <v>1000</v>
      </c>
      <c r="AW12" s="506">
        <f t="shared" si="13"/>
        <v>1000</v>
      </c>
      <c r="AX12" s="507">
        <f t="shared" si="14"/>
        <v>0</v>
      </c>
      <c r="AY12" s="508">
        <f t="shared" si="15"/>
        <v>0</v>
      </c>
      <c r="AZ12" s="428"/>
      <c r="BA12" s="509">
        <f t="shared" si="16"/>
        <v>4</v>
      </c>
      <c r="BB12" s="510">
        <f t="shared" si="17"/>
        <v>14</v>
      </c>
      <c r="BC12" s="510">
        <f t="shared" si="18"/>
        <v>8</v>
      </c>
      <c r="BD12" s="511">
        <f t="shared" si="19"/>
        <v>7</v>
      </c>
      <c r="BE12" s="510">
        <f t="shared" si="20"/>
        <v>9</v>
      </c>
      <c r="BF12" s="510">
        <f t="shared" si="21"/>
        <v>15</v>
      </c>
      <c r="BG12" s="510">
        <f t="shared" si="22"/>
        <v>9</v>
      </c>
      <c r="BH12" s="510">
        <f t="shared" si="23"/>
        <v>8</v>
      </c>
      <c r="BI12" s="510">
        <f t="shared" si="24"/>
        <v>11</v>
      </c>
      <c r="BJ12" s="510">
        <f t="shared" si="25"/>
        <v>0</v>
      </c>
      <c r="BK12" s="510">
        <f t="shared" si="26"/>
        <v>0</v>
      </c>
      <c r="BL12" s="512">
        <f t="shared" si="33"/>
        <v>85</v>
      </c>
      <c r="BM12" s="506">
        <f t="shared" si="27"/>
        <v>4</v>
      </c>
      <c r="BN12" s="506">
        <f t="shared" si="28"/>
        <v>15</v>
      </c>
      <c r="BO12" s="513">
        <f t="shared" si="30"/>
        <v>81</v>
      </c>
      <c r="BP12" s="434"/>
    </row>
    <row r="13" spans="1:68" ht="15">
      <c r="A13" s="485">
        <v>9</v>
      </c>
      <c r="B13" s="486" t="s">
        <v>24</v>
      </c>
      <c r="C13" s="490" t="s">
        <v>18</v>
      </c>
      <c r="D13" s="518"/>
      <c r="E13" s="514">
        <f t="shared" si="31"/>
        <v>1000</v>
      </c>
      <c r="F13" s="489">
        <f t="shared" si="0"/>
        <v>0</v>
      </c>
      <c r="G13" s="490">
        <v>1000</v>
      </c>
      <c r="H13" s="491">
        <f t="shared" si="1"/>
        <v>14.96</v>
      </c>
      <c r="I13" s="492">
        <f t="shared" si="32"/>
        <v>0</v>
      </c>
      <c r="J13" s="493">
        <v>13</v>
      </c>
      <c r="K13" s="494">
        <v>8</v>
      </c>
      <c r="L13" s="495">
        <v>9</v>
      </c>
      <c r="M13" s="496">
        <f t="shared" si="2"/>
        <v>1000</v>
      </c>
      <c r="N13" s="492">
        <f t="shared" si="3"/>
        <v>72</v>
      </c>
      <c r="O13" s="497">
        <f t="shared" si="4"/>
        <v>71</v>
      </c>
      <c r="P13" s="498">
        <v>18</v>
      </c>
      <c r="Q13" s="499">
        <v>0</v>
      </c>
      <c r="R13" s="500">
        <v>10</v>
      </c>
      <c r="S13" s="501">
        <v>1</v>
      </c>
      <c r="T13" s="502">
        <v>8</v>
      </c>
      <c r="U13" s="503">
        <v>0</v>
      </c>
      <c r="V13" s="500">
        <v>13</v>
      </c>
      <c r="W13" s="503">
        <v>2</v>
      </c>
      <c r="X13" s="502">
        <v>16</v>
      </c>
      <c r="Y13" s="503">
        <v>0</v>
      </c>
      <c r="Z13" s="502">
        <v>17</v>
      </c>
      <c r="AA13" s="503">
        <v>1</v>
      </c>
      <c r="AB13" s="502">
        <v>7</v>
      </c>
      <c r="AC13" s="501">
        <v>2</v>
      </c>
      <c r="AD13" s="517">
        <v>11</v>
      </c>
      <c r="AE13" s="499">
        <v>1</v>
      </c>
      <c r="AF13" s="504">
        <v>14</v>
      </c>
      <c r="AG13" s="501">
        <v>1</v>
      </c>
      <c r="AH13" s="500">
        <v>99</v>
      </c>
      <c r="AI13" s="503">
        <v>0</v>
      </c>
      <c r="AJ13" s="500">
        <v>99</v>
      </c>
      <c r="AK13" s="503">
        <v>0</v>
      </c>
      <c r="AL13" s="474"/>
      <c r="AM13" s="475">
        <f t="shared" si="29"/>
        <v>8</v>
      </c>
      <c r="AN13" s="474"/>
      <c r="AO13" s="505">
        <f t="shared" si="5"/>
        <v>1000</v>
      </c>
      <c r="AP13" s="506">
        <f t="shared" si="6"/>
        <v>1000</v>
      </c>
      <c r="AQ13" s="507">
        <f t="shared" si="7"/>
        <v>1000</v>
      </c>
      <c r="AR13" s="506">
        <f t="shared" si="8"/>
        <v>1000</v>
      </c>
      <c r="AS13" s="507">
        <f t="shared" si="9"/>
        <v>1000</v>
      </c>
      <c r="AT13" s="507">
        <f t="shared" si="10"/>
        <v>1000</v>
      </c>
      <c r="AU13" s="507">
        <f t="shared" si="11"/>
        <v>1000</v>
      </c>
      <c r="AV13" s="507">
        <f t="shared" si="12"/>
        <v>1000</v>
      </c>
      <c r="AW13" s="506">
        <f t="shared" si="13"/>
        <v>1000</v>
      </c>
      <c r="AX13" s="507">
        <f t="shared" si="14"/>
        <v>0</v>
      </c>
      <c r="AY13" s="508">
        <f t="shared" si="15"/>
        <v>0</v>
      </c>
      <c r="AZ13" s="428"/>
      <c r="BA13" s="509">
        <f t="shared" si="16"/>
        <v>8</v>
      </c>
      <c r="BB13" s="510">
        <f t="shared" si="17"/>
        <v>11</v>
      </c>
      <c r="BC13" s="510">
        <f t="shared" si="18"/>
        <v>11</v>
      </c>
      <c r="BD13" s="511">
        <f t="shared" si="19"/>
        <v>1</v>
      </c>
      <c r="BE13" s="510">
        <f t="shared" si="20"/>
        <v>11</v>
      </c>
      <c r="BF13" s="510">
        <f t="shared" si="21"/>
        <v>4</v>
      </c>
      <c r="BG13" s="510">
        <f t="shared" si="22"/>
        <v>9</v>
      </c>
      <c r="BH13" s="510">
        <f t="shared" si="23"/>
        <v>9</v>
      </c>
      <c r="BI13" s="510">
        <f t="shared" si="24"/>
        <v>8</v>
      </c>
      <c r="BJ13" s="510">
        <f t="shared" si="25"/>
        <v>0</v>
      </c>
      <c r="BK13" s="510">
        <f t="shared" si="26"/>
        <v>0</v>
      </c>
      <c r="BL13" s="512">
        <f t="shared" si="33"/>
        <v>72</v>
      </c>
      <c r="BM13" s="506">
        <f t="shared" si="27"/>
        <v>1</v>
      </c>
      <c r="BN13" s="506">
        <f t="shared" si="28"/>
        <v>11</v>
      </c>
      <c r="BO13" s="513">
        <f t="shared" si="30"/>
        <v>71</v>
      </c>
      <c r="BP13" s="434"/>
    </row>
    <row r="14" spans="1:68" ht="15">
      <c r="A14" s="485">
        <v>10</v>
      </c>
      <c r="B14" s="486" t="s">
        <v>17</v>
      </c>
      <c r="C14" s="457" t="s">
        <v>16</v>
      </c>
      <c r="D14" s="518"/>
      <c r="E14" s="514">
        <f t="shared" si="31"/>
        <v>1010</v>
      </c>
      <c r="F14" s="489">
        <f t="shared" si="0"/>
        <v>10</v>
      </c>
      <c r="G14" s="490">
        <v>1000</v>
      </c>
      <c r="H14" s="491">
        <f t="shared" si="1"/>
        <v>21.12</v>
      </c>
      <c r="I14" s="492">
        <f t="shared" si="32"/>
        <v>0</v>
      </c>
      <c r="J14" s="493">
        <v>6</v>
      </c>
      <c r="K14" s="494">
        <v>11</v>
      </c>
      <c r="L14" s="495">
        <v>8</v>
      </c>
      <c r="M14" s="496">
        <f t="shared" si="2"/>
        <v>1000</v>
      </c>
      <c r="N14" s="492">
        <f t="shared" si="3"/>
        <v>72</v>
      </c>
      <c r="O14" s="497">
        <f t="shared" si="4"/>
        <v>72</v>
      </c>
      <c r="P14" s="498">
        <v>1</v>
      </c>
      <c r="Q14" s="499">
        <v>0</v>
      </c>
      <c r="R14" s="500">
        <v>9</v>
      </c>
      <c r="S14" s="501">
        <v>1</v>
      </c>
      <c r="T14" s="502">
        <v>7</v>
      </c>
      <c r="U14" s="503">
        <v>0</v>
      </c>
      <c r="V14" s="500">
        <v>17</v>
      </c>
      <c r="W14" s="503">
        <v>2</v>
      </c>
      <c r="X14" s="502">
        <v>5</v>
      </c>
      <c r="Y14" s="503">
        <v>2</v>
      </c>
      <c r="Z14" s="502">
        <v>3</v>
      </c>
      <c r="AA14" s="503">
        <v>1</v>
      </c>
      <c r="AB14" s="502">
        <v>99</v>
      </c>
      <c r="AC14" s="501">
        <v>2</v>
      </c>
      <c r="AD14" s="498">
        <v>15</v>
      </c>
      <c r="AE14" s="499">
        <v>1</v>
      </c>
      <c r="AF14" s="504">
        <v>12</v>
      </c>
      <c r="AG14" s="501">
        <v>2</v>
      </c>
      <c r="AH14" s="500">
        <v>99</v>
      </c>
      <c r="AI14" s="503">
        <v>0</v>
      </c>
      <c r="AJ14" s="500">
        <v>99</v>
      </c>
      <c r="AK14" s="503">
        <v>0</v>
      </c>
      <c r="AL14" s="474"/>
      <c r="AM14" s="475">
        <f t="shared" si="29"/>
        <v>11</v>
      </c>
      <c r="AN14" s="474"/>
      <c r="AO14" s="505">
        <f t="shared" si="5"/>
        <v>1000</v>
      </c>
      <c r="AP14" s="506">
        <f t="shared" si="6"/>
        <v>1000</v>
      </c>
      <c r="AQ14" s="507">
        <f t="shared" si="7"/>
        <v>1000</v>
      </c>
      <c r="AR14" s="506">
        <f t="shared" si="8"/>
        <v>1000</v>
      </c>
      <c r="AS14" s="507">
        <f t="shared" si="9"/>
        <v>1000</v>
      </c>
      <c r="AT14" s="507">
        <f t="shared" si="10"/>
        <v>1000</v>
      </c>
      <c r="AU14" s="507">
        <f t="shared" si="11"/>
        <v>0</v>
      </c>
      <c r="AV14" s="507">
        <f t="shared" si="12"/>
        <v>1000</v>
      </c>
      <c r="AW14" s="506">
        <f t="shared" si="13"/>
        <v>1000</v>
      </c>
      <c r="AX14" s="507">
        <f t="shared" si="14"/>
        <v>0</v>
      </c>
      <c r="AY14" s="508">
        <f t="shared" si="15"/>
        <v>0</v>
      </c>
      <c r="AZ14" s="428"/>
      <c r="BA14" s="509">
        <f t="shared" si="16"/>
        <v>11</v>
      </c>
      <c r="BB14" s="510">
        <f t="shared" si="17"/>
        <v>8</v>
      </c>
      <c r="BC14" s="510">
        <f t="shared" si="18"/>
        <v>9</v>
      </c>
      <c r="BD14" s="511">
        <f t="shared" si="19"/>
        <v>4</v>
      </c>
      <c r="BE14" s="510">
        <f t="shared" si="20"/>
        <v>7</v>
      </c>
      <c r="BF14" s="510">
        <f t="shared" si="21"/>
        <v>10</v>
      </c>
      <c r="BG14" s="510">
        <f t="shared" si="22"/>
        <v>0</v>
      </c>
      <c r="BH14" s="510">
        <f t="shared" si="23"/>
        <v>14</v>
      </c>
      <c r="BI14" s="510">
        <f t="shared" si="24"/>
        <v>9</v>
      </c>
      <c r="BJ14" s="510">
        <f t="shared" si="25"/>
        <v>0</v>
      </c>
      <c r="BK14" s="510">
        <f t="shared" si="26"/>
        <v>0</v>
      </c>
      <c r="BL14" s="512">
        <f t="shared" si="33"/>
        <v>72</v>
      </c>
      <c r="BM14" s="506">
        <f t="shared" si="27"/>
        <v>0</v>
      </c>
      <c r="BN14" s="506">
        <f t="shared" si="28"/>
        <v>14</v>
      </c>
      <c r="BO14" s="513">
        <f t="shared" si="30"/>
        <v>72</v>
      </c>
      <c r="BP14" s="434"/>
    </row>
    <row r="15" spans="1:68" ht="15">
      <c r="A15" s="485">
        <v>11</v>
      </c>
      <c r="B15" s="486" t="s">
        <v>19</v>
      </c>
      <c r="C15" s="223" t="s">
        <v>20</v>
      </c>
      <c r="D15" s="518"/>
      <c r="E15" s="514">
        <f t="shared" si="31"/>
        <v>1000</v>
      </c>
      <c r="F15" s="489">
        <f t="shared" si="0"/>
        <v>0</v>
      </c>
      <c r="G15" s="490">
        <v>1000</v>
      </c>
      <c r="H15" s="491">
        <f t="shared" si="1"/>
        <v>16.72</v>
      </c>
      <c r="I15" s="492">
        <f t="shared" si="32"/>
        <v>0</v>
      </c>
      <c r="J15" s="493">
        <v>11</v>
      </c>
      <c r="K15" s="494">
        <v>9</v>
      </c>
      <c r="L15" s="495">
        <v>9</v>
      </c>
      <c r="M15" s="496">
        <f t="shared" si="2"/>
        <v>1000</v>
      </c>
      <c r="N15" s="492">
        <f t="shared" si="3"/>
        <v>63</v>
      </c>
      <c r="O15" s="497">
        <f t="shared" si="4"/>
        <v>62</v>
      </c>
      <c r="P15" s="498">
        <v>2</v>
      </c>
      <c r="Q15" s="499">
        <v>0</v>
      </c>
      <c r="R15" s="500">
        <v>7</v>
      </c>
      <c r="S15" s="501">
        <v>1</v>
      </c>
      <c r="T15" s="502">
        <v>17</v>
      </c>
      <c r="U15" s="503">
        <v>2</v>
      </c>
      <c r="V15" s="500">
        <v>14</v>
      </c>
      <c r="W15" s="503">
        <v>0</v>
      </c>
      <c r="X15" s="502">
        <v>18</v>
      </c>
      <c r="Y15" s="503">
        <v>1</v>
      </c>
      <c r="Z15" s="502">
        <v>16</v>
      </c>
      <c r="AA15" s="503">
        <v>0</v>
      </c>
      <c r="AB15" s="502">
        <v>13</v>
      </c>
      <c r="AC15" s="501">
        <v>2</v>
      </c>
      <c r="AD15" s="516">
        <v>9</v>
      </c>
      <c r="AE15" s="499">
        <v>1</v>
      </c>
      <c r="AF15" s="504">
        <v>5</v>
      </c>
      <c r="AG15" s="501">
        <v>2</v>
      </c>
      <c r="AH15" s="500">
        <v>99</v>
      </c>
      <c r="AI15" s="503">
        <v>0</v>
      </c>
      <c r="AJ15" s="500">
        <v>99</v>
      </c>
      <c r="AK15" s="503">
        <v>0</v>
      </c>
      <c r="AL15" s="474"/>
      <c r="AM15" s="475">
        <f t="shared" si="29"/>
        <v>9</v>
      </c>
      <c r="AN15" s="474"/>
      <c r="AO15" s="505">
        <f t="shared" si="5"/>
        <v>1000</v>
      </c>
      <c r="AP15" s="506">
        <f t="shared" si="6"/>
        <v>1000</v>
      </c>
      <c r="AQ15" s="507">
        <f t="shared" si="7"/>
        <v>1000</v>
      </c>
      <c r="AR15" s="506">
        <f t="shared" si="8"/>
        <v>1000</v>
      </c>
      <c r="AS15" s="507">
        <f t="shared" si="9"/>
        <v>1000</v>
      </c>
      <c r="AT15" s="507">
        <f t="shared" si="10"/>
        <v>1000</v>
      </c>
      <c r="AU15" s="507">
        <f t="shared" si="11"/>
        <v>1000</v>
      </c>
      <c r="AV15" s="507">
        <f t="shared" si="12"/>
        <v>1000</v>
      </c>
      <c r="AW15" s="506">
        <f t="shared" si="13"/>
        <v>1000</v>
      </c>
      <c r="AX15" s="507">
        <f t="shared" si="14"/>
        <v>0</v>
      </c>
      <c r="AY15" s="508">
        <f t="shared" si="15"/>
        <v>0</v>
      </c>
      <c r="AZ15" s="428"/>
      <c r="BA15" s="509">
        <f t="shared" si="16"/>
        <v>7</v>
      </c>
      <c r="BB15" s="510">
        <f t="shared" si="17"/>
        <v>9</v>
      </c>
      <c r="BC15" s="510">
        <f t="shared" si="18"/>
        <v>4</v>
      </c>
      <c r="BD15" s="511">
        <f t="shared" si="19"/>
        <v>8</v>
      </c>
      <c r="BE15" s="510">
        <f t="shared" si="20"/>
        <v>8</v>
      </c>
      <c r="BF15" s="510">
        <f t="shared" si="21"/>
        <v>11</v>
      </c>
      <c r="BG15" s="510">
        <f t="shared" si="22"/>
        <v>1</v>
      </c>
      <c r="BH15" s="510">
        <f t="shared" si="23"/>
        <v>8</v>
      </c>
      <c r="BI15" s="510">
        <f t="shared" si="24"/>
        <v>7</v>
      </c>
      <c r="BJ15" s="510">
        <f t="shared" si="25"/>
        <v>0</v>
      </c>
      <c r="BK15" s="510">
        <f t="shared" si="26"/>
        <v>0</v>
      </c>
      <c r="BL15" s="512">
        <f t="shared" si="33"/>
        <v>63</v>
      </c>
      <c r="BM15" s="506">
        <f t="shared" si="27"/>
        <v>1</v>
      </c>
      <c r="BN15" s="506">
        <f t="shared" si="28"/>
        <v>11</v>
      </c>
      <c r="BO15" s="513">
        <f t="shared" si="30"/>
        <v>62</v>
      </c>
      <c r="BP15" s="434"/>
    </row>
    <row r="16" spans="1:68" ht="15">
      <c r="A16" s="485">
        <v>12</v>
      </c>
      <c r="B16" s="486" t="s">
        <v>257</v>
      </c>
      <c r="C16" s="457" t="s">
        <v>16</v>
      </c>
      <c r="D16" s="518"/>
      <c r="E16" s="514">
        <f t="shared" si="31"/>
        <v>1000</v>
      </c>
      <c r="F16" s="489">
        <f t="shared" si="0"/>
        <v>0</v>
      </c>
      <c r="G16" s="490">
        <v>1000</v>
      </c>
      <c r="H16" s="491">
        <f t="shared" si="1"/>
        <v>18.48</v>
      </c>
      <c r="I16" s="492">
        <f t="shared" si="32"/>
        <v>0</v>
      </c>
      <c r="J16" s="493">
        <v>9</v>
      </c>
      <c r="K16" s="494">
        <v>9</v>
      </c>
      <c r="L16" s="495">
        <v>8</v>
      </c>
      <c r="M16" s="496">
        <f t="shared" si="2"/>
        <v>1000</v>
      </c>
      <c r="N16" s="492">
        <f t="shared" si="3"/>
        <v>86</v>
      </c>
      <c r="O16" s="497">
        <f t="shared" si="4"/>
        <v>86</v>
      </c>
      <c r="P16" s="498">
        <v>3</v>
      </c>
      <c r="Q16" s="499">
        <v>2</v>
      </c>
      <c r="R16" s="500">
        <v>5</v>
      </c>
      <c r="S16" s="501">
        <v>2</v>
      </c>
      <c r="T16" s="502">
        <v>15</v>
      </c>
      <c r="U16" s="503">
        <v>0</v>
      </c>
      <c r="V16" s="500">
        <v>2</v>
      </c>
      <c r="W16" s="503">
        <v>2</v>
      </c>
      <c r="X16" s="502">
        <v>99</v>
      </c>
      <c r="Y16" s="503">
        <v>2</v>
      </c>
      <c r="Z16" s="502">
        <v>1</v>
      </c>
      <c r="AA16" s="503">
        <v>0</v>
      </c>
      <c r="AB16" s="502">
        <v>8</v>
      </c>
      <c r="AC16" s="501">
        <v>1</v>
      </c>
      <c r="AD16" s="498">
        <v>4</v>
      </c>
      <c r="AE16" s="499">
        <v>0</v>
      </c>
      <c r="AF16" s="504">
        <v>10</v>
      </c>
      <c r="AG16" s="501">
        <v>0</v>
      </c>
      <c r="AH16" s="500">
        <v>99</v>
      </c>
      <c r="AI16" s="503">
        <v>0</v>
      </c>
      <c r="AJ16" s="500">
        <v>99</v>
      </c>
      <c r="AK16" s="503">
        <v>0</v>
      </c>
      <c r="AL16" s="474"/>
      <c r="AM16" s="475">
        <f t="shared" si="29"/>
        <v>9</v>
      </c>
      <c r="AN16" s="474"/>
      <c r="AO16" s="505">
        <f t="shared" si="5"/>
        <v>1000</v>
      </c>
      <c r="AP16" s="506">
        <f t="shared" si="6"/>
        <v>1000</v>
      </c>
      <c r="AQ16" s="507">
        <f t="shared" si="7"/>
        <v>1000</v>
      </c>
      <c r="AR16" s="506">
        <f t="shared" si="8"/>
        <v>1000</v>
      </c>
      <c r="AS16" s="507">
        <f t="shared" si="9"/>
        <v>0</v>
      </c>
      <c r="AT16" s="507">
        <f t="shared" si="10"/>
        <v>1000</v>
      </c>
      <c r="AU16" s="507">
        <f t="shared" si="11"/>
        <v>1000</v>
      </c>
      <c r="AV16" s="507">
        <f t="shared" si="12"/>
        <v>1000</v>
      </c>
      <c r="AW16" s="506">
        <f t="shared" si="13"/>
        <v>1000</v>
      </c>
      <c r="AX16" s="507">
        <f t="shared" si="14"/>
        <v>0</v>
      </c>
      <c r="AY16" s="508">
        <f t="shared" si="15"/>
        <v>0</v>
      </c>
      <c r="AZ16" s="428"/>
      <c r="BA16" s="509">
        <f t="shared" si="16"/>
        <v>10</v>
      </c>
      <c r="BB16" s="510">
        <f t="shared" si="17"/>
        <v>7</v>
      </c>
      <c r="BC16" s="510">
        <f t="shared" si="18"/>
        <v>14</v>
      </c>
      <c r="BD16" s="511">
        <f t="shared" si="19"/>
        <v>7</v>
      </c>
      <c r="BE16" s="510">
        <f t="shared" si="20"/>
        <v>0</v>
      </c>
      <c r="BF16" s="510">
        <f t="shared" si="21"/>
        <v>11</v>
      </c>
      <c r="BG16" s="510">
        <f t="shared" si="22"/>
        <v>11</v>
      </c>
      <c r="BH16" s="510">
        <f t="shared" si="23"/>
        <v>15</v>
      </c>
      <c r="BI16" s="510">
        <f t="shared" si="24"/>
        <v>11</v>
      </c>
      <c r="BJ16" s="510">
        <f t="shared" si="25"/>
        <v>0</v>
      </c>
      <c r="BK16" s="510">
        <f t="shared" si="26"/>
        <v>0</v>
      </c>
      <c r="BL16" s="512">
        <f t="shared" si="33"/>
        <v>86</v>
      </c>
      <c r="BM16" s="506">
        <f t="shared" si="27"/>
        <v>0</v>
      </c>
      <c r="BN16" s="506">
        <f t="shared" si="28"/>
        <v>15</v>
      </c>
      <c r="BO16" s="513">
        <f t="shared" si="30"/>
        <v>86</v>
      </c>
      <c r="BP16" s="434"/>
    </row>
    <row r="17" spans="1:256" ht="15">
      <c r="A17" s="485">
        <v>13</v>
      </c>
      <c r="B17" s="486" t="s">
        <v>35</v>
      </c>
      <c r="C17" s="223" t="s">
        <v>20</v>
      </c>
      <c r="D17" s="487"/>
      <c r="E17" s="514">
        <f t="shared" si="31"/>
        <v>1000</v>
      </c>
      <c r="F17" s="489">
        <f t="shared" si="0"/>
        <v>0</v>
      </c>
      <c r="G17" s="490">
        <v>1000</v>
      </c>
      <c r="H17" s="491">
        <f t="shared" si="1"/>
        <v>10.56</v>
      </c>
      <c r="I17" s="492">
        <f t="shared" si="32"/>
        <v>0</v>
      </c>
      <c r="J17" s="493">
        <v>18</v>
      </c>
      <c r="K17" s="494">
        <v>1</v>
      </c>
      <c r="L17" s="495">
        <v>8</v>
      </c>
      <c r="M17" s="496">
        <f t="shared" si="2"/>
        <v>1000</v>
      </c>
      <c r="N17" s="492">
        <f t="shared" si="3"/>
        <v>67</v>
      </c>
      <c r="O17" s="497">
        <f t="shared" si="4"/>
        <v>67</v>
      </c>
      <c r="P17" s="498">
        <v>4</v>
      </c>
      <c r="Q17" s="499">
        <v>0</v>
      </c>
      <c r="R17" s="500">
        <v>99</v>
      </c>
      <c r="S17" s="501">
        <v>0</v>
      </c>
      <c r="T17" s="502">
        <v>14</v>
      </c>
      <c r="U17" s="503">
        <v>0</v>
      </c>
      <c r="V17" s="500">
        <v>9</v>
      </c>
      <c r="W17" s="503">
        <v>0</v>
      </c>
      <c r="X17" s="502">
        <v>17</v>
      </c>
      <c r="Y17" s="503">
        <v>0</v>
      </c>
      <c r="Z17" s="502">
        <v>5</v>
      </c>
      <c r="AA17" s="503">
        <v>0</v>
      </c>
      <c r="AB17" s="502">
        <v>11</v>
      </c>
      <c r="AC17" s="501">
        <v>0</v>
      </c>
      <c r="AD17" s="498">
        <v>7</v>
      </c>
      <c r="AE17" s="499">
        <v>0</v>
      </c>
      <c r="AF17" s="504">
        <v>2</v>
      </c>
      <c r="AG17" s="501">
        <v>1</v>
      </c>
      <c r="AH17" s="500">
        <v>99</v>
      </c>
      <c r="AI17" s="503">
        <v>0</v>
      </c>
      <c r="AJ17" s="500">
        <v>99</v>
      </c>
      <c r="AK17" s="503">
        <v>0</v>
      </c>
      <c r="AL17" s="474"/>
      <c r="AM17" s="475">
        <f t="shared" si="29"/>
        <v>1</v>
      </c>
      <c r="AN17" s="474"/>
      <c r="AO17" s="505">
        <f t="shared" si="5"/>
        <v>1000</v>
      </c>
      <c r="AP17" s="506">
        <f t="shared" si="6"/>
        <v>0</v>
      </c>
      <c r="AQ17" s="507">
        <f t="shared" si="7"/>
        <v>1000</v>
      </c>
      <c r="AR17" s="506">
        <f t="shared" si="8"/>
        <v>1000</v>
      </c>
      <c r="AS17" s="507">
        <f t="shared" si="9"/>
        <v>1000</v>
      </c>
      <c r="AT17" s="507">
        <f t="shared" si="10"/>
        <v>1000</v>
      </c>
      <c r="AU17" s="507">
        <f t="shared" si="11"/>
        <v>1000</v>
      </c>
      <c r="AV17" s="507">
        <f t="shared" si="12"/>
        <v>1000</v>
      </c>
      <c r="AW17" s="506">
        <f t="shared" si="13"/>
        <v>1000</v>
      </c>
      <c r="AX17" s="507">
        <f t="shared" si="14"/>
        <v>0</v>
      </c>
      <c r="AY17" s="508">
        <f t="shared" si="15"/>
        <v>0</v>
      </c>
      <c r="AZ17" s="428"/>
      <c r="BA17" s="509">
        <f t="shared" si="16"/>
        <v>15</v>
      </c>
      <c r="BB17" s="510">
        <f t="shared" si="17"/>
        <v>0</v>
      </c>
      <c r="BC17" s="510">
        <f t="shared" si="18"/>
        <v>8</v>
      </c>
      <c r="BD17" s="511">
        <f t="shared" si="19"/>
        <v>8</v>
      </c>
      <c r="BE17" s="510">
        <f t="shared" si="20"/>
        <v>4</v>
      </c>
      <c r="BF17" s="510">
        <f t="shared" si="21"/>
        <v>7</v>
      </c>
      <c r="BG17" s="510">
        <f t="shared" si="22"/>
        <v>9</v>
      </c>
      <c r="BH17" s="510">
        <f t="shared" si="23"/>
        <v>9</v>
      </c>
      <c r="BI17" s="510">
        <f t="shared" si="24"/>
        <v>7</v>
      </c>
      <c r="BJ17" s="510">
        <f t="shared" si="25"/>
        <v>0</v>
      </c>
      <c r="BK17" s="510">
        <f t="shared" si="26"/>
        <v>0</v>
      </c>
      <c r="BL17" s="512">
        <f t="shared" si="33"/>
        <v>67</v>
      </c>
      <c r="BM17" s="506">
        <f t="shared" si="27"/>
        <v>0</v>
      </c>
      <c r="BN17" s="506">
        <f t="shared" si="28"/>
        <v>15</v>
      </c>
      <c r="BO17" s="513">
        <f t="shared" si="30"/>
        <v>67</v>
      </c>
      <c r="BP17" s="434"/>
    </row>
    <row r="18" spans="1:256" ht="15">
      <c r="A18" s="485">
        <v>14</v>
      </c>
      <c r="B18" s="486" t="s">
        <v>28</v>
      </c>
      <c r="C18" s="223" t="s">
        <v>20</v>
      </c>
      <c r="D18" s="487"/>
      <c r="E18" s="514">
        <f t="shared" si="31"/>
        <v>1000</v>
      </c>
      <c r="F18" s="489">
        <f t="shared" si="0"/>
        <v>0</v>
      </c>
      <c r="G18" s="490">
        <v>1000</v>
      </c>
      <c r="H18" s="491">
        <f t="shared" si="1"/>
        <v>14.08</v>
      </c>
      <c r="I18" s="492">
        <f t="shared" si="32"/>
        <v>0</v>
      </c>
      <c r="J18" s="493">
        <v>14</v>
      </c>
      <c r="K18" s="494">
        <v>8</v>
      </c>
      <c r="L18" s="495">
        <v>8</v>
      </c>
      <c r="M18" s="496">
        <f t="shared" si="2"/>
        <v>1000</v>
      </c>
      <c r="N18" s="492">
        <f t="shared" si="3"/>
        <v>55</v>
      </c>
      <c r="O18" s="497">
        <f t="shared" si="4"/>
        <v>55</v>
      </c>
      <c r="P18" s="498">
        <v>5</v>
      </c>
      <c r="Q18" s="499">
        <v>0</v>
      </c>
      <c r="R18" s="500">
        <v>3</v>
      </c>
      <c r="S18" s="501">
        <v>0</v>
      </c>
      <c r="T18" s="502">
        <v>13</v>
      </c>
      <c r="U18" s="503">
        <v>2</v>
      </c>
      <c r="V18" s="500">
        <v>11</v>
      </c>
      <c r="W18" s="503">
        <v>2</v>
      </c>
      <c r="X18" s="502">
        <v>2</v>
      </c>
      <c r="Y18" s="503">
        <v>0</v>
      </c>
      <c r="Z18" s="502">
        <v>7</v>
      </c>
      <c r="AA18" s="503">
        <v>1</v>
      </c>
      <c r="AB18" s="502">
        <v>17</v>
      </c>
      <c r="AC18" s="501">
        <v>2</v>
      </c>
      <c r="AD18" s="498">
        <v>99</v>
      </c>
      <c r="AE18" s="499">
        <v>0</v>
      </c>
      <c r="AF18" s="504">
        <v>9</v>
      </c>
      <c r="AG18" s="501">
        <v>1</v>
      </c>
      <c r="AH18" s="500">
        <v>99</v>
      </c>
      <c r="AI18" s="503">
        <v>0</v>
      </c>
      <c r="AJ18" s="500">
        <v>99</v>
      </c>
      <c r="AK18" s="503">
        <v>0</v>
      </c>
      <c r="AL18" s="474"/>
      <c r="AM18" s="475">
        <f t="shared" si="29"/>
        <v>8</v>
      </c>
      <c r="AN18" s="474"/>
      <c r="AO18" s="505">
        <f t="shared" si="5"/>
        <v>1000</v>
      </c>
      <c r="AP18" s="506">
        <f t="shared" si="6"/>
        <v>1000</v>
      </c>
      <c r="AQ18" s="507">
        <f t="shared" si="7"/>
        <v>1000</v>
      </c>
      <c r="AR18" s="506">
        <f t="shared" si="8"/>
        <v>1000</v>
      </c>
      <c r="AS18" s="507">
        <f t="shared" si="9"/>
        <v>1000</v>
      </c>
      <c r="AT18" s="507">
        <f t="shared" si="10"/>
        <v>1000</v>
      </c>
      <c r="AU18" s="507">
        <f t="shared" si="11"/>
        <v>1000</v>
      </c>
      <c r="AV18" s="507">
        <f t="shared" si="12"/>
        <v>0</v>
      </c>
      <c r="AW18" s="506">
        <f t="shared" si="13"/>
        <v>1000</v>
      </c>
      <c r="AX18" s="507">
        <f t="shared" si="14"/>
        <v>0</v>
      </c>
      <c r="AY18" s="508">
        <f t="shared" si="15"/>
        <v>0</v>
      </c>
      <c r="AZ18" s="428"/>
      <c r="BA18" s="509">
        <f t="shared" si="16"/>
        <v>7</v>
      </c>
      <c r="BB18" s="510">
        <f t="shared" si="17"/>
        <v>10</v>
      </c>
      <c r="BC18" s="510">
        <f t="shared" si="18"/>
        <v>1</v>
      </c>
      <c r="BD18" s="511">
        <f t="shared" si="19"/>
        <v>9</v>
      </c>
      <c r="BE18" s="510">
        <f t="shared" si="20"/>
        <v>7</v>
      </c>
      <c r="BF18" s="510">
        <f t="shared" si="21"/>
        <v>9</v>
      </c>
      <c r="BG18" s="510">
        <f t="shared" si="22"/>
        <v>4</v>
      </c>
      <c r="BH18" s="510">
        <f t="shared" si="23"/>
        <v>0</v>
      </c>
      <c r="BI18" s="510">
        <f t="shared" si="24"/>
        <v>8</v>
      </c>
      <c r="BJ18" s="510">
        <f t="shared" si="25"/>
        <v>0</v>
      </c>
      <c r="BK18" s="510">
        <f t="shared" si="26"/>
        <v>0</v>
      </c>
      <c r="BL18" s="512">
        <f t="shared" si="33"/>
        <v>55</v>
      </c>
      <c r="BM18" s="506">
        <f t="shared" si="27"/>
        <v>0</v>
      </c>
      <c r="BN18" s="506">
        <f t="shared" si="28"/>
        <v>10</v>
      </c>
      <c r="BO18" s="513">
        <f t="shared" si="30"/>
        <v>55</v>
      </c>
      <c r="BP18" s="434"/>
    </row>
    <row r="19" spans="1:256" ht="15">
      <c r="A19" s="485">
        <v>15</v>
      </c>
      <c r="B19" s="486" t="s">
        <v>258</v>
      </c>
      <c r="C19" s="490" t="s">
        <v>247</v>
      </c>
      <c r="D19" s="487"/>
      <c r="E19" s="514">
        <f t="shared" si="31"/>
        <v>1040</v>
      </c>
      <c r="F19" s="489">
        <f t="shared" si="0"/>
        <v>40</v>
      </c>
      <c r="G19" s="490">
        <v>1000</v>
      </c>
      <c r="H19" s="491">
        <f t="shared" si="1"/>
        <v>24.64</v>
      </c>
      <c r="I19" s="492">
        <f t="shared" si="32"/>
        <v>0</v>
      </c>
      <c r="J19" s="515">
        <v>2</v>
      </c>
      <c r="K19" s="494">
        <v>14</v>
      </c>
      <c r="L19" s="495">
        <v>8</v>
      </c>
      <c r="M19" s="496">
        <f t="shared" si="2"/>
        <v>1000</v>
      </c>
      <c r="N19" s="492">
        <f t="shared" si="3"/>
        <v>85</v>
      </c>
      <c r="O19" s="497">
        <f t="shared" si="4"/>
        <v>85</v>
      </c>
      <c r="P19" s="557">
        <v>99</v>
      </c>
      <c r="Q19" s="499">
        <v>1</v>
      </c>
      <c r="R19" s="500">
        <v>8</v>
      </c>
      <c r="S19" s="501">
        <v>2</v>
      </c>
      <c r="T19" s="502">
        <v>12</v>
      </c>
      <c r="U19" s="503">
        <v>2</v>
      </c>
      <c r="V19" s="500">
        <v>4</v>
      </c>
      <c r="W19" s="503">
        <v>1</v>
      </c>
      <c r="X19" s="502">
        <v>1</v>
      </c>
      <c r="Y19" s="503">
        <v>1</v>
      </c>
      <c r="Z19" s="502">
        <v>2</v>
      </c>
      <c r="AA19" s="503">
        <v>2</v>
      </c>
      <c r="AB19" s="502">
        <v>16</v>
      </c>
      <c r="AC19" s="501">
        <v>2</v>
      </c>
      <c r="AD19" s="498">
        <v>10</v>
      </c>
      <c r="AE19" s="499">
        <v>1</v>
      </c>
      <c r="AF19" s="504">
        <v>3</v>
      </c>
      <c r="AG19" s="501">
        <v>2</v>
      </c>
      <c r="AH19" s="500">
        <v>99</v>
      </c>
      <c r="AI19" s="503">
        <v>0</v>
      </c>
      <c r="AJ19" s="500">
        <v>99</v>
      </c>
      <c r="AK19" s="503">
        <v>0</v>
      </c>
      <c r="AL19" s="474"/>
      <c r="AM19" s="475">
        <f t="shared" si="29"/>
        <v>14</v>
      </c>
      <c r="AN19" s="474"/>
      <c r="AO19" s="505">
        <f t="shared" si="5"/>
        <v>0</v>
      </c>
      <c r="AP19" s="506">
        <f t="shared" si="6"/>
        <v>1000</v>
      </c>
      <c r="AQ19" s="507">
        <f t="shared" si="7"/>
        <v>1000</v>
      </c>
      <c r="AR19" s="506">
        <f t="shared" si="8"/>
        <v>1000</v>
      </c>
      <c r="AS19" s="507">
        <f t="shared" si="9"/>
        <v>1000</v>
      </c>
      <c r="AT19" s="507">
        <f t="shared" si="10"/>
        <v>1000</v>
      </c>
      <c r="AU19" s="507">
        <f t="shared" si="11"/>
        <v>1000</v>
      </c>
      <c r="AV19" s="507">
        <f t="shared" si="12"/>
        <v>1000</v>
      </c>
      <c r="AW19" s="506">
        <f t="shared" si="13"/>
        <v>1000</v>
      </c>
      <c r="AX19" s="507">
        <f t="shared" si="14"/>
        <v>0</v>
      </c>
      <c r="AY19" s="508">
        <f t="shared" si="15"/>
        <v>0</v>
      </c>
      <c r="AZ19" s="428"/>
      <c r="BA19" s="509">
        <f t="shared" si="16"/>
        <v>0</v>
      </c>
      <c r="BB19" s="510">
        <f t="shared" si="17"/>
        <v>11</v>
      </c>
      <c r="BC19" s="510">
        <f t="shared" si="18"/>
        <v>9</v>
      </c>
      <c r="BD19" s="511">
        <f t="shared" si="19"/>
        <v>15</v>
      </c>
      <c r="BE19" s="510">
        <f t="shared" si="20"/>
        <v>11</v>
      </c>
      <c r="BF19" s="510">
        <f t="shared" si="21"/>
        <v>7</v>
      </c>
      <c r="BG19" s="510">
        <f t="shared" si="22"/>
        <v>11</v>
      </c>
      <c r="BH19" s="510">
        <f t="shared" si="23"/>
        <v>11</v>
      </c>
      <c r="BI19" s="510">
        <f t="shared" si="24"/>
        <v>10</v>
      </c>
      <c r="BJ19" s="510">
        <f t="shared" si="25"/>
        <v>0</v>
      </c>
      <c r="BK19" s="510">
        <f t="shared" si="26"/>
        <v>0</v>
      </c>
      <c r="BL19" s="512">
        <f t="shared" si="33"/>
        <v>85</v>
      </c>
      <c r="BM19" s="506">
        <f t="shared" si="27"/>
        <v>0</v>
      </c>
      <c r="BN19" s="506">
        <f t="shared" si="28"/>
        <v>15</v>
      </c>
      <c r="BO19" s="513">
        <f t="shared" si="30"/>
        <v>85</v>
      </c>
      <c r="BP19" s="434"/>
    </row>
    <row r="20" spans="1:256" ht="15">
      <c r="A20" s="485">
        <v>16</v>
      </c>
      <c r="B20" s="486" t="s">
        <v>86</v>
      </c>
      <c r="C20" s="457" t="s">
        <v>11</v>
      </c>
      <c r="D20" s="487"/>
      <c r="E20" s="514">
        <f t="shared" si="31"/>
        <v>1010</v>
      </c>
      <c r="F20" s="489">
        <f t="shared" si="0"/>
        <v>10</v>
      </c>
      <c r="G20" s="490">
        <v>1000</v>
      </c>
      <c r="H20" s="491">
        <f t="shared" si="1"/>
        <v>22</v>
      </c>
      <c r="I20" s="492">
        <f t="shared" si="32"/>
        <v>0</v>
      </c>
      <c r="J20" s="493">
        <v>5</v>
      </c>
      <c r="K20" s="494">
        <v>11</v>
      </c>
      <c r="L20" s="495">
        <v>8</v>
      </c>
      <c r="M20" s="496">
        <f t="shared" si="2"/>
        <v>1000</v>
      </c>
      <c r="N20" s="492">
        <f t="shared" si="3"/>
        <v>80</v>
      </c>
      <c r="O20" s="497">
        <f t="shared" si="4"/>
        <v>80</v>
      </c>
      <c r="P20" s="498">
        <v>7</v>
      </c>
      <c r="Q20" s="499">
        <v>2</v>
      </c>
      <c r="R20" s="500">
        <v>4</v>
      </c>
      <c r="S20" s="501">
        <v>1</v>
      </c>
      <c r="T20" s="502">
        <v>99</v>
      </c>
      <c r="U20" s="503">
        <v>0</v>
      </c>
      <c r="V20" s="500">
        <v>3</v>
      </c>
      <c r="W20" s="503">
        <v>0</v>
      </c>
      <c r="X20" s="502">
        <v>9</v>
      </c>
      <c r="Y20" s="503">
        <v>2</v>
      </c>
      <c r="Z20" s="502">
        <v>11</v>
      </c>
      <c r="AA20" s="503">
        <v>2</v>
      </c>
      <c r="AB20" s="502">
        <v>15</v>
      </c>
      <c r="AC20" s="501">
        <v>0</v>
      </c>
      <c r="AD20" s="516">
        <v>2</v>
      </c>
      <c r="AE20" s="499">
        <v>2</v>
      </c>
      <c r="AF20" s="504">
        <v>18</v>
      </c>
      <c r="AG20" s="501">
        <v>2</v>
      </c>
      <c r="AH20" s="500">
        <v>99</v>
      </c>
      <c r="AI20" s="503">
        <v>0</v>
      </c>
      <c r="AJ20" s="500">
        <v>99</v>
      </c>
      <c r="AK20" s="503">
        <v>0</v>
      </c>
      <c r="AL20" s="474"/>
      <c r="AM20" s="475">
        <f t="shared" si="29"/>
        <v>11</v>
      </c>
      <c r="AN20" s="474"/>
      <c r="AO20" s="505">
        <f t="shared" si="5"/>
        <v>1000</v>
      </c>
      <c r="AP20" s="506">
        <f t="shared" si="6"/>
        <v>1000</v>
      </c>
      <c r="AQ20" s="507">
        <f t="shared" si="7"/>
        <v>0</v>
      </c>
      <c r="AR20" s="506">
        <f t="shared" si="8"/>
        <v>1000</v>
      </c>
      <c r="AS20" s="507">
        <f t="shared" si="9"/>
        <v>1000</v>
      </c>
      <c r="AT20" s="507">
        <f t="shared" si="10"/>
        <v>1000</v>
      </c>
      <c r="AU20" s="507">
        <f t="shared" si="11"/>
        <v>1000</v>
      </c>
      <c r="AV20" s="507">
        <f t="shared" si="12"/>
        <v>1000</v>
      </c>
      <c r="AW20" s="506">
        <f t="shared" si="13"/>
        <v>1000</v>
      </c>
      <c r="AX20" s="507">
        <f t="shared" si="14"/>
        <v>0</v>
      </c>
      <c r="AY20" s="508">
        <f t="shared" si="15"/>
        <v>0</v>
      </c>
      <c r="AZ20" s="428"/>
      <c r="BA20" s="509">
        <f t="shared" si="16"/>
        <v>9</v>
      </c>
      <c r="BB20" s="510">
        <f t="shared" si="17"/>
        <v>15</v>
      </c>
      <c r="BC20" s="510">
        <f t="shared" si="18"/>
        <v>0</v>
      </c>
      <c r="BD20" s="511">
        <f t="shared" si="19"/>
        <v>10</v>
      </c>
      <c r="BE20" s="510">
        <f t="shared" si="20"/>
        <v>8</v>
      </c>
      <c r="BF20" s="510">
        <f t="shared" si="21"/>
        <v>9</v>
      </c>
      <c r="BG20" s="510">
        <f t="shared" si="22"/>
        <v>14</v>
      </c>
      <c r="BH20" s="510">
        <f t="shared" si="23"/>
        <v>7</v>
      </c>
      <c r="BI20" s="510">
        <f t="shared" si="24"/>
        <v>8</v>
      </c>
      <c r="BJ20" s="510">
        <f t="shared" si="25"/>
        <v>0</v>
      </c>
      <c r="BK20" s="510">
        <f t="shared" si="26"/>
        <v>0</v>
      </c>
      <c r="BL20" s="512">
        <f t="shared" si="33"/>
        <v>80</v>
      </c>
      <c r="BM20" s="506">
        <f t="shared" si="27"/>
        <v>0</v>
      </c>
      <c r="BN20" s="506">
        <f t="shared" si="28"/>
        <v>15</v>
      </c>
      <c r="BO20" s="513">
        <f t="shared" si="30"/>
        <v>80</v>
      </c>
      <c r="BP20" s="434"/>
    </row>
    <row r="21" spans="1:256" ht="15">
      <c r="A21" s="485">
        <v>17</v>
      </c>
      <c r="B21" s="486" t="s">
        <v>169</v>
      </c>
      <c r="C21" s="223" t="s">
        <v>20</v>
      </c>
      <c r="D21" s="487"/>
      <c r="E21" s="514">
        <f t="shared" si="31"/>
        <v>1000</v>
      </c>
      <c r="F21" s="489">
        <f t="shared" si="0"/>
        <v>0</v>
      </c>
      <c r="G21" s="490">
        <v>1000</v>
      </c>
      <c r="H21" s="491">
        <f t="shared" si="1"/>
        <v>11.44</v>
      </c>
      <c r="I21" s="492">
        <f t="shared" si="32"/>
        <v>0</v>
      </c>
      <c r="J21" s="493">
        <v>17</v>
      </c>
      <c r="K21" s="494">
        <v>4</v>
      </c>
      <c r="L21" s="495">
        <v>9</v>
      </c>
      <c r="M21" s="496">
        <f t="shared" si="2"/>
        <v>1000</v>
      </c>
      <c r="N21" s="492">
        <f t="shared" si="3"/>
        <v>71</v>
      </c>
      <c r="O21" s="497">
        <f t="shared" si="4"/>
        <v>70</v>
      </c>
      <c r="P21" s="498">
        <v>8</v>
      </c>
      <c r="Q21" s="499">
        <v>1</v>
      </c>
      <c r="R21" s="500">
        <v>2</v>
      </c>
      <c r="S21" s="501">
        <v>0</v>
      </c>
      <c r="T21" s="502">
        <v>11</v>
      </c>
      <c r="U21" s="503">
        <v>0</v>
      </c>
      <c r="V21" s="500">
        <v>10</v>
      </c>
      <c r="W21" s="503">
        <v>0</v>
      </c>
      <c r="X21" s="502">
        <v>13</v>
      </c>
      <c r="Y21" s="503">
        <v>2</v>
      </c>
      <c r="Z21" s="502">
        <v>9</v>
      </c>
      <c r="AA21" s="503">
        <v>1</v>
      </c>
      <c r="AB21" s="502">
        <v>14</v>
      </c>
      <c r="AC21" s="501">
        <v>0</v>
      </c>
      <c r="AD21" s="498">
        <v>5</v>
      </c>
      <c r="AE21" s="499">
        <v>0</v>
      </c>
      <c r="AF21" s="504">
        <v>7</v>
      </c>
      <c r="AG21" s="501">
        <v>0</v>
      </c>
      <c r="AH21" s="500">
        <v>99</v>
      </c>
      <c r="AI21" s="503">
        <v>0</v>
      </c>
      <c r="AJ21" s="500">
        <v>99</v>
      </c>
      <c r="AK21" s="503">
        <v>0</v>
      </c>
      <c r="AL21" s="474"/>
      <c r="AM21" s="475">
        <f t="shared" si="29"/>
        <v>4</v>
      </c>
      <c r="AN21" s="474"/>
      <c r="AO21" s="505">
        <f t="shared" si="5"/>
        <v>1000</v>
      </c>
      <c r="AP21" s="506">
        <f t="shared" si="6"/>
        <v>1000</v>
      </c>
      <c r="AQ21" s="507">
        <f t="shared" si="7"/>
        <v>1000</v>
      </c>
      <c r="AR21" s="506">
        <f t="shared" si="8"/>
        <v>1000</v>
      </c>
      <c r="AS21" s="507">
        <f t="shared" si="9"/>
        <v>1000</v>
      </c>
      <c r="AT21" s="507">
        <f t="shared" si="10"/>
        <v>1000</v>
      </c>
      <c r="AU21" s="507">
        <f t="shared" si="11"/>
        <v>1000</v>
      </c>
      <c r="AV21" s="507">
        <f t="shared" si="12"/>
        <v>1000</v>
      </c>
      <c r="AW21" s="506">
        <f t="shared" si="13"/>
        <v>1000</v>
      </c>
      <c r="AX21" s="507">
        <f t="shared" si="14"/>
        <v>0</v>
      </c>
      <c r="AY21" s="508">
        <f t="shared" si="15"/>
        <v>0</v>
      </c>
      <c r="AZ21" s="428"/>
      <c r="BA21" s="509">
        <f t="shared" si="16"/>
        <v>11</v>
      </c>
      <c r="BB21" s="510">
        <f t="shared" si="17"/>
        <v>7</v>
      </c>
      <c r="BC21" s="510">
        <f t="shared" si="18"/>
        <v>9</v>
      </c>
      <c r="BD21" s="511">
        <f t="shared" si="19"/>
        <v>11</v>
      </c>
      <c r="BE21" s="510">
        <f t="shared" si="20"/>
        <v>1</v>
      </c>
      <c r="BF21" s="510">
        <f t="shared" si="21"/>
        <v>8</v>
      </c>
      <c r="BG21" s="510">
        <f t="shared" si="22"/>
        <v>8</v>
      </c>
      <c r="BH21" s="510">
        <f t="shared" si="23"/>
        <v>7</v>
      </c>
      <c r="BI21" s="510">
        <f t="shared" si="24"/>
        <v>9</v>
      </c>
      <c r="BJ21" s="510">
        <f t="shared" si="25"/>
        <v>0</v>
      </c>
      <c r="BK21" s="510">
        <f t="shared" si="26"/>
        <v>0</v>
      </c>
      <c r="BL21" s="512">
        <f t="shared" si="33"/>
        <v>71</v>
      </c>
      <c r="BM21" s="506">
        <f t="shared" si="27"/>
        <v>1</v>
      </c>
      <c r="BN21" s="506">
        <f t="shared" si="28"/>
        <v>11</v>
      </c>
      <c r="BO21" s="513">
        <f t="shared" si="30"/>
        <v>70</v>
      </c>
      <c r="BP21" s="434"/>
    </row>
    <row r="22" spans="1:256" ht="15">
      <c r="A22" s="485">
        <v>18</v>
      </c>
      <c r="B22" s="486" t="s">
        <v>243</v>
      </c>
      <c r="C22" s="490" t="s">
        <v>247</v>
      </c>
      <c r="D22" s="487"/>
      <c r="E22" s="514">
        <f t="shared" si="31"/>
        <v>1000</v>
      </c>
      <c r="F22" s="489">
        <f t="shared" si="0"/>
        <v>0</v>
      </c>
      <c r="G22" s="490">
        <v>1000</v>
      </c>
      <c r="H22" s="491">
        <f t="shared" si="1"/>
        <v>15.84</v>
      </c>
      <c r="I22" s="492">
        <f t="shared" si="32"/>
        <v>0</v>
      </c>
      <c r="J22" s="493">
        <v>12</v>
      </c>
      <c r="K22" s="494">
        <v>8</v>
      </c>
      <c r="L22" s="495">
        <v>8</v>
      </c>
      <c r="M22" s="496">
        <f t="shared" si="2"/>
        <v>1000</v>
      </c>
      <c r="N22" s="492">
        <f t="shared" si="3"/>
        <v>76</v>
      </c>
      <c r="O22" s="497">
        <f t="shared" si="4"/>
        <v>76</v>
      </c>
      <c r="P22" s="498">
        <v>9</v>
      </c>
      <c r="Q22" s="499">
        <v>2</v>
      </c>
      <c r="R22" s="500">
        <v>1</v>
      </c>
      <c r="S22" s="501">
        <v>0</v>
      </c>
      <c r="T22" s="502">
        <v>3</v>
      </c>
      <c r="U22" s="503">
        <v>1</v>
      </c>
      <c r="V22" s="500">
        <v>7</v>
      </c>
      <c r="W22" s="503">
        <v>1</v>
      </c>
      <c r="X22" s="502">
        <v>11</v>
      </c>
      <c r="Y22" s="503">
        <v>1</v>
      </c>
      <c r="Z22" s="502">
        <v>99</v>
      </c>
      <c r="AA22" s="503">
        <v>1</v>
      </c>
      <c r="AB22" s="502">
        <v>2</v>
      </c>
      <c r="AC22" s="501">
        <v>2</v>
      </c>
      <c r="AD22" s="498">
        <v>8</v>
      </c>
      <c r="AE22" s="499">
        <v>0</v>
      </c>
      <c r="AF22" s="504">
        <v>16</v>
      </c>
      <c r="AG22" s="501">
        <v>0</v>
      </c>
      <c r="AH22" s="500">
        <v>99</v>
      </c>
      <c r="AI22" s="503">
        <v>0</v>
      </c>
      <c r="AJ22" s="500">
        <v>99</v>
      </c>
      <c r="AK22" s="503">
        <v>0</v>
      </c>
      <c r="AL22" s="474"/>
      <c r="AM22" s="475">
        <f t="shared" si="29"/>
        <v>8</v>
      </c>
      <c r="AN22" s="474"/>
      <c r="AO22" s="505">
        <f t="shared" si="5"/>
        <v>1000</v>
      </c>
      <c r="AP22" s="506">
        <f t="shared" si="6"/>
        <v>1000</v>
      </c>
      <c r="AQ22" s="507">
        <f t="shared" si="7"/>
        <v>1000</v>
      </c>
      <c r="AR22" s="506">
        <f t="shared" si="8"/>
        <v>1000</v>
      </c>
      <c r="AS22" s="507">
        <f t="shared" si="9"/>
        <v>1000</v>
      </c>
      <c r="AT22" s="507">
        <f t="shared" si="10"/>
        <v>0</v>
      </c>
      <c r="AU22" s="507">
        <f t="shared" si="11"/>
        <v>1000</v>
      </c>
      <c r="AV22" s="507">
        <f t="shared" si="12"/>
        <v>1000</v>
      </c>
      <c r="AW22" s="506">
        <f t="shared" si="13"/>
        <v>1000</v>
      </c>
      <c r="AX22" s="507">
        <f t="shared" si="14"/>
        <v>0</v>
      </c>
      <c r="AY22" s="508">
        <f t="shared" si="15"/>
        <v>0</v>
      </c>
      <c r="AZ22" s="428"/>
      <c r="BA22" s="509">
        <f t="shared" si="16"/>
        <v>8</v>
      </c>
      <c r="BB22" s="510">
        <f t="shared" si="17"/>
        <v>11</v>
      </c>
      <c r="BC22" s="510">
        <f t="shared" si="18"/>
        <v>10</v>
      </c>
      <c r="BD22" s="511">
        <f t="shared" si="19"/>
        <v>9</v>
      </c>
      <c r="BE22" s="510">
        <f t="shared" si="20"/>
        <v>9</v>
      </c>
      <c r="BF22" s="510">
        <f t="shared" si="21"/>
        <v>0</v>
      </c>
      <c r="BG22" s="510">
        <f t="shared" si="22"/>
        <v>7</v>
      </c>
      <c r="BH22" s="510">
        <f t="shared" si="23"/>
        <v>11</v>
      </c>
      <c r="BI22" s="510">
        <f t="shared" si="24"/>
        <v>11</v>
      </c>
      <c r="BJ22" s="510">
        <f t="shared" si="25"/>
        <v>0</v>
      </c>
      <c r="BK22" s="510">
        <f t="shared" si="26"/>
        <v>0</v>
      </c>
      <c r="BL22" s="512">
        <f t="shared" si="33"/>
        <v>76</v>
      </c>
      <c r="BM22" s="506">
        <f t="shared" si="27"/>
        <v>0</v>
      </c>
      <c r="BN22" s="506">
        <f t="shared" si="28"/>
        <v>11</v>
      </c>
      <c r="BO22" s="513">
        <f t="shared" si="30"/>
        <v>76</v>
      </c>
      <c r="BP22" s="434"/>
    </row>
    <row r="23" spans="1:256" ht="14.25" hidden="1" customHeight="1">
      <c r="A23" s="519">
        <v>99</v>
      </c>
      <c r="B23" s="520"/>
      <c r="C23" s="559"/>
      <c r="D23" s="522"/>
      <c r="E23" s="523"/>
      <c r="F23" s="524"/>
      <c r="G23" s="525">
        <v>0</v>
      </c>
      <c r="H23" s="526"/>
      <c r="I23" s="527"/>
      <c r="J23" s="528"/>
      <c r="K23" s="529"/>
      <c r="L23" s="530"/>
      <c r="M23" s="531"/>
      <c r="N23" s="527"/>
      <c r="O23" s="527"/>
      <c r="P23" s="532"/>
      <c r="Q23" s="533"/>
      <c r="R23" s="532"/>
      <c r="S23" s="533"/>
      <c r="T23" s="532"/>
      <c r="U23" s="533"/>
      <c r="V23" s="532"/>
      <c r="W23" s="533"/>
      <c r="X23" s="532"/>
      <c r="Y23" s="533"/>
      <c r="Z23" s="532"/>
      <c r="AA23" s="533"/>
      <c r="AB23" s="532"/>
      <c r="AC23" s="533"/>
      <c r="AD23" s="532"/>
      <c r="AE23" s="533"/>
      <c r="AF23" s="532"/>
      <c r="AG23" s="533"/>
      <c r="AH23" s="532"/>
      <c r="AI23" s="533"/>
      <c r="AJ23" s="532"/>
      <c r="AK23" s="533"/>
      <c r="AL23" s="474"/>
      <c r="AM23" s="475"/>
      <c r="AN23" s="474"/>
      <c r="AO23" s="534"/>
      <c r="AP23" s="534"/>
      <c r="AQ23" s="534"/>
      <c r="AR23" s="534"/>
      <c r="AS23" s="534"/>
      <c r="AT23" s="534"/>
      <c r="AU23" s="534"/>
      <c r="AV23" s="534"/>
      <c r="AW23" s="534"/>
      <c r="AX23" s="534"/>
      <c r="AY23" s="534"/>
      <c r="AZ23" s="428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6"/>
      <c r="BM23" s="537"/>
      <c r="BN23" s="537"/>
      <c r="BO23" s="536"/>
      <c r="BP23" s="434"/>
    </row>
    <row r="24" spans="1:256" ht="14.25" hidden="1" customHeight="1">
      <c r="A24" s="538">
        <f>IF(B5=0,0,COUNTA(A5:A22)+1)</f>
        <v>19</v>
      </c>
      <c r="B24" s="433"/>
      <c r="C24" s="560"/>
      <c r="D24" s="540"/>
      <c r="E24" s="541"/>
      <c r="F24" s="524"/>
      <c r="G24" s="542"/>
      <c r="H24" s="526"/>
      <c r="I24" s="542"/>
      <c r="J24" s="528"/>
      <c r="K24" s="529"/>
      <c r="L24" s="530"/>
      <c r="M24" s="531"/>
      <c r="N24" s="527"/>
      <c r="O24" s="527"/>
      <c r="P24" s="532"/>
      <c r="Q24" s="533"/>
      <c r="R24" s="532"/>
      <c r="S24" s="533"/>
      <c r="T24" s="543"/>
      <c r="U24" s="533"/>
      <c r="V24" s="543"/>
      <c r="W24" s="533"/>
      <c r="X24" s="543"/>
      <c r="Y24" s="533"/>
      <c r="Z24" s="543"/>
      <c r="AA24" s="533"/>
      <c r="AB24" s="543"/>
      <c r="AC24" s="533"/>
      <c r="AD24" s="532"/>
      <c r="AE24" s="533"/>
      <c r="AF24" s="543"/>
      <c r="AG24" s="533"/>
      <c r="AH24" s="543"/>
      <c r="AI24" s="533"/>
      <c r="AJ24" s="532"/>
      <c r="AK24" s="533"/>
      <c r="AL24" s="474"/>
      <c r="AM24" s="475"/>
      <c r="AN24" s="474"/>
      <c r="AO24" s="537"/>
      <c r="AP24" s="537"/>
      <c r="AQ24" s="537"/>
      <c r="AR24" s="537"/>
      <c r="AS24" s="537"/>
      <c r="AT24" s="537"/>
      <c r="AU24" s="537"/>
      <c r="AV24" s="537"/>
      <c r="AW24" s="537"/>
      <c r="AX24" s="537"/>
      <c r="AY24" s="537"/>
      <c r="AZ24" s="428"/>
      <c r="BA24" s="535"/>
      <c r="BB24" s="535"/>
      <c r="BC24" s="535"/>
      <c r="BD24" s="535"/>
      <c r="BE24" s="535"/>
      <c r="BF24" s="535"/>
      <c r="BG24" s="535"/>
      <c r="BH24" s="535"/>
      <c r="BI24" s="535"/>
      <c r="BJ24" s="535"/>
      <c r="BK24" s="535"/>
      <c r="BL24" s="536"/>
      <c r="BM24" s="537"/>
      <c r="BN24" s="537"/>
      <c r="BO24" s="536"/>
      <c r="BP24" s="434"/>
    </row>
    <row r="25" spans="1:256" ht="14.25" customHeight="1">
      <c r="A25" s="544">
        <f>IF(B5=0,0,COUNTA(A5:A22))</f>
        <v>18</v>
      </c>
      <c r="B25" s="545"/>
      <c r="C25" s="546"/>
      <c r="D25" s="546"/>
      <c r="E25" s="546"/>
      <c r="F25" s="524"/>
      <c r="G25" s="547"/>
      <c r="H25" s="548"/>
      <c r="I25" s="548"/>
      <c r="J25" s="548"/>
      <c r="K25" s="529"/>
      <c r="L25" s="548"/>
      <c r="M25" s="548"/>
      <c r="N25" s="546"/>
      <c r="O25" s="546"/>
      <c r="P25" s="546"/>
      <c r="Q25" s="546"/>
      <c r="R25" s="546"/>
      <c r="S25" s="546"/>
      <c r="T25" s="546"/>
      <c r="U25" s="546"/>
      <c r="V25" s="546"/>
      <c r="W25" s="546"/>
      <c r="X25" s="546"/>
      <c r="Y25" s="546"/>
      <c r="Z25" s="546"/>
      <c r="AA25" s="546"/>
      <c r="AB25" s="546"/>
      <c r="AC25" s="546"/>
      <c r="AD25" s="546"/>
      <c r="AE25" s="546"/>
      <c r="AF25" s="546"/>
      <c r="AG25" s="546"/>
      <c r="AH25" s="546"/>
      <c r="AI25" s="546"/>
      <c r="AJ25" s="546"/>
      <c r="AK25" s="546"/>
      <c r="AL25" s="549"/>
      <c r="AM25" s="549"/>
      <c r="AN25" s="549"/>
      <c r="AO25" s="537"/>
      <c r="AP25" s="550"/>
      <c r="AQ25" s="550"/>
      <c r="AR25" s="537"/>
      <c r="AS25" s="537"/>
      <c r="AT25" s="537"/>
      <c r="AU25" s="537"/>
      <c r="AV25" s="537"/>
      <c r="AW25" s="537"/>
      <c r="AX25" s="537"/>
      <c r="AY25" s="550"/>
      <c r="AZ25" s="428"/>
      <c r="BA25" s="428"/>
      <c r="BB25" s="428"/>
      <c r="BC25" s="433"/>
      <c r="BD25" s="433"/>
      <c r="BE25" s="550"/>
      <c r="BF25" s="535"/>
      <c r="BG25" s="550"/>
      <c r="BH25" s="550"/>
      <c r="BI25" s="550"/>
      <c r="BJ25" s="550"/>
      <c r="BK25" s="550"/>
      <c r="BL25" s="550"/>
      <c r="BM25" s="537"/>
      <c r="BN25" s="550"/>
      <c r="BO25" s="433"/>
      <c r="BP25" s="434"/>
    </row>
    <row r="26" spans="1:256" customFormat="1" ht="14.1" customHeight="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  <c r="BI26" s="213"/>
      <c r="BJ26" s="213"/>
      <c r="BK26" s="213"/>
      <c r="BL26" s="213"/>
      <c r="BM26" s="213"/>
      <c r="BN26" s="213"/>
      <c r="BO26" s="213"/>
      <c r="BP26" s="213"/>
      <c r="BQ26" s="213"/>
      <c r="BR26" s="213"/>
      <c r="BS26" s="213"/>
      <c r="BT26" s="213"/>
      <c r="BU26" s="213"/>
      <c r="BV26" s="213"/>
      <c r="BW26" s="213"/>
      <c r="BX26" s="213"/>
      <c r="BY26" s="213"/>
      <c r="BZ26" s="213"/>
      <c r="CA26" s="213"/>
      <c r="CB26" s="213"/>
      <c r="CC26" s="213"/>
      <c r="CD26" s="213"/>
      <c r="CE26" s="213"/>
      <c r="CF26" s="213"/>
      <c r="CG26" s="213"/>
      <c r="CH26" s="213"/>
      <c r="CI26" s="213"/>
      <c r="CJ26" s="213"/>
      <c r="CK26" s="213"/>
      <c r="CL26" s="213"/>
      <c r="CM26" s="213"/>
      <c r="CN26" s="213"/>
      <c r="CO26" s="213"/>
      <c r="CP26" s="213"/>
      <c r="CQ26" s="213"/>
      <c r="CR26" s="213"/>
      <c r="CS26" s="213"/>
      <c r="CT26" s="213"/>
      <c r="CU26" s="213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3"/>
      <c r="GH26" s="214"/>
      <c r="GI26" s="214"/>
      <c r="GJ26" s="214"/>
      <c r="GK26" s="214"/>
      <c r="GL26" s="214"/>
      <c r="GM26" s="214"/>
      <c r="GN26" s="214"/>
      <c r="GO26" s="214"/>
      <c r="GP26" s="214"/>
      <c r="GQ26" s="214"/>
      <c r="GR26" s="214"/>
      <c r="GS26" s="214"/>
      <c r="GT26" s="214"/>
      <c r="GU26" s="214"/>
      <c r="GV26" s="214"/>
      <c r="GW26" s="214"/>
      <c r="GX26" s="214"/>
      <c r="GY26" s="214"/>
      <c r="GZ26" s="214"/>
      <c r="HA26" s="214"/>
      <c r="HB26" s="214"/>
      <c r="HC26" s="214"/>
      <c r="HD26" s="214"/>
      <c r="HE26" s="214"/>
      <c r="HF26" s="214"/>
      <c r="HG26" s="214"/>
      <c r="HH26" s="214"/>
      <c r="HI26" s="214"/>
      <c r="HJ26" s="214"/>
      <c r="HK26" s="214"/>
      <c r="HL26" s="214"/>
      <c r="HM26" s="214"/>
      <c r="HN26" s="214"/>
      <c r="HO26" s="214"/>
      <c r="HP26" s="214"/>
      <c r="HQ26" s="214"/>
      <c r="HR26" s="214"/>
      <c r="HS26" s="214"/>
      <c r="HT26" s="214"/>
      <c r="HU26" s="214"/>
      <c r="HV26" s="214"/>
      <c r="HW26" s="214"/>
      <c r="HX26" s="214"/>
      <c r="HY26" s="214"/>
      <c r="HZ26" s="214"/>
      <c r="IA26" s="214"/>
      <c r="IB26" s="214"/>
      <c r="IC26" s="214"/>
      <c r="ID26" s="214"/>
      <c r="IE26" s="214"/>
      <c r="IF26" s="214"/>
      <c r="IG26" s="214"/>
      <c r="IH26" s="214"/>
      <c r="II26" s="214"/>
      <c r="IJ26" s="214"/>
      <c r="IK26" s="214"/>
      <c r="IL26" s="214"/>
      <c r="IM26" s="214"/>
      <c r="IN26" s="214"/>
      <c r="IO26" s="214"/>
      <c r="IP26" s="214"/>
      <c r="IQ26" s="214"/>
      <c r="IR26" s="214"/>
      <c r="IS26" s="214"/>
      <c r="IT26" s="214"/>
      <c r="IU26" s="214"/>
      <c r="IV26" s="214"/>
    </row>
    <row r="27" spans="1:256" customFormat="1" ht="14.1" customHeight="1">
      <c r="A27" s="215"/>
      <c r="B27" s="212"/>
      <c r="C27" s="212"/>
      <c r="D27" s="212"/>
      <c r="E27" s="212"/>
      <c r="F27" s="212"/>
      <c r="G27" s="212"/>
      <c r="H27" s="216"/>
      <c r="I27" s="217"/>
      <c r="J27" s="218"/>
      <c r="K27" s="216"/>
      <c r="L27" s="217"/>
      <c r="M27" s="218"/>
      <c r="N27" s="216"/>
      <c r="O27" s="217"/>
      <c r="P27" s="218"/>
      <c r="Q27" s="216"/>
      <c r="R27" s="217"/>
      <c r="S27" s="218"/>
      <c r="T27" s="216"/>
      <c r="U27" s="217"/>
      <c r="V27" s="216"/>
      <c r="W27" s="216"/>
      <c r="X27" s="217"/>
      <c r="Y27" s="218"/>
      <c r="Z27" s="216"/>
      <c r="AA27" s="217"/>
      <c r="AB27" s="217"/>
      <c r="AC27" s="217"/>
      <c r="AD27" s="217"/>
      <c r="AE27" s="217"/>
      <c r="AF27" s="217"/>
      <c r="AG27" s="212"/>
      <c r="AH27" s="212"/>
      <c r="AI27" s="212"/>
      <c r="AJ27" s="212"/>
      <c r="AK27" s="212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  <c r="BI27" s="213"/>
      <c r="BJ27" s="213"/>
      <c r="BK27" s="213"/>
      <c r="BL27" s="213"/>
      <c r="BM27" s="213"/>
      <c r="BN27" s="213"/>
      <c r="BO27" s="213"/>
      <c r="BP27" s="213"/>
      <c r="BQ27" s="213"/>
      <c r="BR27" s="213"/>
      <c r="BS27" s="213"/>
      <c r="BT27" s="213"/>
      <c r="BU27" s="213"/>
      <c r="BV27" s="213"/>
      <c r="BW27" s="213"/>
      <c r="BX27" s="213"/>
      <c r="BY27" s="213"/>
      <c r="BZ27" s="213"/>
      <c r="CA27" s="213"/>
      <c r="CB27" s="213"/>
      <c r="CC27" s="213"/>
      <c r="CD27" s="213"/>
      <c r="CE27" s="213"/>
      <c r="CF27" s="213"/>
      <c r="CG27" s="213"/>
      <c r="CH27" s="213"/>
      <c r="CI27" s="213"/>
      <c r="CJ27" s="213"/>
      <c r="CK27" s="213"/>
      <c r="CL27" s="213"/>
      <c r="CM27" s="213"/>
      <c r="CN27" s="213"/>
      <c r="CO27" s="213"/>
      <c r="CP27" s="213"/>
      <c r="CQ27" s="213"/>
      <c r="CR27" s="213"/>
      <c r="CS27" s="213"/>
      <c r="CT27" s="213"/>
      <c r="CU27" s="213"/>
      <c r="CV27" s="213"/>
      <c r="CW27" s="213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/>
      <c r="GD27" s="213"/>
      <c r="GE27" s="213"/>
      <c r="GF27" s="213"/>
      <c r="GG27" s="213"/>
      <c r="GH27" s="214"/>
      <c r="GI27" s="214"/>
      <c r="GJ27" s="214"/>
      <c r="GK27" s="214"/>
      <c r="GL27" s="214"/>
      <c r="GM27" s="214"/>
      <c r="GN27" s="214"/>
      <c r="GO27" s="214"/>
      <c r="GP27" s="214"/>
      <c r="GQ27" s="214"/>
      <c r="GR27" s="214"/>
      <c r="GS27" s="214"/>
      <c r="GT27" s="214"/>
      <c r="GU27" s="214"/>
      <c r="GV27" s="214"/>
      <c r="GW27" s="214"/>
      <c r="GX27" s="214"/>
      <c r="GY27" s="214"/>
      <c r="GZ27" s="214"/>
      <c r="HA27" s="214"/>
      <c r="HB27" s="214"/>
      <c r="HC27" s="214"/>
      <c r="HD27" s="214"/>
      <c r="HE27" s="214"/>
      <c r="HF27" s="214"/>
      <c r="HG27" s="214"/>
      <c r="HH27" s="214"/>
      <c r="HI27" s="214"/>
      <c r="HJ27" s="214"/>
      <c r="HK27" s="214"/>
      <c r="HL27" s="214"/>
      <c r="HM27" s="214"/>
      <c r="HN27" s="214"/>
      <c r="HO27" s="214"/>
      <c r="HP27" s="214"/>
      <c r="HQ27" s="214"/>
      <c r="HR27" s="214"/>
      <c r="HS27" s="214"/>
      <c r="HT27" s="214"/>
      <c r="HU27" s="214"/>
      <c r="HV27" s="214"/>
      <c r="HW27" s="214"/>
      <c r="HX27" s="214"/>
      <c r="HY27" s="214"/>
      <c r="HZ27" s="214"/>
      <c r="IA27" s="214"/>
      <c r="IB27" s="214"/>
      <c r="IC27" s="214"/>
      <c r="ID27" s="214"/>
      <c r="IE27" s="214"/>
      <c r="IF27" s="214"/>
      <c r="IG27" s="214"/>
      <c r="IH27" s="214"/>
      <c r="II27" s="214"/>
      <c r="IJ27" s="214"/>
      <c r="IK27" s="214"/>
      <c r="IL27" s="214"/>
      <c r="IM27" s="214"/>
      <c r="IN27" s="214"/>
      <c r="IO27" s="214"/>
      <c r="IP27" s="214"/>
      <c r="IQ27" s="214"/>
      <c r="IR27" s="214"/>
      <c r="IS27" s="214"/>
      <c r="IT27" s="214"/>
      <c r="IU27" s="214"/>
      <c r="IV27" s="214"/>
    </row>
    <row r="28" spans="1:256" customFormat="1" ht="14.1" customHeight="1">
      <c r="A28" s="215"/>
      <c r="B28" s="212"/>
      <c r="C28" s="212"/>
      <c r="D28" s="212"/>
      <c r="E28" s="212"/>
      <c r="F28" s="212"/>
      <c r="G28" s="212"/>
      <c r="H28" s="216"/>
      <c r="I28" s="212"/>
      <c r="J28" s="218"/>
      <c r="K28" s="216"/>
      <c r="L28" s="217"/>
      <c r="M28" s="218"/>
      <c r="N28" s="216"/>
      <c r="O28" s="217"/>
      <c r="P28" s="218"/>
      <c r="Q28" s="216"/>
      <c r="R28" s="217"/>
      <c r="S28" s="218"/>
      <c r="T28" s="216"/>
      <c r="U28" s="217"/>
      <c r="V28" s="218"/>
      <c r="W28" s="216"/>
      <c r="X28" s="217"/>
      <c r="Y28" s="218"/>
      <c r="Z28" s="218"/>
      <c r="AA28" s="217"/>
      <c r="AB28" s="217"/>
      <c r="AC28" s="217"/>
      <c r="AD28" s="217"/>
      <c r="AE28" s="217"/>
      <c r="AF28" s="217"/>
      <c r="AG28" s="212"/>
      <c r="AH28" s="212"/>
      <c r="AI28" s="212"/>
      <c r="AJ28" s="212"/>
      <c r="AK28" s="212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  <c r="BI28" s="213"/>
      <c r="BJ28" s="213"/>
      <c r="BK28" s="213"/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213"/>
      <c r="BW28" s="213"/>
      <c r="BX28" s="213"/>
      <c r="BY28" s="213"/>
      <c r="BZ28" s="213"/>
      <c r="CA28" s="213"/>
      <c r="CB28" s="213"/>
      <c r="CC28" s="213"/>
      <c r="CD28" s="213"/>
      <c r="CE28" s="213"/>
      <c r="CF28" s="213"/>
      <c r="CG28" s="213"/>
      <c r="CH28" s="213"/>
      <c r="CI28" s="213"/>
      <c r="CJ28" s="213"/>
      <c r="CK28" s="213"/>
      <c r="CL28" s="213"/>
      <c r="CM28" s="213"/>
      <c r="CN28" s="213"/>
      <c r="CO28" s="213"/>
      <c r="CP28" s="213"/>
      <c r="CQ28" s="213"/>
      <c r="CR28" s="213"/>
      <c r="CS28" s="213"/>
      <c r="CT28" s="213"/>
      <c r="CU28" s="213"/>
      <c r="CV28" s="213"/>
      <c r="CW28" s="213"/>
      <c r="CX28" s="213"/>
      <c r="CY28" s="213"/>
      <c r="CZ28" s="213"/>
      <c r="DA28" s="213"/>
      <c r="DB28" s="213"/>
      <c r="DC28" s="213"/>
      <c r="DD28" s="213"/>
      <c r="DE28" s="213"/>
      <c r="DF28" s="213"/>
      <c r="DG28" s="213"/>
      <c r="DH28" s="213"/>
      <c r="DI28" s="213"/>
      <c r="DJ28" s="213"/>
      <c r="DK28" s="213"/>
      <c r="DL28" s="213"/>
      <c r="DM28" s="213"/>
      <c r="DN28" s="213"/>
      <c r="DO28" s="213"/>
      <c r="DP28" s="213"/>
      <c r="DQ28" s="213"/>
      <c r="DR28" s="213"/>
      <c r="DS28" s="213"/>
      <c r="DT28" s="213"/>
      <c r="DU28" s="213"/>
      <c r="DV28" s="213"/>
      <c r="DW28" s="213"/>
      <c r="DX28" s="213"/>
      <c r="DY28" s="213"/>
      <c r="DZ28" s="213"/>
      <c r="EA28" s="213"/>
      <c r="EB28" s="213"/>
      <c r="EC28" s="213"/>
      <c r="ED28" s="213"/>
      <c r="EE28" s="213"/>
      <c r="EF28" s="213"/>
      <c r="EG28" s="213"/>
      <c r="EH28" s="213"/>
      <c r="EI28" s="213"/>
      <c r="EJ28" s="213"/>
      <c r="EK28" s="213"/>
      <c r="EL28" s="213"/>
      <c r="EM28" s="213"/>
      <c r="EN28" s="213"/>
      <c r="EO28" s="213"/>
      <c r="EP28" s="213"/>
      <c r="EQ28" s="213"/>
      <c r="ER28" s="213"/>
      <c r="ES28" s="213"/>
      <c r="ET28" s="213"/>
      <c r="EU28" s="213"/>
      <c r="EV28" s="213"/>
      <c r="EW28" s="213"/>
      <c r="EX28" s="213"/>
      <c r="EY28" s="213"/>
      <c r="EZ28" s="213"/>
      <c r="FA28" s="213"/>
      <c r="FB28" s="213"/>
      <c r="FC28" s="213"/>
      <c r="FD28" s="213"/>
      <c r="FE28" s="213"/>
      <c r="FF28" s="213"/>
      <c r="FG28" s="213"/>
      <c r="FH28" s="213"/>
      <c r="FI28" s="213"/>
      <c r="FJ28" s="213"/>
      <c r="FK28" s="213"/>
      <c r="FL28" s="213"/>
      <c r="FM28" s="213"/>
      <c r="FN28" s="213"/>
      <c r="FO28" s="213"/>
      <c r="FP28" s="213"/>
      <c r="FQ28" s="213"/>
      <c r="FR28" s="213"/>
      <c r="FS28" s="213"/>
      <c r="FT28" s="213"/>
      <c r="FU28" s="213"/>
      <c r="FV28" s="213"/>
      <c r="FW28" s="213"/>
      <c r="FX28" s="213"/>
      <c r="FY28" s="213"/>
      <c r="FZ28" s="213"/>
      <c r="GA28" s="213"/>
      <c r="GB28" s="213"/>
      <c r="GC28" s="213"/>
      <c r="GD28" s="213"/>
      <c r="GE28" s="213"/>
      <c r="GF28" s="213"/>
      <c r="GG28" s="213"/>
      <c r="GH28" s="214"/>
      <c r="GI28" s="214"/>
      <c r="GJ28" s="214"/>
      <c r="GK28" s="214"/>
      <c r="GL28" s="214"/>
      <c r="GM28" s="214"/>
      <c r="GN28" s="214"/>
      <c r="GO28" s="214"/>
      <c r="GP28" s="214"/>
      <c r="GQ28" s="214"/>
      <c r="GR28" s="214"/>
      <c r="GS28" s="214"/>
      <c r="GT28" s="214"/>
      <c r="GU28" s="214"/>
      <c r="GV28" s="214"/>
      <c r="GW28" s="214"/>
      <c r="GX28" s="214"/>
      <c r="GY28" s="214"/>
      <c r="GZ28" s="214"/>
      <c r="HA28" s="214"/>
      <c r="HB28" s="214"/>
      <c r="HC28" s="214"/>
      <c r="HD28" s="214"/>
      <c r="HE28" s="214"/>
      <c r="HF28" s="214"/>
      <c r="HG28" s="214"/>
      <c r="HH28" s="214"/>
      <c r="HI28" s="214"/>
      <c r="HJ28" s="214"/>
      <c r="HK28" s="214"/>
      <c r="HL28" s="214"/>
      <c r="HM28" s="214"/>
      <c r="HN28" s="214"/>
      <c r="HO28" s="214"/>
      <c r="HP28" s="214"/>
      <c r="HQ28" s="214"/>
      <c r="HR28" s="214"/>
      <c r="HS28" s="214"/>
      <c r="HT28" s="214"/>
      <c r="HU28" s="214"/>
      <c r="HV28" s="214"/>
      <c r="HW28" s="214"/>
      <c r="HX28" s="214"/>
      <c r="HY28" s="214"/>
      <c r="HZ28" s="214"/>
      <c r="IA28" s="214"/>
      <c r="IB28" s="214"/>
      <c r="IC28" s="214"/>
      <c r="ID28" s="214"/>
      <c r="IE28" s="214"/>
      <c r="IF28" s="214"/>
      <c r="IG28" s="214"/>
      <c r="IH28" s="214"/>
      <c r="II28" s="214"/>
      <c r="IJ28" s="214"/>
      <c r="IK28" s="214"/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</row>
    <row r="29" spans="1:256" customFormat="1" ht="14.1" customHeight="1">
      <c r="A29" s="215"/>
      <c r="B29" s="212"/>
      <c r="C29" s="212"/>
      <c r="D29" s="212"/>
      <c r="E29" s="212"/>
      <c r="F29" s="212"/>
      <c r="G29" s="212"/>
      <c r="H29" s="216"/>
      <c r="I29" s="217"/>
      <c r="J29" s="218"/>
      <c r="K29" s="216"/>
      <c r="L29" s="217"/>
      <c r="M29" s="218"/>
      <c r="N29" s="216"/>
      <c r="O29" s="217"/>
      <c r="P29" s="218"/>
      <c r="Q29" s="216"/>
      <c r="R29" s="217"/>
      <c r="S29" s="218"/>
      <c r="T29" s="216"/>
      <c r="U29" s="217"/>
      <c r="V29" s="218"/>
      <c r="W29" s="216"/>
      <c r="X29" s="217"/>
      <c r="Y29" s="218"/>
      <c r="Z29" s="218"/>
      <c r="AA29" s="217"/>
      <c r="AB29" s="217"/>
      <c r="AC29" s="217"/>
      <c r="AD29" s="217"/>
      <c r="AE29" s="217"/>
      <c r="AF29" s="217"/>
      <c r="AG29" s="212"/>
      <c r="AH29" s="212"/>
      <c r="AI29" s="212"/>
      <c r="AJ29" s="212"/>
      <c r="AK29" s="212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213"/>
      <c r="BT29" s="213"/>
      <c r="BU29" s="213"/>
      <c r="BV29" s="213"/>
      <c r="BW29" s="213"/>
      <c r="BX29" s="213"/>
      <c r="BY29" s="213"/>
      <c r="BZ29" s="213"/>
      <c r="CA29" s="213"/>
      <c r="CB29" s="213"/>
      <c r="CC29" s="213"/>
      <c r="CD29" s="213"/>
      <c r="CE29" s="213"/>
      <c r="CF29" s="213"/>
      <c r="CG29" s="213"/>
      <c r="CH29" s="213"/>
      <c r="CI29" s="213"/>
      <c r="CJ29" s="213"/>
      <c r="CK29" s="213"/>
      <c r="CL29" s="213"/>
      <c r="CM29" s="213"/>
      <c r="CN29" s="213"/>
      <c r="CO29" s="213"/>
      <c r="CP29" s="213"/>
      <c r="CQ29" s="213"/>
      <c r="CR29" s="213"/>
      <c r="CS29" s="213"/>
      <c r="CT29" s="213"/>
      <c r="CU29" s="213"/>
      <c r="CV29" s="213"/>
      <c r="CW29" s="213"/>
      <c r="CX29" s="213"/>
      <c r="CY29" s="213"/>
      <c r="CZ29" s="213"/>
      <c r="DA29" s="213"/>
      <c r="DB29" s="213"/>
      <c r="DC29" s="213"/>
      <c r="DD29" s="213"/>
      <c r="DE29" s="213"/>
      <c r="DF29" s="213"/>
      <c r="DG29" s="213"/>
      <c r="DH29" s="213"/>
      <c r="DI29" s="213"/>
      <c r="DJ29" s="213"/>
      <c r="DK29" s="213"/>
      <c r="DL29" s="213"/>
      <c r="DM29" s="213"/>
      <c r="DN29" s="213"/>
      <c r="DO29" s="213"/>
      <c r="DP29" s="213"/>
      <c r="DQ29" s="213"/>
      <c r="DR29" s="213"/>
      <c r="DS29" s="213"/>
      <c r="DT29" s="213"/>
      <c r="DU29" s="213"/>
      <c r="DV29" s="213"/>
      <c r="DW29" s="213"/>
      <c r="DX29" s="213"/>
      <c r="DY29" s="213"/>
      <c r="DZ29" s="213"/>
      <c r="EA29" s="213"/>
      <c r="EB29" s="213"/>
      <c r="EC29" s="213"/>
      <c r="ED29" s="213"/>
      <c r="EE29" s="213"/>
      <c r="EF29" s="213"/>
      <c r="EG29" s="213"/>
      <c r="EH29" s="213"/>
      <c r="EI29" s="213"/>
      <c r="EJ29" s="213"/>
      <c r="EK29" s="213"/>
      <c r="EL29" s="213"/>
      <c r="EM29" s="213"/>
      <c r="EN29" s="213"/>
      <c r="EO29" s="213"/>
      <c r="EP29" s="213"/>
      <c r="EQ29" s="213"/>
      <c r="ER29" s="213"/>
      <c r="ES29" s="213"/>
      <c r="ET29" s="213"/>
      <c r="EU29" s="213"/>
      <c r="EV29" s="213"/>
      <c r="EW29" s="213"/>
      <c r="EX29" s="213"/>
      <c r="EY29" s="213"/>
      <c r="EZ29" s="213"/>
      <c r="FA29" s="213"/>
      <c r="FB29" s="213"/>
      <c r="FC29" s="213"/>
      <c r="FD29" s="213"/>
      <c r="FE29" s="213"/>
      <c r="FF29" s="213"/>
      <c r="FG29" s="213"/>
      <c r="FH29" s="213"/>
      <c r="FI29" s="213"/>
      <c r="FJ29" s="213"/>
      <c r="FK29" s="213"/>
      <c r="FL29" s="213"/>
      <c r="FM29" s="213"/>
      <c r="FN29" s="213"/>
      <c r="FO29" s="213"/>
      <c r="FP29" s="213"/>
      <c r="FQ29" s="213"/>
      <c r="FR29" s="213"/>
      <c r="FS29" s="213"/>
      <c r="FT29" s="213"/>
      <c r="FU29" s="213"/>
      <c r="FV29" s="213"/>
      <c r="FW29" s="213"/>
      <c r="FX29" s="213"/>
      <c r="FY29" s="213"/>
      <c r="FZ29" s="213"/>
      <c r="GA29" s="213"/>
      <c r="GB29" s="213"/>
      <c r="GC29" s="213"/>
      <c r="GD29" s="213"/>
      <c r="GE29" s="213"/>
      <c r="GF29" s="213"/>
      <c r="GG29" s="213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214"/>
      <c r="HK29" s="214"/>
      <c r="HL29" s="214"/>
      <c r="HM29" s="214"/>
      <c r="HN29" s="214"/>
      <c r="HO29" s="214"/>
      <c r="HP29" s="214"/>
      <c r="HQ29" s="214"/>
      <c r="HR29" s="214"/>
      <c r="HS29" s="214"/>
      <c r="HT29" s="214"/>
      <c r="HU29" s="214"/>
      <c r="HV29" s="214"/>
      <c r="HW29" s="214"/>
      <c r="HX29" s="214"/>
      <c r="HY29" s="214"/>
      <c r="HZ29" s="214"/>
      <c r="IA29" s="214"/>
      <c r="IB29" s="214"/>
      <c r="IC29" s="214"/>
      <c r="ID29" s="214"/>
      <c r="IE29" s="214"/>
      <c r="IF29" s="214"/>
      <c r="IG29" s="214"/>
      <c r="IH29" s="214"/>
      <c r="II29" s="214"/>
      <c r="IJ29" s="214"/>
      <c r="IK29" s="214"/>
      <c r="IL29" s="214"/>
      <c r="IM29" s="214"/>
      <c r="IN29" s="214"/>
      <c r="IO29" s="214"/>
      <c r="IP29" s="214"/>
      <c r="IQ29" s="214"/>
      <c r="IR29" s="214"/>
      <c r="IS29" s="214"/>
      <c r="IT29" s="214"/>
      <c r="IU29" s="214"/>
      <c r="IV29" s="214"/>
    </row>
    <row r="30" spans="1:256" customFormat="1" ht="15">
      <c r="A30" s="215"/>
      <c r="B30" s="212"/>
      <c r="C30" s="212"/>
      <c r="D30" s="212"/>
      <c r="E30" s="212"/>
      <c r="F30" s="212"/>
      <c r="G30" s="212"/>
      <c r="H30" s="216"/>
      <c r="I30" s="217"/>
      <c r="J30" s="218"/>
      <c r="K30" s="216"/>
      <c r="L30" s="217"/>
      <c r="M30" s="218"/>
      <c r="N30" s="216"/>
      <c r="O30" s="217"/>
      <c r="P30" s="218"/>
      <c r="Q30" s="216"/>
      <c r="R30" s="217"/>
      <c r="S30" s="218"/>
      <c r="T30" s="216"/>
      <c r="U30" s="217"/>
      <c r="V30" s="218"/>
      <c r="W30" s="216"/>
      <c r="X30" s="217"/>
      <c r="Y30" s="218"/>
      <c r="Z30" s="218"/>
      <c r="AA30" s="217"/>
      <c r="AB30" s="217"/>
      <c r="AC30" s="217"/>
      <c r="AD30" s="217"/>
      <c r="AE30" s="217"/>
      <c r="AF30" s="217"/>
      <c r="AG30" s="212"/>
      <c r="AH30" s="212"/>
      <c r="AI30" s="212"/>
      <c r="AJ30" s="212"/>
      <c r="AK30" s="212"/>
      <c r="AL30" s="219"/>
      <c r="AM30" s="219"/>
      <c r="AN30" s="219"/>
    </row>
    <row r="31" spans="1:256" customFormat="1" ht="15">
      <c r="A31" s="220" t="s">
        <v>205</v>
      </c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18"/>
      <c r="N31" s="216"/>
      <c r="O31" s="217"/>
      <c r="P31" s="218"/>
      <c r="Q31" s="216"/>
      <c r="R31" s="217"/>
      <c r="S31" s="218"/>
      <c r="T31" s="216"/>
      <c r="U31" s="217"/>
      <c r="V31" s="218"/>
      <c r="W31" s="216"/>
      <c r="X31" s="217"/>
      <c r="Y31" s="218"/>
      <c r="Z31" s="216"/>
      <c r="AA31" s="217"/>
      <c r="AB31" s="217"/>
      <c r="AC31" s="217"/>
      <c r="AD31" s="217"/>
      <c r="AE31" s="217"/>
      <c r="AF31" s="217"/>
      <c r="AG31" s="212"/>
      <c r="AH31" s="212"/>
      <c r="AI31" s="212"/>
      <c r="AJ31" s="212"/>
      <c r="AK31" s="212"/>
      <c r="AL31" s="219"/>
      <c r="AM31" s="219"/>
      <c r="AN31" s="219"/>
    </row>
    <row r="32" spans="1:256">
      <c r="A32" s="428"/>
      <c r="B32" s="428"/>
      <c r="C32" s="561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8"/>
      <c r="X32" s="428"/>
      <c r="Y32" s="428"/>
      <c r="Z32" s="428"/>
      <c r="AA32" s="428"/>
      <c r="AB32" s="428"/>
      <c r="AC32" s="428"/>
      <c r="AD32" s="428"/>
      <c r="AE32" s="428"/>
      <c r="AF32" s="428"/>
      <c r="AG32" s="428"/>
      <c r="AH32" s="428"/>
      <c r="AI32" s="428"/>
      <c r="AJ32" s="428"/>
      <c r="AK32" s="428"/>
      <c r="AL32" s="436"/>
      <c r="AM32" s="436"/>
      <c r="AN32" s="436"/>
    </row>
    <row r="33" spans="1:40">
      <c r="A33" s="428"/>
      <c r="B33" s="428"/>
      <c r="C33" s="561"/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  <c r="AC33" s="428"/>
      <c r="AD33" s="428"/>
      <c r="AE33" s="428"/>
      <c r="AF33" s="428"/>
      <c r="AG33" s="428"/>
      <c r="AH33" s="428"/>
      <c r="AI33" s="428"/>
      <c r="AJ33" s="428"/>
      <c r="AK33" s="428"/>
      <c r="AL33" s="436"/>
      <c r="AM33" s="436"/>
      <c r="AN33" s="436"/>
    </row>
    <row r="34" spans="1:40">
      <c r="A34" s="428"/>
      <c r="B34" s="428"/>
      <c r="C34" s="561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36"/>
      <c r="AM34" s="436"/>
      <c r="AN34" s="436"/>
    </row>
    <row r="35" spans="1:40">
      <c r="A35" s="428"/>
      <c r="B35" s="428"/>
      <c r="C35" s="561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8"/>
      <c r="U35" s="428"/>
      <c r="V35" s="428"/>
      <c r="W35" s="428"/>
      <c r="X35" s="428"/>
      <c r="Y35" s="428"/>
      <c r="Z35" s="428"/>
      <c r="AA35" s="428"/>
      <c r="AB35" s="428"/>
      <c r="AC35" s="428"/>
      <c r="AD35" s="428"/>
      <c r="AE35" s="428"/>
      <c r="AF35" s="428"/>
      <c r="AG35" s="428"/>
      <c r="AH35" s="428"/>
      <c r="AI35" s="428"/>
      <c r="AJ35" s="428"/>
      <c r="AK35" s="428"/>
      <c r="AL35" s="436"/>
      <c r="AM35" s="436"/>
      <c r="AN35" s="436"/>
    </row>
    <row r="36" spans="1:40">
      <c r="A36" s="428"/>
      <c r="B36" s="428"/>
      <c r="C36" s="561"/>
      <c r="D36" s="428"/>
      <c r="E36" s="428"/>
      <c r="F36" s="428"/>
      <c r="G36" s="428"/>
      <c r="H36" s="428"/>
      <c r="I36" s="428"/>
      <c r="J36" s="428"/>
      <c r="K36" s="428"/>
      <c r="L36" s="428"/>
      <c r="M36" s="428"/>
      <c r="N36" s="428"/>
      <c r="O36" s="428"/>
      <c r="P36" s="428"/>
      <c r="Q36" s="428"/>
      <c r="R36" s="428"/>
      <c r="S36" s="428"/>
      <c r="T36" s="428"/>
      <c r="U36" s="428"/>
      <c r="V36" s="428"/>
      <c r="W36" s="428"/>
      <c r="X36" s="428"/>
      <c r="Y36" s="428"/>
      <c r="Z36" s="428"/>
      <c r="AA36" s="428"/>
      <c r="AB36" s="428"/>
      <c r="AC36" s="428"/>
      <c r="AD36" s="428"/>
      <c r="AE36" s="428"/>
      <c r="AF36" s="428"/>
      <c r="AG36" s="428"/>
      <c r="AH36" s="428"/>
      <c r="AI36" s="428"/>
      <c r="AJ36" s="428"/>
      <c r="AK36" s="428"/>
      <c r="AL36" s="436"/>
      <c r="AM36" s="436"/>
      <c r="AN36" s="436"/>
    </row>
    <row r="37" spans="1:40">
      <c r="A37" s="428"/>
      <c r="B37" s="428"/>
      <c r="C37" s="561"/>
      <c r="D37" s="428"/>
      <c r="E37" s="428"/>
      <c r="F37" s="428"/>
      <c r="G37" s="428"/>
      <c r="H37" s="428"/>
      <c r="I37" s="428"/>
      <c r="J37" s="428"/>
      <c r="K37" s="428"/>
      <c r="L37" s="428"/>
      <c r="M37" s="428"/>
      <c r="N37" s="428"/>
      <c r="O37" s="428"/>
      <c r="P37" s="428"/>
      <c r="Q37" s="428"/>
      <c r="R37" s="428"/>
      <c r="S37" s="428"/>
      <c r="T37" s="428"/>
      <c r="U37" s="428"/>
      <c r="V37" s="428"/>
      <c r="W37" s="428"/>
      <c r="X37" s="428"/>
      <c r="Y37" s="428"/>
      <c r="Z37" s="428"/>
      <c r="AA37" s="428"/>
      <c r="AB37" s="428"/>
      <c r="AC37" s="428"/>
      <c r="AD37" s="428"/>
      <c r="AE37" s="428"/>
      <c r="AF37" s="428"/>
      <c r="AG37" s="428"/>
      <c r="AH37" s="428"/>
      <c r="AI37" s="428"/>
      <c r="AJ37" s="428"/>
      <c r="AK37" s="428"/>
      <c r="AL37" s="436"/>
      <c r="AM37" s="436"/>
      <c r="AN37" s="436"/>
    </row>
    <row r="38" spans="1:40">
      <c r="A38" s="428"/>
      <c r="B38" s="428"/>
      <c r="C38" s="561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  <c r="AI38" s="428"/>
      <c r="AJ38" s="428"/>
      <c r="AK38" s="428"/>
      <c r="AL38" s="436"/>
      <c r="AM38" s="436"/>
      <c r="AN38" s="436"/>
    </row>
    <row r="39" spans="1:40">
      <c r="A39" s="428"/>
      <c r="B39" s="428"/>
      <c r="C39" s="561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  <c r="AI39" s="428"/>
      <c r="AJ39" s="428"/>
      <c r="AK39" s="428"/>
      <c r="AL39" s="436"/>
      <c r="AM39" s="436"/>
      <c r="AN39" s="436"/>
    </row>
    <row r="40" spans="1:40">
      <c r="A40" s="428"/>
      <c r="B40" s="428"/>
      <c r="C40" s="561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  <c r="AI40" s="428"/>
      <c r="AJ40" s="428"/>
      <c r="AK40" s="428"/>
      <c r="AL40" s="436"/>
      <c r="AM40" s="436"/>
      <c r="AN40" s="436"/>
    </row>
    <row r="41" spans="1:40">
      <c r="A41" s="428"/>
      <c r="B41" s="428"/>
      <c r="C41" s="561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8"/>
      <c r="Z41" s="428"/>
      <c r="AA41" s="428"/>
      <c r="AB41" s="428"/>
      <c r="AC41" s="428"/>
      <c r="AD41" s="428"/>
      <c r="AE41" s="428"/>
      <c r="AF41" s="428"/>
      <c r="AG41" s="428"/>
      <c r="AH41" s="428"/>
      <c r="AI41" s="428"/>
      <c r="AJ41" s="428"/>
      <c r="AK41" s="428"/>
      <c r="AL41" s="436"/>
      <c r="AM41" s="436"/>
      <c r="AN41" s="436"/>
    </row>
  </sheetData>
  <protectedRanges>
    <protectedRange sqref="L5:L24" name="Diapazons4"/>
    <protectedRange sqref="P5:AK23" name="Diapazons2"/>
    <protectedRange sqref="A3 B23:D23 A25 K23:K25 G5:G23 L23:L24 A5:D7 A22:D22 A10:D11 A8:B9 D8:D9 A13:D13 A12:B12 D12 A19:D20 A21:B21 D21 A14:B18 D14:D18 K5:L22" name="Diapazons1"/>
    <protectedRange sqref="Q3 J5:J24" name="Diapazons3"/>
    <protectedRange sqref="C8:C9" name="Diapazons1_6_2_1_1_1_1"/>
    <protectedRange sqref="C12" name="Diapazons1_6_2_1_1_1_3"/>
    <protectedRange sqref="C15" name="Diapazons1_6_2_1_1_1_5"/>
    <protectedRange sqref="C17:C18" name="Diapazons1_6_2_1_1_1_6"/>
    <protectedRange sqref="C21" name="Diapazons1_6_2_1_1_1_8"/>
    <protectedRange sqref="C14" name="Diapazons1_2"/>
    <protectedRange sqref="C16" name="Diapazons1_4"/>
    <protectedRange sqref="A1" name="Diapazons1_6_1"/>
    <protectedRange sqref="N27:N31" name="Diapazons4_1_1"/>
    <protectedRange sqref="R27:Z31" name="Diapazons2_1_1"/>
    <protectedRange sqref="I27:I31 M27:N31 A27:F31" name="Diapazons1_9_2_1_1_1_1"/>
    <protectedRange sqref="L27:L31" name="Diapazons3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2">
    <cfRule type="expression" dxfId="683" priority="95" stopIfTrue="1">
      <formula>A5=0</formula>
    </cfRule>
  </conditionalFormatting>
  <conditionalFormatting sqref="F5:F24">
    <cfRule type="expression" dxfId="682" priority="99" stopIfTrue="1">
      <formula>A5=0</formula>
    </cfRule>
  </conditionalFormatting>
  <conditionalFormatting sqref="H5:H22">
    <cfRule type="expression" dxfId="681" priority="100" stopIfTrue="1">
      <formula>A5=0</formula>
    </cfRule>
  </conditionalFormatting>
  <conditionalFormatting sqref="P5:P22">
    <cfRule type="expression" dxfId="680" priority="101" stopIfTrue="1">
      <formula>A5=0</formula>
    </cfRule>
    <cfRule type="expression" dxfId="679" priority="102" stopIfTrue="1">
      <formula>P5=99</formula>
    </cfRule>
  </conditionalFormatting>
  <conditionalFormatting sqref="M5:M22">
    <cfRule type="expression" dxfId="678" priority="103" stopIfTrue="1">
      <formula>A5=0</formula>
    </cfRule>
  </conditionalFormatting>
  <conditionalFormatting sqref="N5:N22">
    <cfRule type="expression" dxfId="677" priority="104" stopIfTrue="1">
      <formula>A5=0</formula>
    </cfRule>
  </conditionalFormatting>
  <conditionalFormatting sqref="O5:O22">
    <cfRule type="expression" dxfId="676" priority="105" stopIfTrue="1">
      <formula>A5=0</formula>
    </cfRule>
  </conditionalFormatting>
  <conditionalFormatting sqref="Q5:Q22">
    <cfRule type="expression" dxfId="675" priority="106" stopIfTrue="1">
      <formula>A5=0</formula>
    </cfRule>
  </conditionalFormatting>
  <conditionalFormatting sqref="S5:S22">
    <cfRule type="expression" dxfId="674" priority="107" stopIfTrue="1">
      <formula>A5=0</formula>
    </cfRule>
  </conditionalFormatting>
  <conditionalFormatting sqref="U5:U22">
    <cfRule type="expression" dxfId="673" priority="108" stopIfTrue="1">
      <formula>A5=0</formula>
    </cfRule>
  </conditionalFormatting>
  <conditionalFormatting sqref="W5:W22">
    <cfRule type="expression" dxfId="672" priority="109" stopIfTrue="1">
      <formula>A5=0</formula>
    </cfRule>
  </conditionalFormatting>
  <conditionalFormatting sqref="Y5:Y22">
    <cfRule type="expression" dxfId="671" priority="110" stopIfTrue="1">
      <formula>A5=0</formula>
    </cfRule>
  </conditionalFormatting>
  <conditionalFormatting sqref="AA5:AA22">
    <cfRule type="expression" dxfId="670" priority="111" stopIfTrue="1">
      <formula>A5=0</formula>
    </cfRule>
  </conditionalFormatting>
  <conditionalFormatting sqref="B5:B22">
    <cfRule type="expression" dxfId="669" priority="112" stopIfTrue="1">
      <formula>J5=1</formula>
    </cfRule>
    <cfRule type="expression" dxfId="668" priority="113" stopIfTrue="1">
      <formula>J5=2</formula>
    </cfRule>
    <cfRule type="expression" dxfId="667" priority="114" stopIfTrue="1">
      <formula>J5=3</formula>
    </cfRule>
  </conditionalFormatting>
  <conditionalFormatting sqref="AC5:AC22">
    <cfRule type="expression" dxfId="666" priority="119" stopIfTrue="1">
      <formula>A5=0</formula>
    </cfRule>
  </conditionalFormatting>
  <conditionalFormatting sqref="AE5:AE22">
    <cfRule type="expression" dxfId="665" priority="120" stopIfTrue="1">
      <formula>A5=0</formula>
    </cfRule>
  </conditionalFormatting>
  <conditionalFormatting sqref="AG5:AG22">
    <cfRule type="expression" dxfId="664" priority="121" stopIfTrue="1">
      <formula>A5=0</formula>
    </cfRule>
  </conditionalFormatting>
  <conditionalFormatting sqref="AI5:AI22">
    <cfRule type="expression" dxfId="663" priority="122" stopIfTrue="1">
      <formula>A5=0</formula>
    </cfRule>
  </conditionalFormatting>
  <conditionalFormatting sqref="AK5:AK22">
    <cfRule type="expression" dxfId="662" priority="123" stopIfTrue="1">
      <formula>A5=0</formula>
    </cfRule>
  </conditionalFormatting>
  <conditionalFormatting sqref="I5:I22">
    <cfRule type="expression" dxfId="661" priority="124" stopIfTrue="1">
      <formula>A5=0</formula>
    </cfRule>
    <cfRule type="expression" dxfId="660" priority="125" stopIfTrue="1">
      <formula>I5&gt;150</formula>
    </cfRule>
    <cfRule type="expression" dxfId="659" priority="126" stopIfTrue="1">
      <formula>I5&lt;-150</formula>
    </cfRule>
  </conditionalFormatting>
  <conditionalFormatting sqref="R5:R22">
    <cfRule type="expression" dxfId="658" priority="127" stopIfTrue="1">
      <formula>A5=0</formula>
    </cfRule>
    <cfRule type="expression" dxfId="657" priority="128" stopIfTrue="1">
      <formula>R5=99</formula>
    </cfRule>
  </conditionalFormatting>
  <conditionalFormatting sqref="T5:T22">
    <cfRule type="expression" dxfId="656" priority="129" stopIfTrue="1">
      <formula>A5=0</formula>
    </cfRule>
    <cfRule type="expression" dxfId="655" priority="130" stopIfTrue="1">
      <formula>T5=99</formula>
    </cfRule>
  </conditionalFormatting>
  <conditionalFormatting sqref="V5:V22">
    <cfRule type="expression" dxfId="654" priority="131" stopIfTrue="1">
      <formula>A5=0</formula>
    </cfRule>
    <cfRule type="expression" dxfId="653" priority="132" stopIfTrue="1">
      <formula>V5=99</formula>
    </cfRule>
  </conditionalFormatting>
  <conditionalFormatting sqref="X5:X22">
    <cfRule type="expression" dxfId="652" priority="133" stopIfTrue="1">
      <formula>A5=0</formula>
    </cfRule>
    <cfRule type="expression" dxfId="651" priority="134" stopIfTrue="1">
      <formula>X5=99</formula>
    </cfRule>
  </conditionalFormatting>
  <conditionalFormatting sqref="Z5:Z22">
    <cfRule type="expression" dxfId="650" priority="135" stopIfTrue="1">
      <formula>A5=0</formula>
    </cfRule>
    <cfRule type="expression" dxfId="649" priority="136" stopIfTrue="1">
      <formula>Z5=99</formula>
    </cfRule>
  </conditionalFormatting>
  <conditionalFormatting sqref="AB5:AB22">
    <cfRule type="expression" dxfId="648" priority="137" stopIfTrue="1">
      <formula>A5=0</formula>
    </cfRule>
    <cfRule type="expression" dxfId="647" priority="138" stopIfTrue="1">
      <formula>AB5=99</formula>
    </cfRule>
  </conditionalFormatting>
  <conditionalFormatting sqref="AD5:AD22">
    <cfRule type="expression" dxfId="646" priority="139" stopIfTrue="1">
      <formula>A5=0</formula>
    </cfRule>
    <cfRule type="expression" dxfId="645" priority="140" stopIfTrue="1">
      <formula>AD5=99</formula>
    </cfRule>
  </conditionalFormatting>
  <conditionalFormatting sqref="AF5:AF22">
    <cfRule type="expression" dxfId="644" priority="141" stopIfTrue="1">
      <formula>A5=0</formula>
    </cfRule>
    <cfRule type="expression" dxfId="643" priority="142" stopIfTrue="1">
      <formula>AF5=99</formula>
    </cfRule>
  </conditionalFormatting>
  <conditionalFormatting sqref="AH5:AH22">
    <cfRule type="expression" dxfId="642" priority="143" stopIfTrue="1">
      <formula>A5=0</formula>
    </cfRule>
    <cfRule type="expression" dxfId="641" priority="144" stopIfTrue="1">
      <formula>AH5=99</formula>
    </cfRule>
  </conditionalFormatting>
  <conditionalFormatting sqref="AJ5:AJ22">
    <cfRule type="expression" dxfId="640" priority="145" stopIfTrue="1">
      <formula>A5=0</formula>
    </cfRule>
    <cfRule type="expression" dxfId="639" priority="146" stopIfTrue="1">
      <formula>AJ5=99</formula>
    </cfRule>
  </conditionalFormatting>
  <conditionalFormatting sqref="AO5:AO22">
    <cfRule type="expression" dxfId="638" priority="147" stopIfTrue="1">
      <formula>A5=0</formula>
    </cfRule>
  </conditionalFormatting>
  <conditionalFormatting sqref="AP5:AP22">
    <cfRule type="expression" dxfId="637" priority="148" stopIfTrue="1">
      <formula>A5=0</formula>
    </cfRule>
  </conditionalFormatting>
  <conditionalFormatting sqref="AQ5:AQ22">
    <cfRule type="expression" dxfId="636" priority="149" stopIfTrue="1">
      <formula>A5=0</formula>
    </cfRule>
  </conditionalFormatting>
  <conditionalFormatting sqref="AR5:AR22">
    <cfRule type="expression" dxfId="635" priority="150" stopIfTrue="1">
      <formula>A5=0</formula>
    </cfRule>
  </conditionalFormatting>
  <conditionalFormatting sqref="AS5:AS22">
    <cfRule type="expression" dxfId="634" priority="151" stopIfTrue="1">
      <formula>A5=0</formula>
    </cfRule>
  </conditionalFormatting>
  <conditionalFormatting sqref="AT5:AT22">
    <cfRule type="expression" dxfId="633" priority="152" stopIfTrue="1">
      <formula>A5=0</formula>
    </cfRule>
  </conditionalFormatting>
  <conditionalFormatting sqref="AU5:AU22">
    <cfRule type="expression" dxfId="632" priority="153" stopIfTrue="1">
      <formula>A5=0</formula>
    </cfRule>
  </conditionalFormatting>
  <conditionalFormatting sqref="AV5:AV22">
    <cfRule type="expression" dxfId="631" priority="154" stopIfTrue="1">
      <formula>A5=0</formula>
    </cfRule>
  </conditionalFormatting>
  <conditionalFormatting sqref="AW5:AW22">
    <cfRule type="expression" dxfId="630" priority="155" stopIfTrue="1">
      <formula>A5=0</formula>
    </cfRule>
  </conditionalFormatting>
  <conditionalFormatting sqref="AX5:AX22">
    <cfRule type="expression" dxfId="629" priority="156" stopIfTrue="1">
      <formula>A5=0</formula>
    </cfRule>
  </conditionalFormatting>
  <conditionalFormatting sqref="AY5:AY22">
    <cfRule type="expression" dxfId="628" priority="157" stopIfTrue="1">
      <formula>A5=0</formula>
    </cfRule>
  </conditionalFormatting>
  <conditionalFormatting sqref="BA5:BA22">
    <cfRule type="expression" dxfId="627" priority="158" stopIfTrue="1">
      <formula>A5=0</formula>
    </cfRule>
  </conditionalFormatting>
  <conditionalFormatting sqref="BB5:BB22">
    <cfRule type="expression" dxfId="626" priority="159" stopIfTrue="1">
      <formula>A5=0</formula>
    </cfRule>
  </conditionalFormatting>
  <conditionalFormatting sqref="BC5:BC22">
    <cfRule type="expression" dxfId="625" priority="160" stopIfTrue="1">
      <formula>A5=0</formula>
    </cfRule>
  </conditionalFormatting>
  <conditionalFormatting sqref="BD5:BD22">
    <cfRule type="expression" dxfId="624" priority="161" stopIfTrue="1">
      <formula>A5=0</formula>
    </cfRule>
  </conditionalFormatting>
  <conditionalFormatting sqref="BE5:BE22">
    <cfRule type="expression" dxfId="623" priority="162" stopIfTrue="1">
      <formula>A5=0</formula>
    </cfRule>
  </conditionalFormatting>
  <conditionalFormatting sqref="BF5:BF22">
    <cfRule type="expression" dxfId="622" priority="163" stopIfTrue="1">
      <formula>A5=0</formula>
    </cfRule>
  </conditionalFormatting>
  <conditionalFormatting sqref="BG5:BG22">
    <cfRule type="expression" dxfId="621" priority="164" stopIfTrue="1">
      <formula>A5=0</formula>
    </cfRule>
  </conditionalFormatting>
  <conditionalFormatting sqref="BH5:BH22">
    <cfRule type="expression" dxfId="620" priority="165" stopIfTrue="1">
      <formula>A5=0</formula>
    </cfRule>
  </conditionalFormatting>
  <conditionalFormatting sqref="BI5:BI22">
    <cfRule type="expression" dxfId="619" priority="166" stopIfTrue="1">
      <formula>A5=0</formula>
    </cfRule>
  </conditionalFormatting>
  <conditionalFormatting sqref="BJ5:BJ22">
    <cfRule type="expression" dxfId="618" priority="167" stopIfTrue="1">
      <formula>A5=0</formula>
    </cfRule>
  </conditionalFormatting>
  <conditionalFormatting sqref="BK5:BK22">
    <cfRule type="expression" dxfId="617" priority="168" stopIfTrue="1">
      <formula>A5=0</formula>
    </cfRule>
  </conditionalFormatting>
  <conditionalFormatting sqref="BL5:BL22">
    <cfRule type="expression" dxfId="616" priority="169" stopIfTrue="1">
      <formula>A5=0</formula>
    </cfRule>
  </conditionalFormatting>
  <conditionalFormatting sqref="BM5:BM22">
    <cfRule type="expression" dxfId="615" priority="170" stopIfTrue="1">
      <formula>A5=0</formula>
    </cfRule>
  </conditionalFormatting>
  <conditionalFormatting sqref="BN5:BN22">
    <cfRule type="expression" dxfId="614" priority="171" stopIfTrue="1">
      <formula>A5=0</formula>
    </cfRule>
  </conditionalFormatting>
  <conditionalFormatting sqref="BO5:BO22">
    <cfRule type="expression" dxfId="613" priority="172" stopIfTrue="1">
      <formula>A5=0</formula>
    </cfRule>
  </conditionalFormatting>
  <conditionalFormatting sqref="K5:K22">
    <cfRule type="expression" dxfId="612" priority="173" stopIfTrue="1">
      <formula>A5=0</formula>
    </cfRule>
  </conditionalFormatting>
  <conditionalFormatting sqref="Q3:AK3">
    <cfRule type="expression" dxfId="611" priority="98" stopIfTrue="1">
      <formula>$Q$3=0</formula>
    </cfRule>
  </conditionalFormatting>
  <conditionalFormatting sqref="J5:J22">
    <cfRule type="cellIs" dxfId="610" priority="115" stopIfTrue="1" operator="equal">
      <formula>1</formula>
    </cfRule>
    <cfRule type="cellIs" dxfId="609" priority="116" stopIfTrue="1" operator="equal">
      <formula>2</formula>
    </cfRule>
    <cfRule type="cellIs" dxfId="608" priority="117" stopIfTrue="1" operator="equal">
      <formula>3</formula>
    </cfRule>
  </conditionalFormatting>
  <conditionalFormatting sqref="H3">
    <cfRule type="cellIs" dxfId="607" priority="118" stopIfTrue="1" operator="equal">
      <formula>0</formula>
    </cfRule>
  </conditionalFormatting>
  <conditionalFormatting sqref="G27:G30">
    <cfRule type="expression" dxfId="606" priority="89" stopIfTrue="1">
      <formula>A27=0</formula>
    </cfRule>
  </conditionalFormatting>
  <conditionalFormatting sqref="H27:H30">
    <cfRule type="expression" dxfId="605" priority="88" stopIfTrue="1">
      <formula>A27=0</formula>
    </cfRule>
  </conditionalFormatting>
  <conditionalFormatting sqref="J27:J30">
    <cfRule type="expression" dxfId="604" priority="87" stopIfTrue="1">
      <formula>A27=0</formula>
    </cfRule>
  </conditionalFormatting>
  <conditionalFormatting sqref="R27:R31">
    <cfRule type="expression" dxfId="603" priority="85" stopIfTrue="1">
      <formula>A27=0</formula>
    </cfRule>
    <cfRule type="expression" dxfId="602" priority="86" stopIfTrue="1">
      <formula>R27=99</formula>
    </cfRule>
  </conditionalFormatting>
  <conditionalFormatting sqref="O27:O31 AA27:AA31">
    <cfRule type="expression" dxfId="601" priority="84" stopIfTrue="1">
      <formula>A27=0</formula>
    </cfRule>
  </conditionalFormatting>
  <conditionalFormatting sqref="P27:P31">
    <cfRule type="expression" dxfId="600" priority="83" stopIfTrue="1">
      <formula>A27=0</formula>
    </cfRule>
  </conditionalFormatting>
  <conditionalFormatting sqref="S27:S31">
    <cfRule type="expression" dxfId="599" priority="82" stopIfTrue="1">
      <formula>A27=0</formula>
    </cfRule>
  </conditionalFormatting>
  <conditionalFormatting sqref="W27:W31">
    <cfRule type="expression" dxfId="598" priority="81" stopIfTrue="1">
      <formula>A27=0</formula>
    </cfRule>
  </conditionalFormatting>
  <conditionalFormatting sqref="Y27:Y31">
    <cfRule type="expression" dxfId="597" priority="80" stopIfTrue="1">
      <formula>A27=0</formula>
    </cfRule>
  </conditionalFormatting>
  <conditionalFormatting sqref="D27:D30">
    <cfRule type="expression" dxfId="596" priority="77" stopIfTrue="1">
      <formula>L27=1</formula>
    </cfRule>
    <cfRule type="expression" dxfId="595" priority="78" stopIfTrue="1">
      <formula>L27=2</formula>
    </cfRule>
    <cfRule type="expression" dxfId="594" priority="79" stopIfTrue="1">
      <formula>L27=3</formula>
    </cfRule>
  </conditionalFormatting>
  <conditionalFormatting sqref="T27:T31">
    <cfRule type="expression" dxfId="593" priority="75" stopIfTrue="1">
      <formula>A27=0</formula>
    </cfRule>
    <cfRule type="expression" dxfId="592" priority="76" stopIfTrue="1">
      <formula>T27=99</formula>
    </cfRule>
  </conditionalFormatting>
  <conditionalFormatting sqref="V28:V31">
    <cfRule type="expression" dxfId="591" priority="73" stopIfTrue="1">
      <formula>A28=0</formula>
    </cfRule>
    <cfRule type="expression" dxfId="590" priority="74" stopIfTrue="1">
      <formula>V28=99</formula>
    </cfRule>
  </conditionalFormatting>
  <conditionalFormatting sqref="X27:X31">
    <cfRule type="expression" dxfId="589" priority="71" stopIfTrue="1">
      <formula>A27=0</formula>
    </cfRule>
    <cfRule type="expression" dxfId="588" priority="72" stopIfTrue="1">
      <formula>X27=99</formula>
    </cfRule>
  </conditionalFormatting>
  <conditionalFormatting sqref="Z28:Z31">
    <cfRule type="expression" dxfId="587" priority="69" stopIfTrue="1">
      <formula>A28=0</formula>
    </cfRule>
    <cfRule type="expression" dxfId="586" priority="70" stopIfTrue="1">
      <formula>Z28=99</formula>
    </cfRule>
  </conditionalFormatting>
  <conditionalFormatting sqref="M27:M31">
    <cfRule type="expression" dxfId="585" priority="68" stopIfTrue="1">
      <formula>A27=0</formula>
    </cfRule>
  </conditionalFormatting>
  <conditionalFormatting sqref="L27:L30">
    <cfRule type="cellIs" dxfId="584" priority="65" stopIfTrue="1" operator="equal">
      <formula>1</formula>
    </cfRule>
    <cfRule type="cellIs" dxfId="583" priority="66" stopIfTrue="1" operator="equal">
      <formula>2</formula>
    </cfRule>
    <cfRule type="cellIs" dxfId="582" priority="67" stopIfTrue="1" operator="equal">
      <formula>3</formula>
    </cfRule>
  </conditionalFormatting>
  <conditionalFormatting sqref="G27:G29">
    <cfRule type="expression" dxfId="581" priority="64" stopIfTrue="1">
      <formula>A27=0</formula>
    </cfRule>
  </conditionalFormatting>
  <conditionalFormatting sqref="H27:H30">
    <cfRule type="expression" dxfId="580" priority="63" stopIfTrue="1">
      <formula>A27=0</formula>
    </cfRule>
  </conditionalFormatting>
  <conditionalFormatting sqref="J27:J29">
    <cfRule type="expression" dxfId="579" priority="62" stopIfTrue="1">
      <formula>A27=0</formula>
    </cfRule>
  </conditionalFormatting>
  <conditionalFormatting sqref="R27:R29">
    <cfRule type="expression" dxfId="578" priority="60" stopIfTrue="1">
      <formula>A27=0</formula>
    </cfRule>
    <cfRule type="expression" dxfId="577" priority="61" stopIfTrue="1">
      <formula>R27=99</formula>
    </cfRule>
  </conditionalFormatting>
  <conditionalFormatting sqref="O27:O29">
    <cfRule type="expression" dxfId="576" priority="59" stopIfTrue="1">
      <formula>A27=0</formula>
    </cfRule>
  </conditionalFormatting>
  <conditionalFormatting sqref="P27:P29">
    <cfRule type="expression" dxfId="575" priority="58" stopIfTrue="1">
      <formula>A27=0</formula>
    </cfRule>
  </conditionalFormatting>
  <conditionalFormatting sqref="Q27:Q31">
    <cfRule type="expression" dxfId="574" priority="57" stopIfTrue="1">
      <formula>A27=0</formula>
    </cfRule>
  </conditionalFormatting>
  <conditionalFormatting sqref="S27:S29">
    <cfRule type="expression" dxfId="573" priority="56" stopIfTrue="1">
      <formula>A27=0</formula>
    </cfRule>
  </conditionalFormatting>
  <conditionalFormatting sqref="U27:U31">
    <cfRule type="expression" dxfId="572" priority="55" stopIfTrue="1">
      <formula>A27=0</formula>
    </cfRule>
  </conditionalFormatting>
  <conditionalFormatting sqref="W27:W29">
    <cfRule type="expression" dxfId="571" priority="54" stopIfTrue="1">
      <formula>A27=0</formula>
    </cfRule>
  </conditionalFormatting>
  <conditionalFormatting sqref="Y27:Y29">
    <cfRule type="expression" dxfId="570" priority="53" stopIfTrue="1">
      <formula>A27=0</formula>
    </cfRule>
  </conditionalFormatting>
  <conditionalFormatting sqref="D27:D29">
    <cfRule type="expression" dxfId="569" priority="50" stopIfTrue="1">
      <formula>L27=1</formula>
    </cfRule>
    <cfRule type="expression" dxfId="568" priority="51" stopIfTrue="1">
      <formula>L27=2</formula>
    </cfRule>
    <cfRule type="expression" dxfId="567" priority="52" stopIfTrue="1">
      <formula>L27=3</formula>
    </cfRule>
  </conditionalFormatting>
  <conditionalFormatting sqref="T27:T29">
    <cfRule type="expression" dxfId="566" priority="48" stopIfTrue="1">
      <formula>A27=0</formula>
    </cfRule>
    <cfRule type="expression" dxfId="565" priority="49" stopIfTrue="1">
      <formula>T27=99</formula>
    </cfRule>
  </conditionalFormatting>
  <conditionalFormatting sqref="V28:V29">
    <cfRule type="expression" dxfId="564" priority="46" stopIfTrue="1">
      <formula>A28=0</formula>
    </cfRule>
    <cfRule type="expression" dxfId="563" priority="47" stopIfTrue="1">
      <formula>V28=99</formula>
    </cfRule>
  </conditionalFormatting>
  <conditionalFormatting sqref="X27:X29">
    <cfRule type="expression" dxfId="562" priority="44" stopIfTrue="1">
      <formula>A27=0</formula>
    </cfRule>
    <cfRule type="expression" dxfId="561" priority="45" stopIfTrue="1">
      <formula>X27=99</formula>
    </cfRule>
  </conditionalFormatting>
  <conditionalFormatting sqref="Z28:Z29">
    <cfRule type="expression" dxfId="560" priority="42" stopIfTrue="1">
      <formula>A28=0</formula>
    </cfRule>
    <cfRule type="expression" dxfId="559" priority="43" stopIfTrue="1">
      <formula>Z28=99</formula>
    </cfRule>
  </conditionalFormatting>
  <conditionalFormatting sqref="M27:M29">
    <cfRule type="expression" dxfId="558" priority="41" stopIfTrue="1">
      <formula>A27=0</formula>
    </cfRule>
  </conditionalFormatting>
  <conditionalFormatting sqref="G27:G30">
    <cfRule type="expression" dxfId="557" priority="40" stopIfTrue="1">
      <formula>A27=0</formula>
    </cfRule>
  </conditionalFormatting>
  <conditionalFormatting sqref="H27:H30">
    <cfRule type="expression" dxfId="556" priority="39" stopIfTrue="1">
      <formula>A27=0</formula>
    </cfRule>
  </conditionalFormatting>
  <conditionalFormatting sqref="J27:J30">
    <cfRule type="expression" dxfId="555" priority="38" stopIfTrue="1">
      <formula>A27=0</formula>
    </cfRule>
  </conditionalFormatting>
  <conditionalFormatting sqref="R27:R31">
    <cfRule type="expression" dxfId="554" priority="36" stopIfTrue="1">
      <formula>A27=0</formula>
    </cfRule>
    <cfRule type="expression" dxfId="553" priority="37" stopIfTrue="1">
      <formula>R27=99</formula>
    </cfRule>
  </conditionalFormatting>
  <conditionalFormatting sqref="O27:O31">
    <cfRule type="expression" dxfId="552" priority="35" stopIfTrue="1">
      <formula>A27=0</formula>
    </cfRule>
  </conditionalFormatting>
  <conditionalFormatting sqref="P27:P31">
    <cfRule type="expression" dxfId="551" priority="34" stopIfTrue="1">
      <formula>A27=0</formula>
    </cfRule>
  </conditionalFormatting>
  <conditionalFormatting sqref="Q27:Q31">
    <cfRule type="expression" dxfId="550" priority="33" stopIfTrue="1">
      <formula>A27=0</formula>
    </cfRule>
  </conditionalFormatting>
  <conditionalFormatting sqref="S27:S31">
    <cfRule type="expression" dxfId="549" priority="32" stopIfTrue="1">
      <formula>A27=0</formula>
    </cfRule>
  </conditionalFormatting>
  <conditionalFormatting sqref="U27:U31">
    <cfRule type="expression" dxfId="548" priority="31" stopIfTrue="1">
      <formula>A27=0</formula>
    </cfRule>
  </conditionalFormatting>
  <conditionalFormatting sqref="W27:W31">
    <cfRule type="expression" dxfId="547" priority="30" stopIfTrue="1">
      <formula>A27=0</formula>
    </cfRule>
  </conditionalFormatting>
  <conditionalFormatting sqref="Y27:Y31">
    <cfRule type="expression" dxfId="546" priority="29" stopIfTrue="1">
      <formula>A27=0</formula>
    </cfRule>
  </conditionalFormatting>
  <conditionalFormatting sqref="D27:D30">
    <cfRule type="expression" dxfId="545" priority="26" stopIfTrue="1">
      <formula>L27=1</formula>
    </cfRule>
    <cfRule type="expression" dxfId="544" priority="27" stopIfTrue="1">
      <formula>L27=2</formula>
    </cfRule>
    <cfRule type="expression" dxfId="543" priority="28" stopIfTrue="1">
      <formula>L27=3</formula>
    </cfRule>
  </conditionalFormatting>
  <conditionalFormatting sqref="T27:T31">
    <cfRule type="expression" dxfId="542" priority="24" stopIfTrue="1">
      <formula>A27=0</formula>
    </cfRule>
    <cfRule type="expression" dxfId="541" priority="25" stopIfTrue="1">
      <formula>T27=99</formula>
    </cfRule>
  </conditionalFormatting>
  <conditionalFormatting sqref="V28:V31">
    <cfRule type="expression" dxfId="540" priority="22" stopIfTrue="1">
      <formula>A28=0</formula>
    </cfRule>
    <cfRule type="expression" dxfId="539" priority="23" stopIfTrue="1">
      <formula>V28=99</formula>
    </cfRule>
  </conditionalFormatting>
  <conditionalFormatting sqref="X27:X31">
    <cfRule type="expression" dxfId="538" priority="20" stopIfTrue="1">
      <formula>A27=0</formula>
    </cfRule>
    <cfRule type="expression" dxfId="537" priority="21" stopIfTrue="1">
      <formula>X27=99</formula>
    </cfRule>
  </conditionalFormatting>
  <conditionalFormatting sqref="Z28:Z31">
    <cfRule type="expression" dxfId="536" priority="18" stopIfTrue="1">
      <formula>A28=0</formula>
    </cfRule>
    <cfRule type="expression" dxfId="535" priority="19" stopIfTrue="1">
      <formula>Z28=99</formula>
    </cfRule>
  </conditionalFormatting>
  <conditionalFormatting sqref="M27:M31">
    <cfRule type="expression" dxfId="534" priority="17" stopIfTrue="1">
      <formula>A27=0</formula>
    </cfRule>
  </conditionalFormatting>
  <conditionalFormatting sqref="V28:V30 Z28:Z30">
    <cfRule type="expression" dxfId="533" priority="16" stopIfTrue="1">
      <formula>FR26=0</formula>
    </cfRule>
  </conditionalFormatting>
  <conditionalFormatting sqref="F28">
    <cfRule type="expression" dxfId="532" priority="15" stopIfTrue="1">
      <formula>A28=0</formula>
    </cfRule>
  </conditionalFormatting>
  <conditionalFormatting sqref="I28">
    <cfRule type="expression" dxfId="531" priority="14" stopIfTrue="1">
      <formula>E28=0</formula>
    </cfRule>
  </conditionalFormatting>
  <conditionalFormatting sqref="E28">
    <cfRule type="expression" dxfId="530" priority="90" stopIfTrue="1">
      <formula>FW26=0</formula>
    </cfRule>
  </conditionalFormatting>
  <conditionalFormatting sqref="AB27:AF27 AB31:AF31 AB28:AE30">
    <cfRule type="expression" dxfId="529" priority="91" stopIfTrue="1">
      <formula>Q27=0</formula>
    </cfRule>
  </conditionalFormatting>
  <conditionalFormatting sqref="AF28:AF30">
    <cfRule type="expression" dxfId="528" priority="13" stopIfTrue="1">
      <formula>U28=0</formula>
    </cfRule>
  </conditionalFormatting>
  <conditionalFormatting sqref="AL26:AL29">
    <cfRule type="expression" dxfId="527" priority="92" stopIfTrue="1">
      <formula>Z28=0</formula>
    </cfRule>
  </conditionalFormatting>
  <conditionalFormatting sqref="AN26:AR29">
    <cfRule type="expression" dxfId="526" priority="93" stopIfTrue="1">
      <formula>Z28=0</formula>
    </cfRule>
  </conditionalFormatting>
  <conditionalFormatting sqref="AM26:AM29">
    <cfRule type="expression" dxfId="525" priority="94" stopIfTrue="1">
      <formula>Z28=0</formula>
    </cfRule>
  </conditionalFormatting>
  <conditionalFormatting sqref="V27">
    <cfRule type="expression" dxfId="524" priority="11" stopIfTrue="1">
      <formula>C27=0</formula>
    </cfRule>
    <cfRule type="expression" dxfId="523" priority="12" stopIfTrue="1">
      <formula>V27=99</formula>
    </cfRule>
  </conditionalFormatting>
  <conditionalFormatting sqref="V27">
    <cfRule type="expression" dxfId="522" priority="9" stopIfTrue="1">
      <formula>C27=0</formula>
    </cfRule>
    <cfRule type="expression" dxfId="521" priority="10" stopIfTrue="1">
      <formula>V27=99</formula>
    </cfRule>
  </conditionalFormatting>
  <conditionalFormatting sqref="V27">
    <cfRule type="expression" dxfId="520" priority="7" stopIfTrue="1">
      <formula>C27=0</formula>
    </cfRule>
    <cfRule type="expression" dxfId="519" priority="8" stopIfTrue="1">
      <formula>V27=99</formula>
    </cfRule>
  </conditionalFormatting>
  <conditionalFormatting sqref="Z27">
    <cfRule type="expression" dxfId="518" priority="5" stopIfTrue="1">
      <formula>G27=0</formula>
    </cfRule>
    <cfRule type="expression" dxfId="517" priority="6" stopIfTrue="1">
      <formula>Z27=99</formula>
    </cfRule>
  </conditionalFormatting>
  <conditionalFormatting sqref="Z27">
    <cfRule type="expression" dxfId="516" priority="3" stopIfTrue="1">
      <formula>G27=0</formula>
    </cfRule>
    <cfRule type="expression" dxfId="515" priority="4" stopIfTrue="1">
      <formula>Z27=99</formula>
    </cfRule>
  </conditionalFormatting>
  <conditionalFormatting sqref="Z27">
    <cfRule type="expression" dxfId="514" priority="1" stopIfTrue="1">
      <formula>G27=0</formula>
    </cfRule>
    <cfRule type="expression" dxfId="513" priority="2" stopIfTrue="1">
      <formula>Z27=99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dalībnieki</vt:lpstr>
      <vt:lpstr>Vasaras turnīrs</vt:lpstr>
      <vt:lpstr>Pāri_16.augusts</vt:lpstr>
      <vt:lpstr>Pāri_8.marts</vt:lpstr>
      <vt:lpstr>Pāri_25.janvāris</vt:lpstr>
      <vt:lpstr>kopvērtējums</vt:lpstr>
      <vt:lpstr>6.posms_Fināls</vt:lpstr>
      <vt:lpstr>5.posms_Fināls</vt:lpstr>
      <vt:lpstr>4.posms_Fināls</vt:lpstr>
      <vt:lpstr>3.posms_Fināls</vt:lpstr>
      <vt:lpstr>2.posms_Fināls</vt:lpstr>
      <vt:lpstr>1.posms_Fināls</vt:lpstr>
      <vt:lpstr>'1.posms_Fināls'!Print_Area</vt:lpstr>
      <vt:lpstr>'2.posms_Fināls'!Print_Area</vt:lpstr>
      <vt:lpstr>'3.posms_Fināls'!Print_Area</vt:lpstr>
      <vt:lpstr>'4.posms_Fināls'!Print_Area</vt:lpstr>
      <vt:lpstr>'6.posms_Fināls'!Print_Area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2025-08-16T15:13:48Z</cp:lastPrinted>
  <dcterms:created xsi:type="dcterms:W3CDTF">2025-01-09T20:37:51Z</dcterms:created>
  <dcterms:modified xsi:type="dcterms:W3CDTF">2025-10-19T19:43:44Z</dcterms:modified>
</cp:coreProperties>
</file>