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9A3B1E14-CFBA-461B-9304-3AF0048B0DC7}" xr6:coauthVersionLast="47" xr6:coauthVersionMax="47" xr10:uidLastSave="{00000000-0000-0000-0000-000000000000}"/>
  <bookViews>
    <workbookView xWindow="-120" yWindow="-120" windowWidth="29040" windowHeight="15720" tabRatio="510" activeTab="1" xr2:uid="{00000000-000D-0000-FFFF-FFFF00000000}"/>
  </bookViews>
  <sheets>
    <sheet name="Buvniecibas koptame" sheetId="27" r:id="rId1"/>
    <sheet name="Kopsavilkums" sheetId="28" r:id="rId2"/>
    <sheet name="Lokālā tāme" sheetId="25" r:id="rId3"/>
  </sheets>
  <definedNames>
    <definedName name="_xlnm.Print_Area" localSheetId="2">'Lokālā tāme'!$A$7:$D$33</definedName>
    <definedName name="_xlnm.Print_Titles" localSheetId="2">'Lokālā tāme'!$9:$9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25" l="1"/>
  <c r="K6" i="25"/>
  <c r="C6" i="27"/>
  <c r="B6" i="27"/>
  <c r="G14" i="25"/>
  <c r="J14" i="25" s="1"/>
  <c r="K14" i="25"/>
  <c r="M14" i="25"/>
  <c r="N14" i="25"/>
  <c r="G15" i="25"/>
  <c r="J15" i="25" s="1"/>
  <c r="K15" i="25"/>
  <c r="M15" i="25"/>
  <c r="N15" i="25"/>
  <c r="G16" i="25"/>
  <c r="L16" i="25" s="1"/>
  <c r="K16" i="25"/>
  <c r="M16" i="25"/>
  <c r="N16" i="25"/>
  <c r="G17" i="25"/>
  <c r="L17" i="25" s="1"/>
  <c r="K17" i="25"/>
  <c r="M17" i="25"/>
  <c r="N17" i="25"/>
  <c r="G18" i="25"/>
  <c r="J18" i="25" s="1"/>
  <c r="K18" i="25"/>
  <c r="L18" i="25"/>
  <c r="M18" i="25"/>
  <c r="N18" i="25"/>
  <c r="G19" i="25"/>
  <c r="J19" i="25" s="1"/>
  <c r="K19" i="25"/>
  <c r="M19" i="25"/>
  <c r="N19" i="25"/>
  <c r="G20" i="25"/>
  <c r="L20" i="25" s="1"/>
  <c r="J20" i="25"/>
  <c r="K20" i="25"/>
  <c r="M20" i="25"/>
  <c r="N20" i="25"/>
  <c r="G21" i="25"/>
  <c r="J21" i="25" s="1"/>
  <c r="K21" i="25"/>
  <c r="M21" i="25"/>
  <c r="N21" i="25"/>
  <c r="G22" i="25"/>
  <c r="J22" i="25" s="1"/>
  <c r="K22" i="25"/>
  <c r="M22" i="25"/>
  <c r="N22" i="25"/>
  <c r="G23" i="25"/>
  <c r="L23" i="25" s="1"/>
  <c r="J23" i="25"/>
  <c r="K23" i="25"/>
  <c r="M23" i="25"/>
  <c r="N23" i="25"/>
  <c r="J16" i="25" l="1"/>
  <c r="L22" i="25"/>
  <c r="O18" i="25"/>
  <c r="O23" i="25"/>
  <c r="O20" i="25"/>
  <c r="O22" i="25"/>
  <c r="L14" i="25"/>
  <c r="O14" i="25" s="1"/>
  <c r="O17" i="25"/>
  <c r="O16" i="25"/>
  <c r="J17" i="25"/>
  <c r="L15" i="25"/>
  <c r="O15" i="25" s="1"/>
  <c r="L21" i="25"/>
  <c r="O21" i="25" s="1"/>
  <c r="L19" i="25"/>
  <c r="O19" i="25" s="1"/>
  <c r="G13" i="25" l="1"/>
  <c r="J13" i="25" s="1"/>
  <c r="K13" i="25"/>
  <c r="M13" i="25"/>
  <c r="N13" i="25"/>
  <c r="B10" i="27"/>
  <c r="N12" i="25"/>
  <c r="M12" i="25"/>
  <c r="K12" i="25"/>
  <c r="G12" i="25"/>
  <c r="L12" i="25" s="1"/>
  <c r="N11" i="25"/>
  <c r="M11" i="25"/>
  <c r="K11" i="25"/>
  <c r="G11" i="25"/>
  <c r="L11" i="25" s="1"/>
  <c r="A4" i="25"/>
  <c r="A3" i="25"/>
  <c r="E11" i="27"/>
  <c r="A4" i="27"/>
  <c r="A3" i="27"/>
  <c r="N25" i="25" l="1"/>
  <c r="K25" i="25"/>
  <c r="M25" i="25"/>
  <c r="L13" i="25"/>
  <c r="O13" i="25" s="1"/>
  <c r="J12" i="25"/>
  <c r="J11" i="25"/>
  <c r="O12" i="25"/>
  <c r="F14" i="28"/>
  <c r="G14" i="28"/>
  <c r="C7" i="28" s="1"/>
  <c r="E14" i="28"/>
  <c r="O11" i="25"/>
  <c r="O25" i="25" l="1"/>
  <c r="O27" i="25" s="1"/>
  <c r="L25" i="25"/>
  <c r="D14" i="28"/>
  <c r="C13" i="28"/>
  <c r="C14" i="28" s="1"/>
  <c r="C18" i="28" l="1"/>
  <c r="C6" i="28" s="1"/>
  <c r="C10" i="27" l="1"/>
  <c r="E10" i="27" s="1"/>
  <c r="C12" i="27" l="1"/>
  <c r="C13" i="27" s="1"/>
  <c r="C14" i="27" s="1"/>
  <c r="E14" i="27" s="1"/>
</calcChain>
</file>

<file path=xl/sharedStrings.xml><?xml version="1.0" encoding="utf-8"?>
<sst xmlns="http://schemas.openxmlformats.org/spreadsheetml/2006/main" count="76" uniqueCount="61">
  <si>
    <t>Mērvienība</t>
  </si>
  <si>
    <t>Daudzums</t>
  </si>
  <si>
    <t>m</t>
  </si>
  <si>
    <t>Nr.p.k.</t>
  </si>
  <si>
    <t>Darbu nosaukums</t>
  </si>
  <si>
    <t>Būvniecības koptāme</t>
  </si>
  <si>
    <t>Objekta nosaukums</t>
  </si>
  <si>
    <t>Objekta  izmaksas (euro)</t>
  </si>
  <si>
    <t>Kopā</t>
  </si>
  <si>
    <t>PVN (21%)</t>
  </si>
  <si>
    <t>Kopējās būvniecības izmaksas</t>
  </si>
  <si>
    <t>Par kopējo summu, (euro)</t>
  </si>
  <si>
    <t>Kopējā darbietilbība, (c/h)</t>
  </si>
  <si>
    <t xml:space="preserve">Tāme sastādīta </t>
  </si>
  <si>
    <t>Būvdarbu veids vai konstruktīvā elementa nosaukums</t>
  </si>
  <si>
    <t>Tāmes izmaksas (euro)</t>
  </si>
  <si>
    <t>Tai skaitā</t>
  </si>
  <si>
    <t>Darb-ietilpība (c/h)</t>
  </si>
  <si>
    <t>Darba alga (euro)</t>
  </si>
  <si>
    <t>Būv-izstrādājumi (euro)</t>
  </si>
  <si>
    <t>Mehānismi (euro)</t>
  </si>
  <si>
    <t>Kopā:</t>
  </si>
  <si>
    <t>t.sk. darba aizsardzība</t>
  </si>
  <si>
    <t>Pavisam kopā</t>
  </si>
  <si>
    <t>Kopsavilkums</t>
  </si>
  <si>
    <t>Vienības izmaksas</t>
  </si>
  <si>
    <t>Kopā par visu apjomu</t>
  </si>
  <si>
    <t>Laika norma c/h</t>
  </si>
  <si>
    <t>Darba samaksas lime EUR/h</t>
  </si>
  <si>
    <t>Darba alga EUR</t>
  </si>
  <si>
    <t>Būvistrādājumi EUR</t>
  </si>
  <si>
    <t>Mehānismi EUR</t>
  </si>
  <si>
    <t>Kopā EUR</t>
  </si>
  <si>
    <t>Darbietilpība c/h</t>
  </si>
  <si>
    <t xml:space="preserve">Tiešās izmaksas kopā </t>
  </si>
  <si>
    <t>Tiešās izmaksas kopā, t.sk.darba devēja sociālais nodoklis(23.59%)</t>
  </si>
  <si>
    <t>Lokālā tāme</t>
  </si>
  <si>
    <t>Virsizdevumi (  %)</t>
  </si>
  <si>
    <t>Būvuzņēmēja peļņa (  %)</t>
  </si>
  <si>
    <t xml:space="preserve">2025.gada </t>
  </si>
  <si>
    <t>kompl.</t>
  </si>
  <si>
    <t>Apkures sistēmas pārbūve</t>
  </si>
  <si>
    <t xml:space="preserve">Tāme sastādīta  2025. gada </t>
  </si>
  <si>
    <t>Divu ieeju nojumju konstrukcijas un apdares remonts</t>
  </si>
  <si>
    <t>Objekta nosaukums: Divu ieeju nojumju konstrukcijas un apdares remonts</t>
  </si>
  <si>
    <t>Objekta adrese: Brīvības gat. 455, Vidzemes priekšpilsēta, Rīga, LV-1024</t>
  </si>
  <si>
    <t>m2</t>
  </si>
  <si>
    <t>Vējmalas demontāža</t>
  </si>
  <si>
    <t>Jauna nesošās konstrukcijas izbūve apdares stiprināšanai</t>
  </si>
  <si>
    <t>Vējmalas montāža</t>
  </si>
  <si>
    <t>gb.</t>
  </si>
  <si>
    <t>Kronšteinu komplekts</t>
  </si>
  <si>
    <t>Vējmalas komplekts</t>
  </si>
  <si>
    <t>Profili karkasam</t>
  </si>
  <si>
    <t>Stiprinājumi un papildaprīkojums</t>
  </si>
  <si>
    <t>Sastatnes tornis</t>
  </si>
  <si>
    <t>Būvgružu izvešana</t>
  </si>
  <si>
    <t>Dzelzs stabu slīpēšana un pārkrāsošana</t>
  </si>
  <si>
    <t>Lietus ūdens noteku sistēma</t>
  </si>
  <si>
    <t>Cembrit griestu paneļi ar uzstādīšanu</t>
  </si>
  <si>
    <t>Nojumes apdares demontāža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</si>
</sst>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\-??_-;_-@_-"/>
    <numFmt numFmtId="166" formatCode="[$-426]General"/>
    <numFmt numFmtId="167" formatCode="_-[$€-2]\ * #,##0.00_-;\-[$€-2]\ * #,##0.00_-;_-[$€-2]\ * &quot;-&quot;??_-"/>
    <numFmt numFmtId="168" formatCode="_(* #,##0.00_);_(* \(#,##0.00\);_(* \-??_);_(@_)"/>
    <numFmt numFmtId="169" formatCode="000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Helv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52"/>
      <name val="Calibri"/>
      <family val="2"/>
      <charset val="186"/>
    </font>
    <font>
      <sz val="9"/>
      <name val="Arial"/>
      <family val="2"/>
      <charset val="186"/>
    </font>
    <font>
      <sz val="10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color indexed="12"/>
      <name val="Calibri"/>
      <family val="2"/>
      <charset val="186"/>
    </font>
    <font>
      <sz val="9"/>
      <color theme="9" tint="-0.4999542222357860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B050"/>
      <name val="Calibri"/>
      <family val="2"/>
      <charset val="186"/>
      <scheme val="minor"/>
    </font>
    <font>
      <sz val="10"/>
      <color rgb="FF9900CC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8"/>
      <name val="Arial"/>
      <family val="2"/>
      <charset val="186"/>
    </font>
    <font>
      <b/>
      <sz val="9"/>
      <name val="Arial"/>
      <family val="2"/>
      <charset val="186"/>
    </font>
    <font>
      <b/>
      <u/>
      <sz val="10"/>
      <color rgb="FF7030A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  <charset val="186"/>
    </font>
    <font>
      <sz val="10"/>
      <color theme="1"/>
      <name val="Arial"/>
      <family val="2"/>
      <charset val="186"/>
    </font>
    <font>
      <b/>
      <u/>
      <sz val="8"/>
      <name val="Arial"/>
      <family val="2"/>
      <charset val="186"/>
    </font>
    <font>
      <u/>
      <sz val="10"/>
      <name val="Arial"/>
      <family val="2"/>
      <charset val="186"/>
    </font>
    <font>
      <u/>
      <sz val="9"/>
      <name val="Arial"/>
      <family val="2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5">
    <xf numFmtId="0" fontId="0" fillId="0" borderId="0"/>
    <xf numFmtId="0" fontId="2" fillId="0" borderId="0"/>
    <xf numFmtId="0" fontId="1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21" borderId="6" applyNumberFormat="0" applyFont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5" fillId="22" borderId="7" applyNumberFormat="0" applyAlignment="0" applyProtection="0"/>
    <xf numFmtId="168" fontId="1" fillId="0" borderId="0" applyFill="0" applyBorder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8" applyBorder="0">
      <alignment vertical="top"/>
    </xf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24" fillId="0" borderId="0"/>
    <xf numFmtId="0" fontId="5" fillId="23" borderId="0" applyNumberFormat="0" applyBorder="0" applyAlignment="0" applyProtection="0"/>
    <xf numFmtId="0" fontId="22" fillId="0" borderId="0" applyBorder="0">
      <alignment vertical="top"/>
    </xf>
    <xf numFmtId="0" fontId="16" fillId="7" borderId="7" applyNumberFormat="0" applyAlignment="0" applyProtection="0"/>
    <xf numFmtId="0" fontId="25" fillId="0" borderId="8" applyNumberFormat="0" applyFill="0" applyBorder="0"/>
    <xf numFmtId="0" fontId="18" fillId="22" borderId="9" applyNumberFormat="0" applyAlignment="0" applyProtection="0"/>
    <xf numFmtId="0" fontId="20" fillId="0" borderId="10" applyNumberFormat="0" applyFill="0" applyAlignment="0" applyProtection="0"/>
    <xf numFmtId="0" fontId="17" fillId="24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1" fillId="0" borderId="0"/>
    <xf numFmtId="0" fontId="3" fillId="0" borderId="0"/>
    <xf numFmtId="0" fontId="1" fillId="0" borderId="0">
      <alignment textRotation="9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" fillId="0" borderId="0"/>
    <xf numFmtId="0" fontId="19" fillId="0" borderId="0" applyNumberFormat="0" applyFill="0" applyBorder="0" applyAlignment="0" applyProtection="0"/>
    <xf numFmtId="0" fontId="3" fillId="21" borderId="6" applyNumberFormat="0" applyFont="0" applyAlignment="0" applyProtection="0"/>
    <xf numFmtId="0" fontId="26" fillId="0" borderId="0" applyNumberFormat="0" applyFill="0" applyBorder="0"/>
    <xf numFmtId="0" fontId="1" fillId="0" borderId="0"/>
    <xf numFmtId="0" fontId="1" fillId="0" borderId="0"/>
    <xf numFmtId="0" fontId="1" fillId="0" borderId="0" applyNumberFormat="0" applyFont="0" applyFill="0" applyBorder="0" applyProtection="0"/>
    <xf numFmtId="0" fontId="1" fillId="25" borderId="0">
      <alignment vertical="center" wrapText="1"/>
    </xf>
    <xf numFmtId="9" fontId="1" fillId="0" borderId="0" applyFont="0" applyFill="0" applyBorder="0" applyAlignment="0" applyProtection="0"/>
    <xf numFmtId="0" fontId="12" fillId="0" borderId="5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" fillId="0" borderId="0"/>
    <xf numFmtId="165" fontId="1" fillId="0" borderId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9" fillId="0" borderId="0">
      <alignment vertical="top"/>
    </xf>
    <xf numFmtId="0" fontId="3" fillId="0" borderId="0"/>
    <xf numFmtId="0" fontId="40" fillId="0" borderId="0"/>
  </cellStyleXfs>
  <cellXfs count="155">
    <xf numFmtId="0" fontId="0" fillId="0" borderId="0" xfId="0"/>
    <xf numFmtId="0" fontId="30" fillId="0" borderId="0" xfId="146" applyFont="1" applyAlignment="1">
      <alignment vertical="center"/>
    </xf>
    <xf numFmtId="0" fontId="1" fillId="0" borderId="0" xfId="145" applyFont="1" applyAlignment="1">
      <alignment vertical="center"/>
    </xf>
    <xf numFmtId="0" fontId="13" fillId="0" borderId="0" xfId="145" applyFont="1" applyAlignment="1">
      <alignment horizontal="center" vertical="center"/>
    </xf>
    <xf numFmtId="0" fontId="33" fillId="0" borderId="0" xfId="146" applyFont="1" applyAlignment="1">
      <alignment vertical="center" wrapText="1"/>
    </xf>
    <xf numFmtId="1" fontId="33" fillId="0" borderId="0" xfId="146" applyNumberFormat="1" applyFont="1" applyAlignment="1">
      <alignment horizontal="left" vertical="center"/>
    </xf>
    <xf numFmtId="0" fontId="33" fillId="0" borderId="0" xfId="146" applyFont="1" applyAlignment="1">
      <alignment horizontal="left" vertical="center"/>
    </xf>
    <xf numFmtId="1" fontId="33" fillId="0" borderId="0" xfId="146" applyNumberFormat="1" applyFont="1" applyAlignment="1">
      <alignment horizontal="center" vertical="center"/>
    </xf>
    <xf numFmtId="0" fontId="33" fillId="0" borderId="0" xfId="146" applyFont="1" applyAlignment="1">
      <alignment horizontal="center" vertical="center"/>
    </xf>
    <xf numFmtId="0" fontId="33" fillId="0" borderId="0" xfId="146" applyFont="1" applyAlignment="1">
      <alignment horizontal="right" vertical="center"/>
    </xf>
    <xf numFmtId="1" fontId="33" fillId="0" borderId="0" xfId="146" applyNumberFormat="1" applyFont="1" applyAlignment="1">
      <alignment horizontal="right" vertical="center"/>
    </xf>
    <xf numFmtId="0" fontId="32" fillId="0" borderId="0" xfId="145" applyFont="1" applyAlignment="1">
      <alignment horizontal="left" vertical="top" wrapText="1"/>
    </xf>
    <xf numFmtId="49" fontId="13" fillId="0" borderId="0" xfId="146" applyNumberFormat="1" applyFont="1" applyAlignment="1">
      <alignment horizontal="center" vertical="center"/>
    </xf>
    <xf numFmtId="0" fontId="13" fillId="0" borderId="0" xfId="145" applyFont="1" applyAlignment="1">
      <alignment horizontal="right" vertical="center" wrapText="1"/>
    </xf>
    <xf numFmtId="0" fontId="13" fillId="0" borderId="0" xfId="145" applyFont="1" applyAlignment="1">
      <alignment horizontal="right" vertical="top" wrapText="1"/>
    </xf>
    <xf numFmtId="0" fontId="1" fillId="0" borderId="0" xfId="147"/>
    <xf numFmtId="2" fontId="1" fillId="0" borderId="0" xfId="147" applyNumberFormat="1"/>
    <xf numFmtId="0" fontId="1" fillId="0" borderId="0" xfId="39" applyAlignment="1">
      <alignment vertical="center"/>
    </xf>
    <xf numFmtId="0" fontId="29" fillId="0" borderId="0" xfId="39" applyFont="1" applyAlignment="1">
      <alignment horizontal="left" vertical="center"/>
    </xf>
    <xf numFmtId="0" fontId="29" fillId="0" borderId="0" xfId="147" applyFont="1" applyAlignment="1">
      <alignment horizontal="left" vertical="center" wrapText="1"/>
    </xf>
    <xf numFmtId="0" fontId="29" fillId="0" borderId="0" xfId="147" applyFont="1" applyAlignment="1">
      <alignment horizontal="left" vertical="center"/>
    </xf>
    <xf numFmtId="0" fontId="29" fillId="0" borderId="0" xfId="39" applyFont="1" applyAlignment="1">
      <alignment horizontal="left" vertical="center" wrapText="1"/>
    </xf>
    <xf numFmtId="0" fontId="29" fillId="0" borderId="0" xfId="147" applyFont="1" applyAlignment="1">
      <alignment horizontal="right" vertical="center"/>
    </xf>
    <xf numFmtId="4" fontId="33" fillId="0" borderId="0" xfId="39" applyNumberFormat="1" applyFont="1" applyAlignment="1">
      <alignment horizontal="center" vertical="center" wrapText="1"/>
    </xf>
    <xf numFmtId="2" fontId="35" fillId="0" borderId="0" xfId="147" applyNumberFormat="1" applyFont="1"/>
    <xf numFmtId="0" fontId="27" fillId="0" borderId="0" xfId="39" applyFont="1" applyAlignment="1">
      <alignment horizontal="center" vertical="center" wrapText="1"/>
    </xf>
    <xf numFmtId="0" fontId="36" fillId="0" borderId="0" xfId="39" applyFont="1" applyAlignment="1">
      <alignment horizontal="right" vertical="center" wrapText="1"/>
    </xf>
    <xf numFmtId="0" fontId="28" fillId="0" borderId="0" xfId="39" applyFont="1" applyAlignment="1">
      <alignment horizontal="left" vertical="center" wrapText="1"/>
    </xf>
    <xf numFmtId="0" fontId="27" fillId="0" borderId="0" xfId="148" applyFont="1" applyAlignment="1">
      <alignment horizontal="center" vertical="center" wrapText="1"/>
    </xf>
    <xf numFmtId="0" fontId="33" fillId="0" borderId="0" xfId="149" applyFont="1" applyAlignment="1">
      <alignment horizontal="left"/>
    </xf>
    <xf numFmtId="0" fontId="1" fillId="0" borderId="0" xfId="148" applyAlignment="1">
      <alignment vertical="center"/>
    </xf>
    <xf numFmtId="0" fontId="33" fillId="0" borderId="0" xfId="148" applyFont="1" applyAlignment="1">
      <alignment vertical="center" wrapText="1"/>
    </xf>
    <xf numFmtId="0" fontId="29" fillId="0" borderId="0" xfId="147" applyFont="1" applyAlignment="1">
      <alignment horizontal="right" vertical="center" wrapText="1"/>
    </xf>
    <xf numFmtId="2" fontId="29" fillId="0" borderId="0" xfId="147" applyNumberFormat="1" applyFont="1" applyAlignment="1">
      <alignment horizontal="center" vertical="center" wrapText="1"/>
    </xf>
    <xf numFmtId="164" fontId="29" fillId="0" borderId="0" xfId="147" applyNumberFormat="1" applyFont="1" applyAlignment="1">
      <alignment horizontal="left" vertical="center" wrapText="1"/>
    </xf>
    <xf numFmtId="2" fontId="1" fillId="0" borderId="0" xfId="39" applyNumberFormat="1" applyAlignment="1">
      <alignment vertical="center"/>
    </xf>
    <xf numFmtId="1" fontId="36" fillId="0" borderId="0" xfId="39" applyNumberFormat="1" applyFont="1" applyAlignment="1">
      <alignment horizontal="right" vertical="center" wrapText="1"/>
    </xf>
    <xf numFmtId="1" fontId="37" fillId="0" borderId="0" xfId="39" applyNumberFormat="1" applyFont="1" applyAlignment="1">
      <alignment horizontal="right" vertical="center" wrapText="1"/>
    </xf>
    <xf numFmtId="0" fontId="1" fillId="0" borderId="0" xfId="39"/>
    <xf numFmtId="1" fontId="13" fillId="0" borderId="8" xfId="145" applyNumberFormat="1" applyFont="1" applyBorder="1" applyAlignment="1">
      <alignment horizontal="center" vertical="center"/>
    </xf>
    <xf numFmtId="0" fontId="13" fillId="0" borderId="8" xfId="145" applyFont="1" applyBorder="1" applyAlignment="1">
      <alignment horizontal="left" vertical="center" wrapText="1"/>
    </xf>
    <xf numFmtId="0" fontId="13" fillId="0" borderId="8" xfId="145" applyFont="1" applyBorder="1" applyAlignment="1">
      <alignment horizontal="center" vertical="center"/>
    </xf>
    <xf numFmtId="169" fontId="29" fillId="27" borderId="11" xfId="145" applyNumberFormat="1" applyFont="1" applyFill="1" applyBorder="1" applyAlignment="1">
      <alignment horizontal="center" vertical="center"/>
    </xf>
    <xf numFmtId="0" fontId="13" fillId="27" borderId="11" xfId="145" applyFont="1" applyFill="1" applyBorder="1" applyAlignment="1">
      <alignment horizontal="center" vertical="center"/>
    </xf>
    <xf numFmtId="0" fontId="30" fillId="27" borderId="11" xfId="145" applyFont="1" applyFill="1" applyBorder="1" applyAlignment="1">
      <alignment vertical="center"/>
    </xf>
    <xf numFmtId="0" fontId="1" fillId="27" borderId="11" xfId="145" applyFont="1" applyFill="1" applyBorder="1" applyAlignment="1">
      <alignment vertical="center"/>
    </xf>
    <xf numFmtId="0" fontId="1" fillId="27" borderId="17" xfId="145" applyFont="1" applyFill="1" applyBorder="1" applyAlignment="1">
      <alignment vertical="center"/>
    </xf>
    <xf numFmtId="0" fontId="1" fillId="27" borderId="18" xfId="145" applyFont="1" applyFill="1" applyBorder="1" applyAlignment="1">
      <alignment vertical="center"/>
    </xf>
    <xf numFmtId="0" fontId="1" fillId="27" borderId="19" xfId="145" applyFont="1" applyFill="1" applyBorder="1" applyAlignment="1">
      <alignment vertical="center"/>
    </xf>
    <xf numFmtId="0" fontId="33" fillId="0" borderId="0" xfId="149" applyFont="1" applyAlignment="1">
      <alignment horizontal="right"/>
    </xf>
    <xf numFmtId="0" fontId="33" fillId="0" borderId="0" xfId="148" applyFont="1" applyAlignment="1">
      <alignment horizontal="right" vertical="center" wrapText="1"/>
    </xf>
    <xf numFmtId="0" fontId="13" fillId="27" borderId="21" xfId="145" applyFont="1" applyFill="1" applyBorder="1" applyAlignment="1">
      <alignment horizontal="center" vertical="center"/>
    </xf>
    <xf numFmtId="2" fontId="29" fillId="0" borderId="22" xfId="145" applyNumberFormat="1" applyFont="1" applyBorder="1" applyAlignment="1">
      <alignment horizontal="center" vertical="center"/>
    </xf>
    <xf numFmtId="1" fontId="31" fillId="27" borderId="23" xfId="145" applyNumberFormat="1" applyFont="1" applyFill="1" applyBorder="1" applyAlignment="1">
      <alignment horizontal="center" vertical="center"/>
    </xf>
    <xf numFmtId="0" fontId="1" fillId="27" borderId="24" xfId="145" applyFont="1" applyFill="1" applyBorder="1" applyAlignment="1">
      <alignment vertical="center"/>
    </xf>
    <xf numFmtId="49" fontId="29" fillId="0" borderId="0" xfId="146" applyNumberFormat="1" applyFont="1" applyAlignment="1">
      <alignment horizontal="left" vertical="center"/>
    </xf>
    <xf numFmtId="0" fontId="13" fillId="0" borderId="0" xfId="148" applyFont="1" applyAlignment="1">
      <alignment vertical="center" wrapText="1"/>
    </xf>
    <xf numFmtId="0" fontId="13" fillId="0" borderId="11" xfId="39" applyFont="1" applyBorder="1" applyAlignment="1">
      <alignment horizontal="left" vertical="center" wrapText="1"/>
    </xf>
    <xf numFmtId="0" fontId="13" fillId="0" borderId="8" xfId="39" applyFont="1" applyBorder="1" applyAlignment="1">
      <alignment horizontal="left" vertical="center" wrapText="1"/>
    </xf>
    <xf numFmtId="0" fontId="42" fillId="0" borderId="0" xfId="146" applyFont="1" applyAlignment="1">
      <alignment vertical="center"/>
    </xf>
    <xf numFmtId="0" fontId="1" fillId="0" borderId="0" xfId="146" applyAlignment="1">
      <alignment vertical="center"/>
    </xf>
    <xf numFmtId="0" fontId="1" fillId="0" borderId="0" xfId="146" applyAlignment="1">
      <alignment horizontal="right" vertical="center"/>
    </xf>
    <xf numFmtId="0" fontId="13" fillId="26" borderId="15" xfId="0" applyFont="1" applyFill="1" applyBorder="1" applyAlignment="1">
      <alignment horizontal="center" vertical="center" wrapText="1"/>
    </xf>
    <xf numFmtId="0" fontId="13" fillId="26" borderId="8" xfId="0" applyFont="1" applyFill="1" applyBorder="1" applyAlignment="1">
      <alignment horizontal="center" vertical="center" wrapText="1"/>
    </xf>
    <xf numFmtId="0" fontId="13" fillId="26" borderId="12" xfId="0" applyFont="1" applyFill="1" applyBorder="1" applyAlignment="1">
      <alignment horizontal="center" vertical="center" wrapText="1"/>
    </xf>
    <xf numFmtId="1" fontId="43" fillId="0" borderId="16" xfId="0" applyNumberFormat="1" applyFont="1" applyBorder="1" applyAlignment="1">
      <alignment horizontal="center" vertical="center"/>
    </xf>
    <xf numFmtId="1" fontId="43" fillId="0" borderId="13" xfId="0" applyNumberFormat="1" applyFont="1" applyBorder="1" applyAlignment="1">
      <alignment horizontal="center" vertical="center" wrapText="1"/>
    </xf>
    <xf numFmtId="1" fontId="43" fillId="0" borderId="13" xfId="0" applyNumberFormat="1" applyFont="1" applyBorder="1" applyAlignment="1">
      <alignment horizontal="center" vertical="center"/>
    </xf>
    <xf numFmtId="1" fontId="43" fillId="0" borderId="20" xfId="0" applyNumberFormat="1" applyFont="1" applyBorder="1" applyAlignment="1">
      <alignment horizontal="center" vertical="center" shrinkToFit="1"/>
    </xf>
    <xf numFmtId="1" fontId="43" fillId="0" borderId="16" xfId="0" applyNumberFormat="1" applyFont="1" applyBorder="1" applyAlignment="1">
      <alignment horizontal="center" vertical="center" wrapText="1"/>
    </xf>
    <xf numFmtId="1" fontId="43" fillId="0" borderId="13" xfId="0" applyNumberFormat="1" applyFont="1" applyBorder="1" applyAlignment="1">
      <alignment horizontal="center" vertical="center" shrinkToFit="1"/>
    </xf>
    <xf numFmtId="1" fontId="43" fillId="0" borderId="14" xfId="0" applyNumberFormat="1" applyFont="1" applyBorder="1" applyAlignment="1">
      <alignment horizontal="center" vertical="center" shrinkToFit="1"/>
    </xf>
    <xf numFmtId="1" fontId="43" fillId="0" borderId="14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0" xfId="146" applyAlignment="1">
      <alignment vertical="center" wrapText="1"/>
    </xf>
    <xf numFmtId="0" fontId="1" fillId="0" borderId="0" xfId="148" applyAlignment="1">
      <alignment vertical="center" wrapText="1"/>
    </xf>
    <xf numFmtId="0" fontId="39" fillId="0" borderId="0" xfId="145" applyFont="1" applyAlignment="1">
      <alignment wrapText="1"/>
    </xf>
    <xf numFmtId="1" fontId="1" fillId="0" borderId="0" xfId="146" applyNumberFormat="1" applyAlignment="1">
      <alignment horizontal="center" vertical="center"/>
    </xf>
    <xf numFmtId="2" fontId="13" fillId="0" borderId="22" xfId="145" applyNumberFormat="1" applyFont="1" applyBorder="1" applyAlignment="1">
      <alignment horizontal="center" vertical="center"/>
    </xf>
    <xf numFmtId="0" fontId="29" fillId="27" borderId="11" xfId="145" applyFont="1" applyFill="1" applyBorder="1" applyAlignment="1">
      <alignment horizontal="center" vertical="center" wrapText="1"/>
    </xf>
    <xf numFmtId="0" fontId="45" fillId="0" borderId="0" xfId="39" applyFont="1" applyAlignment="1">
      <alignment vertical="center"/>
    </xf>
    <xf numFmtId="0" fontId="45" fillId="0" borderId="0" xfId="147" applyFont="1"/>
    <xf numFmtId="2" fontId="13" fillId="0" borderId="8" xfId="0" applyNumberFormat="1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 vertical="center" wrapText="1"/>
    </xf>
    <xf numFmtId="2" fontId="29" fillId="26" borderId="17" xfId="0" applyNumberFormat="1" applyFont="1" applyFill="1" applyBorder="1" applyAlignment="1">
      <alignment horizontal="center" vertical="center" wrapText="1"/>
    </xf>
    <xf numFmtId="2" fontId="29" fillId="26" borderId="18" xfId="0" applyNumberFormat="1" applyFont="1" applyFill="1" applyBorder="1" applyAlignment="1">
      <alignment horizontal="center" vertical="center" wrapText="1"/>
    </xf>
    <xf numFmtId="2" fontId="29" fillId="26" borderId="19" xfId="0" applyNumberFormat="1" applyFont="1" applyFill="1" applyBorder="1" applyAlignment="1">
      <alignment horizontal="center" vertical="center" wrapText="1"/>
    </xf>
    <xf numFmtId="2" fontId="29" fillId="26" borderId="15" xfId="0" applyNumberFormat="1" applyFont="1" applyFill="1" applyBorder="1" applyAlignment="1">
      <alignment horizontal="center" vertical="center" wrapText="1"/>
    </xf>
    <xf numFmtId="2" fontId="29" fillId="26" borderId="8" xfId="0" applyNumberFormat="1" applyFont="1" applyFill="1" applyBorder="1" applyAlignment="1">
      <alignment horizontal="center" vertical="center" wrapText="1"/>
    </xf>
    <xf numFmtId="2" fontId="13" fillId="26" borderId="8" xfId="0" applyNumberFormat="1" applyFont="1" applyFill="1" applyBorder="1" applyAlignment="1">
      <alignment horizontal="center" vertical="center" wrapText="1"/>
    </xf>
    <xf numFmtId="2" fontId="29" fillId="26" borderId="12" xfId="0" applyNumberFormat="1" applyFont="1" applyFill="1" applyBorder="1" applyAlignment="1">
      <alignment horizontal="center" vertical="center" wrapText="1"/>
    </xf>
    <xf numFmtId="2" fontId="29" fillId="26" borderId="16" xfId="0" applyNumberFormat="1" applyFont="1" applyFill="1" applyBorder="1" applyAlignment="1">
      <alignment horizontal="center" vertical="center" wrapText="1"/>
    </xf>
    <xf numFmtId="2" fontId="29" fillId="26" borderId="13" xfId="0" applyNumberFormat="1" applyFont="1" applyFill="1" applyBorder="1" applyAlignment="1">
      <alignment horizontal="center" vertical="center" wrapText="1"/>
    </xf>
    <xf numFmtId="2" fontId="29" fillId="26" borderId="14" xfId="0" applyNumberFormat="1" applyFont="1" applyFill="1" applyBorder="1" applyAlignment="1">
      <alignment horizontal="center" vertical="center" wrapText="1"/>
    </xf>
    <xf numFmtId="0" fontId="13" fillId="0" borderId="0" xfId="39" applyFont="1" applyAlignment="1">
      <alignment vertical="center"/>
    </xf>
    <xf numFmtId="0" fontId="13" fillId="0" borderId="0" xfId="147" applyFont="1"/>
    <xf numFmtId="0" fontId="13" fillId="0" borderId="8" xfId="39" applyFont="1" applyBorder="1" applyAlignment="1">
      <alignment horizontal="center" vertical="center" wrapText="1"/>
    </xf>
    <xf numFmtId="0" fontId="13" fillId="0" borderId="16" xfId="39" applyFont="1" applyBorder="1" applyAlignment="1">
      <alignment horizontal="center" vertical="center" wrapText="1"/>
    </xf>
    <xf numFmtId="0" fontId="13" fillId="0" borderId="13" xfId="39" applyFont="1" applyBorder="1" applyAlignment="1">
      <alignment horizontal="center" vertical="center" wrapText="1"/>
    </xf>
    <xf numFmtId="0" fontId="13" fillId="0" borderId="14" xfId="39" applyFont="1" applyBorder="1" applyAlignment="1">
      <alignment horizontal="center" vertical="center" wrapText="1"/>
    </xf>
    <xf numFmtId="0" fontId="13" fillId="0" borderId="11" xfId="39" applyFont="1" applyBorder="1" applyAlignment="1">
      <alignment horizontal="center" vertical="center" wrapText="1"/>
    </xf>
    <xf numFmtId="2" fontId="13" fillId="0" borderId="11" xfId="39" applyNumberFormat="1" applyFont="1" applyBorder="1" applyAlignment="1">
      <alignment horizontal="center" vertical="center" wrapText="1"/>
    </xf>
    <xf numFmtId="0" fontId="29" fillId="0" borderId="8" xfId="39" applyFont="1" applyBorder="1" applyAlignment="1">
      <alignment horizontal="right" vertical="center"/>
    </xf>
    <xf numFmtId="2" fontId="29" fillId="0" borderId="8" xfId="39" applyNumberFormat="1" applyFont="1" applyBorder="1" applyAlignment="1">
      <alignment horizontal="center" vertical="center" wrapText="1"/>
    </xf>
    <xf numFmtId="0" fontId="29" fillId="0" borderId="8" xfId="39" applyFont="1" applyBorder="1" applyAlignment="1">
      <alignment horizontal="center" vertical="center" wrapText="1"/>
    </xf>
    <xf numFmtId="0" fontId="13" fillId="0" borderId="8" xfId="39" applyFont="1" applyBorder="1" applyAlignment="1">
      <alignment horizontal="right" vertical="center"/>
    </xf>
    <xf numFmtId="2" fontId="13" fillId="0" borderId="8" xfId="39" applyNumberFormat="1" applyFont="1" applyBorder="1" applyAlignment="1">
      <alignment horizontal="center" vertical="center" wrapText="1"/>
    </xf>
    <xf numFmtId="0" fontId="13" fillId="0" borderId="0" xfId="39" applyFont="1" applyAlignment="1">
      <alignment horizontal="right" vertical="center"/>
    </xf>
    <xf numFmtId="2" fontId="13" fillId="0" borderId="0" xfId="39" applyNumberFormat="1" applyFont="1" applyAlignment="1">
      <alignment vertical="center"/>
    </xf>
    <xf numFmtId="4" fontId="13" fillId="0" borderId="8" xfId="39" applyNumberFormat="1" applyFont="1" applyBorder="1" applyAlignment="1">
      <alignment horizontal="center" vertical="center" wrapText="1"/>
    </xf>
    <xf numFmtId="0" fontId="46" fillId="0" borderId="8" xfId="39" applyFont="1" applyBorder="1" applyAlignment="1">
      <alignment horizontal="left" vertical="center" wrapText="1"/>
    </xf>
    <xf numFmtId="4" fontId="29" fillId="0" borderId="8" xfId="39" applyNumberFormat="1" applyFont="1" applyBorder="1" applyAlignment="1">
      <alignment horizontal="center" vertical="center" wrapText="1"/>
    </xf>
    <xf numFmtId="0" fontId="34" fillId="0" borderId="0" xfId="39" applyFont="1" applyAlignment="1">
      <alignment horizontal="center" vertical="center" wrapText="1"/>
    </xf>
    <xf numFmtId="0" fontId="34" fillId="0" borderId="0" xfId="147" applyFont="1" applyAlignment="1">
      <alignment horizontal="center" vertical="center" wrapText="1"/>
    </xf>
    <xf numFmtId="0" fontId="44" fillId="0" borderId="0" xfId="39" applyFont="1" applyAlignment="1">
      <alignment horizontal="center" vertical="center" wrapText="1"/>
    </xf>
    <xf numFmtId="0" fontId="44" fillId="0" borderId="0" xfId="147" applyFont="1" applyAlignment="1">
      <alignment horizontal="center" vertical="center" wrapText="1"/>
    </xf>
    <xf numFmtId="0" fontId="29" fillId="0" borderId="8" xfId="39" applyFont="1" applyBorder="1" applyAlignment="1">
      <alignment horizontal="center" vertical="center" wrapText="1"/>
    </xf>
    <xf numFmtId="0" fontId="33" fillId="0" borderId="0" xfId="149" applyFont="1" applyAlignment="1">
      <alignment horizontal="right"/>
    </xf>
    <xf numFmtId="0" fontId="33" fillId="0" borderId="0" xfId="148" applyFont="1" applyAlignment="1">
      <alignment horizontal="right" vertical="center" wrapText="1"/>
    </xf>
    <xf numFmtId="0" fontId="28" fillId="0" borderId="0" xfId="39" applyFont="1" applyAlignment="1">
      <alignment horizontal="center" vertical="center" wrapText="1"/>
    </xf>
    <xf numFmtId="0" fontId="13" fillId="0" borderId="17" xfId="39" applyFont="1" applyBorder="1" applyAlignment="1">
      <alignment horizontal="center" vertical="center" wrapText="1"/>
    </xf>
    <xf numFmtId="0" fontId="13" fillId="0" borderId="15" xfId="39" applyFont="1" applyBorder="1" applyAlignment="1">
      <alignment horizontal="center" vertical="center" wrapText="1"/>
    </xf>
    <xf numFmtId="0" fontId="13" fillId="0" borderId="18" xfId="39" applyFont="1" applyBorder="1" applyAlignment="1">
      <alignment horizontal="center" vertical="center" wrapText="1"/>
    </xf>
    <xf numFmtId="0" fontId="13" fillId="0" borderId="8" xfId="39" applyFont="1" applyBorder="1" applyAlignment="1">
      <alignment horizontal="center" vertical="center" wrapText="1"/>
    </xf>
    <xf numFmtId="0" fontId="13" fillId="0" borderId="18" xfId="39" applyFont="1" applyBorder="1" applyAlignment="1">
      <alignment horizontal="center" vertical="center"/>
    </xf>
    <xf numFmtId="0" fontId="13" fillId="0" borderId="25" xfId="39" applyFont="1" applyBorder="1" applyAlignment="1">
      <alignment horizontal="center" vertical="center" wrapText="1"/>
    </xf>
    <xf numFmtId="0" fontId="13" fillId="0" borderId="24" xfId="39" applyFont="1" applyBorder="1" applyAlignment="1">
      <alignment horizontal="center" vertical="center" wrapText="1"/>
    </xf>
    <xf numFmtId="2" fontId="29" fillId="0" borderId="0" xfId="147" applyNumberFormat="1" applyFont="1" applyAlignment="1">
      <alignment horizontal="left" vertical="center" wrapText="1"/>
    </xf>
    <xf numFmtId="0" fontId="1" fillId="0" borderId="33" xfId="146" applyBorder="1" applyAlignment="1">
      <alignment horizontal="right" vertical="center"/>
    </xf>
    <xf numFmtId="2" fontId="1" fillId="0" borderId="33" xfId="146" applyNumberFormat="1" applyBorder="1" applyAlignment="1">
      <alignment horizontal="left" vertical="center"/>
    </xf>
    <xf numFmtId="49" fontId="13" fillId="0" borderId="33" xfId="146" applyNumberFormat="1" applyFont="1" applyBorder="1" applyAlignment="1">
      <alignment horizontal="left" vertical="center"/>
    </xf>
    <xf numFmtId="0" fontId="42" fillId="0" borderId="0" xfId="146" applyFont="1" applyAlignment="1">
      <alignment horizontal="center" vertical="center"/>
    </xf>
    <xf numFmtId="0" fontId="1" fillId="0" borderId="0" xfId="148" applyAlignment="1">
      <alignment horizontal="left" vertical="center" wrapText="1"/>
    </xf>
    <xf numFmtId="0" fontId="29" fillId="26" borderId="17" xfId="0" applyFont="1" applyFill="1" applyBorder="1" applyAlignment="1">
      <alignment horizontal="center" vertical="center"/>
    </xf>
    <xf numFmtId="0" fontId="29" fillId="26" borderId="18" xfId="0" applyFont="1" applyFill="1" applyBorder="1" applyAlignment="1">
      <alignment horizontal="center" vertical="center"/>
    </xf>
    <xf numFmtId="0" fontId="29" fillId="26" borderId="19" xfId="0" applyFont="1" applyFill="1" applyBorder="1" applyAlignment="1">
      <alignment horizontal="center" vertical="center"/>
    </xf>
    <xf numFmtId="0" fontId="32" fillId="26" borderId="17" xfId="0" applyFont="1" applyFill="1" applyBorder="1" applyAlignment="1">
      <alignment horizontal="right" vertical="center"/>
    </xf>
    <xf numFmtId="0" fontId="32" fillId="26" borderId="18" xfId="0" applyFont="1" applyFill="1" applyBorder="1" applyAlignment="1">
      <alignment horizontal="right" vertical="center"/>
    </xf>
    <xf numFmtId="0" fontId="32" fillId="26" borderId="26" xfId="0" applyFont="1" applyFill="1" applyBorder="1" applyAlignment="1">
      <alignment horizontal="right" vertical="center"/>
    </xf>
    <xf numFmtId="0" fontId="32" fillId="26" borderId="15" xfId="0" applyFont="1" applyFill="1" applyBorder="1" applyAlignment="1">
      <alignment horizontal="right" vertical="center"/>
    </xf>
    <xf numFmtId="0" fontId="32" fillId="26" borderId="8" xfId="0" applyFont="1" applyFill="1" applyBorder="1" applyAlignment="1">
      <alignment horizontal="right" vertical="center"/>
    </xf>
    <xf numFmtId="0" fontId="32" fillId="26" borderId="22" xfId="0" applyFont="1" applyFill="1" applyBorder="1" applyAlignment="1">
      <alignment horizontal="right" vertical="center"/>
    </xf>
    <xf numFmtId="4" fontId="32" fillId="26" borderId="16" xfId="0" applyNumberFormat="1" applyFont="1" applyFill="1" applyBorder="1" applyAlignment="1">
      <alignment horizontal="right" vertical="center"/>
    </xf>
    <xf numFmtId="4" fontId="32" fillId="26" borderId="13" xfId="0" applyNumberFormat="1" applyFont="1" applyFill="1" applyBorder="1" applyAlignment="1">
      <alignment horizontal="right" vertical="center"/>
    </xf>
    <xf numFmtId="4" fontId="32" fillId="26" borderId="20" xfId="0" applyNumberFormat="1" applyFont="1" applyFill="1" applyBorder="1" applyAlignment="1">
      <alignment horizontal="right" vertical="center"/>
    </xf>
    <xf numFmtId="49" fontId="28" fillId="0" borderId="27" xfId="146" applyNumberFormat="1" applyFont="1" applyBorder="1" applyAlignment="1">
      <alignment horizontal="center" vertical="center" wrapText="1"/>
    </xf>
    <xf numFmtId="49" fontId="28" fillId="0" borderId="30" xfId="146" applyNumberFormat="1" applyFont="1" applyBorder="1" applyAlignment="1">
      <alignment horizontal="center" vertical="center" wrapText="1"/>
    </xf>
    <xf numFmtId="0" fontId="29" fillId="0" borderId="28" xfId="146" applyFont="1" applyBorder="1" applyAlignment="1">
      <alignment horizontal="center" vertical="center"/>
    </xf>
    <xf numFmtId="0" fontId="29" fillId="0" borderId="31" xfId="146" applyFont="1" applyBorder="1" applyAlignment="1">
      <alignment horizontal="center" vertical="center"/>
    </xf>
    <xf numFmtId="0" fontId="29" fillId="0" borderId="29" xfId="146" applyFont="1" applyBorder="1" applyAlignment="1">
      <alignment horizontal="center" vertical="center"/>
    </xf>
    <xf numFmtId="0" fontId="29" fillId="0" borderId="32" xfId="146" applyFont="1" applyBorder="1" applyAlignment="1">
      <alignment horizontal="center" vertical="center"/>
    </xf>
    <xf numFmtId="0" fontId="1" fillId="0" borderId="0" xfId="148" applyAlignment="1">
      <alignment horizontal="right" vertical="center" wrapText="1"/>
    </xf>
  </cellXfs>
  <cellStyles count="155">
    <cellStyle name="_UAS_VS" xfId="152" xr:uid="{00000000-0005-0000-0000-000000000000}"/>
    <cellStyle name="1. izcēlums" xfId="47" xr:uid="{00000000-0005-0000-0000-000001000000}"/>
    <cellStyle name="2. izcēlums" xfId="48" xr:uid="{00000000-0005-0000-0000-000002000000}"/>
    <cellStyle name="20% - Accent1 2" xfId="4" xr:uid="{00000000-0005-0000-0000-000003000000}"/>
    <cellStyle name="20% - Accent2 2" xfId="5" xr:uid="{00000000-0005-0000-0000-000004000000}"/>
    <cellStyle name="20% - Accent3 2" xfId="6" xr:uid="{00000000-0005-0000-0000-000005000000}"/>
    <cellStyle name="20% - Accent4 2" xfId="7" xr:uid="{00000000-0005-0000-0000-000006000000}"/>
    <cellStyle name="20% - Accent5 2" xfId="8" xr:uid="{00000000-0005-0000-0000-000007000000}"/>
    <cellStyle name="20% - Accent6 2" xfId="9" xr:uid="{00000000-0005-0000-0000-000008000000}"/>
    <cellStyle name="20% no 1. izcēluma" xfId="49" xr:uid="{00000000-0005-0000-0000-000009000000}"/>
    <cellStyle name="20% no 2. izcēluma" xfId="50" xr:uid="{00000000-0005-0000-0000-00000A000000}"/>
    <cellStyle name="20% no 3. izcēluma" xfId="51" xr:uid="{00000000-0005-0000-0000-00000B000000}"/>
    <cellStyle name="20% no 4. izcēluma" xfId="52" xr:uid="{00000000-0005-0000-0000-00000C000000}"/>
    <cellStyle name="20% no 5. izcēluma" xfId="53" xr:uid="{00000000-0005-0000-0000-00000D000000}"/>
    <cellStyle name="20% no 6. izcēluma" xfId="54" xr:uid="{00000000-0005-0000-0000-00000E000000}"/>
    <cellStyle name="3. izcēlums " xfId="55" xr:uid="{00000000-0005-0000-0000-00000F000000}"/>
    <cellStyle name="4. izcēlums" xfId="56" xr:uid="{00000000-0005-0000-0000-000010000000}"/>
    <cellStyle name="40% - Accent1 2" xfId="10" xr:uid="{00000000-0005-0000-0000-000011000000}"/>
    <cellStyle name="40% - Accent2 2" xfId="11" xr:uid="{00000000-0005-0000-0000-000012000000}"/>
    <cellStyle name="40% - Accent3 2" xfId="12" xr:uid="{00000000-0005-0000-0000-000013000000}"/>
    <cellStyle name="40% - Accent4 2" xfId="13" xr:uid="{00000000-0005-0000-0000-000014000000}"/>
    <cellStyle name="40% - Accent5 2" xfId="14" xr:uid="{00000000-0005-0000-0000-000015000000}"/>
    <cellStyle name="40% - Accent6 2" xfId="15" xr:uid="{00000000-0005-0000-0000-000016000000}"/>
    <cellStyle name="40% no 1. izcēluma" xfId="57" xr:uid="{00000000-0005-0000-0000-000017000000}"/>
    <cellStyle name="40% no 2. izcēluma" xfId="58" xr:uid="{00000000-0005-0000-0000-000018000000}"/>
    <cellStyle name="40% no 3. izcēluma" xfId="59" xr:uid="{00000000-0005-0000-0000-000019000000}"/>
    <cellStyle name="40% no 4. izcēluma" xfId="60" xr:uid="{00000000-0005-0000-0000-00001A000000}"/>
    <cellStyle name="40% no 5. izcēluma" xfId="61" xr:uid="{00000000-0005-0000-0000-00001B000000}"/>
    <cellStyle name="40% no 6. izcēluma" xfId="62" xr:uid="{00000000-0005-0000-0000-00001C000000}"/>
    <cellStyle name="5. izcēlums" xfId="63" xr:uid="{00000000-0005-0000-0000-00001D000000}"/>
    <cellStyle name="6. izcēlums" xfId="64" xr:uid="{00000000-0005-0000-0000-00001E000000}"/>
    <cellStyle name="60% - Accent1 2" xfId="16" xr:uid="{00000000-0005-0000-0000-00001F000000}"/>
    <cellStyle name="60% - Accent2 2" xfId="17" xr:uid="{00000000-0005-0000-0000-000020000000}"/>
    <cellStyle name="60% - Accent3 2" xfId="18" xr:uid="{00000000-0005-0000-0000-000021000000}"/>
    <cellStyle name="60% - Accent4 2" xfId="19" xr:uid="{00000000-0005-0000-0000-000022000000}"/>
    <cellStyle name="60% - Accent5 2" xfId="20" xr:uid="{00000000-0005-0000-0000-000023000000}"/>
    <cellStyle name="60% - Accent6 2" xfId="21" xr:uid="{00000000-0005-0000-0000-000024000000}"/>
    <cellStyle name="60% - Акцент1" xfId="65" xr:uid="{00000000-0005-0000-0000-000025000000}"/>
    <cellStyle name="60% no 1. izcēluma" xfId="66" xr:uid="{00000000-0005-0000-0000-000026000000}"/>
    <cellStyle name="60% no 2. izcēluma" xfId="67" xr:uid="{00000000-0005-0000-0000-000027000000}"/>
    <cellStyle name="60% no 3. izcēluma" xfId="68" xr:uid="{00000000-0005-0000-0000-000028000000}"/>
    <cellStyle name="60% no 4. izcēluma" xfId="69" xr:uid="{00000000-0005-0000-0000-000029000000}"/>
    <cellStyle name="60% no 5. izcēluma" xfId="70" xr:uid="{00000000-0005-0000-0000-00002A000000}"/>
    <cellStyle name="60% no 6. izcēluma" xfId="71" xr:uid="{00000000-0005-0000-0000-00002B000000}"/>
    <cellStyle name="Accent1 2" xfId="22" xr:uid="{00000000-0005-0000-0000-00002C000000}"/>
    <cellStyle name="Accent2 2" xfId="23" xr:uid="{00000000-0005-0000-0000-00002D000000}"/>
    <cellStyle name="Accent3 2" xfId="24" xr:uid="{00000000-0005-0000-0000-00002E000000}"/>
    <cellStyle name="Accent4 2" xfId="25" xr:uid="{00000000-0005-0000-0000-00002F000000}"/>
    <cellStyle name="Accent5 2" xfId="26" xr:uid="{00000000-0005-0000-0000-000030000000}"/>
    <cellStyle name="Accent6 2" xfId="27" xr:uid="{00000000-0005-0000-0000-000031000000}"/>
    <cellStyle name="Aprēķināšana 2" xfId="72" xr:uid="{00000000-0005-0000-0000-000032000000}"/>
    <cellStyle name="Atdalītāji 2" xfId="73" xr:uid="{00000000-0005-0000-0000-000033000000}"/>
    <cellStyle name="Bad 2" xfId="28" xr:uid="{00000000-0005-0000-0000-000034000000}"/>
    <cellStyle name="Brīdinājuma teksts 2" xfId="74" xr:uid="{00000000-0005-0000-0000-000035000000}"/>
    <cellStyle name="Check Cell 2" xfId="29" xr:uid="{00000000-0005-0000-0000-000036000000}"/>
    <cellStyle name="Comma [0] 2" xfId="36" xr:uid="{00000000-0005-0000-0000-000037000000}"/>
    <cellStyle name="Comma 2" xfId="75" xr:uid="{00000000-0005-0000-0000-000038000000}"/>
    <cellStyle name="Comma 2 2" xfId="76" xr:uid="{00000000-0005-0000-0000-000039000000}"/>
    <cellStyle name="Comma 2 2 2" xfId="77" xr:uid="{00000000-0005-0000-0000-00003A000000}"/>
    <cellStyle name="Comma 2 3" xfId="78" xr:uid="{00000000-0005-0000-0000-00003B000000}"/>
    <cellStyle name="Comma 4" xfId="79" xr:uid="{00000000-0005-0000-0000-00003C000000}"/>
    <cellStyle name="Comma 4 2" xfId="80" xr:uid="{00000000-0005-0000-0000-00003D000000}"/>
    <cellStyle name="Comma 4 3" xfId="81" xr:uid="{00000000-0005-0000-0000-00003E000000}"/>
    <cellStyle name="Comma 4 4" xfId="82" xr:uid="{00000000-0005-0000-0000-00003F000000}"/>
    <cellStyle name="Comma 4 5" xfId="83" xr:uid="{00000000-0005-0000-0000-000040000000}"/>
    <cellStyle name="Comma 5" xfId="84" xr:uid="{00000000-0005-0000-0000-000041000000}"/>
    <cellStyle name="Comma 5 2" xfId="85" xr:uid="{00000000-0005-0000-0000-000042000000}"/>
    <cellStyle name="Comma 5 3" xfId="86" xr:uid="{00000000-0005-0000-0000-000043000000}"/>
    <cellStyle name="Comma 5 4" xfId="87" xr:uid="{00000000-0005-0000-0000-000044000000}"/>
    <cellStyle name="Comma 5 5" xfId="88" xr:uid="{00000000-0005-0000-0000-000045000000}"/>
    <cellStyle name="dataval1" xfId="89" xr:uid="{00000000-0005-0000-0000-000046000000}"/>
    <cellStyle name="Euro" xfId="90" xr:uid="{00000000-0005-0000-0000-000047000000}"/>
    <cellStyle name="Excel Built-in Excel Built-in Excel Built-in Excel Built-in Обычный 2" xfId="91" xr:uid="{00000000-0005-0000-0000-000048000000}"/>
    <cellStyle name="Excel Built-in Explanatory Text" xfId="92" xr:uid="{00000000-0005-0000-0000-000049000000}"/>
    <cellStyle name="Excel Built-in Normal" xfId="93" xr:uid="{00000000-0005-0000-0000-00004A000000}"/>
    <cellStyle name="Excel Built-in Normal 2" xfId="151" xr:uid="{00000000-0005-0000-0000-00004B000000}"/>
    <cellStyle name="Excel_BuiltIn_Bad 1" xfId="94" xr:uid="{00000000-0005-0000-0000-00004C000000}"/>
    <cellStyle name="Explanatory Text 2" xfId="30" xr:uid="{00000000-0005-0000-0000-00004D000000}"/>
    <cellStyle name="formulas" xfId="95" xr:uid="{00000000-0005-0000-0000-00004E000000}"/>
    <cellStyle name="Good 2" xfId="31" xr:uid="{00000000-0005-0000-0000-00004F000000}"/>
    <cellStyle name="Heading 1 2" xfId="32" xr:uid="{00000000-0005-0000-0000-000050000000}"/>
    <cellStyle name="Heading 2 2" xfId="33" xr:uid="{00000000-0005-0000-0000-000051000000}"/>
    <cellStyle name="Heading 3 2" xfId="34" xr:uid="{00000000-0005-0000-0000-000052000000}"/>
    <cellStyle name="Heading 4 2" xfId="35" xr:uid="{00000000-0005-0000-0000-000053000000}"/>
    <cellStyle name="Ievade 2" xfId="96" xr:uid="{00000000-0005-0000-0000-000054000000}"/>
    <cellStyle name="izm.2016.05.23" xfId="97" xr:uid="{00000000-0005-0000-0000-000055000000}"/>
    <cellStyle name="Izvade 2" xfId="98" xr:uid="{00000000-0005-0000-0000-000056000000}"/>
    <cellStyle name="Komats [0] 2" xfId="37" xr:uid="{00000000-0005-0000-0000-000057000000}"/>
    <cellStyle name="Kopsumma 2" xfId="99" xr:uid="{00000000-0005-0000-0000-000058000000}"/>
    <cellStyle name="Linked Cell 2" xfId="38" xr:uid="{00000000-0005-0000-0000-000059000000}"/>
    <cellStyle name="Neitrāls 2" xfId="100" xr:uid="{00000000-0005-0000-0000-00005A000000}"/>
    <cellStyle name="Normal 10" xfId="39" xr:uid="{00000000-0005-0000-0000-00005C000000}"/>
    <cellStyle name="Normal 10 2" xfId="101" xr:uid="{00000000-0005-0000-0000-00005D000000}"/>
    <cellStyle name="Normal 10 2 2" xfId="148" xr:uid="{00000000-0005-0000-0000-00005E000000}"/>
    <cellStyle name="Normal 10 4" xfId="102" xr:uid="{00000000-0005-0000-0000-00005F000000}"/>
    <cellStyle name="Normal 11" xfId="103" xr:uid="{00000000-0005-0000-0000-000060000000}"/>
    <cellStyle name="Normal 12" xfId="104" xr:uid="{00000000-0005-0000-0000-000061000000}"/>
    <cellStyle name="Normal 12 2" xfId="105" xr:uid="{00000000-0005-0000-0000-000062000000}"/>
    <cellStyle name="Normal 12 3 2 2 2" xfId="106" xr:uid="{00000000-0005-0000-0000-000063000000}"/>
    <cellStyle name="Normal 12 4" xfId="107" xr:uid="{00000000-0005-0000-0000-000064000000}"/>
    <cellStyle name="Normal 12_spungeni_sporta_zale_ tame" xfId="153" xr:uid="{00000000-0005-0000-0000-000065000000}"/>
    <cellStyle name="Normal 13" xfId="145" xr:uid="{00000000-0005-0000-0000-000066000000}"/>
    <cellStyle name="Normal 14" xfId="147" xr:uid="{00000000-0005-0000-0000-000067000000}"/>
    <cellStyle name="Normal 2" xfId="108" xr:uid="{00000000-0005-0000-0000-000068000000}"/>
    <cellStyle name="Normal 2 10" xfId="109" xr:uid="{00000000-0005-0000-0000-000069000000}"/>
    <cellStyle name="Normal 2 2" xfId="110" xr:uid="{00000000-0005-0000-0000-00006A000000}"/>
    <cellStyle name="Normal 2 2 2" xfId="111" xr:uid="{00000000-0005-0000-0000-00006B000000}"/>
    <cellStyle name="Normal 2 3" xfId="112" xr:uid="{00000000-0005-0000-0000-00006C000000}"/>
    <cellStyle name="Normal 2 4" xfId="146" xr:uid="{00000000-0005-0000-0000-00006D000000}"/>
    <cellStyle name="Normal 2_Klaipedas_94" xfId="113" xr:uid="{00000000-0005-0000-0000-00006E000000}"/>
    <cellStyle name="Normal 3" xfId="3" xr:uid="{00000000-0005-0000-0000-00006F000000}"/>
    <cellStyle name="Normal 3 2" xfId="115" xr:uid="{00000000-0005-0000-0000-000070000000}"/>
    <cellStyle name="Normal 3 29" xfId="150" xr:uid="{00000000-0005-0000-0000-000071000000}"/>
    <cellStyle name="Normal 3 3" xfId="116" xr:uid="{00000000-0005-0000-0000-000072000000}"/>
    <cellStyle name="Normal 3 4" xfId="114" xr:uid="{00000000-0005-0000-0000-000073000000}"/>
    <cellStyle name="Normal 3_TAME_Kazrmi" xfId="117" xr:uid="{00000000-0005-0000-0000-000074000000}"/>
    <cellStyle name="Normal 38" xfId="118" xr:uid="{00000000-0005-0000-0000-000075000000}"/>
    <cellStyle name="Normal 39" xfId="119" xr:uid="{00000000-0005-0000-0000-000076000000}"/>
    <cellStyle name="Normal 4" xfId="120" xr:uid="{00000000-0005-0000-0000-000077000000}"/>
    <cellStyle name="Normal 4 2" xfId="2" xr:uid="{00000000-0005-0000-0000-000078000000}"/>
    <cellStyle name="Normal 4 2 2" xfId="121" xr:uid="{00000000-0005-0000-0000-000079000000}"/>
    <cellStyle name="Normal 45" xfId="40" xr:uid="{00000000-0005-0000-0000-00007A000000}"/>
    <cellStyle name="Normal 46" xfId="41" xr:uid="{00000000-0005-0000-0000-00007B000000}"/>
    <cellStyle name="Normal 5" xfId="122" xr:uid="{00000000-0005-0000-0000-00007C000000}"/>
    <cellStyle name="Normal 5 2" xfId="123" xr:uid="{00000000-0005-0000-0000-00007D000000}"/>
    <cellStyle name="Normal 6" xfId="124" xr:uid="{00000000-0005-0000-0000-00007E000000}"/>
    <cellStyle name="Normal 6 2" xfId="125" xr:uid="{00000000-0005-0000-0000-00007F000000}"/>
    <cellStyle name="Normal 7" xfId="126" xr:uid="{00000000-0005-0000-0000-000080000000}"/>
    <cellStyle name="Normal 8" xfId="127" xr:uid="{00000000-0005-0000-0000-000081000000}"/>
    <cellStyle name="Normal 9" xfId="128" xr:uid="{00000000-0005-0000-0000-000082000000}"/>
    <cellStyle name="Normal_Z_darbi_Excel_2003_13.03.08_saturs_Saraksti Liepu 2" xfId="149" xr:uid="{00000000-0005-0000-0000-000085000000}"/>
    <cellStyle name="Nosaukums 2" xfId="129" xr:uid="{00000000-0005-0000-0000-000086000000}"/>
    <cellStyle name="Note 2" xfId="42" xr:uid="{00000000-0005-0000-0000-000087000000}"/>
    <cellStyle name="Note 2 2" xfId="130" xr:uid="{00000000-0005-0000-0000-000088000000}"/>
    <cellStyle name="papild.2016.05.23" xfId="131" xr:uid="{00000000-0005-0000-0000-000089000000}"/>
    <cellStyle name="Parastais 2" xfId="132" xr:uid="{00000000-0005-0000-0000-00008A000000}"/>
    <cellStyle name="Parastais 3" xfId="133" xr:uid="{00000000-0005-0000-0000-00008B000000}"/>
    <cellStyle name="Parastais_Lapa2" xfId="134" xr:uid="{00000000-0005-0000-0000-00008C000000}"/>
    <cellStyle name="Parasts" xfId="0" builtinId="0"/>
    <cellStyle name="Parasts 2" xfId="43" xr:uid="{00000000-0005-0000-0000-00008D000000}"/>
    <cellStyle name="Parasts 2 2" xfId="135" xr:uid="{00000000-0005-0000-0000-00008E000000}"/>
    <cellStyle name="Parasts 2 2 2" xfId="154" xr:uid="{00000000-0005-0000-0000-00008F000000}"/>
    <cellStyle name="Parasts 3" xfId="46" xr:uid="{00000000-0005-0000-0000-000090000000}"/>
    <cellStyle name="Percent 2" xfId="136" xr:uid="{00000000-0005-0000-0000-000091000000}"/>
    <cellStyle name="Saistītā šūna" xfId="137" xr:uid="{00000000-0005-0000-0000-000092000000}"/>
    <cellStyle name="Stils 1" xfId="138" xr:uid="{00000000-0005-0000-0000-000093000000}"/>
    <cellStyle name="Style 1" xfId="1" xr:uid="{00000000-0005-0000-0000-000094000000}"/>
    <cellStyle name="Style 1 2" xfId="139" xr:uid="{00000000-0005-0000-0000-000095000000}"/>
    <cellStyle name="Style 1 7" xfId="140" xr:uid="{00000000-0005-0000-0000-000096000000}"/>
    <cellStyle name="TableStyleLight1" xfId="141" xr:uid="{00000000-0005-0000-0000-000097000000}"/>
    <cellStyle name="Обычный_Gulbene siltinashana kor" xfId="142" xr:uid="{00000000-0005-0000-0000-000098000000}"/>
    <cellStyle name="Стиль 1" xfId="143" xr:uid="{00000000-0005-0000-0000-000099000000}"/>
    <cellStyle name="Финансовый [0] 2" xfId="44" xr:uid="{00000000-0005-0000-0000-00009A000000}"/>
    <cellStyle name="Финансовый [0] 2 2" xfId="45" xr:uid="{00000000-0005-0000-0000-00009B000000}"/>
    <cellStyle name="Финансовый_Gulbene siltinashana kor" xfId="144" xr:uid="{00000000-0005-0000-0000-00009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zoomScaleSheetLayoutView="100" workbookViewId="0">
      <selection activeCell="B22" sqref="B22"/>
    </sheetView>
  </sheetViews>
  <sheetFormatPr defaultColWidth="8.7109375" defaultRowHeight="12.75" x14ac:dyDescent="0.2"/>
  <cols>
    <col min="1" max="1" width="6.7109375" style="15" customWidth="1"/>
    <col min="2" max="2" width="80.7109375" style="15" customWidth="1"/>
    <col min="3" max="3" width="20.7109375" style="15" customWidth="1"/>
    <col min="4" max="4" width="10" style="15" hidden="1" customWidth="1"/>
    <col min="5" max="5" width="11.7109375" style="15" hidden="1" customWidth="1"/>
    <col min="6" max="6" width="8.7109375" style="15"/>
    <col min="7" max="7" width="12" style="15" bestFit="1" customWidth="1"/>
    <col min="8" max="16384" width="8.7109375" style="15"/>
  </cols>
  <sheetData>
    <row r="1" spans="1:15" ht="15.75" x14ac:dyDescent="0.2">
      <c r="A1" s="115" t="s">
        <v>5</v>
      </c>
      <c r="B1" s="116"/>
      <c r="C1" s="116"/>
      <c r="D1" s="17"/>
    </row>
    <row r="2" spans="1:15" s="83" customFormat="1" x14ac:dyDescent="0.2">
      <c r="A2" s="117"/>
      <c r="B2" s="118"/>
      <c r="C2" s="118"/>
      <c r="D2" s="82"/>
    </row>
    <row r="3" spans="1:15" x14ac:dyDescent="0.2">
      <c r="A3" s="18" t="str">
        <f>Kopsavilkums!A3</f>
        <v>Objekta nosaukums: Divu ieeju nojumju konstrukcijas un apdares remonts</v>
      </c>
      <c r="B3" s="19"/>
      <c r="C3" s="20"/>
      <c r="D3" s="17"/>
    </row>
    <row r="4" spans="1:15" s="17" customFormat="1" ht="14.1" customHeight="1" x14ac:dyDescent="0.25">
      <c r="A4" s="18" t="str">
        <f>Kopsavilkums!A4</f>
        <v>Objekta adrese: Brīvības gat. 455, Vidzemes priekšpilsēta, Rīga, LV-1024</v>
      </c>
      <c r="B4" s="19"/>
      <c r="C4" s="20"/>
      <c r="D4" s="19"/>
      <c r="E4" s="19"/>
      <c r="F4" s="19"/>
      <c r="G4" s="19"/>
      <c r="H4" s="21"/>
      <c r="I4" s="21"/>
      <c r="J4" s="21"/>
      <c r="K4" s="21"/>
      <c r="L4" s="21"/>
      <c r="M4" s="21"/>
      <c r="N4" s="21"/>
      <c r="O4" s="21"/>
    </row>
    <row r="5" spans="1:15" x14ac:dyDescent="0.2">
      <c r="A5" s="21"/>
      <c r="B5" s="22"/>
      <c r="C5" s="22"/>
      <c r="D5" s="17"/>
    </row>
    <row r="6" spans="1:15" x14ac:dyDescent="0.2">
      <c r="A6" s="97"/>
      <c r="B6" s="110" t="str">
        <f>Kopsavilkums!B8</f>
        <v xml:space="preserve">Tāme sastādīta </v>
      </c>
      <c r="C6" s="111" t="str">
        <f>Kopsavilkums!C8</f>
        <v xml:space="preserve">2025.gada </v>
      </c>
      <c r="D6" s="17"/>
    </row>
    <row r="7" spans="1:15" x14ac:dyDescent="0.2">
      <c r="A7" s="119" t="s">
        <v>3</v>
      </c>
      <c r="B7" s="119" t="s">
        <v>6</v>
      </c>
      <c r="C7" s="119" t="s">
        <v>7</v>
      </c>
      <c r="D7" s="17"/>
    </row>
    <row r="8" spans="1:15" x14ac:dyDescent="0.2">
      <c r="A8" s="119"/>
      <c r="B8" s="119"/>
      <c r="C8" s="119"/>
      <c r="D8" s="17"/>
    </row>
    <row r="9" spans="1:15" x14ac:dyDescent="0.2">
      <c r="A9" s="99">
        <v>1</v>
      </c>
      <c r="B9" s="99">
        <v>2</v>
      </c>
      <c r="C9" s="99">
        <v>3</v>
      </c>
      <c r="D9" s="17"/>
    </row>
    <row r="10" spans="1:15" ht="25.5" customHeight="1" x14ac:dyDescent="0.2">
      <c r="A10" s="99">
        <v>1</v>
      </c>
      <c r="B10" s="58" t="str">
        <f>Kopsavilkums!B13</f>
        <v>Divu ieeju nojumju konstrukcijas un apdares remonts</v>
      </c>
      <c r="C10" s="112">
        <f>Kopsavilkums!C18</f>
        <v>0</v>
      </c>
      <c r="D10" s="23">
        <v>6142700.0199999996</v>
      </c>
      <c r="E10" s="23">
        <f>D10-C10</f>
        <v>6142700.0199999996</v>
      </c>
    </row>
    <row r="11" spans="1:15" x14ac:dyDescent="0.2">
      <c r="A11" s="99"/>
      <c r="B11" s="113"/>
      <c r="C11" s="112"/>
      <c r="D11" s="23">
        <v>431549.66</v>
      </c>
      <c r="E11" s="23">
        <f>D11-C11</f>
        <v>431549.66</v>
      </c>
    </row>
    <row r="12" spans="1:15" x14ac:dyDescent="0.2">
      <c r="A12" s="99"/>
      <c r="B12" s="105" t="s">
        <v>8</v>
      </c>
      <c r="C12" s="114">
        <f>SUM(C10:C11)</f>
        <v>0</v>
      </c>
      <c r="D12" s="17"/>
      <c r="G12" s="24"/>
      <c r="H12" s="16"/>
    </row>
    <row r="13" spans="1:15" x14ac:dyDescent="0.2">
      <c r="A13" s="99"/>
      <c r="B13" s="105" t="s">
        <v>9</v>
      </c>
      <c r="C13" s="114">
        <f>C12*0.21</f>
        <v>0</v>
      </c>
      <c r="D13" s="17"/>
      <c r="G13" s="24"/>
    </row>
    <row r="14" spans="1:15" x14ac:dyDescent="0.2">
      <c r="A14" s="99"/>
      <c r="B14" s="105" t="s">
        <v>10</v>
      </c>
      <c r="C14" s="114">
        <f>C12+C13</f>
        <v>0</v>
      </c>
      <c r="D14" s="23">
        <v>9873935.3800000008</v>
      </c>
      <c r="E14" s="23">
        <f>D14-C14</f>
        <v>9873935.3800000008</v>
      </c>
      <c r="G14" s="24"/>
    </row>
    <row r="15" spans="1:15" x14ac:dyDescent="0.2">
      <c r="A15" s="25"/>
      <c r="B15" s="26"/>
      <c r="C15" s="25"/>
      <c r="D15" s="17"/>
    </row>
    <row r="16" spans="1:15" x14ac:dyDescent="0.2">
      <c r="A16" s="25"/>
      <c r="B16" s="27"/>
      <c r="C16" s="49"/>
      <c r="D16" s="17"/>
    </row>
    <row r="17" spans="1:4" x14ac:dyDescent="0.2">
      <c r="A17" s="28"/>
      <c r="B17" s="29"/>
      <c r="C17" s="29"/>
      <c r="D17" s="30"/>
    </row>
    <row r="18" spans="1:4" x14ac:dyDescent="0.2">
      <c r="A18" s="28"/>
      <c r="B18" s="31"/>
      <c r="C18" s="31"/>
      <c r="D18" s="30"/>
    </row>
    <row r="19" spans="1:4" x14ac:dyDescent="0.2">
      <c r="B19" s="49"/>
    </row>
    <row r="20" spans="1:4" x14ac:dyDescent="0.2">
      <c r="B20" s="50"/>
    </row>
  </sheetData>
  <mergeCells count="5">
    <mergeCell ref="A1:C1"/>
    <mergeCell ref="A2:C2"/>
    <mergeCell ref="A7:A8"/>
    <mergeCell ref="B7:B8"/>
    <mergeCell ref="C7:C8"/>
  </mergeCells>
  <printOptions horizontalCentered="1"/>
  <pageMargins left="0.74803149606299213" right="0.74803149606299213" top="0.98425196850393704" bottom="0.98425196850393704" header="0.51181102362204722" footer="0.19685039370078741"/>
  <pageSetup paperSize="9" orientation="landscape" useFirstPageNumber="1" horizontalDpi="1200" verticalDpi="1200" r:id="rId1"/>
  <headerFooter alignWithMargins="0">
    <oddHeader xml:space="preserve">&amp;RAPSTIPRINU
_______________________
(Pasūtītāja paraksts un tā atšifrējums)
Z.V.
________.gada____._____________
</oddHeader>
    <oddFooter xml:space="preserve">&amp;LX20-007&amp;CPoruka ielas pārbūve Ogrē, Ogres novadā&amp;RLapa: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tabSelected="1" zoomScaleNormal="100" zoomScaleSheetLayoutView="115" workbookViewId="0">
      <selection activeCell="B8" sqref="B8"/>
    </sheetView>
  </sheetViews>
  <sheetFormatPr defaultColWidth="9.28515625" defaultRowHeight="12.75" x14ac:dyDescent="0.25"/>
  <cols>
    <col min="1" max="1" width="5.7109375" style="17" customWidth="1"/>
    <col min="2" max="2" width="56.7109375" style="17" customWidth="1"/>
    <col min="3" max="3" width="9.42578125" style="17" customWidth="1"/>
    <col min="4" max="4" width="8.7109375" style="17" customWidth="1"/>
    <col min="5" max="5" width="9.28515625" style="17" bestFit="1" customWidth="1"/>
    <col min="6" max="6" width="8.7109375" style="17" customWidth="1"/>
    <col min="7" max="7" width="7.28515625" style="17" customWidth="1"/>
    <col min="8" max="11" width="9.28515625" style="17"/>
    <col min="12" max="12" width="9.5703125" style="17" bestFit="1" customWidth="1"/>
    <col min="13" max="16384" width="9.28515625" style="17"/>
  </cols>
  <sheetData>
    <row r="1" spans="1:15" ht="16.149999999999999" customHeight="1" x14ac:dyDescent="0.25">
      <c r="A1" s="115" t="s">
        <v>24</v>
      </c>
      <c r="B1" s="116"/>
      <c r="C1" s="116"/>
      <c r="D1" s="116"/>
      <c r="E1" s="116"/>
      <c r="F1" s="116"/>
      <c r="G1" s="116"/>
    </row>
    <row r="2" spans="1:15" ht="14.1" customHeight="1" x14ac:dyDescent="0.25">
      <c r="A2" s="122"/>
      <c r="B2" s="122"/>
      <c r="C2" s="122"/>
      <c r="D2" s="122"/>
      <c r="E2" s="122"/>
      <c r="F2" s="122"/>
      <c r="G2" s="122"/>
    </row>
    <row r="3" spans="1:15" s="15" customFormat="1" x14ac:dyDescent="0.2">
      <c r="A3" s="18" t="s">
        <v>44</v>
      </c>
      <c r="B3" s="19"/>
      <c r="C3" s="20"/>
      <c r="D3" s="97"/>
      <c r="E3" s="98"/>
      <c r="F3" s="98"/>
      <c r="G3" s="98"/>
    </row>
    <row r="4" spans="1:15" ht="14.1" customHeight="1" x14ac:dyDescent="0.25">
      <c r="A4" s="18" t="s">
        <v>45</v>
      </c>
      <c r="B4" s="19"/>
      <c r="C4" s="19"/>
      <c r="D4" s="19"/>
      <c r="E4" s="19"/>
      <c r="F4" s="19"/>
      <c r="G4" s="19"/>
      <c r="H4" s="21"/>
      <c r="I4" s="21"/>
      <c r="J4" s="21"/>
      <c r="K4" s="21"/>
      <c r="L4" s="21"/>
      <c r="M4" s="21"/>
      <c r="N4" s="21"/>
      <c r="O4" s="21"/>
    </row>
    <row r="5" spans="1:15" ht="14.1" customHeight="1" x14ac:dyDescent="0.25">
      <c r="A5" s="18"/>
      <c r="B5" s="19"/>
      <c r="C5" s="19"/>
      <c r="D5" s="19"/>
      <c r="E5" s="19"/>
      <c r="F5" s="19"/>
      <c r="G5" s="19"/>
      <c r="H5" s="21"/>
      <c r="I5" s="21"/>
      <c r="J5" s="21"/>
      <c r="K5" s="21"/>
      <c r="L5" s="21"/>
      <c r="M5" s="21"/>
      <c r="N5" s="21"/>
      <c r="O5" s="21"/>
    </row>
    <row r="6" spans="1:15" ht="14.1" customHeight="1" x14ac:dyDescent="0.25">
      <c r="A6" s="21"/>
      <c r="B6" s="32" t="s">
        <v>11</v>
      </c>
      <c r="C6" s="33">
        <f>C18</f>
        <v>0</v>
      </c>
      <c r="D6" s="19"/>
      <c r="E6" s="19"/>
      <c r="F6" s="19"/>
      <c r="G6" s="19"/>
    </row>
    <row r="7" spans="1:15" ht="14.1" customHeight="1" x14ac:dyDescent="0.25">
      <c r="A7" s="21"/>
      <c r="B7" s="32" t="s">
        <v>12</v>
      </c>
      <c r="C7" s="33">
        <f>G14</f>
        <v>0</v>
      </c>
      <c r="D7" s="19"/>
      <c r="E7" s="19"/>
      <c r="F7" s="34"/>
      <c r="G7" s="19"/>
    </row>
    <row r="8" spans="1:15" ht="15" customHeight="1" x14ac:dyDescent="0.25">
      <c r="A8" s="21"/>
      <c r="B8" s="32" t="s">
        <v>13</v>
      </c>
      <c r="C8" s="130" t="s">
        <v>39</v>
      </c>
      <c r="D8" s="130"/>
      <c r="E8" s="130"/>
      <c r="F8" s="34"/>
      <c r="G8" s="19"/>
    </row>
    <row r="9" spans="1:15" ht="13.5" thickBot="1" x14ac:dyDescent="0.3">
      <c r="A9" s="97"/>
      <c r="B9" s="97"/>
      <c r="C9" s="97"/>
      <c r="D9" s="97"/>
      <c r="E9" s="97"/>
      <c r="F9" s="97"/>
      <c r="G9" s="97"/>
    </row>
    <row r="10" spans="1:15" ht="12.75" customHeight="1" x14ac:dyDescent="0.25">
      <c r="A10" s="123" t="s">
        <v>3</v>
      </c>
      <c r="B10" s="125" t="s">
        <v>14</v>
      </c>
      <c r="C10" s="125" t="s">
        <v>15</v>
      </c>
      <c r="D10" s="127" t="s">
        <v>16</v>
      </c>
      <c r="E10" s="127"/>
      <c r="F10" s="127"/>
      <c r="G10" s="128" t="s">
        <v>17</v>
      </c>
    </row>
    <row r="11" spans="1:15" ht="40.15" customHeight="1" x14ac:dyDescent="0.25">
      <c r="A11" s="124"/>
      <c r="B11" s="126"/>
      <c r="C11" s="126"/>
      <c r="D11" s="99" t="s">
        <v>18</v>
      </c>
      <c r="E11" s="99" t="s">
        <v>19</v>
      </c>
      <c r="F11" s="99" t="s">
        <v>20</v>
      </c>
      <c r="G11" s="129"/>
    </row>
    <row r="12" spans="1:15" ht="13.9" customHeight="1" thickBot="1" x14ac:dyDescent="0.3">
      <c r="A12" s="100">
        <v>1</v>
      </c>
      <c r="B12" s="101">
        <v>2</v>
      </c>
      <c r="C12" s="101">
        <v>3</v>
      </c>
      <c r="D12" s="101">
        <v>4</v>
      </c>
      <c r="E12" s="101">
        <v>5</v>
      </c>
      <c r="F12" s="101">
        <v>6</v>
      </c>
      <c r="G12" s="102">
        <v>7</v>
      </c>
    </row>
    <row r="13" spans="1:15" x14ac:dyDescent="0.25">
      <c r="A13" s="103">
        <v>1</v>
      </c>
      <c r="B13" s="57" t="s">
        <v>43</v>
      </c>
      <c r="C13" s="104">
        <f>SUM(D13:F13)</f>
        <v>0</v>
      </c>
      <c r="D13" s="104"/>
      <c r="E13" s="104"/>
      <c r="F13" s="104"/>
      <c r="G13" s="104"/>
    </row>
    <row r="14" spans="1:15" ht="13.9" customHeight="1" x14ac:dyDescent="0.25">
      <c r="A14" s="99"/>
      <c r="B14" s="105" t="s">
        <v>21</v>
      </c>
      <c r="C14" s="106">
        <f>SUM(C13:C13)</f>
        <v>0</v>
      </c>
      <c r="D14" s="106">
        <f>SUM(D13:D13)</f>
        <v>0</v>
      </c>
      <c r="E14" s="106">
        <f>SUM(E13:E13)</f>
        <v>0</v>
      </c>
      <c r="F14" s="106">
        <f>SUM(F13:F13)</f>
        <v>0</v>
      </c>
      <c r="G14" s="106">
        <f>SUM(G13:G13)</f>
        <v>0</v>
      </c>
    </row>
    <row r="15" spans="1:15" ht="13.9" customHeight="1" x14ac:dyDescent="0.25">
      <c r="A15" s="99"/>
      <c r="B15" s="105" t="s">
        <v>37</v>
      </c>
      <c r="C15" s="106"/>
      <c r="D15" s="107"/>
      <c r="E15" s="106"/>
      <c r="F15" s="106"/>
      <c r="G15" s="106"/>
      <c r="J15" s="35"/>
      <c r="L15" s="35"/>
    </row>
    <row r="16" spans="1:15" ht="13.9" customHeight="1" x14ac:dyDescent="0.25">
      <c r="A16" s="99"/>
      <c r="B16" s="108" t="s">
        <v>22</v>
      </c>
      <c r="C16" s="109"/>
      <c r="D16" s="107"/>
      <c r="E16" s="106"/>
      <c r="F16" s="106"/>
      <c r="G16" s="106"/>
    </row>
    <row r="17" spans="1:7" ht="13.9" customHeight="1" x14ac:dyDescent="0.25">
      <c r="A17" s="99"/>
      <c r="B17" s="105" t="s">
        <v>38</v>
      </c>
      <c r="C17" s="106"/>
      <c r="D17" s="107"/>
      <c r="E17" s="106"/>
      <c r="F17" s="106"/>
      <c r="G17" s="106"/>
    </row>
    <row r="18" spans="1:7" ht="13.9" customHeight="1" x14ac:dyDescent="0.25">
      <c r="A18" s="99"/>
      <c r="B18" s="105" t="s">
        <v>23</v>
      </c>
      <c r="C18" s="106">
        <f>C14+C15+C17</f>
        <v>0</v>
      </c>
      <c r="D18" s="107"/>
      <c r="E18" s="106"/>
      <c r="F18" s="106"/>
      <c r="G18" s="106"/>
    </row>
    <row r="19" spans="1:7" ht="14.1" customHeight="1" x14ac:dyDescent="0.25">
      <c r="A19" s="25"/>
      <c r="B19" s="26"/>
      <c r="C19" s="25"/>
      <c r="D19" s="25"/>
      <c r="E19" s="36"/>
      <c r="F19" s="36"/>
      <c r="G19" s="36"/>
    </row>
    <row r="20" spans="1:7" ht="14.1" customHeight="1" x14ac:dyDescent="0.25">
      <c r="A20" s="25"/>
      <c r="B20" s="20"/>
      <c r="C20" s="33"/>
      <c r="D20" s="20"/>
      <c r="E20" s="37"/>
      <c r="F20" s="37"/>
      <c r="G20" s="37"/>
    </row>
    <row r="21" spans="1:7" s="15" customFormat="1" ht="14.65" customHeight="1" x14ac:dyDescent="0.2">
      <c r="A21" s="28"/>
      <c r="B21" s="29"/>
      <c r="C21" s="29"/>
      <c r="D21" s="120"/>
      <c r="E21" s="120"/>
      <c r="F21" s="120"/>
      <c r="G21" s="120"/>
    </row>
    <row r="22" spans="1:7" s="15" customFormat="1" ht="14.65" customHeight="1" x14ac:dyDescent="0.2">
      <c r="A22" s="28"/>
      <c r="B22" s="31"/>
      <c r="C22" s="31"/>
      <c r="D22" s="121"/>
      <c r="E22" s="121"/>
      <c r="F22" s="121"/>
      <c r="G22" s="121"/>
    </row>
    <row r="23" spans="1:7" ht="14.1" customHeight="1" x14ac:dyDescent="0.2">
      <c r="B23" s="29"/>
      <c r="C23" s="38"/>
      <c r="D23" s="38"/>
      <c r="G23" s="38"/>
    </row>
    <row r="24" spans="1:7" x14ac:dyDescent="0.2">
      <c r="B24" s="29"/>
      <c r="C24" s="38"/>
      <c r="D24" s="38"/>
      <c r="G24" s="38"/>
    </row>
  </sheetData>
  <mergeCells count="10">
    <mergeCell ref="D21:G21"/>
    <mergeCell ref="D22:G22"/>
    <mergeCell ref="A1:G1"/>
    <mergeCell ref="A2:G2"/>
    <mergeCell ref="A10:A11"/>
    <mergeCell ref="B10:B11"/>
    <mergeCell ref="C10:C11"/>
    <mergeCell ref="D10:F10"/>
    <mergeCell ref="G10:G11"/>
    <mergeCell ref="C8:E8"/>
  </mergeCells>
  <printOptions horizontalCentered="1"/>
  <pageMargins left="0.19685039370078741" right="0.19685039370078741" top="1.1811023622047245" bottom="0.59055118110236227" header="0.78740157480314965" footer="0.19685039370078741"/>
  <pageSetup paperSize="9" firstPageNumber="2" orientation="landscape" useFirstPageNumber="1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6"/>
  <sheetViews>
    <sheetView zoomScale="99" zoomScaleNormal="85" zoomScaleSheetLayoutView="130" zoomScalePageLayoutView="110" workbookViewId="0">
      <selection activeCell="B19" sqref="B19"/>
    </sheetView>
  </sheetViews>
  <sheetFormatPr defaultColWidth="9" defaultRowHeight="12.75" x14ac:dyDescent="0.25"/>
  <cols>
    <col min="1" max="1" width="3.28515625" style="12" customWidth="1"/>
    <col min="2" max="2" width="64.28515625" style="61" customWidth="1"/>
    <col min="3" max="3" width="10.28515625" style="60" customWidth="1"/>
    <col min="4" max="4" width="15.28515625" style="60" customWidth="1"/>
    <col min="5" max="5" width="8.5703125" style="60" customWidth="1"/>
    <col min="6" max="6" width="9" style="1"/>
    <col min="7" max="9" width="9" style="60"/>
    <col min="10" max="10" width="10.5703125" style="60" customWidth="1"/>
    <col min="11" max="12" width="9" style="60"/>
    <col min="13" max="13" width="10.5703125" style="60" customWidth="1"/>
    <col min="14" max="14" width="9" style="60"/>
    <col min="15" max="15" width="10.5703125" style="60" customWidth="1"/>
    <col min="16" max="254" width="9" style="60"/>
    <col min="255" max="255" width="5" style="60" customWidth="1"/>
    <col min="256" max="256" width="64.28515625" style="60" customWidth="1"/>
    <col min="257" max="257" width="10.28515625" style="60" customWidth="1"/>
    <col min="258" max="258" width="15.28515625" style="60" customWidth="1"/>
    <col min="259" max="259" width="8.5703125" style="60" customWidth="1"/>
    <col min="260" max="510" width="9" style="60"/>
    <col min="511" max="511" width="5" style="60" customWidth="1"/>
    <col min="512" max="512" width="64.28515625" style="60" customWidth="1"/>
    <col min="513" max="513" width="10.28515625" style="60" customWidth="1"/>
    <col min="514" max="514" width="15.28515625" style="60" customWidth="1"/>
    <col min="515" max="515" width="8.5703125" style="60" customWidth="1"/>
    <col min="516" max="766" width="9" style="60"/>
    <col min="767" max="767" width="5" style="60" customWidth="1"/>
    <col min="768" max="768" width="64.28515625" style="60" customWidth="1"/>
    <col min="769" max="769" width="10.28515625" style="60" customWidth="1"/>
    <col min="770" max="770" width="15.28515625" style="60" customWidth="1"/>
    <col min="771" max="771" width="8.5703125" style="60" customWidth="1"/>
    <col min="772" max="1022" width="9" style="60"/>
    <col min="1023" max="1023" width="5" style="60" customWidth="1"/>
    <col min="1024" max="1024" width="64.28515625" style="60" customWidth="1"/>
    <col min="1025" max="1025" width="10.28515625" style="60" customWidth="1"/>
    <col min="1026" max="1026" width="15.28515625" style="60" customWidth="1"/>
    <col min="1027" max="1027" width="8.5703125" style="60" customWidth="1"/>
    <col min="1028" max="1278" width="9" style="60"/>
    <col min="1279" max="1279" width="5" style="60" customWidth="1"/>
    <col min="1280" max="1280" width="64.28515625" style="60" customWidth="1"/>
    <col min="1281" max="1281" width="10.28515625" style="60" customWidth="1"/>
    <col min="1282" max="1282" width="15.28515625" style="60" customWidth="1"/>
    <col min="1283" max="1283" width="8.5703125" style="60" customWidth="1"/>
    <col min="1284" max="1534" width="9" style="60"/>
    <col min="1535" max="1535" width="5" style="60" customWidth="1"/>
    <col min="1536" max="1536" width="64.28515625" style="60" customWidth="1"/>
    <col min="1537" max="1537" width="10.28515625" style="60" customWidth="1"/>
    <col min="1538" max="1538" width="15.28515625" style="60" customWidth="1"/>
    <col min="1539" max="1539" width="8.5703125" style="60" customWidth="1"/>
    <col min="1540" max="1790" width="9" style="60"/>
    <col min="1791" max="1791" width="5" style="60" customWidth="1"/>
    <col min="1792" max="1792" width="64.28515625" style="60" customWidth="1"/>
    <col min="1793" max="1793" width="10.28515625" style="60" customWidth="1"/>
    <col min="1794" max="1794" width="15.28515625" style="60" customWidth="1"/>
    <col min="1795" max="1795" width="8.5703125" style="60" customWidth="1"/>
    <col min="1796" max="2046" width="9" style="60"/>
    <col min="2047" max="2047" width="5" style="60" customWidth="1"/>
    <col min="2048" max="2048" width="64.28515625" style="60" customWidth="1"/>
    <col min="2049" max="2049" width="10.28515625" style="60" customWidth="1"/>
    <col min="2050" max="2050" width="15.28515625" style="60" customWidth="1"/>
    <col min="2051" max="2051" width="8.5703125" style="60" customWidth="1"/>
    <col min="2052" max="2302" width="9" style="60"/>
    <col min="2303" max="2303" width="5" style="60" customWidth="1"/>
    <col min="2304" max="2304" width="64.28515625" style="60" customWidth="1"/>
    <col min="2305" max="2305" width="10.28515625" style="60" customWidth="1"/>
    <col min="2306" max="2306" width="15.28515625" style="60" customWidth="1"/>
    <col min="2307" max="2307" width="8.5703125" style="60" customWidth="1"/>
    <col min="2308" max="2558" width="9" style="60"/>
    <col min="2559" max="2559" width="5" style="60" customWidth="1"/>
    <col min="2560" max="2560" width="64.28515625" style="60" customWidth="1"/>
    <col min="2561" max="2561" width="10.28515625" style="60" customWidth="1"/>
    <col min="2562" max="2562" width="15.28515625" style="60" customWidth="1"/>
    <col min="2563" max="2563" width="8.5703125" style="60" customWidth="1"/>
    <col min="2564" max="2814" width="9" style="60"/>
    <col min="2815" max="2815" width="5" style="60" customWidth="1"/>
    <col min="2816" max="2816" width="64.28515625" style="60" customWidth="1"/>
    <col min="2817" max="2817" width="10.28515625" style="60" customWidth="1"/>
    <col min="2818" max="2818" width="15.28515625" style="60" customWidth="1"/>
    <col min="2819" max="2819" width="8.5703125" style="60" customWidth="1"/>
    <col min="2820" max="3070" width="9" style="60"/>
    <col min="3071" max="3071" width="5" style="60" customWidth="1"/>
    <col min="3072" max="3072" width="64.28515625" style="60" customWidth="1"/>
    <col min="3073" max="3073" width="10.28515625" style="60" customWidth="1"/>
    <col min="3074" max="3074" width="15.28515625" style="60" customWidth="1"/>
    <col min="3075" max="3075" width="8.5703125" style="60" customWidth="1"/>
    <col min="3076" max="3326" width="9" style="60"/>
    <col min="3327" max="3327" width="5" style="60" customWidth="1"/>
    <col min="3328" max="3328" width="64.28515625" style="60" customWidth="1"/>
    <col min="3329" max="3329" width="10.28515625" style="60" customWidth="1"/>
    <col min="3330" max="3330" width="15.28515625" style="60" customWidth="1"/>
    <col min="3331" max="3331" width="8.5703125" style="60" customWidth="1"/>
    <col min="3332" max="3582" width="9" style="60"/>
    <col min="3583" max="3583" width="5" style="60" customWidth="1"/>
    <col min="3584" max="3584" width="64.28515625" style="60" customWidth="1"/>
    <col min="3585" max="3585" width="10.28515625" style="60" customWidth="1"/>
    <col min="3586" max="3586" width="15.28515625" style="60" customWidth="1"/>
    <col min="3587" max="3587" width="8.5703125" style="60" customWidth="1"/>
    <col min="3588" max="3838" width="9" style="60"/>
    <col min="3839" max="3839" width="5" style="60" customWidth="1"/>
    <col min="3840" max="3840" width="64.28515625" style="60" customWidth="1"/>
    <col min="3841" max="3841" width="10.28515625" style="60" customWidth="1"/>
    <col min="3842" max="3842" width="15.28515625" style="60" customWidth="1"/>
    <col min="3843" max="3843" width="8.5703125" style="60" customWidth="1"/>
    <col min="3844" max="4094" width="9" style="60"/>
    <col min="4095" max="4095" width="5" style="60" customWidth="1"/>
    <col min="4096" max="4096" width="64.28515625" style="60" customWidth="1"/>
    <col min="4097" max="4097" width="10.28515625" style="60" customWidth="1"/>
    <col min="4098" max="4098" width="15.28515625" style="60" customWidth="1"/>
    <col min="4099" max="4099" width="8.5703125" style="60" customWidth="1"/>
    <col min="4100" max="4350" width="9" style="60"/>
    <col min="4351" max="4351" width="5" style="60" customWidth="1"/>
    <col min="4352" max="4352" width="64.28515625" style="60" customWidth="1"/>
    <col min="4353" max="4353" width="10.28515625" style="60" customWidth="1"/>
    <col min="4354" max="4354" width="15.28515625" style="60" customWidth="1"/>
    <col min="4355" max="4355" width="8.5703125" style="60" customWidth="1"/>
    <col min="4356" max="4606" width="9" style="60"/>
    <col min="4607" max="4607" width="5" style="60" customWidth="1"/>
    <col min="4608" max="4608" width="64.28515625" style="60" customWidth="1"/>
    <col min="4609" max="4609" width="10.28515625" style="60" customWidth="1"/>
    <col min="4610" max="4610" width="15.28515625" style="60" customWidth="1"/>
    <col min="4611" max="4611" width="8.5703125" style="60" customWidth="1"/>
    <col min="4612" max="4862" width="9" style="60"/>
    <col min="4863" max="4863" width="5" style="60" customWidth="1"/>
    <col min="4864" max="4864" width="64.28515625" style="60" customWidth="1"/>
    <col min="4865" max="4865" width="10.28515625" style="60" customWidth="1"/>
    <col min="4866" max="4866" width="15.28515625" style="60" customWidth="1"/>
    <col min="4867" max="4867" width="8.5703125" style="60" customWidth="1"/>
    <col min="4868" max="5118" width="9" style="60"/>
    <col min="5119" max="5119" width="5" style="60" customWidth="1"/>
    <col min="5120" max="5120" width="64.28515625" style="60" customWidth="1"/>
    <col min="5121" max="5121" width="10.28515625" style="60" customWidth="1"/>
    <col min="5122" max="5122" width="15.28515625" style="60" customWidth="1"/>
    <col min="5123" max="5123" width="8.5703125" style="60" customWidth="1"/>
    <col min="5124" max="5374" width="9" style="60"/>
    <col min="5375" max="5375" width="5" style="60" customWidth="1"/>
    <col min="5376" max="5376" width="64.28515625" style="60" customWidth="1"/>
    <col min="5377" max="5377" width="10.28515625" style="60" customWidth="1"/>
    <col min="5378" max="5378" width="15.28515625" style="60" customWidth="1"/>
    <col min="5379" max="5379" width="8.5703125" style="60" customWidth="1"/>
    <col min="5380" max="5630" width="9" style="60"/>
    <col min="5631" max="5631" width="5" style="60" customWidth="1"/>
    <col min="5632" max="5632" width="64.28515625" style="60" customWidth="1"/>
    <col min="5633" max="5633" width="10.28515625" style="60" customWidth="1"/>
    <col min="5634" max="5634" width="15.28515625" style="60" customWidth="1"/>
    <col min="5635" max="5635" width="8.5703125" style="60" customWidth="1"/>
    <col min="5636" max="5886" width="9" style="60"/>
    <col min="5887" max="5887" width="5" style="60" customWidth="1"/>
    <col min="5888" max="5888" width="64.28515625" style="60" customWidth="1"/>
    <col min="5889" max="5889" width="10.28515625" style="60" customWidth="1"/>
    <col min="5890" max="5890" width="15.28515625" style="60" customWidth="1"/>
    <col min="5891" max="5891" width="8.5703125" style="60" customWidth="1"/>
    <col min="5892" max="6142" width="9" style="60"/>
    <col min="6143" max="6143" width="5" style="60" customWidth="1"/>
    <col min="6144" max="6144" width="64.28515625" style="60" customWidth="1"/>
    <col min="6145" max="6145" width="10.28515625" style="60" customWidth="1"/>
    <col min="6146" max="6146" width="15.28515625" style="60" customWidth="1"/>
    <col min="6147" max="6147" width="8.5703125" style="60" customWidth="1"/>
    <col min="6148" max="6398" width="9" style="60"/>
    <col min="6399" max="6399" width="5" style="60" customWidth="1"/>
    <col min="6400" max="6400" width="64.28515625" style="60" customWidth="1"/>
    <col min="6401" max="6401" width="10.28515625" style="60" customWidth="1"/>
    <col min="6402" max="6402" width="15.28515625" style="60" customWidth="1"/>
    <col min="6403" max="6403" width="8.5703125" style="60" customWidth="1"/>
    <col min="6404" max="6654" width="9" style="60"/>
    <col min="6655" max="6655" width="5" style="60" customWidth="1"/>
    <col min="6656" max="6656" width="64.28515625" style="60" customWidth="1"/>
    <col min="6657" max="6657" width="10.28515625" style="60" customWidth="1"/>
    <col min="6658" max="6658" width="15.28515625" style="60" customWidth="1"/>
    <col min="6659" max="6659" width="8.5703125" style="60" customWidth="1"/>
    <col min="6660" max="6910" width="9" style="60"/>
    <col min="6911" max="6911" width="5" style="60" customWidth="1"/>
    <col min="6912" max="6912" width="64.28515625" style="60" customWidth="1"/>
    <col min="6913" max="6913" width="10.28515625" style="60" customWidth="1"/>
    <col min="6914" max="6914" width="15.28515625" style="60" customWidth="1"/>
    <col min="6915" max="6915" width="8.5703125" style="60" customWidth="1"/>
    <col min="6916" max="7166" width="9" style="60"/>
    <col min="7167" max="7167" width="5" style="60" customWidth="1"/>
    <col min="7168" max="7168" width="64.28515625" style="60" customWidth="1"/>
    <col min="7169" max="7169" width="10.28515625" style="60" customWidth="1"/>
    <col min="7170" max="7170" width="15.28515625" style="60" customWidth="1"/>
    <col min="7171" max="7171" width="8.5703125" style="60" customWidth="1"/>
    <col min="7172" max="7422" width="9" style="60"/>
    <col min="7423" max="7423" width="5" style="60" customWidth="1"/>
    <col min="7424" max="7424" width="64.28515625" style="60" customWidth="1"/>
    <col min="7425" max="7425" width="10.28515625" style="60" customWidth="1"/>
    <col min="7426" max="7426" width="15.28515625" style="60" customWidth="1"/>
    <col min="7427" max="7427" width="8.5703125" style="60" customWidth="1"/>
    <col min="7428" max="7678" width="9" style="60"/>
    <col min="7679" max="7679" width="5" style="60" customWidth="1"/>
    <col min="7680" max="7680" width="64.28515625" style="60" customWidth="1"/>
    <col min="7681" max="7681" width="10.28515625" style="60" customWidth="1"/>
    <col min="7682" max="7682" width="15.28515625" style="60" customWidth="1"/>
    <col min="7683" max="7683" width="8.5703125" style="60" customWidth="1"/>
    <col min="7684" max="7934" width="9" style="60"/>
    <col min="7935" max="7935" width="5" style="60" customWidth="1"/>
    <col min="7936" max="7936" width="64.28515625" style="60" customWidth="1"/>
    <col min="7937" max="7937" width="10.28515625" style="60" customWidth="1"/>
    <col min="7938" max="7938" width="15.28515625" style="60" customWidth="1"/>
    <col min="7939" max="7939" width="8.5703125" style="60" customWidth="1"/>
    <col min="7940" max="8190" width="9" style="60"/>
    <col min="8191" max="8191" width="5" style="60" customWidth="1"/>
    <col min="8192" max="8192" width="64.28515625" style="60" customWidth="1"/>
    <col min="8193" max="8193" width="10.28515625" style="60" customWidth="1"/>
    <col min="8194" max="8194" width="15.28515625" style="60" customWidth="1"/>
    <col min="8195" max="8195" width="8.5703125" style="60" customWidth="1"/>
    <col min="8196" max="8446" width="9" style="60"/>
    <col min="8447" max="8447" width="5" style="60" customWidth="1"/>
    <col min="8448" max="8448" width="64.28515625" style="60" customWidth="1"/>
    <col min="8449" max="8449" width="10.28515625" style="60" customWidth="1"/>
    <col min="8450" max="8450" width="15.28515625" style="60" customWidth="1"/>
    <col min="8451" max="8451" width="8.5703125" style="60" customWidth="1"/>
    <col min="8452" max="8702" width="9" style="60"/>
    <col min="8703" max="8703" width="5" style="60" customWidth="1"/>
    <col min="8704" max="8704" width="64.28515625" style="60" customWidth="1"/>
    <col min="8705" max="8705" width="10.28515625" style="60" customWidth="1"/>
    <col min="8706" max="8706" width="15.28515625" style="60" customWidth="1"/>
    <col min="8707" max="8707" width="8.5703125" style="60" customWidth="1"/>
    <col min="8708" max="8958" width="9" style="60"/>
    <col min="8959" max="8959" width="5" style="60" customWidth="1"/>
    <col min="8960" max="8960" width="64.28515625" style="60" customWidth="1"/>
    <col min="8961" max="8961" width="10.28515625" style="60" customWidth="1"/>
    <col min="8962" max="8962" width="15.28515625" style="60" customWidth="1"/>
    <col min="8963" max="8963" width="8.5703125" style="60" customWidth="1"/>
    <col min="8964" max="9214" width="9" style="60"/>
    <col min="9215" max="9215" width="5" style="60" customWidth="1"/>
    <col min="9216" max="9216" width="64.28515625" style="60" customWidth="1"/>
    <col min="9217" max="9217" width="10.28515625" style="60" customWidth="1"/>
    <col min="9218" max="9218" width="15.28515625" style="60" customWidth="1"/>
    <col min="9219" max="9219" width="8.5703125" style="60" customWidth="1"/>
    <col min="9220" max="9470" width="9" style="60"/>
    <col min="9471" max="9471" width="5" style="60" customWidth="1"/>
    <col min="9472" max="9472" width="64.28515625" style="60" customWidth="1"/>
    <col min="9473" max="9473" width="10.28515625" style="60" customWidth="1"/>
    <col min="9474" max="9474" width="15.28515625" style="60" customWidth="1"/>
    <col min="9475" max="9475" width="8.5703125" style="60" customWidth="1"/>
    <col min="9476" max="9726" width="9" style="60"/>
    <col min="9727" max="9727" width="5" style="60" customWidth="1"/>
    <col min="9728" max="9728" width="64.28515625" style="60" customWidth="1"/>
    <col min="9729" max="9729" width="10.28515625" style="60" customWidth="1"/>
    <col min="9730" max="9730" width="15.28515625" style="60" customWidth="1"/>
    <col min="9731" max="9731" width="8.5703125" style="60" customWidth="1"/>
    <col min="9732" max="9982" width="9" style="60"/>
    <col min="9983" max="9983" width="5" style="60" customWidth="1"/>
    <col min="9984" max="9984" width="64.28515625" style="60" customWidth="1"/>
    <col min="9985" max="9985" width="10.28515625" style="60" customWidth="1"/>
    <col min="9986" max="9986" width="15.28515625" style="60" customWidth="1"/>
    <col min="9987" max="9987" width="8.5703125" style="60" customWidth="1"/>
    <col min="9988" max="10238" width="9" style="60"/>
    <col min="10239" max="10239" width="5" style="60" customWidth="1"/>
    <col min="10240" max="10240" width="64.28515625" style="60" customWidth="1"/>
    <col min="10241" max="10241" width="10.28515625" style="60" customWidth="1"/>
    <col min="10242" max="10242" width="15.28515625" style="60" customWidth="1"/>
    <col min="10243" max="10243" width="8.5703125" style="60" customWidth="1"/>
    <col min="10244" max="10494" width="9" style="60"/>
    <col min="10495" max="10495" width="5" style="60" customWidth="1"/>
    <col min="10496" max="10496" width="64.28515625" style="60" customWidth="1"/>
    <col min="10497" max="10497" width="10.28515625" style="60" customWidth="1"/>
    <col min="10498" max="10498" width="15.28515625" style="60" customWidth="1"/>
    <col min="10499" max="10499" width="8.5703125" style="60" customWidth="1"/>
    <col min="10500" max="10750" width="9" style="60"/>
    <col min="10751" max="10751" width="5" style="60" customWidth="1"/>
    <col min="10752" max="10752" width="64.28515625" style="60" customWidth="1"/>
    <col min="10753" max="10753" width="10.28515625" style="60" customWidth="1"/>
    <col min="10754" max="10754" width="15.28515625" style="60" customWidth="1"/>
    <col min="10755" max="10755" width="8.5703125" style="60" customWidth="1"/>
    <col min="10756" max="11006" width="9" style="60"/>
    <col min="11007" max="11007" width="5" style="60" customWidth="1"/>
    <col min="11008" max="11008" width="64.28515625" style="60" customWidth="1"/>
    <col min="11009" max="11009" width="10.28515625" style="60" customWidth="1"/>
    <col min="11010" max="11010" width="15.28515625" style="60" customWidth="1"/>
    <col min="11011" max="11011" width="8.5703125" style="60" customWidth="1"/>
    <col min="11012" max="11262" width="9" style="60"/>
    <col min="11263" max="11263" width="5" style="60" customWidth="1"/>
    <col min="11264" max="11264" width="64.28515625" style="60" customWidth="1"/>
    <col min="11265" max="11265" width="10.28515625" style="60" customWidth="1"/>
    <col min="11266" max="11266" width="15.28515625" style="60" customWidth="1"/>
    <col min="11267" max="11267" width="8.5703125" style="60" customWidth="1"/>
    <col min="11268" max="11518" width="9" style="60"/>
    <col min="11519" max="11519" width="5" style="60" customWidth="1"/>
    <col min="11520" max="11520" width="64.28515625" style="60" customWidth="1"/>
    <col min="11521" max="11521" width="10.28515625" style="60" customWidth="1"/>
    <col min="11522" max="11522" width="15.28515625" style="60" customWidth="1"/>
    <col min="11523" max="11523" width="8.5703125" style="60" customWidth="1"/>
    <col min="11524" max="11774" width="9" style="60"/>
    <col min="11775" max="11775" width="5" style="60" customWidth="1"/>
    <col min="11776" max="11776" width="64.28515625" style="60" customWidth="1"/>
    <col min="11777" max="11777" width="10.28515625" style="60" customWidth="1"/>
    <col min="11778" max="11778" width="15.28515625" style="60" customWidth="1"/>
    <col min="11779" max="11779" width="8.5703125" style="60" customWidth="1"/>
    <col min="11780" max="12030" width="9" style="60"/>
    <col min="12031" max="12031" width="5" style="60" customWidth="1"/>
    <col min="12032" max="12032" width="64.28515625" style="60" customWidth="1"/>
    <col min="12033" max="12033" width="10.28515625" style="60" customWidth="1"/>
    <col min="12034" max="12034" width="15.28515625" style="60" customWidth="1"/>
    <col min="12035" max="12035" width="8.5703125" style="60" customWidth="1"/>
    <col min="12036" max="12286" width="9" style="60"/>
    <col min="12287" max="12287" width="5" style="60" customWidth="1"/>
    <col min="12288" max="12288" width="64.28515625" style="60" customWidth="1"/>
    <col min="12289" max="12289" width="10.28515625" style="60" customWidth="1"/>
    <col min="12290" max="12290" width="15.28515625" style="60" customWidth="1"/>
    <col min="12291" max="12291" width="8.5703125" style="60" customWidth="1"/>
    <col min="12292" max="12542" width="9" style="60"/>
    <col min="12543" max="12543" width="5" style="60" customWidth="1"/>
    <col min="12544" max="12544" width="64.28515625" style="60" customWidth="1"/>
    <col min="12545" max="12545" width="10.28515625" style="60" customWidth="1"/>
    <col min="12546" max="12546" width="15.28515625" style="60" customWidth="1"/>
    <col min="12547" max="12547" width="8.5703125" style="60" customWidth="1"/>
    <col min="12548" max="12798" width="9" style="60"/>
    <col min="12799" max="12799" width="5" style="60" customWidth="1"/>
    <col min="12800" max="12800" width="64.28515625" style="60" customWidth="1"/>
    <col min="12801" max="12801" width="10.28515625" style="60" customWidth="1"/>
    <col min="12802" max="12802" width="15.28515625" style="60" customWidth="1"/>
    <col min="12803" max="12803" width="8.5703125" style="60" customWidth="1"/>
    <col min="12804" max="13054" width="9" style="60"/>
    <col min="13055" max="13055" width="5" style="60" customWidth="1"/>
    <col min="13056" max="13056" width="64.28515625" style="60" customWidth="1"/>
    <col min="13057" max="13057" width="10.28515625" style="60" customWidth="1"/>
    <col min="13058" max="13058" width="15.28515625" style="60" customWidth="1"/>
    <col min="13059" max="13059" width="8.5703125" style="60" customWidth="1"/>
    <col min="13060" max="13310" width="9" style="60"/>
    <col min="13311" max="13311" width="5" style="60" customWidth="1"/>
    <col min="13312" max="13312" width="64.28515625" style="60" customWidth="1"/>
    <col min="13313" max="13313" width="10.28515625" style="60" customWidth="1"/>
    <col min="13314" max="13314" width="15.28515625" style="60" customWidth="1"/>
    <col min="13315" max="13315" width="8.5703125" style="60" customWidth="1"/>
    <col min="13316" max="13566" width="9" style="60"/>
    <col min="13567" max="13567" width="5" style="60" customWidth="1"/>
    <col min="13568" max="13568" width="64.28515625" style="60" customWidth="1"/>
    <col min="13569" max="13569" width="10.28515625" style="60" customWidth="1"/>
    <col min="13570" max="13570" width="15.28515625" style="60" customWidth="1"/>
    <col min="13571" max="13571" width="8.5703125" style="60" customWidth="1"/>
    <col min="13572" max="13822" width="9" style="60"/>
    <col min="13823" max="13823" width="5" style="60" customWidth="1"/>
    <col min="13824" max="13824" width="64.28515625" style="60" customWidth="1"/>
    <col min="13825" max="13825" width="10.28515625" style="60" customWidth="1"/>
    <col min="13826" max="13826" width="15.28515625" style="60" customWidth="1"/>
    <col min="13827" max="13827" width="8.5703125" style="60" customWidth="1"/>
    <col min="13828" max="14078" width="9" style="60"/>
    <col min="14079" max="14079" width="5" style="60" customWidth="1"/>
    <col min="14080" max="14080" width="64.28515625" style="60" customWidth="1"/>
    <col min="14081" max="14081" width="10.28515625" style="60" customWidth="1"/>
    <col min="14082" max="14082" width="15.28515625" style="60" customWidth="1"/>
    <col min="14083" max="14083" width="8.5703125" style="60" customWidth="1"/>
    <col min="14084" max="14334" width="9" style="60"/>
    <col min="14335" max="14335" width="5" style="60" customWidth="1"/>
    <col min="14336" max="14336" width="64.28515625" style="60" customWidth="1"/>
    <col min="14337" max="14337" width="10.28515625" style="60" customWidth="1"/>
    <col min="14338" max="14338" width="15.28515625" style="60" customWidth="1"/>
    <col min="14339" max="14339" width="8.5703125" style="60" customWidth="1"/>
    <col min="14340" max="14590" width="9" style="60"/>
    <col min="14591" max="14591" width="5" style="60" customWidth="1"/>
    <col min="14592" max="14592" width="64.28515625" style="60" customWidth="1"/>
    <col min="14593" max="14593" width="10.28515625" style="60" customWidth="1"/>
    <col min="14594" max="14594" width="15.28515625" style="60" customWidth="1"/>
    <col min="14595" max="14595" width="8.5703125" style="60" customWidth="1"/>
    <col min="14596" max="14846" width="9" style="60"/>
    <col min="14847" max="14847" width="5" style="60" customWidth="1"/>
    <col min="14848" max="14848" width="64.28515625" style="60" customWidth="1"/>
    <col min="14849" max="14849" width="10.28515625" style="60" customWidth="1"/>
    <col min="14850" max="14850" width="15.28515625" style="60" customWidth="1"/>
    <col min="14851" max="14851" width="8.5703125" style="60" customWidth="1"/>
    <col min="14852" max="15102" width="9" style="60"/>
    <col min="15103" max="15103" width="5" style="60" customWidth="1"/>
    <col min="15104" max="15104" width="64.28515625" style="60" customWidth="1"/>
    <col min="15105" max="15105" width="10.28515625" style="60" customWidth="1"/>
    <col min="15106" max="15106" width="15.28515625" style="60" customWidth="1"/>
    <col min="15107" max="15107" width="8.5703125" style="60" customWidth="1"/>
    <col min="15108" max="15358" width="9" style="60"/>
    <col min="15359" max="15359" width="5" style="60" customWidth="1"/>
    <col min="15360" max="15360" width="64.28515625" style="60" customWidth="1"/>
    <col min="15361" max="15361" width="10.28515625" style="60" customWidth="1"/>
    <col min="15362" max="15362" width="15.28515625" style="60" customWidth="1"/>
    <col min="15363" max="15363" width="8.5703125" style="60" customWidth="1"/>
    <col min="15364" max="15614" width="9" style="60"/>
    <col min="15615" max="15615" width="5" style="60" customWidth="1"/>
    <col min="15616" max="15616" width="64.28515625" style="60" customWidth="1"/>
    <col min="15617" max="15617" width="10.28515625" style="60" customWidth="1"/>
    <col min="15618" max="15618" width="15.28515625" style="60" customWidth="1"/>
    <col min="15619" max="15619" width="8.5703125" style="60" customWidth="1"/>
    <col min="15620" max="15870" width="9" style="60"/>
    <col min="15871" max="15871" width="5" style="60" customWidth="1"/>
    <col min="15872" max="15872" width="64.28515625" style="60" customWidth="1"/>
    <col min="15873" max="15873" width="10.28515625" style="60" customWidth="1"/>
    <col min="15874" max="15874" width="15.28515625" style="60" customWidth="1"/>
    <col min="15875" max="15875" width="8.5703125" style="60" customWidth="1"/>
    <col min="15876" max="16126" width="9" style="60"/>
    <col min="16127" max="16127" width="5" style="60" customWidth="1"/>
    <col min="16128" max="16128" width="64.28515625" style="60" customWidth="1"/>
    <col min="16129" max="16129" width="10.28515625" style="60" customWidth="1"/>
    <col min="16130" max="16130" width="15.28515625" style="60" customWidth="1"/>
    <col min="16131" max="16131" width="8.5703125" style="60" customWidth="1"/>
    <col min="16132" max="16384" width="9" style="60"/>
  </cols>
  <sheetData>
    <row r="1" spans="1:15" ht="14.65" customHeight="1" x14ac:dyDescent="0.25">
      <c r="A1" s="134" t="s">
        <v>36</v>
      </c>
      <c r="B1" s="134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25">
      <c r="A3" s="55" t="str">
        <f>Kopsavilkums!A3</f>
        <v>Objekta nosaukums: Divu ieeju nojumju konstrukcijas un apdares remonts</v>
      </c>
    </row>
    <row r="4" spans="1:15" x14ac:dyDescent="0.25">
      <c r="A4" s="55" t="str">
        <f>Kopsavilkums!A4</f>
        <v>Objekta adrese: Brīvības gat. 455, Vidzemes priekšpilsēta, Rīga, LV-1024</v>
      </c>
    </row>
    <row r="5" spans="1:15" x14ac:dyDescent="0.25">
      <c r="A5" s="55"/>
    </row>
    <row r="6" spans="1:15" ht="13.5" thickBot="1" x14ac:dyDescent="0.3">
      <c r="A6" s="133" t="s">
        <v>42</v>
      </c>
      <c r="B6" s="133"/>
      <c r="K6" s="131" t="str">
        <f>Kopsavilkums!B8</f>
        <v xml:space="preserve">Tāme sastādīta </v>
      </c>
      <c r="L6" s="131"/>
      <c r="M6" s="131"/>
      <c r="N6" s="132" t="str">
        <f>Kopsavilkums!C8</f>
        <v xml:space="preserve">2025.gada </v>
      </c>
      <c r="O6" s="132"/>
    </row>
    <row r="7" spans="1:15" ht="12.75" customHeight="1" x14ac:dyDescent="0.25">
      <c r="A7" s="148" t="s">
        <v>3</v>
      </c>
      <c r="B7" s="150" t="s">
        <v>4</v>
      </c>
      <c r="C7" s="150" t="s">
        <v>0</v>
      </c>
      <c r="D7" s="152" t="s">
        <v>1</v>
      </c>
      <c r="E7" s="136" t="s">
        <v>25</v>
      </c>
      <c r="F7" s="137"/>
      <c r="G7" s="137"/>
      <c r="H7" s="137"/>
      <c r="I7" s="137"/>
      <c r="J7" s="138"/>
      <c r="K7" s="136" t="s">
        <v>26</v>
      </c>
      <c r="L7" s="137"/>
      <c r="M7" s="137"/>
      <c r="N7" s="137"/>
      <c r="O7" s="138"/>
    </row>
    <row r="8" spans="1:15" ht="21.75" customHeight="1" x14ac:dyDescent="0.25">
      <c r="A8" s="149"/>
      <c r="B8" s="151"/>
      <c r="C8" s="151"/>
      <c r="D8" s="153"/>
      <c r="E8" s="62" t="s">
        <v>27</v>
      </c>
      <c r="F8" s="63" t="s">
        <v>28</v>
      </c>
      <c r="G8" s="63" t="s">
        <v>29</v>
      </c>
      <c r="H8" s="63" t="s">
        <v>30</v>
      </c>
      <c r="I8" s="63" t="s">
        <v>31</v>
      </c>
      <c r="J8" s="64" t="s">
        <v>32</v>
      </c>
      <c r="K8" s="62" t="s">
        <v>33</v>
      </c>
      <c r="L8" s="63" t="s">
        <v>29</v>
      </c>
      <c r="M8" s="63" t="s">
        <v>30</v>
      </c>
      <c r="N8" s="63" t="s">
        <v>31</v>
      </c>
      <c r="O8" s="64" t="s">
        <v>32</v>
      </c>
    </row>
    <row r="9" spans="1:15" s="2" customFormat="1" ht="13.5" thickBot="1" x14ac:dyDescent="0.3">
      <c r="A9" s="65">
        <v>1</v>
      </c>
      <c r="B9" s="66">
        <v>2</v>
      </c>
      <c r="C9" s="67">
        <v>3</v>
      </c>
      <c r="D9" s="68">
        <v>4</v>
      </c>
      <c r="E9" s="69">
        <v>5</v>
      </c>
      <c r="F9" s="67">
        <v>6</v>
      </c>
      <c r="G9" s="70">
        <v>7</v>
      </c>
      <c r="H9" s="66">
        <v>8</v>
      </c>
      <c r="I9" s="67">
        <v>9</v>
      </c>
      <c r="J9" s="71">
        <v>10</v>
      </c>
      <c r="K9" s="69">
        <v>11</v>
      </c>
      <c r="L9" s="67">
        <v>12</v>
      </c>
      <c r="M9" s="70">
        <v>13</v>
      </c>
      <c r="N9" s="66">
        <v>14</v>
      </c>
      <c r="O9" s="72">
        <v>15</v>
      </c>
    </row>
    <row r="10" spans="1:15" s="2" customFormat="1" x14ac:dyDescent="0.25">
      <c r="A10" s="42"/>
      <c r="B10" s="81" t="s">
        <v>41</v>
      </c>
      <c r="C10" s="43"/>
      <c r="D10" s="51"/>
      <c r="E10" s="53"/>
      <c r="F10" s="44"/>
      <c r="G10" s="45"/>
      <c r="H10" s="45"/>
      <c r="I10" s="45"/>
      <c r="J10" s="54"/>
      <c r="K10" s="46"/>
      <c r="L10" s="47"/>
      <c r="M10" s="47"/>
      <c r="N10" s="47"/>
      <c r="O10" s="48"/>
    </row>
    <row r="11" spans="1:15" s="2" customFormat="1" x14ac:dyDescent="0.25">
      <c r="A11" s="39">
        <v>1</v>
      </c>
      <c r="B11" s="40" t="s">
        <v>60</v>
      </c>
      <c r="C11" s="41" t="s">
        <v>46</v>
      </c>
      <c r="D11" s="80">
        <v>60</v>
      </c>
      <c r="E11" s="73"/>
      <c r="F11" s="74"/>
      <c r="G11" s="84">
        <f t="shared" ref="G11" si="0">E11*F11</f>
        <v>0</v>
      </c>
      <c r="H11" s="84"/>
      <c r="I11" s="84"/>
      <c r="J11" s="85">
        <f t="shared" ref="J11" si="1">I11+H11+G11</f>
        <v>0</v>
      </c>
      <c r="K11" s="86">
        <f t="shared" ref="K11" si="2">ROUND(D11*E11,2)</f>
        <v>0</v>
      </c>
      <c r="L11" s="84">
        <f t="shared" ref="L11" si="3">ROUND(D11*G11,2)</f>
        <v>0</v>
      </c>
      <c r="M11" s="84">
        <f t="shared" ref="M11" si="4">ROUND(D11*H11,2)</f>
        <v>0</v>
      </c>
      <c r="N11" s="84">
        <f t="shared" ref="N11" si="5">ROUND(D11*I11,2)</f>
        <v>0</v>
      </c>
      <c r="O11" s="85">
        <f t="shared" ref="O11" si="6">L11+M11+N11</f>
        <v>0</v>
      </c>
    </row>
    <row r="12" spans="1:15" s="2" customFormat="1" ht="15" customHeight="1" x14ac:dyDescent="0.25">
      <c r="A12" s="39">
        <v>2</v>
      </c>
      <c r="B12" s="40" t="s">
        <v>47</v>
      </c>
      <c r="C12" s="41" t="s">
        <v>50</v>
      </c>
      <c r="D12" s="80">
        <v>2</v>
      </c>
      <c r="E12" s="73"/>
      <c r="F12" s="74"/>
      <c r="G12" s="84">
        <f t="shared" ref="G12" si="7">E12*F12</f>
        <v>0</v>
      </c>
      <c r="H12" s="84"/>
      <c r="I12" s="84"/>
      <c r="J12" s="85">
        <f t="shared" ref="J12" si="8">I12+H12+G12</f>
        <v>0</v>
      </c>
      <c r="K12" s="86">
        <f t="shared" ref="K12" si="9">ROUND(D12*E12,2)</f>
        <v>0</v>
      </c>
      <c r="L12" s="84">
        <f t="shared" ref="L12" si="10">ROUND(D12*G12,2)</f>
        <v>0</v>
      </c>
      <c r="M12" s="84">
        <f t="shared" ref="M12" si="11">ROUND(D12*H12,2)</f>
        <v>0</v>
      </c>
      <c r="N12" s="84">
        <f t="shared" ref="N12" si="12">ROUND(D12*I12,2)</f>
        <v>0</v>
      </c>
      <c r="O12" s="85">
        <f t="shared" ref="O12" si="13">L12+M12+N12</f>
        <v>0</v>
      </c>
    </row>
    <row r="13" spans="1:15" s="2" customFormat="1" ht="15" customHeight="1" x14ac:dyDescent="0.25">
      <c r="A13" s="39">
        <v>3</v>
      </c>
      <c r="B13" s="40" t="s">
        <v>48</v>
      </c>
      <c r="C13" s="41" t="s">
        <v>46</v>
      </c>
      <c r="D13" s="80">
        <v>60</v>
      </c>
      <c r="E13" s="73"/>
      <c r="F13" s="74"/>
      <c r="G13" s="84">
        <f t="shared" ref="G13:G14" si="14">E13*F13</f>
        <v>0</v>
      </c>
      <c r="H13" s="84"/>
      <c r="I13" s="84"/>
      <c r="J13" s="85">
        <f t="shared" ref="J13:J14" si="15">I13+H13+G13</f>
        <v>0</v>
      </c>
      <c r="K13" s="86">
        <f t="shared" ref="K13:K14" si="16">ROUND(D13*E13,2)</f>
        <v>0</v>
      </c>
      <c r="L13" s="84">
        <f t="shared" ref="L13:L14" si="17">ROUND(D13*G13,2)</f>
        <v>0</v>
      </c>
      <c r="M13" s="84">
        <f t="shared" ref="M13:M14" si="18">ROUND(D13*H13,2)</f>
        <v>0</v>
      </c>
      <c r="N13" s="84">
        <f t="shared" ref="N13:N14" si="19">ROUND(D13*I13,2)</f>
        <v>0</v>
      </c>
      <c r="O13" s="85">
        <f t="shared" ref="O13:O14" si="20">L13+M13+N13</f>
        <v>0</v>
      </c>
    </row>
    <row r="14" spans="1:15" s="2" customFormat="1" x14ac:dyDescent="0.25">
      <c r="A14" s="39">
        <v>4</v>
      </c>
      <c r="B14" s="40" t="s">
        <v>49</v>
      </c>
      <c r="C14" s="41" t="s">
        <v>50</v>
      </c>
      <c r="D14" s="80">
        <v>2</v>
      </c>
      <c r="E14" s="73"/>
      <c r="F14" s="74"/>
      <c r="G14" s="84">
        <f t="shared" si="14"/>
        <v>0</v>
      </c>
      <c r="H14" s="84"/>
      <c r="I14" s="84"/>
      <c r="J14" s="85">
        <f t="shared" si="15"/>
        <v>0</v>
      </c>
      <c r="K14" s="86">
        <f t="shared" si="16"/>
        <v>0</v>
      </c>
      <c r="L14" s="84">
        <f t="shared" si="17"/>
        <v>0</v>
      </c>
      <c r="M14" s="84">
        <f t="shared" si="18"/>
        <v>0</v>
      </c>
      <c r="N14" s="84">
        <f t="shared" si="19"/>
        <v>0</v>
      </c>
      <c r="O14" s="85">
        <f t="shared" si="20"/>
        <v>0</v>
      </c>
    </row>
    <row r="15" spans="1:15" s="2" customFormat="1" ht="14.45" customHeight="1" x14ac:dyDescent="0.25">
      <c r="A15" s="39">
        <v>5</v>
      </c>
      <c r="B15" s="40" t="s">
        <v>59</v>
      </c>
      <c r="C15" s="41" t="s">
        <v>46</v>
      </c>
      <c r="D15" s="80">
        <v>75</v>
      </c>
      <c r="E15" s="73"/>
      <c r="F15" s="74"/>
      <c r="G15" s="84">
        <f t="shared" ref="G15:G23" si="21">E15*F15</f>
        <v>0</v>
      </c>
      <c r="H15" s="84"/>
      <c r="I15" s="84"/>
      <c r="J15" s="85">
        <f t="shared" ref="J15:J23" si="22">I15+H15+G15</f>
        <v>0</v>
      </c>
      <c r="K15" s="86">
        <f t="shared" ref="K15:K23" si="23">ROUND(D15*E15,2)</f>
        <v>0</v>
      </c>
      <c r="L15" s="84">
        <f t="shared" ref="L15:L23" si="24">ROUND(D15*G15,2)</f>
        <v>0</v>
      </c>
      <c r="M15" s="84">
        <f t="shared" ref="M15:M23" si="25">ROUND(D15*H15,2)</f>
        <v>0</v>
      </c>
      <c r="N15" s="84">
        <f t="shared" ref="N15:N23" si="26">ROUND(D15*I15,2)</f>
        <v>0</v>
      </c>
      <c r="O15" s="85">
        <f t="shared" ref="O15:O23" si="27">L15+M15+N15</f>
        <v>0</v>
      </c>
    </row>
    <row r="16" spans="1:15" s="2" customFormat="1" ht="15.6" customHeight="1" x14ac:dyDescent="0.25">
      <c r="A16" s="39">
        <v>6</v>
      </c>
      <c r="B16" s="40" t="s">
        <v>51</v>
      </c>
      <c r="C16" s="41" t="s">
        <v>40</v>
      </c>
      <c r="D16" s="80">
        <v>1</v>
      </c>
      <c r="E16" s="73"/>
      <c r="F16" s="74"/>
      <c r="G16" s="84">
        <f t="shared" si="21"/>
        <v>0</v>
      </c>
      <c r="H16" s="84"/>
      <c r="I16" s="84"/>
      <c r="J16" s="85">
        <f t="shared" si="22"/>
        <v>0</v>
      </c>
      <c r="K16" s="86">
        <f t="shared" si="23"/>
        <v>0</v>
      </c>
      <c r="L16" s="84">
        <f t="shared" si="24"/>
        <v>0</v>
      </c>
      <c r="M16" s="84">
        <f t="shared" si="25"/>
        <v>0</v>
      </c>
      <c r="N16" s="84">
        <f t="shared" si="26"/>
        <v>0</v>
      </c>
      <c r="O16" s="85">
        <f t="shared" si="27"/>
        <v>0</v>
      </c>
    </row>
    <row r="17" spans="1:15" s="2" customFormat="1" ht="15" customHeight="1" x14ac:dyDescent="0.25">
      <c r="A17" s="39">
        <v>7</v>
      </c>
      <c r="B17" s="40" t="s">
        <v>52</v>
      </c>
      <c r="C17" s="41" t="s">
        <v>40</v>
      </c>
      <c r="D17" s="80">
        <v>1</v>
      </c>
      <c r="E17" s="73"/>
      <c r="F17" s="74"/>
      <c r="G17" s="84">
        <f t="shared" si="21"/>
        <v>0</v>
      </c>
      <c r="H17" s="84"/>
      <c r="I17" s="84"/>
      <c r="J17" s="85">
        <f t="shared" si="22"/>
        <v>0</v>
      </c>
      <c r="K17" s="86">
        <f t="shared" si="23"/>
        <v>0</v>
      </c>
      <c r="L17" s="84">
        <f t="shared" si="24"/>
        <v>0</v>
      </c>
      <c r="M17" s="84">
        <f t="shared" si="25"/>
        <v>0</v>
      </c>
      <c r="N17" s="84">
        <f t="shared" si="26"/>
        <v>0</v>
      </c>
      <c r="O17" s="85">
        <f t="shared" si="27"/>
        <v>0</v>
      </c>
    </row>
    <row r="18" spans="1:15" s="2" customFormat="1" ht="16.149999999999999" customHeight="1" x14ac:dyDescent="0.25">
      <c r="A18" s="39">
        <v>8</v>
      </c>
      <c r="B18" s="40" t="s">
        <v>53</v>
      </c>
      <c r="C18" s="41" t="s">
        <v>40</v>
      </c>
      <c r="D18" s="80">
        <v>1</v>
      </c>
      <c r="E18" s="73"/>
      <c r="F18" s="74"/>
      <c r="G18" s="84">
        <f t="shared" si="21"/>
        <v>0</v>
      </c>
      <c r="H18" s="84"/>
      <c r="I18" s="84"/>
      <c r="J18" s="85">
        <f t="shared" si="22"/>
        <v>0</v>
      </c>
      <c r="K18" s="86">
        <f t="shared" si="23"/>
        <v>0</v>
      </c>
      <c r="L18" s="84">
        <f t="shared" si="24"/>
        <v>0</v>
      </c>
      <c r="M18" s="84">
        <f t="shared" si="25"/>
        <v>0</v>
      </c>
      <c r="N18" s="84">
        <f t="shared" si="26"/>
        <v>0</v>
      </c>
      <c r="O18" s="85">
        <f t="shared" si="27"/>
        <v>0</v>
      </c>
    </row>
    <row r="19" spans="1:15" s="2" customFormat="1" ht="16.149999999999999" customHeight="1" x14ac:dyDescent="0.25">
      <c r="A19" s="39">
        <v>9</v>
      </c>
      <c r="B19" s="40" t="s">
        <v>54</v>
      </c>
      <c r="C19" s="41" t="s">
        <v>40</v>
      </c>
      <c r="D19" s="80">
        <v>1</v>
      </c>
      <c r="E19" s="73"/>
      <c r="F19" s="74"/>
      <c r="G19" s="84">
        <f t="shared" si="21"/>
        <v>0</v>
      </c>
      <c r="H19" s="84"/>
      <c r="I19" s="84"/>
      <c r="J19" s="85">
        <f t="shared" si="22"/>
        <v>0</v>
      </c>
      <c r="K19" s="86">
        <f t="shared" si="23"/>
        <v>0</v>
      </c>
      <c r="L19" s="84">
        <f t="shared" si="24"/>
        <v>0</v>
      </c>
      <c r="M19" s="84">
        <f t="shared" si="25"/>
        <v>0</v>
      </c>
      <c r="N19" s="84">
        <f t="shared" si="26"/>
        <v>0</v>
      </c>
      <c r="O19" s="85">
        <f t="shared" si="27"/>
        <v>0</v>
      </c>
    </row>
    <row r="20" spans="1:15" s="2" customFormat="1" ht="15.6" customHeight="1" x14ac:dyDescent="0.25">
      <c r="A20" s="39">
        <v>10</v>
      </c>
      <c r="B20" s="40" t="s">
        <v>55</v>
      </c>
      <c r="C20" s="41" t="s">
        <v>50</v>
      </c>
      <c r="D20" s="80">
        <v>1</v>
      </c>
      <c r="E20" s="73"/>
      <c r="F20" s="74"/>
      <c r="G20" s="84">
        <f t="shared" si="21"/>
        <v>0</v>
      </c>
      <c r="H20" s="84"/>
      <c r="I20" s="84"/>
      <c r="J20" s="85">
        <f t="shared" si="22"/>
        <v>0</v>
      </c>
      <c r="K20" s="86">
        <f t="shared" si="23"/>
        <v>0</v>
      </c>
      <c r="L20" s="84">
        <f t="shared" si="24"/>
        <v>0</v>
      </c>
      <c r="M20" s="84">
        <f t="shared" si="25"/>
        <v>0</v>
      </c>
      <c r="N20" s="84">
        <f t="shared" si="26"/>
        <v>0</v>
      </c>
      <c r="O20" s="85">
        <f t="shared" si="27"/>
        <v>0</v>
      </c>
    </row>
    <row r="21" spans="1:15" s="2" customFormat="1" ht="14.45" customHeight="1" x14ac:dyDescent="0.25">
      <c r="A21" s="39">
        <v>11</v>
      </c>
      <c r="B21" s="40" t="s">
        <v>56</v>
      </c>
      <c r="C21" s="41" t="s">
        <v>40</v>
      </c>
      <c r="D21" s="80">
        <v>1</v>
      </c>
      <c r="E21" s="73"/>
      <c r="F21" s="74"/>
      <c r="G21" s="84">
        <f t="shared" si="21"/>
        <v>0</v>
      </c>
      <c r="H21" s="84"/>
      <c r="I21" s="84"/>
      <c r="J21" s="85">
        <f t="shared" si="22"/>
        <v>0</v>
      </c>
      <c r="K21" s="86">
        <f t="shared" si="23"/>
        <v>0</v>
      </c>
      <c r="L21" s="84">
        <f t="shared" si="24"/>
        <v>0</v>
      </c>
      <c r="M21" s="84">
        <f t="shared" si="25"/>
        <v>0</v>
      </c>
      <c r="N21" s="84">
        <f t="shared" si="26"/>
        <v>0</v>
      </c>
      <c r="O21" s="85">
        <f t="shared" si="27"/>
        <v>0</v>
      </c>
    </row>
    <row r="22" spans="1:15" s="2" customFormat="1" ht="15" customHeight="1" x14ac:dyDescent="0.25">
      <c r="A22" s="39">
        <v>12</v>
      </c>
      <c r="B22" s="40" t="s">
        <v>57</v>
      </c>
      <c r="C22" s="41" t="s">
        <v>50</v>
      </c>
      <c r="D22" s="80">
        <v>2</v>
      </c>
      <c r="E22" s="73"/>
      <c r="F22" s="74"/>
      <c r="G22" s="84">
        <f t="shared" si="21"/>
        <v>0</v>
      </c>
      <c r="H22" s="84"/>
      <c r="I22" s="84"/>
      <c r="J22" s="85">
        <f t="shared" si="22"/>
        <v>0</v>
      </c>
      <c r="K22" s="86">
        <f t="shared" si="23"/>
        <v>0</v>
      </c>
      <c r="L22" s="84">
        <f t="shared" si="24"/>
        <v>0</v>
      </c>
      <c r="M22" s="84">
        <f t="shared" si="25"/>
        <v>0</v>
      </c>
      <c r="N22" s="84">
        <f t="shared" si="26"/>
        <v>0</v>
      </c>
      <c r="O22" s="85">
        <f t="shared" si="27"/>
        <v>0</v>
      </c>
    </row>
    <row r="23" spans="1:15" s="2" customFormat="1" ht="14.45" customHeight="1" x14ac:dyDescent="0.25">
      <c r="A23" s="39">
        <v>13</v>
      </c>
      <c r="B23" s="40" t="s">
        <v>58</v>
      </c>
      <c r="C23" s="41" t="s">
        <v>2</v>
      </c>
      <c r="D23" s="80">
        <v>18</v>
      </c>
      <c r="E23" s="73"/>
      <c r="F23" s="74"/>
      <c r="G23" s="84">
        <f t="shared" si="21"/>
        <v>0</v>
      </c>
      <c r="H23" s="84"/>
      <c r="I23" s="84"/>
      <c r="J23" s="85">
        <f t="shared" si="22"/>
        <v>0</v>
      </c>
      <c r="K23" s="86">
        <f t="shared" si="23"/>
        <v>0</v>
      </c>
      <c r="L23" s="84">
        <f t="shared" si="24"/>
        <v>0</v>
      </c>
      <c r="M23" s="84">
        <f t="shared" si="25"/>
        <v>0</v>
      </c>
      <c r="N23" s="84">
        <f t="shared" si="26"/>
        <v>0</v>
      </c>
      <c r="O23" s="85">
        <f t="shared" si="27"/>
        <v>0</v>
      </c>
    </row>
    <row r="24" spans="1:15" s="2" customFormat="1" ht="14.65" customHeight="1" thickBot="1" x14ac:dyDescent="0.3">
      <c r="A24" s="39"/>
      <c r="B24" s="40"/>
      <c r="C24" s="41"/>
      <c r="D24" s="52"/>
      <c r="E24" s="73"/>
      <c r="F24" s="74"/>
      <c r="G24" s="74"/>
      <c r="H24" s="74"/>
      <c r="I24" s="74"/>
      <c r="J24" s="75"/>
      <c r="K24" s="73"/>
      <c r="L24" s="74"/>
      <c r="M24" s="74"/>
      <c r="N24" s="74"/>
      <c r="O24" s="75"/>
    </row>
    <row r="25" spans="1:15" s="2" customFormat="1" x14ac:dyDescent="0.25">
      <c r="A25" s="139" t="s">
        <v>35</v>
      </c>
      <c r="B25" s="140"/>
      <c r="C25" s="140"/>
      <c r="D25" s="140"/>
      <c r="E25" s="140"/>
      <c r="F25" s="140"/>
      <c r="G25" s="140"/>
      <c r="H25" s="140"/>
      <c r="I25" s="140"/>
      <c r="J25" s="141"/>
      <c r="K25" s="87">
        <f>ROUND(SUM(K11:K24),2)</f>
        <v>0</v>
      </c>
      <c r="L25" s="88">
        <f>ROUND(SUM(L11:L24),2)</f>
        <v>0</v>
      </c>
      <c r="M25" s="88">
        <f>ROUND(SUM(M11:M24),2)</f>
        <v>0</v>
      </c>
      <c r="N25" s="88">
        <f>ROUND(SUM(N11:N24),2)</f>
        <v>0</v>
      </c>
      <c r="O25" s="89">
        <f>ROUND(SUM(O11:O24),2)</f>
        <v>0</v>
      </c>
    </row>
    <row r="26" spans="1:15" ht="14.25" customHeight="1" x14ac:dyDescent="0.25">
      <c r="A26" s="142"/>
      <c r="B26" s="143"/>
      <c r="C26" s="143"/>
      <c r="D26" s="143"/>
      <c r="E26" s="143"/>
      <c r="F26" s="143"/>
      <c r="G26" s="143"/>
      <c r="H26" s="143"/>
      <c r="I26" s="143"/>
      <c r="J26" s="144"/>
      <c r="K26" s="90"/>
      <c r="L26" s="91"/>
      <c r="M26" s="92"/>
      <c r="N26" s="91"/>
      <c r="O26" s="93"/>
    </row>
    <row r="27" spans="1:15" ht="15.75" customHeight="1" thickBot="1" x14ac:dyDescent="0.3">
      <c r="A27" s="145" t="s">
        <v>34</v>
      </c>
      <c r="B27" s="146"/>
      <c r="C27" s="146"/>
      <c r="D27" s="146"/>
      <c r="E27" s="146"/>
      <c r="F27" s="146"/>
      <c r="G27" s="146"/>
      <c r="H27" s="146"/>
      <c r="I27" s="146"/>
      <c r="J27" s="147"/>
      <c r="K27" s="94"/>
      <c r="L27" s="95"/>
      <c r="M27" s="95"/>
      <c r="N27" s="95"/>
      <c r="O27" s="96">
        <f>ROUND(O25+O26,2)</f>
        <v>0</v>
      </c>
    </row>
    <row r="28" spans="1:15" ht="21.75" customHeight="1" x14ac:dyDescent="0.25">
      <c r="A28" s="4"/>
      <c r="B28" s="4"/>
      <c r="C28" s="4"/>
      <c r="D28" s="4"/>
      <c r="E28" s="4"/>
      <c r="F28" s="60"/>
    </row>
    <row r="29" spans="1:15" ht="21" customHeight="1" x14ac:dyDescent="0.25">
      <c r="A29" s="76"/>
      <c r="B29" s="56"/>
      <c r="C29" s="77"/>
      <c r="D29" s="135"/>
      <c r="E29" s="135"/>
      <c r="F29" s="60"/>
      <c r="I29" s="154"/>
      <c r="J29" s="154"/>
      <c r="K29" s="154"/>
      <c r="L29" s="154"/>
    </row>
    <row r="30" spans="1:15" x14ac:dyDescent="0.25">
      <c r="A30" s="5"/>
      <c r="B30" s="6"/>
      <c r="C30" s="6"/>
      <c r="D30" s="6"/>
      <c r="E30" s="5"/>
      <c r="F30" s="60"/>
    </row>
    <row r="31" spans="1:15" x14ac:dyDescent="0.25">
      <c r="A31" s="7"/>
      <c r="B31" s="8"/>
      <c r="C31" s="9"/>
      <c r="D31" s="9"/>
      <c r="E31" s="10"/>
      <c r="F31" s="60"/>
    </row>
    <row r="32" spans="1:15" x14ac:dyDescent="0.25">
      <c r="A32" s="7"/>
      <c r="B32" s="8"/>
      <c r="C32" s="9"/>
      <c r="D32" s="9"/>
      <c r="E32" s="10"/>
      <c r="F32" s="60"/>
    </row>
    <row r="33" spans="1:6" x14ac:dyDescent="0.25">
      <c r="A33" s="7"/>
      <c r="B33" s="8"/>
      <c r="C33" s="9"/>
      <c r="D33" s="10"/>
      <c r="E33" s="10"/>
      <c r="F33" s="60"/>
    </row>
    <row r="34" spans="1:6" x14ac:dyDescent="0.2">
      <c r="A34" s="11"/>
      <c r="B34" s="78"/>
      <c r="C34" s="3"/>
      <c r="D34" s="3"/>
    </row>
    <row r="35" spans="1:6" ht="15" customHeight="1" x14ac:dyDescent="0.25">
      <c r="B35" s="13"/>
    </row>
    <row r="36" spans="1:6" x14ac:dyDescent="0.25">
      <c r="C36" s="79"/>
      <c r="D36" s="79"/>
    </row>
    <row r="38" spans="1:6" x14ac:dyDescent="0.25">
      <c r="B38" s="13"/>
    </row>
    <row r="39" spans="1:6" x14ac:dyDescent="0.25">
      <c r="B39" s="13"/>
    </row>
    <row r="40" spans="1:6" x14ac:dyDescent="0.25">
      <c r="B40" s="13"/>
    </row>
    <row r="41" spans="1:6" x14ac:dyDescent="0.25">
      <c r="B41" s="14"/>
    </row>
    <row r="42" spans="1:6" x14ac:dyDescent="0.25">
      <c r="B42" s="14"/>
    </row>
    <row r="43" spans="1:6" x14ac:dyDescent="0.25">
      <c r="B43" s="14"/>
    </row>
    <row r="44" spans="1:6" x14ac:dyDescent="0.25">
      <c r="B44" s="14"/>
    </row>
    <row r="45" spans="1:6" x14ac:dyDescent="0.25">
      <c r="B45" s="14"/>
    </row>
    <row r="46" spans="1:6" x14ac:dyDescent="0.25">
      <c r="B46" s="14"/>
    </row>
    <row r="47" spans="1:6" x14ac:dyDescent="0.25">
      <c r="B47" s="14"/>
    </row>
    <row r="48" spans="1:6" x14ac:dyDescent="0.25">
      <c r="B48" s="14"/>
    </row>
    <row r="49" spans="2:2" x14ac:dyDescent="0.25">
      <c r="B49" s="14"/>
    </row>
    <row r="50" spans="2:2" x14ac:dyDescent="0.25">
      <c r="B50" s="14"/>
    </row>
    <row r="51" spans="2:2" x14ac:dyDescent="0.25">
      <c r="B51" s="14"/>
    </row>
    <row r="52" spans="2:2" x14ac:dyDescent="0.25">
      <c r="B52" s="14"/>
    </row>
    <row r="53" spans="2:2" x14ac:dyDescent="0.25">
      <c r="B53" s="14"/>
    </row>
    <row r="54" spans="2:2" x14ac:dyDescent="0.25">
      <c r="B54" s="14"/>
    </row>
    <row r="55" spans="2:2" x14ac:dyDescent="0.25">
      <c r="B55" s="14"/>
    </row>
    <row r="56" spans="2:2" x14ac:dyDescent="0.25">
      <c r="B56" s="14"/>
    </row>
  </sheetData>
  <mergeCells count="15">
    <mergeCell ref="K6:M6"/>
    <mergeCell ref="N6:O6"/>
    <mergeCell ref="A6:B6"/>
    <mergeCell ref="A1:B1"/>
    <mergeCell ref="D29:E29"/>
    <mergeCell ref="E7:J7"/>
    <mergeCell ref="K7:O7"/>
    <mergeCell ref="A25:J25"/>
    <mergeCell ref="A26:J26"/>
    <mergeCell ref="A27:J27"/>
    <mergeCell ref="A7:A8"/>
    <mergeCell ref="B7:B8"/>
    <mergeCell ref="C7:C8"/>
    <mergeCell ref="D7:D8"/>
    <mergeCell ref="I29:L29"/>
  </mergeCells>
  <phoneticPr fontId="41" type="noConversion"/>
  <printOptions horizontalCentered="1"/>
  <pageMargins left="0.7" right="0.7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2</vt:i4>
      </vt:variant>
    </vt:vector>
  </HeadingPairs>
  <TitlesOfParts>
    <vt:vector size="5" baseType="lpstr">
      <vt:lpstr>Buvniecibas koptame</vt:lpstr>
      <vt:lpstr>Kopsavilkums</vt:lpstr>
      <vt:lpstr>Lokālā tāme</vt:lpstr>
      <vt:lpstr>'Lokālā tāme'!Drukas_apgabals</vt:lpstr>
      <vt:lpstr>'Lokālā tāme'!Drukāt_virsrakstus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2025-10-22T06:30:14Z</dcterms:modified>
  <cp:category/>
</cp:coreProperties>
</file>