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2"/>
  </bookViews>
  <sheets>
    <sheet name="dalībnieki" sheetId="2" r:id="rId1"/>
    <sheet name="kopvērtējums" sheetId="1" r:id="rId2"/>
    <sheet name="3.posms" sheetId="5" r:id="rId3"/>
    <sheet name="2.posms" sheetId="4" r:id="rId4"/>
    <sheet name="1.posms" sheetId="3" r:id="rId5"/>
  </sheets>
  <definedNames>
    <definedName name="_xlnm.Print_Area" localSheetId="4">'1.posms'!$A$1:$AN$45</definedName>
    <definedName name="_xlnm.Print_Area" localSheetId="3">'2.posms'!$A$1:$AN$41</definedName>
    <definedName name="_xlnm.Print_Area" localSheetId="2">'3.posms'!$A$1:$AN$38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/>
  <c r="U17" i="1"/>
  <c r="H3" i="5"/>
  <c r="AX1" i="5"/>
  <c r="AQ1" i="5"/>
  <c r="AU1" i="5" s="1"/>
  <c r="A23" i="5"/>
  <c r="A22" i="5"/>
  <c r="BK20" i="5"/>
  <c r="BJ20" i="5"/>
  <c r="BI20" i="5"/>
  <c r="BH20" i="5"/>
  <c r="BG20" i="5"/>
  <c r="BF20" i="5"/>
  <c r="BE20" i="5"/>
  <c r="BD20" i="5"/>
  <c r="BC20" i="5"/>
  <c r="BB20" i="5"/>
  <c r="BA20" i="5"/>
  <c r="AY20" i="5"/>
  <c r="AX20" i="5"/>
  <c r="AW20" i="5"/>
  <c r="AV20" i="5"/>
  <c r="AU20" i="5"/>
  <c r="AT20" i="5"/>
  <c r="AS20" i="5"/>
  <c r="AR20" i="5"/>
  <c r="AQ20" i="5"/>
  <c r="AP20" i="5"/>
  <c r="AO20" i="5"/>
  <c r="AM20" i="5"/>
  <c r="BK19" i="5"/>
  <c r="BJ19" i="5"/>
  <c r="BI19" i="5"/>
  <c r="BH19" i="5"/>
  <c r="BG19" i="5"/>
  <c r="BF19" i="5"/>
  <c r="BE19" i="5"/>
  <c r="BD19" i="5"/>
  <c r="BC19" i="5"/>
  <c r="BB19" i="5"/>
  <c r="BL19" i="5" s="1"/>
  <c r="BA19" i="5"/>
  <c r="AY19" i="5"/>
  <c r="AX19" i="5"/>
  <c r="AW19" i="5"/>
  <c r="AV19" i="5"/>
  <c r="AU19" i="5"/>
  <c r="AT19" i="5"/>
  <c r="AS19" i="5"/>
  <c r="AR19" i="5"/>
  <c r="AQ19" i="5"/>
  <c r="AP19" i="5"/>
  <c r="AO19" i="5"/>
  <c r="AM19" i="5"/>
  <c r="M19" i="5"/>
  <c r="I19" i="5" s="1"/>
  <c r="F19" i="5" s="1"/>
  <c r="E19" i="5" s="1"/>
  <c r="BK18" i="5"/>
  <c r="BJ18" i="5"/>
  <c r="BI18" i="5"/>
  <c r="BH18" i="5"/>
  <c r="BG18" i="5"/>
  <c r="BF18" i="5"/>
  <c r="BE18" i="5"/>
  <c r="BD18" i="5"/>
  <c r="BC18" i="5"/>
  <c r="BB18" i="5"/>
  <c r="BL18" i="5" s="1"/>
  <c r="BA18" i="5"/>
  <c r="AY18" i="5"/>
  <c r="AX18" i="5"/>
  <c r="AW18" i="5"/>
  <c r="AV18" i="5"/>
  <c r="AU18" i="5"/>
  <c r="AT18" i="5"/>
  <c r="AS18" i="5"/>
  <c r="AR18" i="5"/>
  <c r="AQ18" i="5"/>
  <c r="AP18" i="5"/>
  <c r="AO18" i="5"/>
  <c r="M18" i="5" s="1"/>
  <c r="I18" i="5" s="1"/>
  <c r="F18" i="5" s="1"/>
  <c r="E18" i="5" s="1"/>
  <c r="AM18" i="5"/>
  <c r="BK17" i="5"/>
  <c r="BJ17" i="5"/>
  <c r="BI17" i="5"/>
  <c r="BH17" i="5"/>
  <c r="BG17" i="5"/>
  <c r="BF17" i="5"/>
  <c r="BE17" i="5"/>
  <c r="BD17" i="5"/>
  <c r="BC17" i="5"/>
  <c r="BB17" i="5"/>
  <c r="BA17" i="5"/>
  <c r="AY17" i="5"/>
  <c r="AX17" i="5"/>
  <c r="AW17" i="5"/>
  <c r="AV17" i="5"/>
  <c r="AU17" i="5"/>
  <c r="AT17" i="5"/>
  <c r="AS17" i="5"/>
  <c r="AR17" i="5"/>
  <c r="AQ17" i="5"/>
  <c r="AP17" i="5"/>
  <c r="M17" i="5" s="1"/>
  <c r="I17" i="5" s="1"/>
  <c r="F17" i="5" s="1"/>
  <c r="E17" i="5" s="1"/>
  <c r="AO17" i="5"/>
  <c r="AM17" i="5"/>
  <c r="BK16" i="5"/>
  <c r="BJ16" i="5"/>
  <c r="BI16" i="5"/>
  <c r="BH16" i="5"/>
  <c r="BG16" i="5"/>
  <c r="BF16" i="5"/>
  <c r="BE16" i="5"/>
  <c r="BD16" i="5"/>
  <c r="BC16" i="5"/>
  <c r="BB16" i="5"/>
  <c r="BA16" i="5"/>
  <c r="AY16" i="5"/>
  <c r="AX16" i="5"/>
  <c r="AW16" i="5"/>
  <c r="AV16" i="5"/>
  <c r="AU16" i="5"/>
  <c r="AT16" i="5"/>
  <c r="AS16" i="5"/>
  <c r="AR16" i="5"/>
  <c r="AQ16" i="5"/>
  <c r="AP16" i="5"/>
  <c r="AO16" i="5"/>
  <c r="AM16" i="5"/>
  <c r="BK15" i="5"/>
  <c r="BJ15" i="5"/>
  <c r="BI15" i="5"/>
  <c r="BH15" i="5"/>
  <c r="BG15" i="5"/>
  <c r="BF15" i="5"/>
  <c r="BE15" i="5"/>
  <c r="BD15" i="5"/>
  <c r="BC15" i="5"/>
  <c r="BB15" i="5"/>
  <c r="BA15" i="5"/>
  <c r="AY15" i="5"/>
  <c r="AX15" i="5"/>
  <c r="AW15" i="5"/>
  <c r="AV15" i="5"/>
  <c r="AU15" i="5"/>
  <c r="AT15" i="5"/>
  <c r="AS15" i="5"/>
  <c r="AR15" i="5"/>
  <c r="AQ15" i="5"/>
  <c r="AP15" i="5"/>
  <c r="AO15" i="5"/>
  <c r="AM15" i="5"/>
  <c r="BK14" i="5"/>
  <c r="BJ14" i="5"/>
  <c r="BI14" i="5"/>
  <c r="BH14" i="5"/>
  <c r="BG14" i="5"/>
  <c r="BF14" i="5"/>
  <c r="BE14" i="5"/>
  <c r="BD14" i="5"/>
  <c r="BC14" i="5"/>
  <c r="BB14" i="5"/>
  <c r="BA14" i="5"/>
  <c r="AY14" i="5"/>
  <c r="AX14" i="5"/>
  <c r="AW14" i="5"/>
  <c r="AV14" i="5"/>
  <c r="AU14" i="5"/>
  <c r="AT14" i="5"/>
  <c r="AS14" i="5"/>
  <c r="AR14" i="5"/>
  <c r="AQ14" i="5"/>
  <c r="AP14" i="5"/>
  <c r="AO14" i="5"/>
  <c r="AM14" i="5"/>
  <c r="BK13" i="5"/>
  <c r="BJ13" i="5"/>
  <c r="BI13" i="5"/>
  <c r="BH13" i="5"/>
  <c r="BG13" i="5"/>
  <c r="BF13" i="5"/>
  <c r="BE13" i="5"/>
  <c r="BD13" i="5"/>
  <c r="BC13" i="5"/>
  <c r="BB13" i="5"/>
  <c r="BA13" i="5"/>
  <c r="AY13" i="5"/>
  <c r="AX13" i="5"/>
  <c r="AW13" i="5"/>
  <c r="AV13" i="5"/>
  <c r="AU13" i="5"/>
  <c r="AT13" i="5"/>
  <c r="AS13" i="5"/>
  <c r="AR13" i="5"/>
  <c r="AQ13" i="5"/>
  <c r="AP13" i="5"/>
  <c r="AO13" i="5"/>
  <c r="AM13" i="5"/>
  <c r="BK12" i="5"/>
  <c r="BJ12" i="5"/>
  <c r="BI12" i="5"/>
  <c r="BH12" i="5"/>
  <c r="BG12" i="5"/>
  <c r="BF12" i="5"/>
  <c r="BE12" i="5"/>
  <c r="BD12" i="5"/>
  <c r="BC12" i="5"/>
  <c r="BB12" i="5"/>
  <c r="BA12" i="5"/>
  <c r="AY12" i="5"/>
  <c r="AX12" i="5"/>
  <c r="AW12" i="5"/>
  <c r="AV12" i="5"/>
  <c r="AU12" i="5"/>
  <c r="AT12" i="5"/>
  <c r="AS12" i="5"/>
  <c r="AR12" i="5"/>
  <c r="AQ12" i="5"/>
  <c r="AP12" i="5"/>
  <c r="AO12" i="5"/>
  <c r="AM12" i="5"/>
  <c r="BK11" i="5"/>
  <c r="BJ11" i="5"/>
  <c r="BI11" i="5"/>
  <c r="BH11" i="5"/>
  <c r="BG11" i="5"/>
  <c r="BF11" i="5"/>
  <c r="BE11" i="5"/>
  <c r="BD11" i="5"/>
  <c r="BC11" i="5"/>
  <c r="BB11" i="5"/>
  <c r="BL11" i="5" s="1"/>
  <c r="BA11" i="5"/>
  <c r="AY11" i="5"/>
  <c r="AX11" i="5"/>
  <c r="AW11" i="5"/>
  <c r="AV11" i="5"/>
  <c r="AU11" i="5"/>
  <c r="AT11" i="5"/>
  <c r="AS11" i="5"/>
  <c r="AR11" i="5"/>
  <c r="AQ11" i="5"/>
  <c r="AP11" i="5"/>
  <c r="AO11" i="5"/>
  <c r="AM11" i="5"/>
  <c r="M11" i="5"/>
  <c r="I11" i="5" s="1"/>
  <c r="F11" i="5" s="1"/>
  <c r="E11" i="5" s="1"/>
  <c r="BK10" i="5"/>
  <c r="BJ10" i="5"/>
  <c r="BI10" i="5"/>
  <c r="BH10" i="5"/>
  <c r="BG10" i="5"/>
  <c r="BF10" i="5"/>
  <c r="BE10" i="5"/>
  <c r="BD10" i="5"/>
  <c r="BC10" i="5"/>
  <c r="BB10" i="5"/>
  <c r="BL10" i="5" s="1"/>
  <c r="BA10" i="5"/>
  <c r="AY10" i="5"/>
  <c r="AX10" i="5"/>
  <c r="AW10" i="5"/>
  <c r="AV10" i="5"/>
  <c r="AU10" i="5"/>
  <c r="AT10" i="5"/>
  <c r="AS10" i="5"/>
  <c r="AR10" i="5"/>
  <c r="AQ10" i="5"/>
  <c r="AP10" i="5"/>
  <c r="AO10" i="5"/>
  <c r="M10" i="5" s="1"/>
  <c r="I10" i="5" s="1"/>
  <c r="F10" i="5" s="1"/>
  <c r="E10" i="5" s="1"/>
  <c r="AM10" i="5"/>
  <c r="BK9" i="5"/>
  <c r="BJ9" i="5"/>
  <c r="BI9" i="5"/>
  <c r="BH9" i="5"/>
  <c r="BG9" i="5"/>
  <c r="BF9" i="5"/>
  <c r="BE9" i="5"/>
  <c r="BD9" i="5"/>
  <c r="BC9" i="5"/>
  <c r="BB9" i="5"/>
  <c r="BA9" i="5"/>
  <c r="AY9" i="5"/>
  <c r="AX9" i="5"/>
  <c r="AW9" i="5"/>
  <c r="AV9" i="5"/>
  <c r="AU9" i="5"/>
  <c r="AT9" i="5"/>
  <c r="AS9" i="5"/>
  <c r="AR9" i="5"/>
  <c r="AQ9" i="5"/>
  <c r="AP9" i="5"/>
  <c r="M9" i="5" s="1"/>
  <c r="I9" i="5" s="1"/>
  <c r="F9" i="5" s="1"/>
  <c r="E9" i="5" s="1"/>
  <c r="AO9" i="5"/>
  <c r="AM9" i="5"/>
  <c r="BK8" i="5"/>
  <c r="BJ8" i="5"/>
  <c r="BI8" i="5"/>
  <c r="BH8" i="5"/>
  <c r="BG8" i="5"/>
  <c r="BF8" i="5"/>
  <c r="BE8" i="5"/>
  <c r="BD8" i="5"/>
  <c r="BC8" i="5"/>
  <c r="BB8" i="5"/>
  <c r="BA8" i="5"/>
  <c r="AY8" i="5"/>
  <c r="AX8" i="5"/>
  <c r="AW8" i="5"/>
  <c r="AV8" i="5"/>
  <c r="AU8" i="5"/>
  <c r="AT8" i="5"/>
  <c r="AS8" i="5"/>
  <c r="AR8" i="5"/>
  <c r="AQ8" i="5"/>
  <c r="AP8" i="5"/>
  <c r="AO8" i="5"/>
  <c r="AM8" i="5"/>
  <c r="BK7" i="5"/>
  <c r="BJ7" i="5"/>
  <c r="BI7" i="5"/>
  <c r="BH7" i="5"/>
  <c r="BG7" i="5"/>
  <c r="BF7" i="5"/>
  <c r="BE7" i="5"/>
  <c r="BD7" i="5"/>
  <c r="BC7" i="5"/>
  <c r="BB7" i="5"/>
  <c r="BA7" i="5"/>
  <c r="AY7" i="5"/>
  <c r="AX7" i="5"/>
  <c r="AW7" i="5"/>
  <c r="AV7" i="5"/>
  <c r="AU7" i="5"/>
  <c r="AT7" i="5"/>
  <c r="AS7" i="5"/>
  <c r="AR7" i="5"/>
  <c r="AQ7" i="5"/>
  <c r="AP7" i="5"/>
  <c r="AO7" i="5"/>
  <c r="AM7" i="5"/>
  <c r="BK6" i="5"/>
  <c r="BJ6" i="5"/>
  <c r="BI6" i="5"/>
  <c r="BH6" i="5"/>
  <c r="BG6" i="5"/>
  <c r="BF6" i="5"/>
  <c r="BE6" i="5"/>
  <c r="BD6" i="5"/>
  <c r="BC6" i="5"/>
  <c r="BB6" i="5"/>
  <c r="BA6" i="5"/>
  <c r="AY6" i="5"/>
  <c r="AX6" i="5"/>
  <c r="AW6" i="5"/>
  <c r="AV6" i="5"/>
  <c r="AU6" i="5"/>
  <c r="AT6" i="5"/>
  <c r="AS6" i="5"/>
  <c r="AR6" i="5"/>
  <c r="AQ6" i="5"/>
  <c r="AP6" i="5"/>
  <c r="AO6" i="5"/>
  <c r="AM6" i="5"/>
  <c r="BK5" i="5"/>
  <c r="BJ5" i="5"/>
  <c r="BI5" i="5"/>
  <c r="BH5" i="5"/>
  <c r="BG5" i="5"/>
  <c r="BF5" i="5"/>
  <c r="BE5" i="5"/>
  <c r="BD5" i="5"/>
  <c r="BC5" i="5"/>
  <c r="BB5" i="5"/>
  <c r="BA5" i="5"/>
  <c r="AY5" i="5"/>
  <c r="AX5" i="5"/>
  <c r="AW5" i="5"/>
  <c r="AV5" i="5"/>
  <c r="AU5" i="5"/>
  <c r="AT5" i="5"/>
  <c r="AS5" i="5"/>
  <c r="AR5" i="5"/>
  <c r="AQ5" i="5"/>
  <c r="AP5" i="5"/>
  <c r="AO5" i="5"/>
  <c r="AM5" i="5"/>
  <c r="H19" i="5"/>
  <c r="BN15" i="5" l="1"/>
  <c r="M5" i="5"/>
  <c r="I5" i="5" s="1"/>
  <c r="F5" i="5" s="1"/>
  <c r="E5" i="5" s="1"/>
  <c r="BL5" i="5"/>
  <c r="M7" i="5"/>
  <c r="I7" i="5" s="1"/>
  <c r="F7" i="5" s="1"/>
  <c r="E7" i="5" s="1"/>
  <c r="BL9" i="5"/>
  <c r="M12" i="5"/>
  <c r="I12" i="5" s="1"/>
  <c r="F12" i="5" s="1"/>
  <c r="E12" i="5" s="1"/>
  <c r="BL12" i="5"/>
  <c r="M13" i="5"/>
  <c r="I13" i="5" s="1"/>
  <c r="F13" i="5" s="1"/>
  <c r="E13" i="5" s="1"/>
  <c r="M15" i="5"/>
  <c r="I15" i="5" s="1"/>
  <c r="F15" i="5" s="1"/>
  <c r="E15" i="5" s="1"/>
  <c r="BL17" i="5"/>
  <c r="N17" i="5" s="1"/>
  <c r="M20" i="5"/>
  <c r="I20" i="5" s="1"/>
  <c r="F20" i="5" s="1"/>
  <c r="E20" i="5" s="1"/>
  <c r="BL20" i="5"/>
  <c r="BN9" i="5"/>
  <c r="BN11" i="5"/>
  <c r="BN17" i="5"/>
  <c r="BN19" i="5"/>
  <c r="M6" i="5"/>
  <c r="I6" i="5" s="1"/>
  <c r="F6" i="5" s="1"/>
  <c r="E6" i="5" s="1"/>
  <c r="BL6" i="5"/>
  <c r="BL7" i="5"/>
  <c r="BN7" i="5"/>
  <c r="M8" i="5"/>
  <c r="I8" i="5" s="1"/>
  <c r="F8" i="5" s="1"/>
  <c r="E8" i="5" s="1"/>
  <c r="BL8" i="5"/>
  <c r="BL13" i="5"/>
  <c r="BN13" i="5"/>
  <c r="M14" i="5"/>
  <c r="I14" i="5" s="1"/>
  <c r="F14" i="5" s="1"/>
  <c r="E14" i="5" s="1"/>
  <c r="BL14" i="5"/>
  <c r="N14" i="5" s="1"/>
  <c r="BL15" i="5"/>
  <c r="M16" i="5"/>
  <c r="I16" i="5" s="1"/>
  <c r="F16" i="5" s="1"/>
  <c r="E16" i="5" s="1"/>
  <c r="BL16" i="5"/>
  <c r="N6" i="5"/>
  <c r="N7" i="5"/>
  <c r="N8" i="5"/>
  <c r="N11" i="5"/>
  <c r="N12" i="5"/>
  <c r="N15" i="5"/>
  <c r="N16" i="5"/>
  <c r="N19" i="5"/>
  <c r="N20" i="5"/>
  <c r="N5" i="5"/>
  <c r="N9" i="5"/>
  <c r="N10" i="5"/>
  <c r="N13" i="5"/>
  <c r="N18" i="5"/>
  <c r="BM5" i="5"/>
  <c r="BO5" i="5" s="1"/>
  <c r="O5" i="5" s="1"/>
  <c r="BM6" i="5"/>
  <c r="H8" i="5"/>
  <c r="H10" i="5"/>
  <c r="H12" i="5"/>
  <c r="H14" i="5"/>
  <c r="H16" i="5"/>
  <c r="H18" i="5"/>
  <c r="H20" i="5"/>
  <c r="BM20" i="5"/>
  <c r="BO20" i="5" s="1"/>
  <c r="O20" i="5" s="1"/>
  <c r="BM19" i="5"/>
  <c r="BO19" i="5" s="1"/>
  <c r="O19" i="5" s="1"/>
  <c r="BM18" i="5"/>
  <c r="BO18" i="5" s="1"/>
  <c r="O18" i="5" s="1"/>
  <c r="BM17" i="5"/>
  <c r="BM16" i="5"/>
  <c r="BO16" i="5" s="1"/>
  <c r="O16" i="5" s="1"/>
  <c r="BM15" i="5"/>
  <c r="BO15" i="5" s="1"/>
  <c r="O15" i="5" s="1"/>
  <c r="BM14" i="5"/>
  <c r="BM13" i="5"/>
  <c r="BO13" i="5" s="1"/>
  <c r="O13" i="5" s="1"/>
  <c r="BM12" i="5"/>
  <c r="BO12" i="5" s="1"/>
  <c r="O12" i="5" s="1"/>
  <c r="BM11" i="5"/>
  <c r="BO11" i="5" s="1"/>
  <c r="O11" i="5" s="1"/>
  <c r="BM10" i="5"/>
  <c r="BO10" i="5" s="1"/>
  <c r="O10" i="5" s="1"/>
  <c r="BM9" i="5"/>
  <c r="BO9" i="5" s="1"/>
  <c r="O9" i="5" s="1"/>
  <c r="BM8" i="5"/>
  <c r="BM7" i="5"/>
  <c r="BO7" i="5" s="1"/>
  <c r="O7" i="5" s="1"/>
  <c r="H5" i="5"/>
  <c r="BN5" i="5"/>
  <c r="H6" i="5"/>
  <c r="BN6" i="5"/>
  <c r="H7" i="5"/>
  <c r="BN8" i="5"/>
  <c r="H9" i="5"/>
  <c r="BN10" i="5"/>
  <c r="H11" i="5"/>
  <c r="BN12" i="5"/>
  <c r="H13" i="5"/>
  <c r="BN14" i="5"/>
  <c r="H15" i="5"/>
  <c r="BN16" i="5"/>
  <c r="H17" i="5"/>
  <c r="BN18" i="5"/>
  <c r="BN20" i="5"/>
  <c r="H3" i="4"/>
  <c r="AX1" i="4"/>
  <c r="AQ1" i="4"/>
  <c r="AU1" i="4" s="1"/>
  <c r="AM5" i="4"/>
  <c r="AO5" i="4"/>
  <c r="AP5" i="4"/>
  <c r="AQ5" i="4"/>
  <c r="AR5" i="4"/>
  <c r="AS5" i="4"/>
  <c r="AT5" i="4"/>
  <c r="AU5" i="4"/>
  <c r="AV5" i="4"/>
  <c r="AW5" i="4"/>
  <c r="AX5" i="4"/>
  <c r="AY5" i="4"/>
  <c r="BA5" i="4"/>
  <c r="BL5" i="4" s="1"/>
  <c r="N5" i="4" s="1"/>
  <c r="BB5" i="4"/>
  <c r="BC5" i="4"/>
  <c r="BD5" i="4"/>
  <c r="BE5" i="4"/>
  <c r="BF5" i="4"/>
  <c r="BG5" i="4"/>
  <c r="BH5" i="4"/>
  <c r="BI5" i="4"/>
  <c r="BJ5" i="4"/>
  <c r="BK5" i="4"/>
  <c r="BO17" i="5" l="1"/>
  <c r="O17" i="5" s="1"/>
  <c r="BO8" i="5"/>
  <c r="O8" i="5" s="1"/>
  <c r="BO14" i="5"/>
  <c r="O14" i="5" s="1"/>
  <c r="BO6" i="5"/>
  <c r="O6" i="5" s="1"/>
  <c r="M5" i="4"/>
  <c r="I5" i="4" s="1"/>
  <c r="F5" i="4" s="1"/>
  <c r="E5" i="4" s="1"/>
  <c r="A25" i="4"/>
  <c r="A24" i="4"/>
  <c r="BK22" i="4"/>
  <c r="BJ22" i="4"/>
  <c r="BI22" i="4"/>
  <c r="BH22" i="4"/>
  <c r="BG22" i="4"/>
  <c r="BF22" i="4"/>
  <c r="BE22" i="4"/>
  <c r="BD22" i="4"/>
  <c r="BC22" i="4"/>
  <c r="BB22" i="4"/>
  <c r="BA22" i="4"/>
  <c r="AY22" i="4"/>
  <c r="AX22" i="4"/>
  <c r="AW22" i="4"/>
  <c r="AV22" i="4"/>
  <c r="AU22" i="4"/>
  <c r="AT22" i="4"/>
  <c r="AS22" i="4"/>
  <c r="AR22" i="4"/>
  <c r="AQ22" i="4"/>
  <c r="AP22" i="4"/>
  <c r="AO22" i="4"/>
  <c r="AM22" i="4"/>
  <c r="BK21" i="4"/>
  <c r="BJ21" i="4"/>
  <c r="BI21" i="4"/>
  <c r="BH21" i="4"/>
  <c r="BG21" i="4"/>
  <c r="BF21" i="4"/>
  <c r="BE21" i="4"/>
  <c r="BD21" i="4"/>
  <c r="BC21" i="4"/>
  <c r="BB21" i="4"/>
  <c r="BA21" i="4"/>
  <c r="AY21" i="4"/>
  <c r="AX21" i="4"/>
  <c r="AW21" i="4"/>
  <c r="AV21" i="4"/>
  <c r="AU21" i="4"/>
  <c r="AT21" i="4"/>
  <c r="AS21" i="4"/>
  <c r="AR21" i="4"/>
  <c r="AQ21" i="4"/>
  <c r="AP21" i="4"/>
  <c r="AO21" i="4"/>
  <c r="AM21" i="4"/>
  <c r="BK20" i="4"/>
  <c r="BJ20" i="4"/>
  <c r="BI20" i="4"/>
  <c r="BH20" i="4"/>
  <c r="BG20" i="4"/>
  <c r="BF20" i="4"/>
  <c r="BE20" i="4"/>
  <c r="BD20" i="4"/>
  <c r="BC20" i="4"/>
  <c r="BB20" i="4"/>
  <c r="BA20" i="4"/>
  <c r="AY20" i="4"/>
  <c r="AX20" i="4"/>
  <c r="AW20" i="4"/>
  <c r="AV20" i="4"/>
  <c r="AU20" i="4"/>
  <c r="AT20" i="4"/>
  <c r="AS20" i="4"/>
  <c r="AR20" i="4"/>
  <c r="AQ20" i="4"/>
  <c r="AP20" i="4"/>
  <c r="AO20" i="4"/>
  <c r="AM20" i="4"/>
  <c r="BK19" i="4"/>
  <c r="BJ19" i="4"/>
  <c r="BI19" i="4"/>
  <c r="BH19" i="4"/>
  <c r="BG19" i="4"/>
  <c r="BF19" i="4"/>
  <c r="BE19" i="4"/>
  <c r="BD19" i="4"/>
  <c r="BC19" i="4"/>
  <c r="BB19" i="4"/>
  <c r="BA19" i="4"/>
  <c r="AY19" i="4"/>
  <c r="AX19" i="4"/>
  <c r="AW19" i="4"/>
  <c r="AV19" i="4"/>
  <c r="AU19" i="4"/>
  <c r="AT19" i="4"/>
  <c r="AS19" i="4"/>
  <c r="AR19" i="4"/>
  <c r="AQ19" i="4"/>
  <c r="AP19" i="4"/>
  <c r="AO19" i="4"/>
  <c r="AM19" i="4"/>
  <c r="BK18" i="4"/>
  <c r="BJ18" i="4"/>
  <c r="BI18" i="4"/>
  <c r="BH18" i="4"/>
  <c r="BG18" i="4"/>
  <c r="BF18" i="4"/>
  <c r="BE18" i="4"/>
  <c r="BD18" i="4"/>
  <c r="BC18" i="4"/>
  <c r="BB18" i="4"/>
  <c r="BA18" i="4"/>
  <c r="AY18" i="4"/>
  <c r="AX18" i="4"/>
  <c r="AW18" i="4"/>
  <c r="AV18" i="4"/>
  <c r="AU18" i="4"/>
  <c r="AT18" i="4"/>
  <c r="AS18" i="4"/>
  <c r="AR18" i="4"/>
  <c r="AQ18" i="4"/>
  <c r="AP18" i="4"/>
  <c r="AO18" i="4"/>
  <c r="AM18" i="4"/>
  <c r="BK17" i="4"/>
  <c r="BJ17" i="4"/>
  <c r="BI17" i="4"/>
  <c r="BH17" i="4"/>
  <c r="BG17" i="4"/>
  <c r="BF17" i="4"/>
  <c r="BE17" i="4"/>
  <c r="BD17" i="4"/>
  <c r="BC17" i="4"/>
  <c r="BB17" i="4"/>
  <c r="BA17" i="4"/>
  <c r="AY17" i="4"/>
  <c r="AX17" i="4"/>
  <c r="AW17" i="4"/>
  <c r="AV17" i="4"/>
  <c r="AU17" i="4"/>
  <c r="AT17" i="4"/>
  <c r="AS17" i="4"/>
  <c r="AR17" i="4"/>
  <c r="AQ17" i="4"/>
  <c r="AP17" i="4"/>
  <c r="AO17" i="4"/>
  <c r="AM17" i="4"/>
  <c r="BK16" i="4"/>
  <c r="BJ16" i="4"/>
  <c r="BI16" i="4"/>
  <c r="BH16" i="4"/>
  <c r="BG16" i="4"/>
  <c r="BF16" i="4"/>
  <c r="BE16" i="4"/>
  <c r="BD16" i="4"/>
  <c r="BC16" i="4"/>
  <c r="BB16" i="4"/>
  <c r="BA16" i="4"/>
  <c r="AY16" i="4"/>
  <c r="AX16" i="4"/>
  <c r="AW16" i="4"/>
  <c r="AV16" i="4"/>
  <c r="AU16" i="4"/>
  <c r="AT16" i="4"/>
  <c r="AS16" i="4"/>
  <c r="AR16" i="4"/>
  <c r="AQ16" i="4"/>
  <c r="AP16" i="4"/>
  <c r="AO16" i="4"/>
  <c r="AM16" i="4"/>
  <c r="BK15" i="4"/>
  <c r="BJ15" i="4"/>
  <c r="BI15" i="4"/>
  <c r="BH15" i="4"/>
  <c r="BG15" i="4"/>
  <c r="BF15" i="4"/>
  <c r="BE15" i="4"/>
  <c r="BD15" i="4"/>
  <c r="BC15" i="4"/>
  <c r="BB15" i="4"/>
  <c r="BA15" i="4"/>
  <c r="AY15" i="4"/>
  <c r="AX15" i="4"/>
  <c r="AW15" i="4"/>
  <c r="AV15" i="4"/>
  <c r="AU15" i="4"/>
  <c r="AT15" i="4"/>
  <c r="AS15" i="4"/>
  <c r="AR15" i="4"/>
  <c r="AQ15" i="4"/>
  <c r="AP15" i="4"/>
  <c r="AO15" i="4"/>
  <c r="AM15" i="4"/>
  <c r="BK14" i="4"/>
  <c r="BJ14" i="4"/>
  <c r="BI14" i="4"/>
  <c r="BH14" i="4"/>
  <c r="BG14" i="4"/>
  <c r="BF14" i="4"/>
  <c r="BE14" i="4"/>
  <c r="BD14" i="4"/>
  <c r="BC14" i="4"/>
  <c r="BB14" i="4"/>
  <c r="BA14" i="4"/>
  <c r="BL14" i="4" s="1"/>
  <c r="AY14" i="4"/>
  <c r="AX14" i="4"/>
  <c r="AW14" i="4"/>
  <c r="AV14" i="4"/>
  <c r="AU14" i="4"/>
  <c r="AT14" i="4"/>
  <c r="AS14" i="4"/>
  <c r="AR14" i="4"/>
  <c r="AQ14" i="4"/>
  <c r="AP14" i="4"/>
  <c r="AO14" i="4"/>
  <c r="AM14" i="4"/>
  <c r="BK13" i="4"/>
  <c r="BJ13" i="4"/>
  <c r="BI13" i="4"/>
  <c r="BH13" i="4"/>
  <c r="BG13" i="4"/>
  <c r="BF13" i="4"/>
  <c r="BE13" i="4"/>
  <c r="BD13" i="4"/>
  <c r="BC13" i="4"/>
  <c r="BB13" i="4"/>
  <c r="BA13" i="4"/>
  <c r="AY13" i="4"/>
  <c r="AX13" i="4"/>
  <c r="AW13" i="4"/>
  <c r="AV13" i="4"/>
  <c r="AU13" i="4"/>
  <c r="AT13" i="4"/>
  <c r="AS13" i="4"/>
  <c r="AR13" i="4"/>
  <c r="AQ13" i="4"/>
  <c r="AP13" i="4"/>
  <c r="AO13" i="4"/>
  <c r="AM13" i="4"/>
  <c r="BK12" i="4"/>
  <c r="BJ12" i="4"/>
  <c r="BI12" i="4"/>
  <c r="BH12" i="4"/>
  <c r="BG12" i="4"/>
  <c r="BF12" i="4"/>
  <c r="BE12" i="4"/>
  <c r="BD12" i="4"/>
  <c r="BC12" i="4"/>
  <c r="BB12" i="4"/>
  <c r="BA12" i="4"/>
  <c r="AY12" i="4"/>
  <c r="AX12" i="4"/>
  <c r="AW12" i="4"/>
  <c r="AV12" i="4"/>
  <c r="AU12" i="4"/>
  <c r="AT12" i="4"/>
  <c r="AS12" i="4"/>
  <c r="AR12" i="4"/>
  <c r="AQ12" i="4"/>
  <c r="AP12" i="4"/>
  <c r="AO12" i="4"/>
  <c r="AM12" i="4"/>
  <c r="BK11" i="4"/>
  <c r="BJ11" i="4"/>
  <c r="BI11" i="4"/>
  <c r="BH11" i="4"/>
  <c r="BG11" i="4"/>
  <c r="BF11" i="4"/>
  <c r="BE11" i="4"/>
  <c r="BD11" i="4"/>
  <c r="BC11" i="4"/>
  <c r="BB11" i="4"/>
  <c r="BA11" i="4"/>
  <c r="AY11" i="4"/>
  <c r="AX11" i="4"/>
  <c r="AW11" i="4"/>
  <c r="AV11" i="4"/>
  <c r="AU11" i="4"/>
  <c r="AT11" i="4"/>
  <c r="AS11" i="4"/>
  <c r="AR11" i="4"/>
  <c r="AQ11" i="4"/>
  <c r="AP11" i="4"/>
  <c r="AO11" i="4"/>
  <c r="AM11" i="4"/>
  <c r="BK10" i="4"/>
  <c r="BJ10" i="4"/>
  <c r="BI10" i="4"/>
  <c r="BH10" i="4"/>
  <c r="BG10" i="4"/>
  <c r="BF10" i="4"/>
  <c r="BE10" i="4"/>
  <c r="BD10" i="4"/>
  <c r="BC10" i="4"/>
  <c r="BB10" i="4"/>
  <c r="BA10" i="4"/>
  <c r="AY10" i="4"/>
  <c r="AX10" i="4"/>
  <c r="AW10" i="4"/>
  <c r="AV10" i="4"/>
  <c r="AU10" i="4"/>
  <c r="AT10" i="4"/>
  <c r="AS10" i="4"/>
  <c r="AR10" i="4"/>
  <c r="AQ10" i="4"/>
  <c r="AP10" i="4"/>
  <c r="AO10" i="4"/>
  <c r="AM10" i="4"/>
  <c r="BK9" i="4"/>
  <c r="BJ9" i="4"/>
  <c r="BI9" i="4"/>
  <c r="BH9" i="4"/>
  <c r="BG9" i="4"/>
  <c r="BF9" i="4"/>
  <c r="BE9" i="4"/>
  <c r="BD9" i="4"/>
  <c r="BC9" i="4"/>
  <c r="BB9" i="4"/>
  <c r="BL9" i="4" s="1"/>
  <c r="BA9" i="4"/>
  <c r="AY9" i="4"/>
  <c r="AX9" i="4"/>
  <c r="AW9" i="4"/>
  <c r="AV9" i="4"/>
  <c r="AU9" i="4"/>
  <c r="AT9" i="4"/>
  <c r="AS9" i="4"/>
  <c r="AR9" i="4"/>
  <c r="AQ9" i="4"/>
  <c r="AP9" i="4"/>
  <c r="AO9" i="4"/>
  <c r="AM9" i="4"/>
  <c r="M9" i="4"/>
  <c r="I9" i="4" s="1"/>
  <c r="F9" i="4" s="1"/>
  <c r="E9" i="4" s="1"/>
  <c r="BK8" i="4"/>
  <c r="BJ8" i="4"/>
  <c r="BI8" i="4"/>
  <c r="BH8" i="4"/>
  <c r="BG8" i="4"/>
  <c r="BF8" i="4"/>
  <c r="BE8" i="4"/>
  <c r="BD8" i="4"/>
  <c r="BC8" i="4"/>
  <c r="BB8" i="4"/>
  <c r="BL8" i="4" s="1"/>
  <c r="BA8" i="4"/>
  <c r="AY8" i="4"/>
  <c r="AX8" i="4"/>
  <c r="AW8" i="4"/>
  <c r="AV8" i="4"/>
  <c r="AU8" i="4"/>
  <c r="AT8" i="4"/>
  <c r="AS8" i="4"/>
  <c r="AR8" i="4"/>
  <c r="AQ8" i="4"/>
  <c r="AP8" i="4"/>
  <c r="AO8" i="4"/>
  <c r="AM8" i="4"/>
  <c r="M8" i="4"/>
  <c r="I8" i="4" s="1"/>
  <c r="F8" i="4" s="1"/>
  <c r="E8" i="4" s="1"/>
  <c r="BK7" i="4"/>
  <c r="BJ7" i="4"/>
  <c r="BI7" i="4"/>
  <c r="BH7" i="4"/>
  <c r="BG7" i="4"/>
  <c r="BF7" i="4"/>
  <c r="BE7" i="4"/>
  <c r="BD7" i="4"/>
  <c r="BC7" i="4"/>
  <c r="BB7" i="4"/>
  <c r="BL7" i="4" s="1"/>
  <c r="BA7" i="4"/>
  <c r="AY7" i="4"/>
  <c r="AX7" i="4"/>
  <c r="AW7" i="4"/>
  <c r="AV7" i="4"/>
  <c r="AU7" i="4"/>
  <c r="AT7" i="4"/>
  <c r="AS7" i="4"/>
  <c r="AR7" i="4"/>
  <c r="AQ7" i="4"/>
  <c r="AP7" i="4"/>
  <c r="AO7" i="4"/>
  <c r="AM7" i="4"/>
  <c r="M7" i="4"/>
  <c r="I7" i="4" s="1"/>
  <c r="F7" i="4" s="1"/>
  <c r="E7" i="4" s="1"/>
  <c r="BK6" i="4"/>
  <c r="BJ6" i="4"/>
  <c r="BI6" i="4"/>
  <c r="BH6" i="4"/>
  <c r="BG6" i="4"/>
  <c r="BF6" i="4"/>
  <c r="BE6" i="4"/>
  <c r="BD6" i="4"/>
  <c r="BC6" i="4"/>
  <c r="BB6" i="4"/>
  <c r="BL6" i="4" s="1"/>
  <c r="BA6" i="4"/>
  <c r="AY6" i="4"/>
  <c r="AX6" i="4"/>
  <c r="AW6" i="4"/>
  <c r="AV6" i="4"/>
  <c r="AU6" i="4"/>
  <c r="AT6" i="4"/>
  <c r="AS6" i="4"/>
  <c r="AR6" i="4"/>
  <c r="AQ6" i="4"/>
  <c r="AP6" i="4"/>
  <c r="AO6" i="4"/>
  <c r="AM6" i="4"/>
  <c r="M6" i="4"/>
  <c r="I6" i="4" s="1"/>
  <c r="F6" i="4" s="1"/>
  <c r="E6" i="4" s="1"/>
  <c r="H5" i="4" l="1"/>
  <c r="BM5" i="4"/>
  <c r="BO5" i="4" s="1"/>
  <c r="O5" i="4" s="1"/>
  <c r="BN5" i="4"/>
  <c r="BM21" i="4"/>
  <c r="M10" i="4"/>
  <c r="I10" i="4" s="1"/>
  <c r="F10" i="4" s="1"/>
  <c r="E10" i="4" s="1"/>
  <c r="BL10" i="4"/>
  <c r="N10" i="4" s="1"/>
  <c r="M11" i="4"/>
  <c r="I11" i="4" s="1"/>
  <c r="F11" i="4" s="1"/>
  <c r="E11" i="4" s="1"/>
  <c r="BL11" i="4"/>
  <c r="N11" i="4" s="1"/>
  <c r="M12" i="4"/>
  <c r="I12" i="4" s="1"/>
  <c r="F12" i="4" s="1"/>
  <c r="E12" i="4" s="1"/>
  <c r="BL12" i="4"/>
  <c r="N12" i="4" s="1"/>
  <c r="M13" i="4"/>
  <c r="I13" i="4" s="1"/>
  <c r="F13" i="4" s="1"/>
  <c r="E13" i="4" s="1"/>
  <c r="BL13" i="4"/>
  <c r="N13" i="4" s="1"/>
  <c r="M14" i="4"/>
  <c r="I14" i="4" s="1"/>
  <c r="F14" i="4" s="1"/>
  <c r="E14" i="4" s="1"/>
  <c r="M15" i="4"/>
  <c r="I15" i="4" s="1"/>
  <c r="F15" i="4" s="1"/>
  <c r="E15" i="4" s="1"/>
  <c r="BL15" i="4"/>
  <c r="N15" i="4" s="1"/>
  <c r="M16" i="4"/>
  <c r="I16" i="4" s="1"/>
  <c r="F16" i="4" s="1"/>
  <c r="E16" i="4" s="1"/>
  <c r="BL16" i="4"/>
  <c r="N16" i="4" s="1"/>
  <c r="M17" i="4"/>
  <c r="I17" i="4" s="1"/>
  <c r="F17" i="4" s="1"/>
  <c r="E17" i="4" s="1"/>
  <c r="BL17" i="4"/>
  <c r="N17" i="4" s="1"/>
  <c r="M18" i="4"/>
  <c r="I18" i="4" s="1"/>
  <c r="F18" i="4" s="1"/>
  <c r="E18" i="4" s="1"/>
  <c r="BL18" i="4"/>
  <c r="N18" i="4" s="1"/>
  <c r="M19" i="4"/>
  <c r="I19" i="4" s="1"/>
  <c r="F19" i="4" s="1"/>
  <c r="E19" i="4" s="1"/>
  <c r="BL19" i="4"/>
  <c r="N19" i="4" s="1"/>
  <c r="M20" i="4"/>
  <c r="I20" i="4" s="1"/>
  <c r="F20" i="4" s="1"/>
  <c r="E20" i="4" s="1"/>
  <c r="BL20" i="4"/>
  <c r="N20" i="4" s="1"/>
  <c r="M21" i="4"/>
  <c r="I21" i="4" s="1"/>
  <c r="F21" i="4" s="1"/>
  <c r="E21" i="4" s="1"/>
  <c r="BL21" i="4"/>
  <c r="N21" i="4" s="1"/>
  <c r="M22" i="4"/>
  <c r="I22" i="4" s="1"/>
  <c r="F22" i="4" s="1"/>
  <c r="E22" i="4" s="1"/>
  <c r="BL22" i="4"/>
  <c r="N22" i="4" s="1"/>
  <c r="N6" i="4"/>
  <c r="N7" i="4"/>
  <c r="N8" i="4"/>
  <c r="N9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BM6" i="4"/>
  <c r="BO6" i="4" s="1"/>
  <c r="O6" i="4" s="1"/>
  <c r="BM7" i="4"/>
  <c r="BO7" i="4" s="1"/>
  <c r="O7" i="4" s="1"/>
  <c r="BM8" i="4"/>
  <c r="BO8" i="4" s="1"/>
  <c r="O8" i="4" s="1"/>
  <c r="BM9" i="4"/>
  <c r="BO9" i="4" s="1"/>
  <c r="O9" i="4" s="1"/>
  <c r="BM10" i="4"/>
  <c r="BM11" i="4"/>
  <c r="BO11" i="4" s="1"/>
  <c r="O11" i="4" s="1"/>
  <c r="BM12" i="4"/>
  <c r="BM13" i="4"/>
  <c r="BO13" i="4" s="1"/>
  <c r="O13" i="4" s="1"/>
  <c r="N14" i="4"/>
  <c r="BM14" i="4"/>
  <c r="BO14" i="4" s="1"/>
  <c r="O14" i="4" s="1"/>
  <c r="BM15" i="4"/>
  <c r="BM16" i="4"/>
  <c r="BM17" i="4"/>
  <c r="BM18" i="4"/>
  <c r="BM19" i="4"/>
  <c r="BM20" i="4"/>
  <c r="BM22" i="4"/>
  <c r="BN22" i="4"/>
  <c r="BN21" i="4"/>
  <c r="BN20" i="4"/>
  <c r="BN19" i="4"/>
  <c r="BN18" i="4"/>
  <c r="BN17" i="4"/>
  <c r="BN16" i="4"/>
  <c r="BN15" i="4"/>
  <c r="BN14" i="4"/>
  <c r="BN13" i="4"/>
  <c r="BN12" i="4"/>
  <c r="BN11" i="4"/>
  <c r="BN10" i="4"/>
  <c r="BN9" i="4"/>
  <c r="H6" i="4"/>
  <c r="BN6" i="4"/>
  <c r="H7" i="4"/>
  <c r="BN7" i="4"/>
  <c r="H8" i="4"/>
  <c r="BN8" i="4"/>
  <c r="H9" i="4"/>
  <c r="U14" i="1"/>
  <c r="BO12" i="4" l="1"/>
  <c r="O12" i="4" s="1"/>
  <c r="BO10" i="4"/>
  <c r="O10" i="4" s="1"/>
  <c r="BO22" i="4"/>
  <c r="O22" i="4" s="1"/>
  <c r="BO21" i="4"/>
  <c r="O21" i="4" s="1"/>
  <c r="BO20" i="4"/>
  <c r="O20" i="4" s="1"/>
  <c r="BO19" i="4"/>
  <c r="O19" i="4" s="1"/>
  <c r="BO18" i="4"/>
  <c r="O18" i="4" s="1"/>
  <c r="BO17" i="4"/>
  <c r="O17" i="4" s="1"/>
  <c r="BO16" i="4"/>
  <c r="O16" i="4" s="1"/>
  <c r="BO15" i="4"/>
  <c r="O15" i="4" s="1"/>
  <c r="A25" i="3"/>
  <c r="A24" i="3"/>
  <c r="BK22" i="3"/>
  <c r="BJ22" i="3"/>
  <c r="BI22" i="3"/>
  <c r="BH22" i="3"/>
  <c r="BG22" i="3"/>
  <c r="BF22" i="3"/>
  <c r="BE22" i="3"/>
  <c r="BD22" i="3"/>
  <c r="BC22" i="3"/>
  <c r="BB22" i="3"/>
  <c r="BA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M22" i="3"/>
  <c r="I22" i="3" s="1"/>
  <c r="F22" i="3" s="1"/>
  <c r="E22" i="3" s="1"/>
  <c r="BK21" i="3"/>
  <c r="BJ21" i="3"/>
  <c r="BI21" i="3"/>
  <c r="BH21" i="3"/>
  <c r="BG21" i="3"/>
  <c r="BF21" i="3"/>
  <c r="BE21" i="3"/>
  <c r="BD21" i="3"/>
  <c r="BC21" i="3"/>
  <c r="BB21" i="3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M20" i="3"/>
  <c r="I20" i="3" s="1"/>
  <c r="F20" i="3" s="1"/>
  <c r="E20" i="3" s="1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 s="1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M18" i="3"/>
  <c r="I18" i="3" s="1"/>
  <c r="F18" i="3" s="1"/>
  <c r="E18" i="3" s="1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M16" i="3"/>
  <c r="I16" i="3" s="1"/>
  <c r="F16" i="3" s="1"/>
  <c r="E16" i="3" s="1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 s="1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M14" i="3"/>
  <c r="I14" i="3" s="1"/>
  <c r="F14" i="3" s="1"/>
  <c r="E14" i="3" s="1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M12" i="3"/>
  <c r="I12" i="3" s="1"/>
  <c r="F12" i="3" s="1"/>
  <c r="E12" i="3" s="1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 s="1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M10" i="3"/>
  <c r="I10" i="3" s="1"/>
  <c r="F10" i="3" s="1"/>
  <c r="E10" i="3" s="1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M9" i="3" s="1"/>
  <c r="I9" i="3" s="1"/>
  <c r="F9" i="3" s="1"/>
  <c r="E9" i="3" s="1"/>
  <c r="AM9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M8" i="3" s="1"/>
  <c r="I8" i="3" s="1"/>
  <c r="F8" i="3" s="1"/>
  <c r="E8" i="3" s="1"/>
  <c r="AO8" i="3"/>
  <c r="AM8" i="3"/>
  <c r="BK7" i="3"/>
  <c r="BJ7" i="3"/>
  <c r="BI7" i="3"/>
  <c r="BH7" i="3"/>
  <c r="BG7" i="3"/>
  <c r="BF7" i="3"/>
  <c r="BE7" i="3"/>
  <c r="BD7" i="3"/>
  <c r="BC7" i="3"/>
  <c r="BB7" i="3"/>
  <c r="BL7" i="3" s="1"/>
  <c r="BA7" i="3"/>
  <c r="AY7" i="3"/>
  <c r="AX7" i="3"/>
  <c r="AW7" i="3"/>
  <c r="AV7" i="3"/>
  <c r="AU7" i="3"/>
  <c r="AT7" i="3"/>
  <c r="AS7" i="3"/>
  <c r="AR7" i="3"/>
  <c r="AQ7" i="3"/>
  <c r="AP7" i="3"/>
  <c r="AO7" i="3"/>
  <c r="AM7" i="3"/>
  <c r="M7" i="3"/>
  <c r="I7" i="3" s="1"/>
  <c r="F7" i="3" s="1"/>
  <c r="E7" i="3" s="1"/>
  <c r="BK6" i="3"/>
  <c r="BJ6" i="3"/>
  <c r="BI6" i="3"/>
  <c r="BH6" i="3"/>
  <c r="BG6" i="3"/>
  <c r="BF6" i="3"/>
  <c r="BE6" i="3"/>
  <c r="BD6" i="3"/>
  <c r="BC6" i="3"/>
  <c r="BB6" i="3"/>
  <c r="BL6" i="3" s="1"/>
  <c r="BA6" i="3"/>
  <c r="AY6" i="3"/>
  <c r="AX6" i="3"/>
  <c r="AW6" i="3"/>
  <c r="AV6" i="3"/>
  <c r="AU6" i="3"/>
  <c r="AT6" i="3"/>
  <c r="AS6" i="3"/>
  <c r="AR6" i="3"/>
  <c r="AQ6" i="3"/>
  <c r="AP6" i="3"/>
  <c r="AO6" i="3"/>
  <c r="AM6" i="3"/>
  <c r="M6" i="3"/>
  <c r="I6" i="3" s="1"/>
  <c r="F6" i="3" s="1"/>
  <c r="E6" i="3" s="1"/>
  <c r="BK5" i="3"/>
  <c r="BJ5" i="3"/>
  <c r="BI5" i="3"/>
  <c r="BH5" i="3"/>
  <c r="BG5" i="3"/>
  <c r="BF5" i="3"/>
  <c r="BE5" i="3"/>
  <c r="BD5" i="3"/>
  <c r="BC5" i="3"/>
  <c r="BB5" i="3"/>
  <c r="BL5" i="3" s="1"/>
  <c r="BA5" i="3"/>
  <c r="AY5" i="3"/>
  <c r="AX5" i="3"/>
  <c r="AW5" i="3"/>
  <c r="AV5" i="3"/>
  <c r="AU5" i="3"/>
  <c r="AT5" i="3"/>
  <c r="AS5" i="3"/>
  <c r="AR5" i="3"/>
  <c r="AQ5" i="3"/>
  <c r="AP5" i="3"/>
  <c r="AO5" i="3"/>
  <c r="AM5" i="3"/>
  <c r="M5" i="3"/>
  <c r="I5" i="3" s="1"/>
  <c r="F5" i="3" s="1"/>
  <c r="E5" i="3" s="1"/>
  <c r="H3" i="3"/>
  <c r="H9" i="3" s="1"/>
  <c r="AX1" i="3"/>
  <c r="AQ1" i="3"/>
  <c r="AU1" i="3" s="1"/>
  <c r="H5" i="3" l="1"/>
  <c r="BL8" i="3"/>
  <c r="BL21" i="3"/>
  <c r="BL22" i="3"/>
  <c r="BO22" i="3" s="1"/>
  <c r="O22" i="3" s="1"/>
  <c r="N5" i="3"/>
  <c r="N6" i="3"/>
  <c r="N7" i="3"/>
  <c r="N8" i="3"/>
  <c r="BM22" i="3"/>
  <c r="BM21" i="3"/>
  <c r="BO21" i="3" s="1"/>
  <c r="O21" i="3" s="1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O7" i="3" s="1"/>
  <c r="O7" i="3" s="1"/>
  <c r="BN22" i="3"/>
  <c r="BN21" i="3"/>
  <c r="BN20" i="3"/>
  <c r="BN19" i="3"/>
  <c r="BN18" i="3"/>
  <c r="BN17" i="3"/>
  <c r="BN16" i="3"/>
  <c r="BN15" i="3"/>
  <c r="BN14" i="3"/>
  <c r="BN13" i="3"/>
  <c r="BN12" i="3"/>
  <c r="BN11" i="3"/>
  <c r="BN10" i="3"/>
  <c r="BN9" i="3"/>
  <c r="BN5" i="3"/>
  <c r="H6" i="3"/>
  <c r="BN6" i="3"/>
  <c r="H7" i="3"/>
  <c r="BN8" i="3"/>
  <c r="BO9" i="3"/>
  <c r="O9" i="3" s="1"/>
  <c r="N9" i="3"/>
  <c r="BO10" i="3"/>
  <c r="O10" i="3" s="1"/>
  <c r="N10" i="3"/>
  <c r="BO11" i="3"/>
  <c r="O11" i="3" s="1"/>
  <c r="N11" i="3"/>
  <c r="BO12" i="3"/>
  <c r="O12" i="3" s="1"/>
  <c r="N12" i="3"/>
  <c r="BO13" i="3"/>
  <c r="O13" i="3" s="1"/>
  <c r="N13" i="3"/>
  <c r="BO14" i="3"/>
  <c r="O14" i="3" s="1"/>
  <c r="N14" i="3"/>
  <c r="BO15" i="3"/>
  <c r="O15" i="3" s="1"/>
  <c r="N15" i="3"/>
  <c r="BO16" i="3"/>
  <c r="O16" i="3" s="1"/>
  <c r="N16" i="3"/>
  <c r="BO17" i="3"/>
  <c r="O17" i="3" s="1"/>
  <c r="N17" i="3"/>
  <c r="BO18" i="3"/>
  <c r="O18" i="3" s="1"/>
  <c r="N18" i="3"/>
  <c r="BO19" i="3"/>
  <c r="O19" i="3" s="1"/>
  <c r="N19" i="3"/>
  <c r="BO20" i="3"/>
  <c r="O20" i="3" s="1"/>
  <c r="N20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BM5" i="3"/>
  <c r="BO5" i="3" s="1"/>
  <c r="O5" i="3" s="1"/>
  <c r="BM6" i="3"/>
  <c r="BO6" i="3" s="1"/>
  <c r="O6" i="3" s="1"/>
  <c r="BN7" i="3"/>
  <c r="H8" i="3"/>
  <c r="N21" i="3"/>
  <c r="N22" i="3"/>
  <c r="U7" i="1"/>
  <c r="U6" i="1"/>
  <c r="U16" i="1"/>
  <c r="U5" i="1"/>
  <c r="U15" i="1"/>
  <c r="U13" i="1"/>
  <c r="U12" i="1"/>
  <c r="U9" i="1"/>
  <c r="U4" i="1"/>
  <c r="U8" i="1"/>
  <c r="BO8" i="3" l="1"/>
  <c r="O8" i="3" s="1"/>
</calcChain>
</file>

<file path=xl/sharedStrings.xml><?xml version="1.0" encoding="utf-8"?>
<sst xmlns="http://schemas.openxmlformats.org/spreadsheetml/2006/main" count="588" uniqueCount="247">
  <si>
    <t xml:space="preserve"> Vārds , Uzvārds</t>
  </si>
  <si>
    <t>Punkti</t>
  </si>
  <si>
    <t>Vieta</t>
  </si>
  <si>
    <t>Mālpils</t>
  </si>
  <si>
    <t>Alfons Suķis</t>
  </si>
  <si>
    <t>4.</t>
  </si>
  <si>
    <t>1.</t>
  </si>
  <si>
    <t>6.</t>
  </si>
  <si>
    <t>5.</t>
  </si>
  <si>
    <t>3.</t>
  </si>
  <si>
    <t>1</t>
  </si>
  <si>
    <t>Sigulda</t>
  </si>
  <si>
    <t>Nauris Ječs</t>
  </si>
  <si>
    <t>2.</t>
  </si>
  <si>
    <t>Rīga</t>
  </si>
  <si>
    <t>Tatjana Rakojeda</t>
  </si>
  <si>
    <t>7.</t>
  </si>
  <si>
    <t>8.</t>
  </si>
  <si>
    <t>Vilnis Pavlovskis</t>
  </si>
  <si>
    <t>Alfrēds Probaks</t>
  </si>
  <si>
    <t>5</t>
  </si>
  <si>
    <t>Ropaži</t>
  </si>
  <si>
    <t>Jānis Smiltiņš</t>
  </si>
  <si>
    <t>Juris Krastiņš</t>
  </si>
  <si>
    <t>Mārtiņš Rēķis</t>
  </si>
  <si>
    <t>Zintis Krievkalns</t>
  </si>
  <si>
    <t>9</t>
  </si>
  <si>
    <t>Andrejs Ploriņš</t>
  </si>
  <si>
    <t>Agris Porietis</t>
  </si>
  <si>
    <t xml:space="preserve"> </t>
  </si>
  <si>
    <t>Salaspils</t>
  </si>
  <si>
    <t>Jānis Gradkovskis</t>
  </si>
  <si>
    <t>Sēja</t>
  </si>
  <si>
    <t>Andris Lapsiņš</t>
  </si>
  <si>
    <t>Modris Liepiņlausks</t>
  </si>
  <si>
    <t>Ulbroka</t>
  </si>
  <si>
    <t>Jānis Kusiņš</t>
  </si>
  <si>
    <t>Pabaži</t>
  </si>
  <si>
    <t>Aivars Lapiņš</t>
  </si>
  <si>
    <t>Juris Pitkēvičs</t>
  </si>
  <si>
    <t>Dmitrijs Gordejevs</t>
  </si>
  <si>
    <t>Iveta Nasteviča</t>
  </si>
  <si>
    <t>Didzis Tupureins</t>
  </si>
  <si>
    <t>Inese Skulme</t>
  </si>
  <si>
    <t>Raivo Piuss</t>
  </si>
  <si>
    <t>Arkādijs Možins</t>
  </si>
  <si>
    <t>Iveta Nastoviča</t>
  </si>
  <si>
    <t>Agnese Urbāne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</si>
  <si>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</si>
  <si>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</si>
  <si>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</si>
  <si>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</si>
  <si>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</si>
  <si>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</si>
  <si>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</si>
  <si>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Zaķumuiža</t>
  </si>
  <si>
    <t>Ainārs Gulbis</t>
  </si>
  <si>
    <t>3) Kuram no dalībniekiem turnīrā vairāk izcīnīto uzvaru</t>
  </si>
  <si>
    <t>Aivars Kolosovs</t>
  </si>
  <si>
    <t>Ādaži</t>
  </si>
  <si>
    <t>Aivars Smildziņš</t>
  </si>
  <si>
    <t>Rolands Silaunieks</t>
  </si>
  <si>
    <t>Aldis Volters</t>
  </si>
  <si>
    <t>Loja</t>
  </si>
  <si>
    <t>Aleks Mironovs</t>
  </si>
  <si>
    <t>Elvis Šauriņš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</si>
  <si>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</si>
  <si>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</si>
  <si>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</si>
  <si>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</si>
  <si>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</si>
  <si>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</si>
  <si>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Voldemārs Susejs</t>
  </si>
  <si>
    <t>Devels Leonards</t>
  </si>
  <si>
    <t>Ilmārs Vītols</t>
  </si>
  <si>
    <t>Alvis Balodis</t>
  </si>
  <si>
    <t>Andis Kušķis</t>
  </si>
  <si>
    <t>Andis Neļķe</t>
  </si>
  <si>
    <t>Andrejs Nicmanis</t>
  </si>
  <si>
    <t>Nauris Veiss</t>
  </si>
  <si>
    <t>Juris Andrukovičš</t>
  </si>
  <si>
    <t>Andrejs Žuks</t>
  </si>
  <si>
    <t>Andris Andersons</t>
  </si>
  <si>
    <t>Girts Helmanis</t>
  </si>
  <si>
    <t>Dārzciems</t>
  </si>
  <si>
    <t>Andris Balodis</t>
  </si>
  <si>
    <t>Andris Bērziņš</t>
  </si>
  <si>
    <t>Andris Briņķis</t>
  </si>
  <si>
    <t>Juris Andrukovičs</t>
  </si>
  <si>
    <t>Andris Gulbis</t>
  </si>
  <si>
    <t>Andris Lagzdiņš</t>
  </si>
  <si>
    <t>Andris Melnačs</t>
  </si>
  <si>
    <t>Andris Rozentāls</t>
  </si>
  <si>
    <t>Ogre</t>
  </si>
  <si>
    <t>Anna Terehova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</si>
  <si>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</si>
  <si>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</si>
  <si>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</si>
  <si>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</si>
  <si>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</si>
  <si>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</si>
  <si>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</si>
  <si>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</si>
  <si>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</si>
  <si>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</si>
  <si>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</si>
  <si>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</si>
  <si>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</si>
  <si>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</si>
  <si>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</si>
  <si>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</si>
  <si>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</si>
  <si>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</si>
  <si>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</si>
  <si>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</si>
  <si>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</si>
  <si>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</si>
  <si>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</si>
  <si>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</si>
  <si>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</si>
  <si>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</si>
  <si>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Ada</t>
  </si>
  <si>
    <t>Ilze Izbaša</t>
  </si>
  <si>
    <t>Ināra More</t>
  </si>
  <si>
    <t>Silakrogs</t>
  </si>
  <si>
    <t>Inna Migunova</t>
  </si>
  <si>
    <t>Ivars Vaļenieks</t>
  </si>
  <si>
    <t>Jelgava</t>
  </si>
  <si>
    <t>Jānis Broks</t>
  </si>
  <si>
    <t>Jānis Dārznieks</t>
  </si>
  <si>
    <t>Jānis Dišereits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</si>
  <si>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</si>
  <si>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</si>
  <si>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</si>
  <si>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</si>
  <si>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</si>
  <si>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</si>
  <si>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</si>
  <si>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</si>
  <si>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</si>
  <si>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</si>
  <si>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</si>
  <si>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</si>
  <si>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</si>
  <si>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</si>
  <si>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</si>
  <si>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</si>
  <si>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</si>
  <si>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Mihails Pinduss</t>
  </si>
  <si>
    <t>Nils Rēders</t>
  </si>
  <si>
    <t>Norberts Nikitenko</t>
  </si>
  <si>
    <t>Normunds Laumanis</t>
  </si>
  <si>
    <t>Olga Gusjkova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</si>
  <si>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</si>
  <si>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</si>
  <si>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</si>
  <si>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</si>
  <si>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</si>
  <si>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</si>
  <si>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</si>
  <si>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</si>
  <si>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</si>
  <si>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</si>
  <si>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</si>
  <si>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</si>
  <si>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</si>
  <si>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</si>
  <si>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</si>
  <si>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</si>
  <si>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</si>
  <si>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</si>
  <si>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</si>
  <si>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</si>
  <si>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</si>
  <si>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</si>
  <si>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</si>
  <si>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Velga Nestore</t>
  </si>
  <si>
    <t>Ikšķile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</si>
  <si>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</si>
  <si>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</si>
  <si>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</si>
  <si>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</si>
  <si>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</si>
  <si>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</si>
  <si>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</si>
  <si>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1.posms 10 .01</t>
  </si>
  <si>
    <t>5.posms .05</t>
  </si>
  <si>
    <t>6.posms .09</t>
  </si>
  <si>
    <t>7.posms .10</t>
  </si>
  <si>
    <t>8.posms .11</t>
  </si>
  <si>
    <t>9.posms .12</t>
  </si>
  <si>
    <t>Ropažu pagasta 2026. gada čempionāts novusā</t>
  </si>
  <si>
    <t>Max P</t>
  </si>
  <si>
    <t>65 % no Max P</t>
  </si>
  <si>
    <t>Kārtas</t>
  </si>
  <si>
    <t>10-01-2026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</si>
  <si>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</si>
  <si>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</si>
  <si>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</si>
  <si>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</si>
  <si>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</si>
  <si>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</si>
  <si>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</si>
  <si>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</si>
  <si>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</si>
  <si>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</si>
  <si>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</si>
  <si>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</si>
  <si>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</si>
  <si>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</si>
  <si>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</si>
  <si>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</si>
  <si>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</si>
  <si>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</si>
  <si>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</si>
  <si>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</si>
  <si>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</si>
  <si>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</si>
  <si>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</si>
  <si>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Aigars Kleins</t>
  </si>
  <si>
    <t>Andris Lapsi;ņš</t>
  </si>
  <si>
    <t>Zaķumuiža novuss 10.janvāris 1.posms 2026 novuss vienspēles</t>
  </si>
  <si>
    <t>Tiesnesis: Andrejs Ploriņš</t>
  </si>
  <si>
    <t>17</t>
  </si>
  <si>
    <t>2.posms 7.02</t>
  </si>
  <si>
    <t>Saldus</t>
  </si>
  <si>
    <t>Normunds Broks</t>
  </si>
  <si>
    <t>Aigars Krauze</t>
  </si>
  <si>
    <t>Iveta Nastēviča</t>
  </si>
  <si>
    <t>Saulkrasti</t>
  </si>
  <si>
    <t>18</t>
  </si>
  <si>
    <t>12</t>
  </si>
  <si>
    <t>Zaķumuiža novuss 7.februāris 2.posms 2026 novuss vienspēles</t>
  </si>
  <si>
    <t>Andris Nicmanis</t>
  </si>
  <si>
    <t>Rolands Silavnieks</t>
  </si>
  <si>
    <t>Zaķumuiža novuss 7.marts 3.posms 2026 novuss vienspēles</t>
  </si>
  <si>
    <t>10</t>
  </si>
  <si>
    <t>13</t>
  </si>
  <si>
    <t>Kopvērtējums pēc 3.posma</t>
  </si>
  <si>
    <t>3.posms 7.03</t>
  </si>
  <si>
    <t>4.posms  11.04</t>
  </si>
  <si>
    <t>2/3</t>
  </si>
  <si>
    <t>4</t>
  </si>
  <si>
    <t>6/7</t>
  </si>
  <si>
    <t>8/10</t>
  </si>
  <si>
    <t>11/12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</si>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</sst>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color rgb="FFFFFF00"/>
      <name val="Arial"/>
      <family val="2"/>
      <charset val="186"/>
    </font>
    <font>
      <sz val="10"/>
      <name val="Arial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</cellStyleXfs>
  <cellXfs count="266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8" fillId="7" borderId="0" xfId="1" applyFont="1" applyFill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20" fillId="3" borderId="9" xfId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" fillId="3" borderId="5" xfId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0" xfId="5" applyBorder="1"/>
    <xf numFmtId="0" fontId="1" fillId="0" borderId="11" xfId="5" applyBorder="1"/>
    <xf numFmtId="0" fontId="2" fillId="0" borderId="11" xfId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22" fillId="8" borderId="3" xfId="4" applyFont="1" applyFill="1" applyBorder="1" applyAlignment="1">
      <alignment horizontal="center" vertical="center"/>
    </xf>
    <xf numFmtId="0" fontId="23" fillId="8" borderId="3" xfId="2" applyFont="1" applyFill="1" applyBorder="1" applyAlignment="1">
      <alignment horizontal="center" vertical="center"/>
    </xf>
    <xf numFmtId="0" fontId="1" fillId="0" borderId="13" xfId="5" applyBorder="1"/>
    <xf numFmtId="0" fontId="1" fillId="0" borderId="0" xfId="5" applyBorder="1"/>
    <xf numFmtId="0" fontId="2" fillId="0" borderId="0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2" fillId="6" borderId="3" xfId="4" applyFont="1" applyFill="1" applyBorder="1" applyAlignment="1">
      <alignment horizontal="center" vertical="center"/>
    </xf>
    <xf numFmtId="0" fontId="1" fillId="0" borderId="15" xfId="5" applyBorder="1"/>
    <xf numFmtId="0" fontId="1" fillId="0" borderId="16" xfId="5" applyBorder="1"/>
    <xf numFmtId="0" fontId="2" fillId="0" borderId="16" xfId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14" fontId="2" fillId="0" borderId="0" xfId="1" applyNumberFormat="1" applyBorder="1" applyAlignment="1">
      <alignment horizontal="center" vertical="center"/>
    </xf>
    <xf numFmtId="0" fontId="22" fillId="8" borderId="0" xfId="4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3" fillId="8" borderId="0" xfId="2" applyFont="1" applyFill="1" applyBorder="1" applyAlignment="1">
      <alignment horizontal="center" vertical="center"/>
    </xf>
    <xf numFmtId="0" fontId="2" fillId="6" borderId="3" xfId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4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8" borderId="3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/>
    </xf>
    <xf numFmtId="0" fontId="23" fillId="8" borderId="3" xfId="7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6" fillId="2" borderId="0" xfId="1" applyNumberFormat="1" applyFont="1" applyFill="1" applyBorder="1" applyAlignment="1">
      <alignment horizontal="center" vertical="center"/>
    </xf>
    <xf numFmtId="0" fontId="2" fillId="7" borderId="4" xfId="1" applyFill="1" applyBorder="1" applyAlignment="1">
      <alignment vertical="center"/>
    </xf>
    <xf numFmtId="0" fontId="2" fillId="7" borderId="5" xfId="1" applyFill="1" applyBorder="1" applyAlignment="1">
      <alignment vertical="center"/>
    </xf>
    <xf numFmtId="0" fontId="26" fillId="0" borderId="0" xfId="8"/>
    <xf numFmtId="0" fontId="26" fillId="8" borderId="0" xfId="8" applyFill="1"/>
    <xf numFmtId="0" fontId="28" fillId="8" borderId="0" xfId="8" applyFont="1" applyFill="1" applyAlignment="1">
      <alignment horizontal="center"/>
    </xf>
    <xf numFmtId="0" fontId="20" fillId="9" borderId="20" xfId="8" applyFont="1" applyFill="1" applyBorder="1" applyAlignment="1">
      <alignment horizontal="center"/>
    </xf>
    <xf numFmtId="1" fontId="20" fillId="9" borderId="20" xfId="8" applyNumberFormat="1" applyFont="1" applyFill="1" applyBorder="1" applyAlignment="1">
      <alignment horizontal="center"/>
    </xf>
    <xf numFmtId="1" fontId="20" fillId="9" borderId="21" xfId="8" applyNumberFormat="1" applyFont="1" applyFill="1" applyBorder="1" applyAlignment="1">
      <alignment horizontal="center"/>
    </xf>
    <xf numFmtId="0" fontId="29" fillId="8" borderId="0" xfId="8" applyFont="1" applyFill="1"/>
    <xf numFmtId="0" fontId="29" fillId="0" borderId="0" xfId="8" applyFont="1" applyFill="1"/>
    <xf numFmtId="0" fontId="27" fillId="8" borderId="0" xfId="8" applyFont="1" applyFill="1" applyAlignment="1"/>
    <xf numFmtId="0" fontId="30" fillId="8" borderId="0" xfId="8" applyFont="1" applyFill="1"/>
    <xf numFmtId="0" fontId="31" fillId="8" borderId="0" xfId="8" applyFont="1" applyFill="1"/>
    <xf numFmtId="2" fontId="33" fillId="8" borderId="0" xfId="8" applyNumberFormat="1" applyFont="1" applyFill="1" applyAlignment="1">
      <alignment horizontal="center"/>
    </xf>
    <xf numFmtId="0" fontId="34" fillId="8" borderId="0" xfId="8" applyFont="1" applyFill="1" applyBorder="1" applyAlignment="1">
      <alignment horizontal="right"/>
    </xf>
    <xf numFmtId="0" fontId="36" fillId="5" borderId="22" xfId="8" applyFont="1" applyFill="1" applyBorder="1" applyAlignment="1">
      <alignment horizontal="center" vertical="center"/>
    </xf>
    <xf numFmtId="0" fontId="36" fillId="5" borderId="23" xfId="8" applyFont="1" applyFill="1" applyBorder="1" applyAlignment="1">
      <alignment horizontal="center" vertical="center"/>
    </xf>
    <xf numFmtId="0" fontId="37" fillId="5" borderId="24" xfId="8" applyFont="1" applyFill="1" applyBorder="1" applyAlignment="1">
      <alignment horizontal="center" vertical="center" wrapText="1"/>
    </xf>
    <xf numFmtId="0" fontId="37" fillId="5" borderId="12" xfId="8" applyFont="1" applyFill="1" applyBorder="1" applyAlignment="1">
      <alignment horizontal="center" vertical="center" wrapText="1"/>
    </xf>
    <xf numFmtId="0" fontId="38" fillId="5" borderId="12" xfId="8" applyFont="1" applyFill="1" applyBorder="1" applyAlignment="1">
      <alignment horizontal="center" vertical="center"/>
    </xf>
    <xf numFmtId="0" fontId="38" fillId="5" borderId="25" xfId="8" applyFont="1" applyFill="1" applyBorder="1" applyAlignment="1">
      <alignment horizontal="center" vertical="center"/>
    </xf>
    <xf numFmtId="0" fontId="38" fillId="5" borderId="10" xfId="8" applyFont="1" applyFill="1" applyBorder="1" applyAlignment="1">
      <alignment horizontal="center" vertical="center" wrapText="1"/>
    </xf>
    <xf numFmtId="0" fontId="39" fillId="8" borderId="0" xfId="8" applyFont="1" applyFill="1" applyBorder="1" applyAlignment="1" applyProtection="1">
      <alignment horizontal="center" vertical="center"/>
      <protection hidden="1"/>
    </xf>
    <xf numFmtId="0" fontId="20" fillId="5" borderId="25" xfId="8" applyFont="1" applyFill="1" applyBorder="1" applyAlignment="1">
      <alignment horizontal="center" vertical="center"/>
    </xf>
    <xf numFmtId="0" fontId="20" fillId="8" borderId="0" xfId="8" applyFont="1" applyFill="1" applyAlignment="1">
      <alignment vertical="center"/>
    </xf>
    <xf numFmtId="0" fontId="40" fillId="5" borderId="25" xfId="8" applyFont="1" applyFill="1" applyBorder="1" applyAlignment="1">
      <alignment horizontal="center" vertical="center"/>
    </xf>
    <xf numFmtId="0" fontId="20" fillId="5" borderId="25" xfId="8" applyFont="1" applyFill="1" applyBorder="1" applyAlignment="1">
      <alignment vertical="center"/>
    </xf>
    <xf numFmtId="0" fontId="20" fillId="8" borderId="27" xfId="8" applyFont="1" applyFill="1" applyBorder="1" applyAlignment="1">
      <alignment horizontal="center" vertical="center"/>
    </xf>
    <xf numFmtId="0" fontId="23" fillId="8" borderId="28" xfId="8" applyFont="1" applyFill="1" applyBorder="1" applyAlignment="1">
      <alignment horizontal="left" vertical="center"/>
    </xf>
    <xf numFmtId="0" fontId="22" fillId="8" borderId="28" xfId="8" applyFont="1" applyFill="1" applyBorder="1" applyAlignment="1">
      <alignment vertical="center"/>
    </xf>
    <xf numFmtId="1" fontId="35" fillId="8" borderId="29" xfId="8" applyNumberFormat="1" applyFont="1" applyFill="1" applyBorder="1" applyAlignment="1">
      <alignment horizontal="center" vertical="center"/>
    </xf>
    <xf numFmtId="1" fontId="22" fillId="8" borderId="28" xfId="8" applyNumberFormat="1" applyFont="1" applyFill="1" applyBorder="1" applyAlignment="1">
      <alignment horizontal="center" vertical="center"/>
    </xf>
    <xf numFmtId="0" fontId="22" fillId="8" borderId="28" xfId="8" applyFont="1" applyFill="1" applyBorder="1" applyAlignment="1">
      <alignment horizontal="center" vertical="center"/>
    </xf>
    <xf numFmtId="164" fontId="29" fillId="8" borderId="28" xfId="8" applyNumberFormat="1" applyFont="1" applyFill="1" applyBorder="1" applyAlignment="1">
      <alignment horizontal="center" vertical="center" wrapText="1"/>
    </xf>
    <xf numFmtId="1" fontId="29" fillId="8" borderId="29" xfId="8" applyNumberFormat="1" applyFont="1" applyFill="1" applyBorder="1" applyAlignment="1">
      <alignment horizontal="center" vertical="center" wrapText="1"/>
    </xf>
    <xf numFmtId="1" fontId="41" fillId="8" borderId="29" xfId="8" applyNumberFormat="1" applyFont="1" applyFill="1" applyBorder="1" applyAlignment="1">
      <alignment horizontal="center" vertical="center" wrapText="1"/>
    </xf>
    <xf numFmtId="0" fontId="18" fillId="6" borderId="28" xfId="8" applyFont="1" applyFill="1" applyBorder="1" applyAlignment="1">
      <alignment horizontal="center" vertical="center"/>
    </xf>
    <xf numFmtId="1" fontId="2" fillId="8" borderId="28" xfId="8" applyNumberFormat="1" applyFont="1" applyFill="1" applyBorder="1" applyAlignment="1">
      <alignment horizontal="center" vertical="center"/>
    </xf>
    <xf numFmtId="1" fontId="29" fillId="8" borderId="28" xfId="8" applyNumberFormat="1" applyFont="1" applyFill="1" applyBorder="1" applyAlignment="1">
      <alignment horizontal="center" vertical="center"/>
    </xf>
    <xf numFmtId="1" fontId="29" fillId="8" borderId="24" xfId="8" applyNumberFormat="1" applyFont="1" applyFill="1" applyBorder="1" applyAlignment="1">
      <alignment horizontal="center" vertical="center" wrapText="1"/>
    </xf>
    <xf numFmtId="0" fontId="3" fillId="8" borderId="23" xfId="8" applyFont="1" applyFill="1" applyBorder="1" applyAlignment="1" applyProtection="1">
      <alignment horizontal="center" vertical="center"/>
      <protection hidden="1"/>
    </xf>
    <xf numFmtId="0" fontId="20" fillId="8" borderId="30" xfId="8" applyFont="1" applyFill="1" applyBorder="1" applyAlignment="1" applyProtection="1">
      <alignment horizontal="center" vertical="center"/>
      <protection hidden="1"/>
    </xf>
    <xf numFmtId="0" fontId="3" fillId="8" borderId="10" xfId="8" applyFont="1" applyFill="1" applyBorder="1" applyAlignment="1" applyProtection="1">
      <alignment horizontal="center" vertical="center"/>
      <protection hidden="1"/>
    </xf>
    <xf numFmtId="0" fontId="3" fillId="8" borderId="31" xfId="8" applyFont="1" applyFill="1" applyBorder="1" applyAlignment="1" applyProtection="1">
      <alignment horizontal="center" vertical="center"/>
      <protection hidden="1"/>
    </xf>
    <xf numFmtId="0" fontId="20" fillId="8" borderId="32" xfId="8" applyFont="1" applyFill="1" applyBorder="1" applyAlignment="1" applyProtection="1">
      <alignment horizontal="center" vertical="center"/>
      <protection hidden="1"/>
    </xf>
    <xf numFmtId="0" fontId="3" fillId="8" borderId="33" xfId="8" applyFont="1" applyFill="1" applyBorder="1" applyAlignment="1" applyProtection="1">
      <alignment horizontal="center" vertical="center"/>
      <protection hidden="1"/>
    </xf>
    <xf numFmtId="0" fontId="20" fillId="8" borderId="34" xfId="8" applyFont="1" applyFill="1" applyBorder="1" applyAlignment="1" applyProtection="1">
      <alignment horizontal="center" vertical="center"/>
      <protection hidden="1"/>
    </xf>
    <xf numFmtId="0" fontId="3" fillId="8" borderId="27" xfId="8" applyFont="1" applyFill="1" applyBorder="1" applyAlignment="1" applyProtection="1">
      <alignment horizontal="center" vertical="center"/>
      <protection hidden="1"/>
    </xf>
    <xf numFmtId="0" fontId="20" fillId="8" borderId="24" xfId="8" applyFont="1" applyFill="1" applyBorder="1" applyAlignment="1" applyProtection="1">
      <alignment horizontal="center" vertical="center"/>
      <protection hidden="1"/>
    </xf>
    <xf numFmtId="0" fontId="42" fillId="8" borderId="0" xfId="8" applyFont="1" applyFill="1" applyBorder="1" applyAlignment="1" applyProtection="1">
      <alignment horizontal="center" vertical="center"/>
      <protection hidden="1"/>
    </xf>
    <xf numFmtId="0" fontId="43" fillId="8" borderId="0" xfId="8" applyFont="1" applyFill="1" applyBorder="1" applyAlignment="1" applyProtection="1">
      <alignment horizontal="center" vertical="center"/>
      <protection hidden="1"/>
    </xf>
    <xf numFmtId="0" fontId="29" fillId="8" borderId="27" xfId="8" applyFont="1" applyFill="1" applyBorder="1" applyAlignment="1">
      <alignment horizontal="center"/>
    </xf>
    <xf numFmtId="0" fontId="29" fillId="8" borderId="28" xfId="8" applyFont="1" applyFill="1" applyBorder="1" applyAlignment="1">
      <alignment horizontal="center"/>
    </xf>
    <xf numFmtId="0" fontId="29" fillId="8" borderId="29" xfId="8" applyFont="1" applyFill="1" applyBorder="1" applyAlignment="1">
      <alignment horizontal="center"/>
    </xf>
    <xf numFmtId="0" fontId="29" fillId="8" borderId="24" xfId="8" applyFont="1" applyFill="1" applyBorder="1" applyAlignment="1">
      <alignment horizontal="center"/>
    </xf>
    <xf numFmtId="0" fontId="26" fillId="8" borderId="35" xfId="8" applyFill="1" applyBorder="1" applyAlignment="1">
      <alignment horizontal="center"/>
    </xf>
    <xf numFmtId="0" fontId="26" fillId="8" borderId="29" xfId="8" applyFill="1" applyBorder="1" applyAlignment="1">
      <alignment horizontal="center"/>
    </xf>
    <xf numFmtId="0" fontId="26" fillId="8" borderId="28" xfId="8" applyFill="1" applyBorder="1" applyAlignment="1">
      <alignment horizontal="center"/>
    </xf>
    <xf numFmtId="0" fontId="20" fillId="8" borderId="28" xfId="8" applyFont="1" applyFill="1" applyBorder="1" applyAlignment="1">
      <alignment horizontal="center"/>
    </xf>
    <xf numFmtId="0" fontId="20" fillId="8" borderId="30" xfId="8" applyFont="1" applyFill="1" applyBorder="1" applyAlignment="1">
      <alignment horizontal="center"/>
    </xf>
    <xf numFmtId="0" fontId="20" fillId="8" borderId="36" xfId="8" applyFont="1" applyFill="1" applyBorder="1" applyAlignment="1">
      <alignment horizontal="center" vertical="center"/>
    </xf>
    <xf numFmtId="0" fontId="23" fillId="8" borderId="20" xfId="8" applyFont="1" applyFill="1" applyBorder="1" applyAlignment="1">
      <alignment horizontal="left" vertical="center"/>
    </xf>
    <xf numFmtId="0" fontId="22" fillId="8" borderId="21" xfId="8" applyFont="1" applyFill="1" applyBorder="1" applyAlignment="1">
      <alignment vertical="center"/>
    </xf>
    <xf numFmtId="1" fontId="35" fillId="8" borderId="18" xfId="8" applyNumberFormat="1" applyFont="1" applyFill="1" applyBorder="1" applyAlignment="1">
      <alignment horizontal="center" vertical="center"/>
    </xf>
    <xf numFmtId="1" fontId="22" fillId="8" borderId="21" xfId="8" applyNumberFormat="1" applyFont="1" applyFill="1" applyBorder="1" applyAlignment="1">
      <alignment horizontal="center" vertical="center"/>
    </xf>
    <xf numFmtId="0" fontId="22" fillId="8" borderId="21" xfId="8" applyFont="1" applyFill="1" applyBorder="1" applyAlignment="1">
      <alignment horizontal="center" vertical="center"/>
    </xf>
    <xf numFmtId="164" fontId="29" fillId="8" borderId="37" xfId="8" applyNumberFormat="1" applyFont="1" applyFill="1" applyBorder="1" applyAlignment="1">
      <alignment horizontal="center" vertical="center" wrapText="1"/>
    </xf>
    <xf numFmtId="1" fontId="29" fillId="8" borderId="21" xfId="8" applyNumberFormat="1" applyFont="1" applyFill="1" applyBorder="1" applyAlignment="1">
      <alignment horizontal="center" vertical="center" wrapText="1"/>
    </xf>
    <xf numFmtId="1" fontId="41" fillId="8" borderId="21" xfId="8" applyNumberFormat="1" applyFont="1" applyFill="1" applyBorder="1" applyAlignment="1">
      <alignment horizontal="center" vertical="center" wrapText="1"/>
    </xf>
    <xf numFmtId="0" fontId="18" fillId="6" borderId="37" xfId="8" applyFont="1" applyFill="1" applyBorder="1" applyAlignment="1">
      <alignment horizontal="center" vertical="center"/>
    </xf>
    <xf numFmtId="1" fontId="2" fillId="8" borderId="21" xfId="8" applyNumberFormat="1" applyFont="1" applyFill="1" applyBorder="1" applyAlignment="1">
      <alignment horizontal="center" vertical="center"/>
    </xf>
    <xf numFmtId="1" fontId="29" fillId="8" borderId="38" xfId="8" applyNumberFormat="1" applyFont="1" applyFill="1" applyBorder="1" applyAlignment="1">
      <alignment horizontal="center" vertical="center"/>
    </xf>
    <xf numFmtId="1" fontId="29" fillId="8" borderId="39" xfId="8" applyNumberFormat="1" applyFont="1" applyFill="1" applyBorder="1" applyAlignment="1">
      <alignment horizontal="center" vertical="center" wrapText="1"/>
    </xf>
    <xf numFmtId="0" fontId="3" fillId="8" borderId="36" xfId="8" applyFont="1" applyFill="1" applyBorder="1" applyAlignment="1" applyProtection="1">
      <alignment horizontal="center" vertical="center"/>
      <protection hidden="1"/>
    </xf>
    <xf numFmtId="0" fontId="20" fillId="8" borderId="39" xfId="8" applyFont="1" applyFill="1" applyBorder="1" applyAlignment="1" applyProtection="1">
      <alignment horizontal="center" vertical="center"/>
      <protection hidden="1"/>
    </xf>
    <xf numFmtId="0" fontId="3" fillId="8" borderId="40" xfId="8" applyFont="1" applyFill="1" applyBorder="1" applyAlignment="1" applyProtection="1">
      <alignment horizontal="center" vertical="center"/>
      <protection hidden="1"/>
    </xf>
    <xf numFmtId="0" fontId="20" fillId="8" borderId="41" xfId="8" applyFont="1" applyFill="1" applyBorder="1" applyAlignment="1" applyProtection="1">
      <alignment horizontal="center" vertical="center"/>
      <protection hidden="1"/>
    </xf>
    <xf numFmtId="0" fontId="3" fillId="8" borderId="42" xfId="8" applyFont="1" applyFill="1" applyBorder="1" applyAlignment="1" applyProtection="1">
      <alignment horizontal="center" vertical="center"/>
      <protection hidden="1"/>
    </xf>
    <xf numFmtId="0" fontId="20" fillId="8" borderId="43" xfId="8" applyFont="1" applyFill="1" applyBorder="1" applyAlignment="1" applyProtection="1">
      <alignment horizontal="center" vertical="center"/>
      <protection hidden="1"/>
    </xf>
    <xf numFmtId="0" fontId="3" fillId="8" borderId="44" xfId="8" applyFont="1" applyFill="1" applyBorder="1" applyAlignment="1" applyProtection="1">
      <alignment horizontal="center" vertical="center"/>
      <protection hidden="1"/>
    </xf>
    <xf numFmtId="0" fontId="29" fillId="8" borderId="45" xfId="8" applyFont="1" applyFill="1" applyBorder="1" applyAlignment="1">
      <alignment horizontal="center"/>
    </xf>
    <xf numFmtId="0" fontId="29" fillId="8" borderId="37" xfId="8" applyFont="1" applyFill="1" applyBorder="1" applyAlignment="1">
      <alignment horizontal="center"/>
    </xf>
    <xf numFmtId="0" fontId="29" fillId="8" borderId="21" xfId="8" applyFont="1" applyFill="1" applyBorder="1" applyAlignment="1">
      <alignment horizontal="center"/>
    </xf>
    <xf numFmtId="0" fontId="29" fillId="8" borderId="39" xfId="8" applyFont="1" applyFill="1" applyBorder="1" applyAlignment="1">
      <alignment horizontal="center"/>
    </xf>
    <xf numFmtId="0" fontId="26" fillId="8" borderId="36" xfId="8" applyFill="1" applyBorder="1" applyAlignment="1">
      <alignment horizontal="center"/>
    </xf>
    <xf numFmtId="0" fontId="26" fillId="8" borderId="21" xfId="8" applyFill="1" applyBorder="1" applyAlignment="1">
      <alignment horizontal="center"/>
    </xf>
    <xf numFmtId="0" fontId="26" fillId="8" borderId="37" xfId="8" applyFill="1" applyBorder="1" applyAlignment="1">
      <alignment horizontal="center"/>
    </xf>
    <xf numFmtId="0" fontId="20" fillId="8" borderId="37" xfId="8" applyFont="1" applyFill="1" applyBorder="1" applyAlignment="1">
      <alignment horizontal="center"/>
    </xf>
    <xf numFmtId="0" fontId="20" fillId="8" borderId="46" xfId="8" applyFont="1" applyFill="1" applyBorder="1" applyAlignment="1">
      <alignment horizontal="center"/>
    </xf>
    <xf numFmtId="1" fontId="35" fillId="8" borderId="21" xfId="8" applyNumberFormat="1" applyFont="1" applyFill="1" applyBorder="1" applyAlignment="1">
      <alignment horizontal="center" vertical="center"/>
    </xf>
    <xf numFmtId="0" fontId="3" fillId="8" borderId="47" xfId="8" applyFont="1" applyFill="1" applyBorder="1" applyAlignment="1" applyProtection="1">
      <alignment horizontal="center" vertical="center"/>
      <protection hidden="1"/>
    </xf>
    <xf numFmtId="0" fontId="20" fillId="3" borderId="39" xfId="8" applyFont="1" applyFill="1" applyBorder="1" applyAlignment="1" applyProtection="1">
      <alignment horizontal="center" vertical="center"/>
      <protection hidden="1"/>
    </xf>
    <xf numFmtId="0" fontId="3" fillId="8" borderId="48" xfId="8" applyFont="1" applyFill="1" applyBorder="1" applyAlignment="1" applyProtection="1">
      <alignment horizontal="center" vertical="center"/>
      <protection hidden="1"/>
    </xf>
    <xf numFmtId="0" fontId="44" fillId="8" borderId="21" xfId="8" applyFont="1" applyFill="1" applyBorder="1" applyAlignment="1">
      <alignment vertical="center"/>
    </xf>
    <xf numFmtId="1" fontId="41" fillId="3" borderId="21" xfId="8" applyNumberFormat="1" applyFont="1" applyFill="1" applyBorder="1" applyAlignment="1">
      <alignment horizontal="center" vertical="center" wrapText="1"/>
    </xf>
    <xf numFmtId="0" fontId="40" fillId="9" borderId="49" xfId="8" applyFont="1" applyFill="1" applyBorder="1" applyAlignment="1">
      <alignment horizontal="center" vertical="center"/>
    </xf>
    <xf numFmtId="0" fontId="23" fillId="8" borderId="0" xfId="8" applyFont="1" applyFill="1" applyBorder="1" applyAlignment="1">
      <alignment horizontal="left" vertical="center"/>
    </xf>
    <xf numFmtId="0" fontId="22" fillId="8" borderId="0" xfId="8" applyFont="1" applyFill="1" applyBorder="1" applyAlignment="1">
      <alignment horizontal="left" vertical="center"/>
    </xf>
    <xf numFmtId="0" fontId="46" fillId="8" borderId="0" xfId="8" applyFont="1" applyFill="1" applyBorder="1" applyAlignment="1">
      <alignment vertical="center" wrapText="1"/>
    </xf>
    <xf numFmtId="1" fontId="35" fillId="8" borderId="0" xfId="8" applyNumberFormat="1" applyFont="1" applyFill="1" applyBorder="1" applyAlignment="1">
      <alignment horizontal="center" vertical="center"/>
    </xf>
    <xf numFmtId="1" fontId="22" fillId="8" borderId="0" xfId="8" applyNumberFormat="1" applyFont="1" applyFill="1" applyBorder="1" applyAlignment="1">
      <alignment horizontal="center" vertical="center"/>
    </xf>
    <xf numFmtId="1" fontId="29" fillId="9" borderId="0" xfId="8" applyNumberFormat="1" applyFont="1" applyFill="1" applyBorder="1" applyAlignment="1">
      <alignment horizontal="center" vertical="center" wrapText="1"/>
    </xf>
    <xf numFmtId="164" fontId="29" fillId="8" borderId="0" xfId="8" applyNumberFormat="1" applyFont="1" applyFill="1" applyBorder="1" applyAlignment="1">
      <alignment horizontal="center" vertical="center" wrapText="1"/>
    </xf>
    <xf numFmtId="1" fontId="29" fillId="8" borderId="0" xfId="8" applyNumberFormat="1" applyFont="1" applyFill="1" applyBorder="1" applyAlignment="1">
      <alignment horizontal="center" vertical="center" wrapText="1"/>
    </xf>
    <xf numFmtId="1" fontId="41" fillId="8" borderId="0" xfId="8" applyNumberFormat="1" applyFont="1" applyFill="1" applyBorder="1" applyAlignment="1">
      <alignment horizontal="center" vertical="center" wrapText="1"/>
    </xf>
    <xf numFmtId="0" fontId="2" fillId="8" borderId="0" xfId="8" applyFont="1" applyFill="1" applyBorder="1" applyAlignment="1">
      <alignment horizontal="center" vertical="center"/>
    </xf>
    <xf numFmtId="1" fontId="2" fillId="8" borderId="0" xfId="8" applyNumberFormat="1" applyFont="1" applyFill="1" applyBorder="1" applyAlignment="1">
      <alignment horizontal="center" vertical="center"/>
    </xf>
    <xf numFmtId="1" fontId="29" fillId="8" borderId="0" xfId="8" applyNumberFormat="1" applyFont="1" applyFill="1" applyBorder="1" applyAlignment="1">
      <alignment horizontal="center" vertical="center"/>
    </xf>
    <xf numFmtId="0" fontId="3" fillId="8" borderId="0" xfId="8" applyFont="1" applyFill="1" applyBorder="1" applyAlignment="1" applyProtection="1">
      <alignment horizontal="center" vertical="center"/>
      <protection hidden="1"/>
    </xf>
    <xf numFmtId="0" fontId="20" fillId="8" borderId="0" xfId="8" applyFont="1" applyFill="1" applyBorder="1" applyAlignment="1" applyProtection="1">
      <alignment horizontal="center" vertical="center"/>
      <protection hidden="1"/>
    </xf>
    <xf numFmtId="0" fontId="45" fillId="8" borderId="0" xfId="8" applyFont="1" applyFill="1" applyBorder="1" applyAlignment="1">
      <alignment horizontal="center"/>
    </xf>
    <xf numFmtId="0" fontId="26" fillId="8" borderId="0" xfId="8" applyFill="1" applyBorder="1" applyAlignment="1">
      <alignment horizontal="center"/>
    </xf>
    <xf numFmtId="0" fontId="20" fillId="8" borderId="0" xfId="8" applyFont="1" applyFill="1" applyBorder="1" applyAlignment="1">
      <alignment horizontal="center"/>
    </xf>
    <xf numFmtId="0" fontId="29" fillId="8" borderId="0" xfId="8" applyFont="1" applyFill="1" applyBorder="1" applyAlignment="1">
      <alignment horizontal="center"/>
    </xf>
    <xf numFmtId="0" fontId="40" fillId="9" borderId="3" xfId="8" applyFont="1" applyFill="1" applyBorder="1" applyAlignment="1">
      <alignment horizontal="center" vertical="center"/>
    </xf>
    <xf numFmtId="0" fontId="47" fillId="8" borderId="0" xfId="8" applyFont="1" applyFill="1" applyBorder="1" applyAlignment="1">
      <alignment horizontal="left" vertical="center"/>
    </xf>
    <xf numFmtId="0" fontId="48" fillId="8" borderId="0" xfId="8" applyFont="1" applyFill="1" applyBorder="1" applyAlignment="1">
      <alignment vertical="center" wrapText="1"/>
    </xf>
    <xf numFmtId="1" fontId="49" fillId="8" borderId="0" xfId="8" applyNumberFormat="1" applyFont="1" applyFill="1" applyBorder="1" applyAlignment="1">
      <alignment horizontal="center" vertical="center"/>
    </xf>
    <xf numFmtId="1" fontId="47" fillId="8" borderId="0" xfId="8" applyNumberFormat="1" applyFont="1" applyFill="1" applyBorder="1" applyAlignment="1">
      <alignment horizontal="center" vertical="center" wrapText="1"/>
    </xf>
    <xf numFmtId="0" fontId="50" fillId="8" borderId="0" xfId="8" applyFont="1" applyFill="1" applyBorder="1" applyAlignment="1" applyProtection="1">
      <alignment horizontal="center" vertical="center"/>
      <protection hidden="1"/>
    </xf>
    <xf numFmtId="0" fontId="20" fillId="9" borderId="3" xfId="8" applyFont="1" applyFill="1" applyBorder="1" applyAlignment="1">
      <alignment horizontal="center" vertical="center"/>
    </xf>
    <xf numFmtId="0" fontId="29" fillId="8" borderId="0" xfId="8" applyFont="1" applyFill="1" applyAlignment="1">
      <alignment horizontal="left"/>
    </xf>
    <xf numFmtId="0" fontId="36" fillId="8" borderId="0" xfId="8" applyFont="1" applyFill="1" applyBorder="1" applyAlignment="1">
      <alignment horizontal="center"/>
    </xf>
    <xf numFmtId="1" fontId="51" fillId="8" borderId="0" xfId="8" applyNumberFormat="1" applyFont="1" applyFill="1" applyBorder="1" applyAlignment="1">
      <alignment horizontal="center"/>
    </xf>
    <xf numFmtId="1" fontId="36" fillId="8" borderId="0" xfId="8" applyNumberFormat="1" applyFont="1" applyFill="1" applyBorder="1" applyAlignment="1">
      <alignment horizontal="center"/>
    </xf>
    <xf numFmtId="0" fontId="39" fillId="8" borderId="0" xfId="8" applyFont="1" applyFill="1" applyBorder="1" applyAlignment="1">
      <alignment horizontal="center"/>
    </xf>
    <xf numFmtId="0" fontId="29" fillId="8" borderId="0" xfId="8" applyFont="1" applyFill="1" applyBorder="1"/>
    <xf numFmtId="0" fontId="26" fillId="8" borderId="0" xfId="8" applyFill="1" applyBorder="1"/>
    <xf numFmtId="0" fontId="26" fillId="0" borderId="0" xfId="8" applyFill="1"/>
    <xf numFmtId="0" fontId="30" fillId="0" borderId="0" xfId="8" applyFont="1"/>
    <xf numFmtId="0" fontId="22" fillId="6" borderId="0" xfId="5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horizontal="center" vertical="center"/>
    </xf>
    <xf numFmtId="0" fontId="22" fillId="8" borderId="37" xfId="9" applyFont="1" applyFill="1" applyBorder="1" applyAlignment="1">
      <alignment horizontal="center" vertical="center"/>
    </xf>
    <xf numFmtId="0" fontId="2" fillId="10" borderId="0" xfId="10" applyFill="1" applyAlignment="1">
      <alignment horizontal="center"/>
    </xf>
    <xf numFmtId="0" fontId="2" fillId="0" borderId="0" xfId="4"/>
    <xf numFmtId="0" fontId="2" fillId="0" borderId="0" xfId="1"/>
    <xf numFmtId="0" fontId="20" fillId="10" borderId="0" xfId="10" applyFont="1" applyFill="1" applyAlignment="1">
      <alignment horizontal="center" vertical="center"/>
    </xf>
    <xf numFmtId="0" fontId="2" fillId="10" borderId="0" xfId="10" applyFill="1" applyAlignment="1">
      <alignment horizontal="left"/>
    </xf>
    <xf numFmtId="0" fontId="2" fillId="10" borderId="0" xfId="10" applyFill="1" applyAlignment="1">
      <alignment horizontal="right"/>
    </xf>
    <xf numFmtId="0" fontId="2" fillId="10" borderId="0" xfId="10" applyFill="1"/>
    <xf numFmtId="0" fontId="52" fillId="10" borderId="0" xfId="10" applyFont="1" applyFill="1" applyAlignment="1"/>
    <xf numFmtId="0" fontId="52" fillId="10" borderId="0" xfId="10" applyFont="1" applyFill="1" applyAlignment="1">
      <alignment horizontal="center"/>
    </xf>
    <xf numFmtId="49" fontId="13" fillId="3" borderId="10" xfId="1" applyNumberFormat="1" applyFont="1" applyFill="1" applyBorder="1" applyAlignment="1">
      <alignment horizontal="center" vertical="center"/>
    </xf>
    <xf numFmtId="49" fontId="16" fillId="3" borderId="13" xfId="1" applyNumberFormat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23" fillId="3" borderId="20" xfId="8" applyFont="1" applyFill="1" applyBorder="1" applyAlignment="1">
      <alignment horizontal="left" vertical="center"/>
    </xf>
    <xf numFmtId="0" fontId="22" fillId="8" borderId="20" xfId="8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10" xfId="1" applyNumberFormat="1" applyFont="1" applyFill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0" fontId="22" fillId="6" borderId="21" xfId="8" applyFont="1" applyFill="1" applyBorder="1" applyAlignment="1">
      <alignment horizontal="center" vertical="center"/>
    </xf>
    <xf numFmtId="1" fontId="29" fillId="3" borderId="21" xfId="8" applyNumberFormat="1" applyFont="1" applyFill="1" applyBorder="1" applyAlignment="1">
      <alignment horizontal="center" vertical="center" wrapText="1"/>
    </xf>
    <xf numFmtId="0" fontId="22" fillId="8" borderId="20" xfId="8" applyFont="1" applyFill="1" applyBorder="1" applyAlignment="1">
      <alignment vertical="center"/>
    </xf>
    <xf numFmtId="0" fontId="22" fillId="6" borderId="21" xfId="8" applyFont="1" applyFill="1" applyBorder="1" applyAlignment="1">
      <alignment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0" fontId="12" fillId="5" borderId="17" xfId="1" applyFont="1" applyFill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36" fillId="5" borderId="10" xfId="8" applyFont="1" applyFill="1" applyBorder="1" applyAlignment="1" applyProtection="1">
      <alignment horizontal="center" vertical="center"/>
      <protection hidden="1"/>
    </xf>
    <xf numFmtId="0" fontId="36" fillId="5" borderId="12" xfId="8" applyFont="1" applyFill="1" applyBorder="1" applyAlignment="1" applyProtection="1">
      <alignment horizontal="center" vertical="center"/>
      <protection hidden="1"/>
    </xf>
    <xf numFmtId="0" fontId="35" fillId="8" borderId="16" xfId="8" applyFont="1" applyFill="1" applyBorder="1" applyAlignment="1">
      <alignment horizontal="center"/>
    </xf>
    <xf numFmtId="0" fontId="36" fillId="5" borderId="26" xfId="8" applyFont="1" applyFill="1" applyBorder="1" applyAlignment="1" applyProtection="1">
      <alignment horizontal="center" vertical="center"/>
      <protection hidden="1"/>
    </xf>
    <xf numFmtId="0" fontId="36" fillId="5" borderId="22" xfId="8" applyFont="1" applyFill="1" applyBorder="1" applyAlignment="1" applyProtection="1">
      <alignment horizontal="center" vertical="center"/>
      <protection hidden="1"/>
    </xf>
    <xf numFmtId="0" fontId="36" fillId="5" borderId="25" xfId="8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/>
    </xf>
    <xf numFmtId="0" fontId="20" fillId="5" borderId="18" xfId="8" applyFont="1" applyFill="1" applyBorder="1" applyAlignment="1">
      <alignment horizontal="center"/>
    </xf>
    <xf numFmtId="0" fontId="20" fillId="5" borderId="19" xfId="8" applyFont="1" applyFill="1" applyBorder="1" applyAlignment="1">
      <alignment horizontal="center"/>
    </xf>
    <xf numFmtId="0" fontId="20" fillId="5" borderId="18" xfId="8" applyFont="1" applyFill="1" applyBorder="1" applyAlignment="1">
      <alignment horizontal="right"/>
    </xf>
    <xf numFmtId="0" fontId="20" fillId="5" borderId="20" xfId="8" applyFont="1" applyFill="1" applyBorder="1" applyAlignment="1">
      <alignment horizontal="right"/>
    </xf>
    <xf numFmtId="14" fontId="31" fillId="8" borderId="0" xfId="8" applyNumberFormat="1" applyFont="1" applyFill="1" applyBorder="1" applyAlignment="1">
      <alignment horizontal="center"/>
    </xf>
    <xf numFmtId="0" fontId="31" fillId="8" borderId="0" xfId="8" applyFont="1" applyFill="1" applyBorder="1" applyAlignment="1">
      <alignment horizontal="center"/>
    </xf>
    <xf numFmtId="0" fontId="32" fillId="8" borderId="0" xfId="8" applyFont="1" applyFill="1" applyBorder="1" applyAlignment="1">
      <alignment horizontal="center"/>
    </xf>
    <xf numFmtId="0" fontId="31" fillId="8" borderId="0" xfId="8" applyFont="1" applyFill="1" applyBorder="1" applyAlignment="1">
      <alignment horizontal="left"/>
    </xf>
    <xf numFmtId="0" fontId="36" fillId="5" borderId="4" xfId="8" applyFont="1" applyFill="1" applyBorder="1" applyAlignment="1" applyProtection="1">
      <alignment horizontal="center" vertical="center"/>
      <protection hidden="1"/>
    </xf>
    <xf numFmtId="0" fontId="36" fillId="5" borderId="5" xfId="8" applyFont="1" applyFill="1" applyBorder="1" applyAlignment="1" applyProtection="1">
      <alignment horizontal="center" vertical="center"/>
      <protection hidden="1"/>
    </xf>
    <xf numFmtId="0" fontId="36" fillId="5" borderId="50" xfId="8" applyFont="1" applyFill="1" applyBorder="1" applyAlignment="1" applyProtection="1">
      <alignment horizontal="center" vertical="center"/>
      <protection hidden="1"/>
    </xf>
    <xf numFmtId="0" fontId="36" fillId="5" borderId="51" xfId="8" applyFont="1" applyFill="1" applyBorder="1" applyAlignment="1" applyProtection="1">
      <alignment horizontal="center" vertical="center"/>
      <protection hidden="1"/>
    </xf>
  </cellXfs>
  <cellStyles count="11">
    <cellStyle name="Normal" xfId="0" builtinId="0"/>
    <cellStyle name="Normal 10" xfId="3"/>
    <cellStyle name="Normal 11" xfId="6"/>
    <cellStyle name="Normal 2" xfId="8"/>
    <cellStyle name="Normal 2 2" xfId="1"/>
    <cellStyle name="Normal 2 3" xfId="5"/>
    <cellStyle name="Normal 3" xfId="10"/>
    <cellStyle name="Normal 4" xfId="2"/>
    <cellStyle name="Normal 7" xfId="7"/>
    <cellStyle name="Normal 8" xfId="9"/>
    <cellStyle name="Normal 9" xfId="4"/>
  </cellStyles>
  <dxfs count="594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257175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733425</xdr:colOff>
      <xdr:row>28</xdr:row>
      <xdr:rowOff>22871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6727"/>
          <a:ext cx="542925" cy="81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23</xdr:row>
      <xdr:rowOff>161925</xdr:rowOff>
    </xdr:from>
    <xdr:to>
      <xdr:col>23</xdr:col>
      <xdr:colOff>76200</xdr:colOff>
      <xdr:row>28</xdr:row>
      <xdr:rowOff>95250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733925"/>
          <a:ext cx="1552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24</xdr:row>
      <xdr:rowOff>28575</xdr:rowOff>
    </xdr:from>
    <xdr:to>
      <xdr:col>11</xdr:col>
      <xdr:colOff>171451</xdr:colOff>
      <xdr:row>27</xdr:row>
      <xdr:rowOff>180975</xdr:rowOff>
    </xdr:to>
    <xdr:sp macro="" textlink="">
      <xdr:nvSpPr>
        <xdr:cNvPr id="7" name="Flowchart: Punched Tape 6"/>
        <xdr:cNvSpPr/>
      </xdr:nvSpPr>
      <xdr:spPr>
        <a:xfrm>
          <a:off x="2847975" y="4391025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07.03.2026</a:t>
          </a:r>
        </a:p>
      </xdr:txBody>
    </xdr:sp>
    <xdr:clientData/>
  </xdr:twoCellAnchor>
  <xdr:twoCellAnchor editAs="oneCell">
    <xdr:from>
      <xdr:col>29</xdr:col>
      <xdr:colOff>74083</xdr:colOff>
      <xdr:row>23</xdr:row>
      <xdr:rowOff>95249</xdr:rowOff>
    </xdr:from>
    <xdr:to>
      <xdr:col>35</xdr:col>
      <xdr:colOff>52916</xdr:colOff>
      <xdr:row>28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4383" y="4286249"/>
          <a:ext cx="1464733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157692</xdr:rowOff>
    </xdr:to>
    <xdr:pic>
      <xdr:nvPicPr>
        <xdr:cNvPr id="11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158750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3</xdr:row>
      <xdr:rowOff>95250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30</xdr:row>
      <xdr:rowOff>56092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609600" cy="77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30</xdr:row>
      <xdr:rowOff>28575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838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6" name="Flowchart: Punched Tape 15"/>
        <xdr:cNvSpPr/>
      </xdr:nvSpPr>
      <xdr:spPr>
        <a:xfrm>
          <a:off x="2876550" y="4876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132291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4383" y="4772024"/>
          <a:ext cx="1464733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1175" cy="53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29</xdr:row>
      <xdr:rowOff>179917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155143"/>
          <a:ext cx="6096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29</xdr:row>
      <xdr:rowOff>152400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76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0" name="Flowchart: Punched Tape 9"/>
        <xdr:cNvSpPr/>
      </xdr:nvSpPr>
      <xdr:spPr>
        <a:xfrm>
          <a:off x="2876550" y="4114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65616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5164666"/>
          <a:ext cx="14393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9" workbookViewId="0">
      <selection activeCell="I28" sqref="I28"/>
    </sheetView>
  </sheetViews>
  <sheetFormatPr defaultColWidth="0.7109375" defaultRowHeight="12.75" x14ac:dyDescent="0.25"/>
  <cols>
    <col min="1" max="2" width="0.7109375" style="69" customWidth="1"/>
    <col min="3" max="3" width="5.5703125" style="63" customWidth="1"/>
    <col min="4" max="4" width="14.140625" style="63" customWidth="1"/>
    <col min="5" max="5" width="27.5703125" style="63" customWidth="1"/>
    <col min="6" max="6" width="9.140625" style="2" customWidth="1"/>
    <col min="7" max="7" width="21.28515625" style="2" customWidth="1"/>
    <col min="8" max="8" width="6.140625" style="2" customWidth="1"/>
    <col min="9" max="9" width="23" style="63" customWidth="1"/>
    <col min="10" max="255" width="9.140625" style="2" customWidth="1"/>
    <col min="256" max="16384" width="0.7109375" style="2"/>
  </cols>
  <sheetData>
    <row r="1" spans="2:13" x14ac:dyDescent="0.25">
      <c r="B1" s="35"/>
      <c r="C1" s="36" t="s">
        <v>48</v>
      </c>
      <c r="D1" s="37"/>
      <c r="E1" s="37" t="s">
        <v>0</v>
      </c>
      <c r="G1" s="38" t="s">
        <v>49</v>
      </c>
      <c r="H1" s="39"/>
      <c r="I1" s="40"/>
      <c r="J1" s="39"/>
      <c r="K1" s="39"/>
      <c r="L1" s="39"/>
      <c r="M1" s="41"/>
    </row>
    <row r="2" spans="2:13" ht="18" x14ac:dyDescent="0.25">
      <c r="B2" s="42"/>
      <c r="C2" s="11">
        <v>1</v>
      </c>
      <c r="D2" s="43" t="s">
        <v>50</v>
      </c>
      <c r="E2" s="43" t="s">
        <v>51</v>
      </c>
      <c r="G2" s="44" t="s">
        <v>52</v>
      </c>
      <c r="H2" s="45"/>
      <c r="I2" s="46"/>
      <c r="J2" s="47"/>
      <c r="K2" s="47"/>
      <c r="L2" s="47"/>
      <c r="M2" s="48"/>
    </row>
    <row r="3" spans="2:13" ht="18" x14ac:dyDescent="0.25">
      <c r="B3" s="42"/>
      <c r="C3" s="11">
        <v>2</v>
      </c>
      <c r="D3" s="49" t="s">
        <v>14</v>
      </c>
      <c r="E3" s="50" t="s">
        <v>53</v>
      </c>
      <c r="G3" s="51" t="s">
        <v>54</v>
      </c>
      <c r="H3" s="52"/>
      <c r="I3" s="53"/>
      <c r="J3" s="6"/>
      <c r="K3" s="6"/>
      <c r="L3" s="6"/>
      <c r="M3" s="54"/>
    </row>
    <row r="4" spans="2:13" ht="18" x14ac:dyDescent="0.25">
      <c r="B4" s="42"/>
      <c r="C4" s="11">
        <v>3</v>
      </c>
      <c r="D4" s="55" t="s">
        <v>55</v>
      </c>
      <c r="E4" s="49" t="s">
        <v>56</v>
      </c>
      <c r="G4" s="56" t="s">
        <v>57</v>
      </c>
      <c r="H4" s="57"/>
      <c r="I4" s="58"/>
      <c r="J4" s="59"/>
      <c r="K4" s="59"/>
      <c r="L4" s="59"/>
      <c r="M4" s="60"/>
    </row>
    <row r="5" spans="2:13" ht="18" x14ac:dyDescent="0.25">
      <c r="B5" s="42"/>
      <c r="C5" s="11">
        <v>4</v>
      </c>
      <c r="D5" s="49" t="s">
        <v>14</v>
      </c>
      <c r="E5" s="49" t="s">
        <v>58</v>
      </c>
      <c r="G5" s="6"/>
      <c r="H5" s="6"/>
      <c r="I5" s="53"/>
      <c r="J5" s="6"/>
      <c r="K5" s="6"/>
      <c r="L5" s="6"/>
      <c r="M5" s="6"/>
    </row>
    <row r="6" spans="2:13" ht="18" x14ac:dyDescent="0.25">
      <c r="B6" s="42"/>
      <c r="C6" s="11">
        <v>5</v>
      </c>
      <c r="D6" s="55" t="s">
        <v>21</v>
      </c>
      <c r="E6" s="49" t="s">
        <v>38</v>
      </c>
      <c r="G6" s="6"/>
      <c r="H6" s="6"/>
      <c r="I6" s="53"/>
      <c r="J6" s="6"/>
      <c r="K6" s="6"/>
      <c r="L6" s="6"/>
      <c r="M6" s="6"/>
    </row>
    <row r="7" spans="2:13" ht="18" x14ac:dyDescent="0.25">
      <c r="B7" s="42"/>
      <c r="C7" s="11">
        <v>6</v>
      </c>
      <c r="D7" s="49" t="s">
        <v>59</v>
      </c>
      <c r="E7" s="49" t="s">
        <v>60</v>
      </c>
      <c r="G7" s="6"/>
      <c r="H7" s="6"/>
      <c r="I7" s="61">
        <v>45829</v>
      </c>
      <c r="J7" s="6"/>
      <c r="K7" s="6"/>
      <c r="L7" s="6"/>
      <c r="M7" s="6"/>
    </row>
    <row r="8" spans="2:13" ht="18" x14ac:dyDescent="0.25">
      <c r="B8" s="42"/>
      <c r="C8" s="11">
        <v>7</v>
      </c>
      <c r="D8" s="49" t="s">
        <v>14</v>
      </c>
      <c r="E8" s="49" t="s">
        <v>28</v>
      </c>
      <c r="G8" s="53" t="s">
        <v>61</v>
      </c>
      <c r="H8" s="53">
        <v>1</v>
      </c>
      <c r="I8" s="53" t="s">
        <v>25</v>
      </c>
      <c r="J8" s="6"/>
      <c r="K8" s="6"/>
      <c r="L8" s="6"/>
      <c r="M8" s="6"/>
    </row>
    <row r="9" spans="2:13" ht="18" x14ac:dyDescent="0.25">
      <c r="B9" s="42"/>
      <c r="C9" s="11">
        <v>8</v>
      </c>
      <c r="D9" s="49" t="s">
        <v>14</v>
      </c>
      <c r="E9" s="49" t="s">
        <v>62</v>
      </c>
      <c r="G9" s="62" t="s">
        <v>15</v>
      </c>
      <c r="H9" s="62">
        <v>2</v>
      </c>
      <c r="I9" s="63" t="s">
        <v>18</v>
      </c>
    </row>
    <row r="10" spans="2:13" ht="18" x14ac:dyDescent="0.25">
      <c r="B10" s="42"/>
      <c r="C10" s="11">
        <v>9</v>
      </c>
      <c r="D10" s="49" t="s">
        <v>63</v>
      </c>
      <c r="E10" s="49" t="s">
        <v>64</v>
      </c>
      <c r="G10" s="53" t="s">
        <v>65</v>
      </c>
      <c r="H10" s="53">
        <v>3</v>
      </c>
      <c r="I10" s="64" t="s">
        <v>36</v>
      </c>
    </row>
    <row r="11" spans="2:13" ht="18" x14ac:dyDescent="0.25">
      <c r="B11" s="42"/>
      <c r="C11" s="11">
        <v>10</v>
      </c>
      <c r="D11" s="49" t="s">
        <v>66</v>
      </c>
      <c r="E11" s="49" t="s">
        <v>67</v>
      </c>
      <c r="G11" s="62" t="s">
        <v>33</v>
      </c>
      <c r="H11" s="62">
        <v>4</v>
      </c>
      <c r="I11" s="53" t="s">
        <v>43</v>
      </c>
    </row>
    <row r="12" spans="2:13" ht="18" x14ac:dyDescent="0.25">
      <c r="B12" s="42"/>
      <c r="C12" s="11">
        <v>11</v>
      </c>
      <c r="D12" s="65" t="s">
        <v>55</v>
      </c>
      <c r="E12" s="43" t="s">
        <v>68</v>
      </c>
      <c r="G12" s="64" t="s">
        <v>36</v>
      </c>
      <c r="H12" s="53">
        <v>5</v>
      </c>
      <c r="I12" s="62" t="s">
        <v>4</v>
      </c>
    </row>
    <row r="13" spans="2:13" ht="18" x14ac:dyDescent="0.25">
      <c r="B13" s="42"/>
      <c r="C13" s="11">
        <v>12</v>
      </c>
      <c r="D13" s="49" t="s">
        <v>63</v>
      </c>
      <c r="E13" s="49" t="s">
        <v>69</v>
      </c>
      <c r="G13" s="62" t="s">
        <v>18</v>
      </c>
      <c r="H13" s="62">
        <v>6</v>
      </c>
      <c r="I13" s="53" t="s">
        <v>65</v>
      </c>
    </row>
    <row r="14" spans="2:13" ht="18" x14ac:dyDescent="0.25">
      <c r="B14" s="42"/>
      <c r="C14" s="11">
        <v>13</v>
      </c>
      <c r="D14" s="49" t="s">
        <v>3</v>
      </c>
      <c r="E14" s="49" t="s">
        <v>4</v>
      </c>
      <c r="G14" s="62" t="s">
        <v>38</v>
      </c>
      <c r="H14" s="53">
        <v>7</v>
      </c>
      <c r="I14" s="53" t="s">
        <v>61</v>
      </c>
      <c r="J14" s="64"/>
    </row>
    <row r="15" spans="2:13" ht="18" x14ac:dyDescent="0.25">
      <c r="B15" s="42"/>
      <c r="C15" s="11">
        <v>14</v>
      </c>
      <c r="D15" s="49" t="s">
        <v>14</v>
      </c>
      <c r="E15" s="49" t="s">
        <v>70</v>
      </c>
      <c r="G15" s="62" t="s">
        <v>28</v>
      </c>
      <c r="H15" s="62">
        <v>8</v>
      </c>
      <c r="I15" s="63" t="s">
        <v>28</v>
      </c>
    </row>
    <row r="16" spans="2:13" ht="18" x14ac:dyDescent="0.25">
      <c r="B16" s="42"/>
      <c r="C16" s="11">
        <v>15</v>
      </c>
      <c r="D16" s="49" t="s">
        <v>59</v>
      </c>
      <c r="E16" s="49" t="s">
        <v>71</v>
      </c>
      <c r="G16" s="53" t="s">
        <v>72</v>
      </c>
      <c r="H16" s="53">
        <v>9</v>
      </c>
      <c r="I16" s="63" t="s">
        <v>73</v>
      </c>
    </row>
    <row r="17" spans="2:9" ht="18" x14ac:dyDescent="0.25">
      <c r="B17" s="42"/>
      <c r="C17" s="11">
        <v>16</v>
      </c>
      <c r="D17" s="49" t="s">
        <v>14</v>
      </c>
      <c r="E17" s="49" t="s">
        <v>19</v>
      </c>
      <c r="G17" s="53" t="s">
        <v>43</v>
      </c>
      <c r="H17" s="62">
        <v>10</v>
      </c>
      <c r="I17" s="63" t="s">
        <v>74</v>
      </c>
    </row>
    <row r="18" spans="2:9" ht="18" x14ac:dyDescent="0.25">
      <c r="B18" s="42"/>
      <c r="C18" s="11">
        <v>17</v>
      </c>
      <c r="D18" s="49" t="s">
        <v>14</v>
      </c>
      <c r="E18" s="43" t="s">
        <v>75</v>
      </c>
      <c r="G18" s="62" t="s">
        <v>4</v>
      </c>
      <c r="H18" s="53">
        <v>11</v>
      </c>
      <c r="I18" s="63" t="s">
        <v>38</v>
      </c>
    </row>
    <row r="19" spans="2:9" ht="18" x14ac:dyDescent="0.25">
      <c r="B19" s="42"/>
      <c r="C19" s="11">
        <v>18</v>
      </c>
      <c r="D19" s="43" t="s">
        <v>30</v>
      </c>
      <c r="E19" s="43" t="s">
        <v>76</v>
      </c>
      <c r="G19" s="53" t="s">
        <v>46</v>
      </c>
      <c r="H19" s="62">
        <v>12</v>
      </c>
      <c r="I19" s="63" t="s">
        <v>23</v>
      </c>
    </row>
    <row r="20" spans="2:9" ht="18" x14ac:dyDescent="0.25">
      <c r="B20" s="42"/>
      <c r="C20" s="11">
        <v>19</v>
      </c>
      <c r="D20" s="49" t="s">
        <v>14</v>
      </c>
      <c r="E20" s="49" t="s">
        <v>77</v>
      </c>
      <c r="G20" s="66" t="s">
        <v>22</v>
      </c>
      <c r="H20" s="53">
        <v>13</v>
      </c>
      <c r="I20" s="63" t="s">
        <v>27</v>
      </c>
    </row>
    <row r="21" spans="2:9" ht="18" x14ac:dyDescent="0.25">
      <c r="B21" s="42"/>
      <c r="C21" s="11">
        <v>20</v>
      </c>
      <c r="D21" s="55" t="s">
        <v>21</v>
      </c>
      <c r="E21" s="49" t="s">
        <v>78</v>
      </c>
      <c r="G21" s="53" t="s">
        <v>79</v>
      </c>
      <c r="H21" s="53"/>
      <c r="I21" s="63" t="s">
        <v>80</v>
      </c>
    </row>
    <row r="22" spans="2:9" ht="18" x14ac:dyDescent="0.25">
      <c r="B22" s="42"/>
      <c r="C22" s="11">
        <v>21</v>
      </c>
      <c r="D22" s="55" t="s">
        <v>21</v>
      </c>
      <c r="E22" s="49" t="s">
        <v>27</v>
      </c>
      <c r="G22" s="53" t="s">
        <v>74</v>
      </c>
      <c r="H22" s="53"/>
      <c r="I22" s="63" t="s">
        <v>12</v>
      </c>
    </row>
    <row r="23" spans="2:9" ht="18" x14ac:dyDescent="0.25">
      <c r="B23" s="42"/>
      <c r="C23" s="11">
        <v>22</v>
      </c>
      <c r="D23" s="49" t="s">
        <v>14</v>
      </c>
      <c r="E23" s="49" t="s">
        <v>81</v>
      </c>
      <c r="G23" s="64" t="s">
        <v>39</v>
      </c>
      <c r="H23" s="64"/>
      <c r="I23" s="63" t="s">
        <v>24</v>
      </c>
    </row>
    <row r="24" spans="2:9" ht="18" x14ac:dyDescent="0.25">
      <c r="B24" s="42"/>
      <c r="C24" s="11">
        <v>23</v>
      </c>
      <c r="D24" s="49" t="s">
        <v>14</v>
      </c>
      <c r="E24" s="49" t="s">
        <v>82</v>
      </c>
      <c r="G24" s="53" t="s">
        <v>23</v>
      </c>
      <c r="H24" s="53"/>
      <c r="I24" s="63" t="s">
        <v>83</v>
      </c>
    </row>
    <row r="25" spans="2:9" ht="18" x14ac:dyDescent="0.25">
      <c r="B25" s="42"/>
      <c r="C25" s="11">
        <v>24</v>
      </c>
      <c r="D25" s="49" t="s">
        <v>84</v>
      </c>
      <c r="E25" s="49" t="s">
        <v>85</v>
      </c>
      <c r="G25" s="62" t="s">
        <v>78</v>
      </c>
      <c r="H25" s="62"/>
      <c r="I25" s="63" t="s">
        <v>47</v>
      </c>
    </row>
    <row r="26" spans="2:9" ht="18" x14ac:dyDescent="0.25">
      <c r="B26" s="42"/>
      <c r="C26" s="11">
        <v>25</v>
      </c>
      <c r="D26" s="55" t="s">
        <v>55</v>
      </c>
      <c r="E26" s="67" t="s">
        <v>86</v>
      </c>
      <c r="G26" s="62" t="s">
        <v>27</v>
      </c>
      <c r="H26" s="62"/>
      <c r="I26" s="63" t="s">
        <v>44</v>
      </c>
    </row>
    <row r="27" spans="2:9" ht="18" x14ac:dyDescent="0.25">
      <c r="B27" s="42"/>
      <c r="C27" s="11">
        <v>26</v>
      </c>
      <c r="D27" s="55" t="s">
        <v>55</v>
      </c>
      <c r="E27" s="49" t="s">
        <v>87</v>
      </c>
      <c r="G27" s="64" t="s">
        <v>88</v>
      </c>
      <c r="H27" s="64"/>
      <c r="I27" s="63" t="s">
        <v>226</v>
      </c>
    </row>
    <row r="28" spans="2:9" ht="18" x14ac:dyDescent="0.25">
      <c r="B28" s="42"/>
      <c r="C28" s="11">
        <v>27</v>
      </c>
      <c r="D28" s="55" t="s">
        <v>55</v>
      </c>
      <c r="E28" s="68" t="s">
        <v>89</v>
      </c>
      <c r="G28" s="53" t="s">
        <v>19</v>
      </c>
      <c r="H28" s="53"/>
      <c r="I28" s="63" t="s">
        <v>227</v>
      </c>
    </row>
    <row r="29" spans="2:9" x14ac:dyDescent="0.25">
      <c r="C29" s="11">
        <v>28</v>
      </c>
      <c r="D29" s="49" t="s">
        <v>3</v>
      </c>
      <c r="E29" s="49" t="s">
        <v>90</v>
      </c>
      <c r="G29" s="63" t="s">
        <v>91</v>
      </c>
      <c r="H29" s="63"/>
    </row>
    <row r="30" spans="2:9" x14ac:dyDescent="0.25">
      <c r="C30" s="11">
        <v>29</v>
      </c>
      <c r="D30" s="49" t="s">
        <v>32</v>
      </c>
      <c r="E30" s="49" t="s">
        <v>33</v>
      </c>
    </row>
    <row r="31" spans="2:9" x14ac:dyDescent="0.25">
      <c r="C31" s="11">
        <v>30</v>
      </c>
      <c r="D31" s="49" t="s">
        <v>14</v>
      </c>
      <c r="E31" s="67" t="s">
        <v>92</v>
      </c>
    </row>
    <row r="32" spans="2:9" x14ac:dyDescent="0.25">
      <c r="C32" s="11">
        <v>31</v>
      </c>
      <c r="D32" s="49" t="s">
        <v>14</v>
      </c>
      <c r="E32" s="50" t="s">
        <v>92</v>
      </c>
    </row>
    <row r="33" spans="3:5" x14ac:dyDescent="0.25">
      <c r="C33" s="11">
        <v>32</v>
      </c>
      <c r="D33" s="43" t="s">
        <v>93</v>
      </c>
      <c r="E33" s="70" t="s">
        <v>94</v>
      </c>
    </row>
    <row r="34" spans="3:5" x14ac:dyDescent="0.25">
      <c r="C34" s="11">
        <v>33</v>
      </c>
      <c r="D34" s="55" t="s">
        <v>21</v>
      </c>
      <c r="E34" s="49" t="s">
        <v>45</v>
      </c>
    </row>
    <row r="35" spans="3:5" x14ac:dyDescent="0.25">
      <c r="C35" s="11">
        <v>34</v>
      </c>
      <c r="D35" s="49" t="s">
        <v>14</v>
      </c>
      <c r="E35" s="43" t="s">
        <v>95</v>
      </c>
    </row>
    <row r="36" spans="3:5" x14ac:dyDescent="0.25">
      <c r="C36" s="11">
        <v>35</v>
      </c>
      <c r="D36" s="49" t="s">
        <v>14</v>
      </c>
      <c r="E36" s="43" t="s">
        <v>96</v>
      </c>
    </row>
    <row r="37" spans="3:5" x14ac:dyDescent="0.25">
      <c r="C37" s="11">
        <v>36</v>
      </c>
      <c r="D37" s="49" t="s">
        <v>14</v>
      </c>
      <c r="E37" s="68" t="s">
        <v>97</v>
      </c>
    </row>
    <row r="38" spans="3:5" x14ac:dyDescent="0.25">
      <c r="C38" s="11">
        <v>37</v>
      </c>
      <c r="D38" s="49" t="s">
        <v>93</v>
      </c>
      <c r="E38" s="49" t="s">
        <v>98</v>
      </c>
    </row>
    <row r="39" spans="3:5" x14ac:dyDescent="0.25">
      <c r="C39" s="11">
        <v>38</v>
      </c>
      <c r="D39" s="49" t="s">
        <v>14</v>
      </c>
      <c r="E39" s="49" t="s">
        <v>99</v>
      </c>
    </row>
    <row r="40" spans="3:5" x14ac:dyDescent="0.25">
      <c r="C40" s="11">
        <v>39</v>
      </c>
      <c r="D40" s="55" t="s">
        <v>21</v>
      </c>
      <c r="E40" s="49" t="s">
        <v>100</v>
      </c>
    </row>
    <row r="41" spans="3:5" x14ac:dyDescent="0.25">
      <c r="C41" s="11">
        <v>40</v>
      </c>
      <c r="D41" s="55" t="s">
        <v>21</v>
      </c>
      <c r="E41" s="49" t="s">
        <v>101</v>
      </c>
    </row>
    <row r="42" spans="3:5" x14ac:dyDescent="0.25">
      <c r="C42" s="11">
        <v>41</v>
      </c>
      <c r="D42" s="55" t="s">
        <v>21</v>
      </c>
      <c r="E42" s="49" t="s">
        <v>102</v>
      </c>
    </row>
    <row r="43" spans="3:5" x14ac:dyDescent="0.25">
      <c r="C43" s="11">
        <v>42</v>
      </c>
      <c r="D43" s="49" t="s">
        <v>103</v>
      </c>
      <c r="E43" s="50" t="s">
        <v>104</v>
      </c>
    </row>
    <row r="44" spans="3:5" x14ac:dyDescent="0.25">
      <c r="C44" s="11">
        <v>43</v>
      </c>
      <c r="D44" s="43" t="s">
        <v>93</v>
      </c>
      <c r="E44" s="70" t="s">
        <v>105</v>
      </c>
    </row>
    <row r="45" spans="3:5" x14ac:dyDescent="0.25">
      <c r="C45" s="11">
        <v>44</v>
      </c>
      <c r="D45" s="43" t="s">
        <v>106</v>
      </c>
      <c r="E45" s="43" t="s">
        <v>42</v>
      </c>
    </row>
    <row r="46" spans="3:5" x14ac:dyDescent="0.25">
      <c r="C46" s="11">
        <v>45</v>
      </c>
      <c r="D46" s="49" t="s">
        <v>14</v>
      </c>
      <c r="E46" s="43" t="s">
        <v>40</v>
      </c>
    </row>
    <row r="47" spans="3:5" x14ac:dyDescent="0.25">
      <c r="C47" s="11">
        <v>46</v>
      </c>
      <c r="D47" s="49" t="s">
        <v>14</v>
      </c>
      <c r="E47" s="43" t="s">
        <v>107</v>
      </c>
    </row>
    <row r="48" spans="3:5" x14ac:dyDescent="0.25">
      <c r="C48" s="11">
        <v>47</v>
      </c>
      <c r="D48" s="49" t="s">
        <v>3</v>
      </c>
      <c r="E48" s="49" t="s">
        <v>108</v>
      </c>
    </row>
    <row r="49" spans="3:11" x14ac:dyDescent="0.25">
      <c r="C49" s="11">
        <v>48</v>
      </c>
      <c r="D49" s="49" t="s">
        <v>14</v>
      </c>
      <c r="E49" s="49" t="s">
        <v>109</v>
      </c>
    </row>
    <row r="50" spans="3:11" x14ac:dyDescent="0.25">
      <c r="C50" s="11">
        <v>49</v>
      </c>
      <c r="D50" s="49" t="s">
        <v>14</v>
      </c>
      <c r="E50" s="50" t="s">
        <v>110</v>
      </c>
    </row>
    <row r="51" spans="3:11" x14ac:dyDescent="0.25">
      <c r="C51" s="11">
        <v>50</v>
      </c>
      <c r="D51" s="43" t="s">
        <v>93</v>
      </c>
      <c r="E51" s="43" t="s">
        <v>111</v>
      </c>
    </row>
    <row r="52" spans="3:11" x14ac:dyDescent="0.25">
      <c r="C52" s="11">
        <v>51</v>
      </c>
      <c r="D52" s="43"/>
      <c r="E52" s="43" t="s">
        <v>65</v>
      </c>
    </row>
    <row r="53" spans="3:11" x14ac:dyDescent="0.25">
      <c r="C53" s="11">
        <v>52</v>
      </c>
      <c r="D53" s="49" t="s">
        <v>59</v>
      </c>
      <c r="E53" s="49" t="s">
        <v>112</v>
      </c>
    </row>
    <row r="54" spans="3:11" x14ac:dyDescent="0.25">
      <c r="C54" s="11">
        <v>53</v>
      </c>
      <c r="D54" s="49" t="s">
        <v>14</v>
      </c>
      <c r="E54" s="49" t="s">
        <v>113</v>
      </c>
      <c r="K54" s="67"/>
    </row>
    <row r="55" spans="3:11" x14ac:dyDescent="0.25">
      <c r="C55" s="11">
        <v>54</v>
      </c>
      <c r="D55" s="49" t="s">
        <v>14</v>
      </c>
      <c r="E55" s="50" t="s">
        <v>114</v>
      </c>
    </row>
    <row r="56" spans="3:11" x14ac:dyDescent="0.25">
      <c r="C56" s="11">
        <v>55</v>
      </c>
      <c r="D56" s="49" t="s">
        <v>14</v>
      </c>
      <c r="E56" s="50" t="s">
        <v>115</v>
      </c>
    </row>
    <row r="57" spans="3:11" x14ac:dyDescent="0.25">
      <c r="C57" s="11">
        <v>56</v>
      </c>
      <c r="D57" s="43" t="s">
        <v>116</v>
      </c>
      <c r="E57" s="43" t="s">
        <v>117</v>
      </c>
    </row>
    <row r="58" spans="3:11" x14ac:dyDescent="0.25">
      <c r="C58" s="11">
        <v>57</v>
      </c>
      <c r="D58" s="49" t="s">
        <v>59</v>
      </c>
      <c r="E58" s="49" t="s">
        <v>118</v>
      </c>
    </row>
    <row r="59" spans="3:11" x14ac:dyDescent="0.25">
      <c r="C59" s="11">
        <v>58</v>
      </c>
      <c r="D59" s="49" t="s">
        <v>14</v>
      </c>
      <c r="E59" s="50" t="s">
        <v>119</v>
      </c>
    </row>
    <row r="60" spans="3:11" x14ac:dyDescent="0.25">
      <c r="C60" s="11">
        <v>59</v>
      </c>
      <c r="D60" s="43" t="s">
        <v>93</v>
      </c>
      <c r="E60" s="43" t="s">
        <v>120</v>
      </c>
    </row>
    <row r="61" spans="3:11" x14ac:dyDescent="0.25">
      <c r="C61" s="11">
        <v>60</v>
      </c>
      <c r="D61" s="43" t="s">
        <v>121</v>
      </c>
      <c r="E61" s="43" t="s">
        <v>74</v>
      </c>
    </row>
    <row r="62" spans="3:11" x14ac:dyDescent="0.25">
      <c r="C62" s="11">
        <v>61</v>
      </c>
      <c r="D62" s="43" t="s">
        <v>59</v>
      </c>
      <c r="E62" s="43" t="s">
        <v>43</v>
      </c>
    </row>
    <row r="63" spans="3:11" x14ac:dyDescent="0.25">
      <c r="C63" s="11">
        <v>62</v>
      </c>
      <c r="D63" s="43" t="s">
        <v>93</v>
      </c>
      <c r="E63" s="70" t="s">
        <v>122</v>
      </c>
    </row>
    <row r="64" spans="3:11" x14ac:dyDescent="0.25">
      <c r="C64" s="11">
        <v>63</v>
      </c>
      <c r="D64" s="49" t="s">
        <v>14</v>
      </c>
      <c r="E64" s="43" t="s">
        <v>123</v>
      </c>
    </row>
    <row r="65" spans="3:5" x14ac:dyDescent="0.25">
      <c r="C65" s="11">
        <v>64</v>
      </c>
      <c r="D65" s="49" t="s">
        <v>124</v>
      </c>
      <c r="E65" s="62" t="s">
        <v>125</v>
      </c>
    </row>
    <row r="66" spans="3:5" x14ac:dyDescent="0.25">
      <c r="C66" s="11">
        <v>65</v>
      </c>
      <c r="D66" s="49" t="s">
        <v>14</v>
      </c>
      <c r="E66" s="43" t="s">
        <v>126</v>
      </c>
    </row>
    <row r="67" spans="3:5" x14ac:dyDescent="0.25">
      <c r="C67" s="11">
        <v>66</v>
      </c>
      <c r="D67" s="43" t="s">
        <v>127</v>
      </c>
      <c r="E67" s="43" t="s">
        <v>46</v>
      </c>
    </row>
    <row r="68" spans="3:5" x14ac:dyDescent="0.25">
      <c r="C68" s="11">
        <v>67</v>
      </c>
      <c r="D68" s="55" t="s">
        <v>21</v>
      </c>
      <c r="E68" s="67" t="s">
        <v>128</v>
      </c>
    </row>
    <row r="69" spans="3:5" x14ac:dyDescent="0.25">
      <c r="C69" s="11">
        <v>68</v>
      </c>
      <c r="D69" s="49" t="s">
        <v>14</v>
      </c>
      <c r="E69" s="68" t="s">
        <v>129</v>
      </c>
    </row>
    <row r="70" spans="3:5" x14ac:dyDescent="0.25">
      <c r="C70" s="11">
        <v>69</v>
      </c>
      <c r="D70" s="49" t="s">
        <v>3</v>
      </c>
      <c r="E70" s="49" t="s">
        <v>130</v>
      </c>
    </row>
    <row r="71" spans="3:5" x14ac:dyDescent="0.25">
      <c r="C71" s="11">
        <v>70</v>
      </c>
      <c r="D71" s="49" t="s">
        <v>30</v>
      </c>
      <c r="E71" s="67" t="s">
        <v>31</v>
      </c>
    </row>
    <row r="72" spans="3:5" x14ac:dyDescent="0.25">
      <c r="C72" s="11">
        <v>71</v>
      </c>
      <c r="D72" s="49" t="s">
        <v>14</v>
      </c>
      <c r="E72" s="49" t="s">
        <v>131</v>
      </c>
    </row>
    <row r="73" spans="3:5" x14ac:dyDescent="0.25">
      <c r="C73" s="11">
        <v>72</v>
      </c>
      <c r="D73" s="49" t="s">
        <v>35</v>
      </c>
      <c r="E73" s="50" t="s">
        <v>36</v>
      </c>
    </row>
    <row r="74" spans="3:5" x14ac:dyDescent="0.25">
      <c r="C74" s="11">
        <v>73</v>
      </c>
      <c r="D74" s="49" t="s">
        <v>32</v>
      </c>
      <c r="E74" s="70" t="s">
        <v>132</v>
      </c>
    </row>
    <row r="75" spans="3:5" x14ac:dyDescent="0.25">
      <c r="C75" s="11">
        <v>74</v>
      </c>
      <c r="D75" s="55" t="s">
        <v>21</v>
      </c>
      <c r="E75" s="70" t="s">
        <v>22</v>
      </c>
    </row>
    <row r="76" spans="3:5" x14ac:dyDescent="0.25">
      <c r="C76" s="11">
        <v>75</v>
      </c>
      <c r="D76" s="49" t="s">
        <v>133</v>
      </c>
      <c r="E76" s="50" t="s">
        <v>134</v>
      </c>
    </row>
    <row r="77" spans="3:5" x14ac:dyDescent="0.25">
      <c r="C77" s="11">
        <v>76</v>
      </c>
      <c r="D77" s="55" t="s">
        <v>55</v>
      </c>
      <c r="E77" s="49" t="s">
        <v>135</v>
      </c>
    </row>
    <row r="78" spans="3:5" x14ac:dyDescent="0.25">
      <c r="C78" s="11">
        <v>77</v>
      </c>
      <c r="D78" s="49" t="s">
        <v>14</v>
      </c>
      <c r="E78" s="49" t="s">
        <v>136</v>
      </c>
    </row>
    <row r="79" spans="3:5" x14ac:dyDescent="0.25">
      <c r="C79" s="11">
        <v>78</v>
      </c>
      <c r="D79" s="49" t="s">
        <v>3</v>
      </c>
      <c r="E79" s="50" t="s">
        <v>137</v>
      </c>
    </row>
    <row r="80" spans="3:5" x14ac:dyDescent="0.25">
      <c r="C80" s="11">
        <v>79</v>
      </c>
      <c r="D80" s="55" t="s">
        <v>21</v>
      </c>
      <c r="E80" s="50" t="s">
        <v>88</v>
      </c>
    </row>
    <row r="81" spans="3:15" x14ac:dyDescent="0.25">
      <c r="C81" s="11">
        <v>80</v>
      </c>
      <c r="D81" s="55" t="s">
        <v>21</v>
      </c>
      <c r="E81" s="50" t="s">
        <v>39</v>
      </c>
    </row>
    <row r="82" spans="3:15" x14ac:dyDescent="0.25">
      <c r="C82" s="11">
        <v>81</v>
      </c>
      <c r="D82" s="55" t="s">
        <v>21</v>
      </c>
      <c r="E82" s="43" t="s">
        <v>23</v>
      </c>
    </row>
    <row r="83" spans="3:15" x14ac:dyDescent="0.25">
      <c r="C83" s="11">
        <v>82</v>
      </c>
      <c r="D83" s="49" t="s">
        <v>133</v>
      </c>
      <c r="E83" s="50" t="s">
        <v>138</v>
      </c>
      <c r="O83" s="2" t="s">
        <v>139</v>
      </c>
    </row>
    <row r="84" spans="3:15" x14ac:dyDescent="0.25">
      <c r="C84" s="11">
        <v>83</v>
      </c>
      <c r="D84" s="49" t="s">
        <v>133</v>
      </c>
      <c r="E84" s="50" t="s">
        <v>140</v>
      </c>
    </row>
    <row r="85" spans="3:15" x14ac:dyDescent="0.25">
      <c r="C85" s="11">
        <v>84</v>
      </c>
      <c r="D85" s="49" t="s">
        <v>14</v>
      </c>
      <c r="E85" s="49" t="s">
        <v>141</v>
      </c>
    </row>
    <row r="86" spans="3:15" x14ac:dyDescent="0.25">
      <c r="C86" s="11">
        <v>85</v>
      </c>
      <c r="D86" s="49" t="s">
        <v>142</v>
      </c>
      <c r="E86" s="49" t="s">
        <v>143</v>
      </c>
    </row>
    <row r="87" spans="3:15" x14ac:dyDescent="0.25">
      <c r="C87" s="11">
        <v>86</v>
      </c>
      <c r="D87" s="49" t="s">
        <v>32</v>
      </c>
      <c r="E87" s="70" t="s">
        <v>144</v>
      </c>
    </row>
    <row r="88" spans="3:15" x14ac:dyDescent="0.25">
      <c r="C88" s="11">
        <v>87</v>
      </c>
      <c r="D88" s="49" t="s">
        <v>3</v>
      </c>
      <c r="E88" s="43" t="s">
        <v>145</v>
      </c>
    </row>
    <row r="89" spans="3:15" x14ac:dyDescent="0.25">
      <c r="C89" s="11">
        <v>88</v>
      </c>
      <c r="D89" s="49" t="s">
        <v>14</v>
      </c>
      <c r="E89" s="43" t="s">
        <v>146</v>
      </c>
    </row>
    <row r="90" spans="3:15" x14ac:dyDescent="0.25">
      <c r="C90" s="11">
        <v>89</v>
      </c>
      <c r="D90" s="55" t="s">
        <v>21</v>
      </c>
      <c r="E90" s="71" t="s">
        <v>147</v>
      </c>
    </row>
    <row r="91" spans="3:15" x14ac:dyDescent="0.25">
      <c r="C91" s="11">
        <v>90</v>
      </c>
      <c r="D91" s="49" t="s">
        <v>14</v>
      </c>
      <c r="E91" s="43" t="s">
        <v>148</v>
      </c>
    </row>
    <row r="92" spans="3:15" x14ac:dyDescent="0.25">
      <c r="C92" s="11">
        <v>91</v>
      </c>
      <c r="D92" s="55" t="s">
        <v>21</v>
      </c>
      <c r="E92" s="43" t="s">
        <v>34</v>
      </c>
    </row>
    <row r="93" spans="3:15" x14ac:dyDescent="0.25">
      <c r="C93" s="11">
        <v>92</v>
      </c>
      <c r="D93" s="2"/>
      <c r="E93" s="43" t="s">
        <v>79</v>
      </c>
    </row>
    <row r="94" spans="3:15" x14ac:dyDescent="0.25">
      <c r="C94" s="11">
        <v>93</v>
      </c>
      <c r="D94" s="49" t="s">
        <v>14</v>
      </c>
      <c r="E94" s="72" t="s">
        <v>149</v>
      </c>
    </row>
    <row r="95" spans="3:15" x14ac:dyDescent="0.25">
      <c r="C95" s="11">
        <v>94</v>
      </c>
      <c r="D95" s="43" t="s">
        <v>93</v>
      </c>
      <c r="E95" s="43" t="s">
        <v>150</v>
      </c>
    </row>
    <row r="96" spans="3:15" x14ac:dyDescent="0.25">
      <c r="C96" s="11">
        <v>95</v>
      </c>
      <c r="D96" s="49" t="s">
        <v>14</v>
      </c>
      <c r="E96" s="43" t="s">
        <v>151</v>
      </c>
    </row>
    <row r="97" spans="3:5" x14ac:dyDescent="0.25">
      <c r="C97" s="11">
        <v>96</v>
      </c>
      <c r="D97" s="49" t="s">
        <v>14</v>
      </c>
      <c r="E97" s="72" t="s">
        <v>152</v>
      </c>
    </row>
    <row r="98" spans="3:5" x14ac:dyDescent="0.25">
      <c r="C98" s="11">
        <v>97</v>
      </c>
      <c r="D98" s="49" t="s">
        <v>3</v>
      </c>
      <c r="E98" s="49" t="s">
        <v>153</v>
      </c>
    </row>
    <row r="99" spans="3:5" x14ac:dyDescent="0.25">
      <c r="C99" s="11">
        <v>98</v>
      </c>
      <c r="D99" s="49" t="s">
        <v>14</v>
      </c>
      <c r="E99" s="49" t="s">
        <v>154</v>
      </c>
    </row>
    <row r="100" spans="3:5" x14ac:dyDescent="0.25">
      <c r="C100" s="11">
        <v>99</v>
      </c>
      <c r="D100" s="43" t="s">
        <v>93</v>
      </c>
      <c r="E100" s="43" t="s">
        <v>155</v>
      </c>
    </row>
    <row r="101" spans="3:5" x14ac:dyDescent="0.25">
      <c r="C101" s="11">
        <v>100</v>
      </c>
      <c r="D101" s="49" t="s">
        <v>14</v>
      </c>
      <c r="E101" s="43" t="s">
        <v>156</v>
      </c>
    </row>
    <row r="102" spans="3:5" x14ac:dyDescent="0.25">
      <c r="C102" s="11">
        <v>101</v>
      </c>
      <c r="D102" s="43" t="s">
        <v>14</v>
      </c>
      <c r="E102" s="43" t="s">
        <v>157</v>
      </c>
    </row>
    <row r="103" spans="3:5" x14ac:dyDescent="0.25">
      <c r="C103" s="11">
        <v>102</v>
      </c>
      <c r="D103" s="49" t="s">
        <v>14</v>
      </c>
      <c r="E103" s="49" t="s">
        <v>158</v>
      </c>
    </row>
    <row r="104" spans="3:5" x14ac:dyDescent="0.25">
      <c r="C104" s="11">
        <v>103</v>
      </c>
      <c r="D104" s="43" t="s">
        <v>159</v>
      </c>
      <c r="E104" s="43" t="s">
        <v>160</v>
      </c>
    </row>
    <row r="105" spans="3:5" x14ac:dyDescent="0.25">
      <c r="C105" s="11">
        <v>104</v>
      </c>
      <c r="D105" s="49" t="s">
        <v>14</v>
      </c>
      <c r="E105" s="43" t="s">
        <v>161</v>
      </c>
    </row>
    <row r="106" spans="3:5" x14ac:dyDescent="0.25">
      <c r="C106" s="11">
        <v>105</v>
      </c>
      <c r="D106" s="49" t="s">
        <v>37</v>
      </c>
      <c r="E106" s="43" t="s">
        <v>61</v>
      </c>
    </row>
    <row r="107" spans="3:5" x14ac:dyDescent="0.25">
      <c r="C107" s="11">
        <v>106</v>
      </c>
      <c r="D107" s="55" t="s">
        <v>55</v>
      </c>
      <c r="E107" s="49" t="s">
        <v>162</v>
      </c>
    </row>
    <row r="108" spans="3:5" x14ac:dyDescent="0.25">
      <c r="C108" s="11">
        <v>107</v>
      </c>
      <c r="D108" s="49" t="s">
        <v>14</v>
      </c>
      <c r="E108" s="43" t="s">
        <v>163</v>
      </c>
    </row>
    <row r="109" spans="3:5" x14ac:dyDescent="0.25">
      <c r="C109" s="11">
        <v>108</v>
      </c>
      <c r="D109" s="49" t="s">
        <v>14</v>
      </c>
      <c r="E109" s="49" t="s">
        <v>15</v>
      </c>
    </row>
    <row r="110" spans="3:5" x14ac:dyDescent="0.25">
      <c r="C110" s="11">
        <v>109</v>
      </c>
      <c r="D110" s="49" t="s">
        <v>3</v>
      </c>
      <c r="E110" s="49" t="s">
        <v>164</v>
      </c>
    </row>
    <row r="111" spans="3:5" x14ac:dyDescent="0.25">
      <c r="C111" s="11">
        <v>110</v>
      </c>
      <c r="D111" s="49" t="s">
        <v>14</v>
      </c>
      <c r="E111" s="43" t="s">
        <v>165</v>
      </c>
    </row>
    <row r="112" spans="3:5" x14ac:dyDescent="0.25">
      <c r="C112" s="11">
        <v>111</v>
      </c>
      <c r="D112" s="43" t="s">
        <v>93</v>
      </c>
      <c r="E112" s="43" t="s">
        <v>166</v>
      </c>
    </row>
    <row r="113" spans="3:5" x14ac:dyDescent="0.25">
      <c r="C113" s="11">
        <v>112</v>
      </c>
      <c r="D113" s="49" t="s">
        <v>59</v>
      </c>
      <c r="E113" s="49" t="s">
        <v>167</v>
      </c>
    </row>
    <row r="114" spans="3:5" x14ac:dyDescent="0.25">
      <c r="C114" s="11">
        <v>113</v>
      </c>
      <c r="D114" s="43" t="s">
        <v>159</v>
      </c>
      <c r="E114" s="43" t="s">
        <v>168</v>
      </c>
    </row>
    <row r="115" spans="3:5" x14ac:dyDescent="0.25">
      <c r="C115" s="11">
        <v>114</v>
      </c>
      <c r="D115" s="73" t="s">
        <v>133</v>
      </c>
      <c r="E115" s="43" t="s">
        <v>169</v>
      </c>
    </row>
    <row r="116" spans="3:5" x14ac:dyDescent="0.25">
      <c r="C116" s="11">
        <v>115</v>
      </c>
      <c r="D116" s="49" t="s">
        <v>14</v>
      </c>
      <c r="E116" s="49" t="s">
        <v>170</v>
      </c>
    </row>
    <row r="117" spans="3:5" x14ac:dyDescent="0.25">
      <c r="C117" s="11">
        <v>116</v>
      </c>
      <c r="D117" s="55" t="s">
        <v>21</v>
      </c>
      <c r="E117" s="49" t="s">
        <v>171</v>
      </c>
    </row>
    <row r="118" spans="3:5" x14ac:dyDescent="0.25">
      <c r="C118" s="11">
        <v>117</v>
      </c>
      <c r="D118" s="49" t="s">
        <v>14</v>
      </c>
      <c r="E118" s="49" t="s">
        <v>172</v>
      </c>
    </row>
    <row r="119" spans="3:5" x14ac:dyDescent="0.25">
      <c r="C119" s="11">
        <v>118</v>
      </c>
      <c r="D119" s="49" t="s">
        <v>14</v>
      </c>
      <c r="E119" s="74" t="s">
        <v>173</v>
      </c>
    </row>
    <row r="120" spans="3:5" x14ac:dyDescent="0.25">
      <c r="C120" s="11">
        <v>119</v>
      </c>
      <c r="D120" s="73" t="s">
        <v>174</v>
      </c>
      <c r="E120" s="43" t="s">
        <v>175</v>
      </c>
    </row>
    <row r="121" spans="3:5" x14ac:dyDescent="0.25">
      <c r="C121" s="11">
        <v>120</v>
      </c>
      <c r="D121" s="55" t="s">
        <v>21</v>
      </c>
      <c r="E121" s="49" t="s">
        <v>176</v>
      </c>
    </row>
    <row r="122" spans="3:5" x14ac:dyDescent="0.25">
      <c r="C122" s="11">
        <v>121</v>
      </c>
      <c r="D122" s="43" t="s">
        <v>177</v>
      </c>
      <c r="E122" s="49" t="s">
        <v>18</v>
      </c>
    </row>
    <row r="123" spans="3:5" x14ac:dyDescent="0.25">
      <c r="C123" s="11">
        <v>122</v>
      </c>
      <c r="D123" s="49" t="s">
        <v>3</v>
      </c>
      <c r="E123" s="43" t="s">
        <v>178</v>
      </c>
    </row>
    <row r="124" spans="3:5" x14ac:dyDescent="0.25">
      <c r="C124" s="11">
        <v>123</v>
      </c>
      <c r="D124" s="55" t="s">
        <v>21</v>
      </c>
      <c r="E124" s="49" t="s">
        <v>179</v>
      </c>
    </row>
    <row r="125" spans="3:5" x14ac:dyDescent="0.25">
      <c r="C125" s="11">
        <v>124</v>
      </c>
      <c r="D125" s="65" t="s">
        <v>124</v>
      </c>
      <c r="E125" s="65" t="s">
        <v>180</v>
      </c>
    </row>
    <row r="126" spans="3:5" x14ac:dyDescent="0.25">
      <c r="C126" s="11">
        <v>125</v>
      </c>
      <c r="D126" s="49" t="s">
        <v>14</v>
      </c>
      <c r="E126" s="74" t="s">
        <v>181</v>
      </c>
    </row>
    <row r="127" spans="3:5" x14ac:dyDescent="0.25">
      <c r="C127" s="11">
        <v>126</v>
      </c>
      <c r="D127" s="49" t="s">
        <v>182</v>
      </c>
      <c r="E127" s="49" t="s">
        <v>183</v>
      </c>
    </row>
    <row r="128" spans="3:5" x14ac:dyDescent="0.25">
      <c r="C128" s="11">
        <v>127</v>
      </c>
      <c r="D128" s="49" t="s">
        <v>14</v>
      </c>
      <c r="E128" s="43" t="s">
        <v>72</v>
      </c>
    </row>
    <row r="129" spans="3:5" x14ac:dyDescent="0.25">
      <c r="C129" s="11">
        <v>128</v>
      </c>
      <c r="D129" s="43" t="s">
        <v>93</v>
      </c>
      <c r="E129" s="43" t="s">
        <v>184</v>
      </c>
    </row>
    <row r="130" spans="3:5" x14ac:dyDescent="0.25">
      <c r="C130" s="11"/>
      <c r="D130" s="43"/>
      <c r="E130" s="43"/>
    </row>
    <row r="131" spans="3:5" x14ac:dyDescent="0.25">
      <c r="C131" s="43"/>
      <c r="D131" s="43"/>
      <c r="E131" s="43"/>
    </row>
    <row r="132" spans="3:5" x14ac:dyDescent="0.25">
      <c r="C132" s="43"/>
      <c r="D132" s="43"/>
      <c r="E132" s="43"/>
    </row>
    <row r="133" spans="3:5" x14ac:dyDescent="0.25">
      <c r="C133" s="43"/>
      <c r="D133" s="43"/>
      <c r="E133" s="43"/>
    </row>
    <row r="134" spans="3:5" x14ac:dyDescent="0.25">
      <c r="C134" s="43"/>
      <c r="D134" s="43"/>
      <c r="E134" s="43"/>
    </row>
    <row r="135" spans="3:5" x14ac:dyDescent="0.25">
      <c r="C135" s="43"/>
      <c r="D135" s="43"/>
      <c r="E135" s="43"/>
    </row>
    <row r="136" spans="3:5" x14ac:dyDescent="0.25">
      <c r="C136" s="43"/>
      <c r="D136" s="43"/>
      <c r="E136" s="43"/>
    </row>
    <row r="137" spans="3:5" x14ac:dyDescent="0.25">
      <c r="C137" s="43"/>
      <c r="D137" s="43"/>
      <c r="E137" s="43"/>
    </row>
    <row r="138" spans="3:5" x14ac:dyDescent="0.25">
      <c r="C138" s="43"/>
      <c r="D138" s="43"/>
      <c r="E138" s="43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593" priority="52" stopIfTrue="1">
      <formula>M92=1</formula>
    </cfRule>
    <cfRule type="expression" dxfId="592" priority="53" stopIfTrue="1">
      <formula>M92=2</formula>
    </cfRule>
    <cfRule type="expression" dxfId="591" priority="54" stopIfTrue="1">
      <formula>M92=3</formula>
    </cfRule>
  </conditionalFormatting>
  <conditionalFormatting sqref="C3:C130">
    <cfRule type="expression" dxfId="590" priority="70" stopIfTrue="1">
      <formula>L3=1</formula>
    </cfRule>
    <cfRule type="expression" dxfId="589" priority="71" stopIfTrue="1">
      <formula>L3=2</formula>
    </cfRule>
    <cfRule type="expression" dxfId="588" priority="72" stopIfTrue="1">
      <formula>L3=3</formula>
    </cfRule>
  </conditionalFormatting>
  <conditionalFormatting sqref="C2">
    <cfRule type="expression" dxfId="587" priority="67" stopIfTrue="1">
      <formula>L2=1</formula>
    </cfRule>
    <cfRule type="expression" dxfId="586" priority="68" stopIfTrue="1">
      <formula>L2=2</formula>
    </cfRule>
    <cfRule type="expression" dxfId="585" priority="69" stopIfTrue="1">
      <formula>L2=3</formula>
    </cfRule>
  </conditionalFormatting>
  <conditionalFormatting sqref="E87">
    <cfRule type="expression" dxfId="584" priority="64" stopIfTrue="1">
      <formula>M87=1</formula>
    </cfRule>
    <cfRule type="expression" dxfId="583" priority="65" stopIfTrue="1">
      <formula>M87=2</formula>
    </cfRule>
    <cfRule type="expression" dxfId="582" priority="66" stopIfTrue="1">
      <formula>M87=3</formula>
    </cfRule>
  </conditionalFormatting>
  <conditionalFormatting sqref="E88">
    <cfRule type="expression" dxfId="581" priority="61" stopIfTrue="1">
      <formula>M88=1</formula>
    </cfRule>
    <cfRule type="expression" dxfId="580" priority="62" stopIfTrue="1">
      <formula>M88=2</formula>
    </cfRule>
    <cfRule type="expression" dxfId="579" priority="63" stopIfTrue="1">
      <formula>M88=3</formula>
    </cfRule>
  </conditionalFormatting>
  <conditionalFormatting sqref="E89">
    <cfRule type="expression" dxfId="578" priority="58" stopIfTrue="1">
      <formula>M89=1</formula>
    </cfRule>
    <cfRule type="expression" dxfId="577" priority="59" stopIfTrue="1">
      <formula>M89=2</formula>
    </cfRule>
    <cfRule type="expression" dxfId="576" priority="60" stopIfTrue="1">
      <formula>M89=3</formula>
    </cfRule>
  </conditionalFormatting>
  <conditionalFormatting sqref="E90">
    <cfRule type="expression" dxfId="575" priority="55" stopIfTrue="1">
      <formula>M90=1</formula>
    </cfRule>
    <cfRule type="expression" dxfId="574" priority="56" stopIfTrue="1">
      <formula>M90=2</formula>
    </cfRule>
    <cfRule type="expression" dxfId="573" priority="57" stopIfTrue="1">
      <formula>M90=3</formula>
    </cfRule>
  </conditionalFormatting>
  <conditionalFormatting sqref="E94">
    <cfRule type="expression" dxfId="572" priority="49" stopIfTrue="1">
      <formula>M94=1</formula>
    </cfRule>
    <cfRule type="expression" dxfId="571" priority="50" stopIfTrue="1">
      <formula>M94=2</formula>
    </cfRule>
    <cfRule type="expression" dxfId="570" priority="51" stopIfTrue="1">
      <formula>M94=3</formula>
    </cfRule>
  </conditionalFormatting>
  <conditionalFormatting sqref="E96">
    <cfRule type="expression" dxfId="569" priority="46" stopIfTrue="1">
      <formula>M96=1</formula>
    </cfRule>
    <cfRule type="expression" dxfId="568" priority="47" stopIfTrue="1">
      <formula>M96=2</formula>
    </cfRule>
    <cfRule type="expression" dxfId="567" priority="48" stopIfTrue="1">
      <formula>M96=3</formula>
    </cfRule>
  </conditionalFormatting>
  <conditionalFormatting sqref="E97">
    <cfRule type="expression" dxfId="566" priority="43" stopIfTrue="1">
      <formula>M97=1</formula>
    </cfRule>
    <cfRule type="expression" dxfId="565" priority="44" stopIfTrue="1">
      <formula>M97=2</formula>
    </cfRule>
    <cfRule type="expression" dxfId="564" priority="45" stopIfTrue="1">
      <formula>M97=3</formula>
    </cfRule>
  </conditionalFormatting>
  <conditionalFormatting sqref="E99">
    <cfRule type="expression" dxfId="563" priority="37" stopIfTrue="1">
      <formula>M99=1</formula>
    </cfRule>
    <cfRule type="expression" dxfId="562" priority="38" stopIfTrue="1">
      <formula>M99=2</formula>
    </cfRule>
    <cfRule type="expression" dxfId="561" priority="39" stopIfTrue="1">
      <formula>M99=3</formula>
    </cfRule>
  </conditionalFormatting>
  <conditionalFormatting sqref="E98">
    <cfRule type="expression" dxfId="560" priority="40" stopIfTrue="1">
      <formula>M98=1</formula>
    </cfRule>
    <cfRule type="expression" dxfId="559" priority="41" stopIfTrue="1">
      <formula>M98=2</formula>
    </cfRule>
    <cfRule type="expression" dxfId="558" priority="42" stopIfTrue="1">
      <formula>M98=3</formula>
    </cfRule>
  </conditionalFormatting>
  <conditionalFormatting sqref="E121:E122">
    <cfRule type="expression" dxfId="557" priority="34" stopIfTrue="1">
      <formula>M121=1</formula>
    </cfRule>
    <cfRule type="expression" dxfId="556" priority="35" stopIfTrue="1">
      <formula>M121=2</formula>
    </cfRule>
    <cfRule type="expression" dxfId="555" priority="36" stopIfTrue="1">
      <formula>M121=3</formula>
    </cfRule>
  </conditionalFormatting>
  <conditionalFormatting sqref="E123">
    <cfRule type="expression" dxfId="554" priority="31" stopIfTrue="1">
      <formula>M123=1</formula>
    </cfRule>
    <cfRule type="expression" dxfId="553" priority="32" stopIfTrue="1">
      <formula>M123=2</formula>
    </cfRule>
    <cfRule type="expression" dxfId="552" priority="33" stopIfTrue="1">
      <formula>M123=3</formula>
    </cfRule>
  </conditionalFormatting>
  <conditionalFormatting sqref="E124">
    <cfRule type="expression" dxfId="551" priority="28" stopIfTrue="1">
      <formula>M124=1</formula>
    </cfRule>
    <cfRule type="expression" dxfId="550" priority="29" stopIfTrue="1">
      <formula>M124=2</formula>
    </cfRule>
    <cfRule type="expression" dxfId="549" priority="30" stopIfTrue="1">
      <formula>M124=3</formula>
    </cfRule>
  </conditionalFormatting>
  <conditionalFormatting sqref="E125">
    <cfRule type="expression" dxfId="548" priority="25" stopIfTrue="1">
      <formula>M125=1</formula>
    </cfRule>
    <cfRule type="expression" dxfId="547" priority="26" stopIfTrue="1">
      <formula>M125=2</formula>
    </cfRule>
    <cfRule type="expression" dxfId="546" priority="27" stopIfTrue="1">
      <formula>M125=3</formula>
    </cfRule>
  </conditionalFormatting>
  <conditionalFormatting sqref="E126">
    <cfRule type="expression" dxfId="545" priority="22" stopIfTrue="1">
      <formula>M126=1</formula>
    </cfRule>
    <cfRule type="expression" dxfId="544" priority="23" stopIfTrue="1">
      <formula>M126=2</formula>
    </cfRule>
    <cfRule type="expression" dxfId="543" priority="24" stopIfTrue="1">
      <formula>M126=3</formula>
    </cfRule>
  </conditionalFormatting>
  <conditionalFormatting sqref="G12">
    <cfRule type="expression" dxfId="542" priority="19" stopIfTrue="1">
      <formula>N109=1</formula>
    </cfRule>
    <cfRule type="expression" dxfId="541" priority="20" stopIfTrue="1">
      <formula>N109=2</formula>
    </cfRule>
    <cfRule type="expression" dxfId="540" priority="21" stopIfTrue="1">
      <formula>N109=3</formula>
    </cfRule>
  </conditionalFormatting>
  <conditionalFormatting sqref="G20">
    <cfRule type="expression" dxfId="539" priority="13" stopIfTrue="1">
      <formula>N117=1</formula>
    </cfRule>
    <cfRule type="expression" dxfId="538" priority="14" stopIfTrue="1">
      <formula>N117=2</formula>
    </cfRule>
    <cfRule type="expression" dxfId="537" priority="15" stopIfTrue="1">
      <formula>N117=3</formula>
    </cfRule>
  </conditionalFormatting>
  <conditionalFormatting sqref="G13">
    <cfRule type="expression" dxfId="536" priority="16" stopIfTrue="1">
      <formula>O110=1</formula>
    </cfRule>
    <cfRule type="expression" dxfId="535" priority="17" stopIfTrue="1">
      <formula>O110=2</formula>
    </cfRule>
    <cfRule type="expression" dxfId="534" priority="18" stopIfTrue="1">
      <formula>O110=3</formula>
    </cfRule>
  </conditionalFormatting>
  <conditionalFormatting sqref="G23:H23">
    <cfRule type="expression" dxfId="533" priority="10" stopIfTrue="1">
      <formula>N122=1</formula>
    </cfRule>
    <cfRule type="expression" dxfId="532" priority="11" stopIfTrue="1">
      <formula>N122=2</formula>
    </cfRule>
    <cfRule type="expression" dxfId="531" priority="12" stopIfTrue="1">
      <formula>N122=3</formula>
    </cfRule>
  </conditionalFormatting>
  <conditionalFormatting sqref="G24:H24">
    <cfRule type="expression" dxfId="530" priority="7" stopIfTrue="1">
      <formula>N122=1</formula>
    </cfRule>
    <cfRule type="expression" dxfId="529" priority="8" stopIfTrue="1">
      <formula>N122=2</formula>
    </cfRule>
    <cfRule type="expression" dxfId="528" priority="9" stopIfTrue="1">
      <formula>N122=3</formula>
    </cfRule>
  </conditionalFormatting>
  <conditionalFormatting sqref="G27:H27">
    <cfRule type="expression" dxfId="527" priority="4" stopIfTrue="1">
      <formula>N127=1</formula>
    </cfRule>
    <cfRule type="expression" dxfId="526" priority="5" stopIfTrue="1">
      <formula>N127=2</formula>
    </cfRule>
    <cfRule type="expression" dxfId="525" priority="6" stopIfTrue="1">
      <formula>N127=3</formula>
    </cfRule>
  </conditionalFormatting>
  <conditionalFormatting sqref="I10">
    <cfRule type="expression" dxfId="524" priority="1" stopIfTrue="1">
      <formula>O107=1</formula>
    </cfRule>
    <cfRule type="expression" dxfId="523" priority="2" stopIfTrue="1">
      <formula>O107=2</formula>
    </cfRule>
    <cfRule type="expression" dxfId="522" priority="3" stopIfTrue="1">
      <formula>O107=3</formula>
    </cfRule>
  </conditionalFormatting>
  <conditionalFormatting sqref="E70:E75 E84:E86">
    <cfRule type="expression" dxfId="521" priority="73" stopIfTrue="1">
      <formula>#REF!=1</formula>
    </cfRule>
    <cfRule type="expression" dxfId="520" priority="74" stopIfTrue="1">
      <formula>#REF!=2</formula>
    </cfRule>
    <cfRule type="expression" dxfId="519" priority="75" stopIfTrue="1">
      <formula>#REF!=3</formula>
    </cfRule>
  </conditionalFormatting>
  <conditionalFormatting sqref="E76:E78 E82:E83">
    <cfRule type="expression" dxfId="518" priority="76" stopIfTrue="1">
      <formula>#REF!=1</formula>
    </cfRule>
    <cfRule type="expression" dxfId="517" priority="77" stopIfTrue="1">
      <formula>#REF!=2</formula>
    </cfRule>
    <cfRule type="expression" dxfId="516" priority="78" stopIfTrue="1">
      <formula>#REF!=3</formula>
    </cfRule>
  </conditionalFormatting>
  <conditionalFormatting sqref="E81">
    <cfRule type="expression" dxfId="515" priority="79" stopIfTrue="1">
      <formula>#REF!=1</formula>
    </cfRule>
    <cfRule type="expression" dxfId="514" priority="80" stopIfTrue="1">
      <formula>#REF!=2</formula>
    </cfRule>
    <cfRule type="expression" dxfId="513" priority="81" stopIfTrue="1">
      <formula>#REF!=3</formula>
    </cfRule>
  </conditionalFormatting>
  <conditionalFormatting sqref="E79:E80">
    <cfRule type="expression" dxfId="512" priority="82" stopIfTrue="1">
      <formula>#REF!=1</formula>
    </cfRule>
    <cfRule type="expression" dxfId="511" priority="83" stopIfTrue="1">
      <formula>#REF!=2</formula>
    </cfRule>
    <cfRule type="expression" dxfId="510" priority="84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2"/>
  <sheetViews>
    <sheetView workbookViewId="0">
      <selection activeCell="Z6" sqref="Z6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34" customWidth="1"/>
    <col min="21" max="22" width="6.7109375" style="34" customWidth="1"/>
    <col min="23" max="178" width="9.140625" style="2" customWidth="1"/>
    <col min="179" max="181" width="0.7109375" style="2" customWidth="1"/>
    <col min="182" max="182" width="10" style="2" bestFit="1" customWidth="1"/>
    <col min="183" max="183" width="21.7109375" style="2" customWidth="1"/>
    <col min="184" max="184" width="3.42578125" style="2" customWidth="1"/>
    <col min="185" max="16384" width="4.28515625" style="2"/>
  </cols>
  <sheetData>
    <row r="1" spans="1:248" ht="16.5" x14ac:dyDescent="0.25">
      <c r="B1" s="244" t="s">
        <v>191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</row>
    <row r="2" spans="1:248" ht="29.25" customHeight="1" x14ac:dyDescent="0.25">
      <c r="A2" s="3"/>
      <c r="B2" s="4"/>
      <c r="C2" s="5"/>
      <c r="D2" s="5"/>
      <c r="E2" s="5"/>
      <c r="F2" s="5"/>
      <c r="G2" s="245" t="s">
        <v>238</v>
      </c>
      <c r="H2" s="245"/>
      <c r="I2" s="245"/>
      <c r="J2" s="245"/>
      <c r="K2" s="245"/>
      <c r="L2" s="245"/>
      <c r="M2" s="245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</row>
    <row r="3" spans="1:248" ht="21" customHeight="1" x14ac:dyDescent="0.25">
      <c r="A3" s="7"/>
      <c r="B3" s="8" t="s">
        <v>0</v>
      </c>
      <c r="C3" s="243" t="s">
        <v>185</v>
      </c>
      <c r="D3" s="243"/>
      <c r="E3" s="246" t="s">
        <v>224</v>
      </c>
      <c r="F3" s="246"/>
      <c r="G3" s="243" t="s">
        <v>239</v>
      </c>
      <c r="H3" s="243"/>
      <c r="I3" s="246" t="s">
        <v>240</v>
      </c>
      <c r="J3" s="246"/>
      <c r="K3" s="243" t="s">
        <v>186</v>
      </c>
      <c r="L3" s="243"/>
      <c r="M3" s="243" t="s">
        <v>187</v>
      </c>
      <c r="N3" s="243"/>
      <c r="O3" s="243" t="s">
        <v>188</v>
      </c>
      <c r="P3" s="243"/>
      <c r="Q3" s="243" t="s">
        <v>189</v>
      </c>
      <c r="R3" s="243"/>
      <c r="S3" s="243" t="s">
        <v>190</v>
      </c>
      <c r="T3" s="243"/>
      <c r="U3" s="9" t="s">
        <v>1</v>
      </c>
      <c r="V3" s="9" t="s">
        <v>2</v>
      </c>
    </row>
    <row r="4" spans="1:248" ht="14.1" customHeight="1" x14ac:dyDescent="0.25">
      <c r="A4" s="10" t="s">
        <v>14</v>
      </c>
      <c r="B4" s="11" t="s">
        <v>18</v>
      </c>
      <c r="C4" s="229" t="s">
        <v>13</v>
      </c>
      <c r="D4" s="231">
        <v>8</v>
      </c>
      <c r="E4" s="232" t="s">
        <v>9</v>
      </c>
      <c r="F4" s="17">
        <v>6</v>
      </c>
      <c r="G4" s="16" t="s">
        <v>8</v>
      </c>
      <c r="H4" s="17">
        <v>4</v>
      </c>
      <c r="I4" s="18"/>
      <c r="J4" s="222"/>
      <c r="K4" s="18"/>
      <c r="L4" s="222"/>
      <c r="M4" s="18"/>
      <c r="N4" s="222"/>
      <c r="O4" s="18"/>
      <c r="P4" s="222"/>
      <c r="Q4" s="18"/>
      <c r="R4" s="222"/>
      <c r="S4" s="18"/>
      <c r="T4" s="222"/>
      <c r="U4" s="20">
        <f t="shared" ref="U4:U17" si="0">D4+F4+H4+J4+L4+R4+T4+N4+P4</f>
        <v>18</v>
      </c>
      <c r="V4" s="21" t="s">
        <v>10</v>
      </c>
    </row>
    <row r="5" spans="1:248" ht="14.1" customHeight="1" x14ac:dyDescent="0.25">
      <c r="A5" s="10" t="s">
        <v>14</v>
      </c>
      <c r="B5" s="11" t="s">
        <v>28</v>
      </c>
      <c r="C5" s="233" t="s">
        <v>6</v>
      </c>
      <c r="D5" s="22">
        <v>10</v>
      </c>
      <c r="E5" s="230"/>
      <c r="F5" s="238"/>
      <c r="G5" s="14" t="s">
        <v>5</v>
      </c>
      <c r="H5" s="15">
        <v>5</v>
      </c>
      <c r="I5" s="18"/>
      <c r="J5" s="222"/>
      <c r="K5" s="18"/>
      <c r="L5" s="222"/>
      <c r="M5" s="18"/>
      <c r="N5" s="222"/>
      <c r="O5" s="18"/>
      <c r="P5" s="222"/>
      <c r="Q5" s="18"/>
      <c r="R5" s="222"/>
      <c r="S5" s="18"/>
      <c r="T5" s="222"/>
      <c r="U5" s="20">
        <f t="shared" si="0"/>
        <v>15</v>
      </c>
      <c r="V5" s="21" t="s">
        <v>241</v>
      </c>
    </row>
    <row r="6" spans="1:248" ht="14.1" customHeight="1" x14ac:dyDescent="0.25">
      <c r="A6" s="29" t="s">
        <v>35</v>
      </c>
      <c r="B6" s="11" t="s">
        <v>36</v>
      </c>
      <c r="C6" s="230"/>
      <c r="D6" s="238"/>
      <c r="E6" s="14" t="s">
        <v>5</v>
      </c>
      <c r="F6" s="15">
        <v>5</v>
      </c>
      <c r="G6" s="233" t="s">
        <v>6</v>
      </c>
      <c r="H6" s="22">
        <v>10</v>
      </c>
      <c r="I6" s="18"/>
      <c r="J6" s="222"/>
      <c r="K6" s="18"/>
      <c r="L6" s="222"/>
      <c r="M6" s="18"/>
      <c r="N6" s="222"/>
      <c r="O6" s="18"/>
      <c r="P6" s="222"/>
      <c r="Q6" s="18"/>
      <c r="R6" s="222"/>
      <c r="S6" s="18"/>
      <c r="T6" s="222"/>
      <c r="U6" s="20">
        <f t="shared" si="0"/>
        <v>15</v>
      </c>
      <c r="V6" s="21" t="s">
        <v>241</v>
      </c>
    </row>
    <row r="7" spans="1:248" ht="14.1" customHeight="1" x14ac:dyDescent="0.25">
      <c r="A7" s="10" t="s">
        <v>14</v>
      </c>
      <c r="B7" s="11" t="s">
        <v>41</v>
      </c>
      <c r="C7" s="16" t="s">
        <v>8</v>
      </c>
      <c r="D7" s="17">
        <v>4</v>
      </c>
      <c r="E7" s="228" t="s">
        <v>13</v>
      </c>
      <c r="F7" s="19">
        <v>8</v>
      </c>
      <c r="G7" s="18"/>
      <c r="H7" s="222"/>
      <c r="I7" s="18"/>
      <c r="J7" s="222"/>
      <c r="K7" s="18"/>
      <c r="L7" s="222"/>
      <c r="M7" s="18"/>
      <c r="N7" s="222"/>
      <c r="O7" s="18"/>
      <c r="P7" s="222"/>
      <c r="Q7" s="18"/>
      <c r="R7" s="222"/>
      <c r="S7" s="18"/>
      <c r="T7" s="222"/>
      <c r="U7" s="20">
        <f t="shared" si="0"/>
        <v>12</v>
      </c>
      <c r="V7" s="26" t="s">
        <v>242</v>
      </c>
    </row>
    <row r="8" spans="1:248" ht="14.1" customHeight="1" x14ac:dyDescent="0.25">
      <c r="A8" s="10" t="s">
        <v>14</v>
      </c>
      <c r="B8" s="23" t="s">
        <v>15</v>
      </c>
      <c r="C8" s="18"/>
      <c r="D8" s="222"/>
      <c r="E8" s="233" t="s">
        <v>6</v>
      </c>
      <c r="F8" s="22">
        <v>10</v>
      </c>
      <c r="G8" s="18"/>
      <c r="H8" s="222"/>
      <c r="I8" s="18"/>
      <c r="J8" s="222"/>
      <c r="K8" s="18"/>
      <c r="L8" s="222"/>
      <c r="M8" s="18"/>
      <c r="N8" s="222"/>
      <c r="O8" s="18"/>
      <c r="P8" s="222"/>
      <c r="Q8" s="18"/>
      <c r="R8" s="222"/>
      <c r="S8" s="18"/>
      <c r="T8" s="222"/>
      <c r="U8" s="20">
        <f t="shared" si="0"/>
        <v>10</v>
      </c>
      <c r="V8" s="26" t="s">
        <v>20</v>
      </c>
    </row>
    <row r="9" spans="1:248" ht="14.1" customHeight="1" x14ac:dyDescent="0.25">
      <c r="A9" s="27" t="s">
        <v>21</v>
      </c>
      <c r="B9" s="11" t="s">
        <v>22</v>
      </c>
      <c r="C9" s="18" t="s">
        <v>17</v>
      </c>
      <c r="D9" s="19">
        <v>1</v>
      </c>
      <c r="E9" s="16" t="s">
        <v>8</v>
      </c>
      <c r="F9" s="17">
        <v>4</v>
      </c>
      <c r="G9" s="14" t="s">
        <v>7</v>
      </c>
      <c r="H9" s="15">
        <v>3</v>
      </c>
      <c r="I9" s="18"/>
      <c r="J9" s="222"/>
      <c r="K9" s="18"/>
      <c r="L9" s="222"/>
      <c r="M9" s="18"/>
      <c r="N9" s="222"/>
      <c r="O9" s="18"/>
      <c r="P9" s="222"/>
      <c r="Q9" s="18"/>
      <c r="R9" s="222"/>
      <c r="S9" s="18"/>
      <c r="T9" s="222"/>
      <c r="U9" s="20">
        <f t="shared" si="0"/>
        <v>8</v>
      </c>
      <c r="V9" s="26" t="s">
        <v>243</v>
      </c>
    </row>
    <row r="10" spans="1:248" ht="14.1" customHeight="1" x14ac:dyDescent="0.25">
      <c r="A10" s="27" t="s">
        <v>21</v>
      </c>
      <c r="B10" s="11" t="s">
        <v>23</v>
      </c>
      <c r="C10" s="230"/>
      <c r="D10" s="238"/>
      <c r="E10" s="14"/>
      <c r="F10" s="13"/>
      <c r="G10" s="228" t="s">
        <v>13</v>
      </c>
      <c r="H10" s="19">
        <v>8</v>
      </c>
      <c r="I10" s="18"/>
      <c r="J10" s="222"/>
      <c r="K10" s="18"/>
      <c r="L10" s="222"/>
      <c r="M10" s="18"/>
      <c r="N10" s="222"/>
      <c r="O10" s="18"/>
      <c r="P10" s="222"/>
      <c r="Q10" s="18"/>
      <c r="R10" s="222"/>
      <c r="S10" s="18"/>
      <c r="T10" s="222"/>
      <c r="U10" s="20">
        <f t="shared" si="0"/>
        <v>8</v>
      </c>
      <c r="V10" s="26" t="s">
        <v>243</v>
      </c>
    </row>
    <row r="11" spans="1:248" ht="14.1" customHeight="1" x14ac:dyDescent="0.25">
      <c r="A11" s="10" t="s">
        <v>37</v>
      </c>
      <c r="B11" s="11" t="s">
        <v>226</v>
      </c>
      <c r="C11" s="18"/>
      <c r="D11" s="222"/>
      <c r="E11" s="18"/>
      <c r="F11" s="222"/>
      <c r="G11" s="232" t="s">
        <v>9</v>
      </c>
      <c r="H11" s="17">
        <v>6</v>
      </c>
      <c r="I11" s="18"/>
      <c r="J11" s="222"/>
      <c r="K11" s="18"/>
      <c r="L11" s="222"/>
      <c r="M11" s="18"/>
      <c r="N11" s="222"/>
      <c r="O11" s="18"/>
      <c r="P11" s="222"/>
      <c r="Q11" s="18"/>
      <c r="R11" s="222"/>
      <c r="S11" s="18"/>
      <c r="T11" s="222"/>
      <c r="U11" s="20">
        <f t="shared" si="0"/>
        <v>6</v>
      </c>
      <c r="V11" s="26" t="s">
        <v>244</v>
      </c>
    </row>
    <row r="12" spans="1:248" ht="14.1" customHeight="1" x14ac:dyDescent="0.25">
      <c r="A12" s="10" t="s">
        <v>11</v>
      </c>
      <c r="B12" s="11" t="s">
        <v>24</v>
      </c>
      <c r="C12" s="220" t="s">
        <v>9</v>
      </c>
      <c r="D12" s="223">
        <v>6</v>
      </c>
      <c r="E12" s="18"/>
      <c r="F12" s="222"/>
      <c r="G12" s="18"/>
      <c r="H12" s="222"/>
      <c r="I12" s="18"/>
      <c r="J12" s="222"/>
      <c r="K12" s="18"/>
      <c r="L12" s="222"/>
      <c r="M12" s="18"/>
      <c r="N12" s="222"/>
      <c r="O12" s="18"/>
      <c r="P12" s="222"/>
      <c r="Q12" s="18"/>
      <c r="R12" s="222"/>
      <c r="S12" s="18"/>
      <c r="T12" s="222"/>
      <c r="U12" s="20">
        <f t="shared" si="0"/>
        <v>6</v>
      </c>
      <c r="V12" s="26" t="s">
        <v>244</v>
      </c>
    </row>
    <row r="13" spans="1:248" ht="14.1" customHeight="1" x14ac:dyDescent="0.25">
      <c r="A13" s="10" t="s">
        <v>11</v>
      </c>
      <c r="B13" s="11" t="s">
        <v>25</v>
      </c>
      <c r="C13" s="14" t="s">
        <v>5</v>
      </c>
      <c r="D13" s="15">
        <v>5</v>
      </c>
      <c r="E13" s="18"/>
      <c r="F13" s="222"/>
      <c r="G13" s="230" t="s">
        <v>17</v>
      </c>
      <c r="H13" s="224">
        <v>1</v>
      </c>
      <c r="I13" s="18"/>
      <c r="J13" s="222"/>
      <c r="K13" s="18"/>
      <c r="L13" s="222"/>
      <c r="M13" s="18"/>
      <c r="N13" s="222"/>
      <c r="O13" s="18"/>
      <c r="P13" s="222"/>
      <c r="Q13" s="18"/>
      <c r="R13" s="222"/>
      <c r="S13" s="18"/>
      <c r="T13" s="222"/>
      <c r="U13" s="20">
        <f t="shared" si="0"/>
        <v>6</v>
      </c>
      <c r="V13" s="26" t="s">
        <v>244</v>
      </c>
    </row>
    <row r="14" spans="1:248" ht="14.1" customHeight="1" x14ac:dyDescent="0.25">
      <c r="A14" s="27" t="s">
        <v>21</v>
      </c>
      <c r="B14" s="11" t="s">
        <v>74</v>
      </c>
      <c r="C14" s="14" t="s">
        <v>7</v>
      </c>
      <c r="D14" s="15">
        <v>3</v>
      </c>
      <c r="E14" s="230" t="s">
        <v>17</v>
      </c>
      <c r="F14" s="240">
        <v>1</v>
      </c>
      <c r="G14" s="239"/>
      <c r="H14" s="241"/>
      <c r="I14" s="18"/>
      <c r="J14" s="222"/>
      <c r="K14" s="18"/>
      <c r="L14" s="222"/>
      <c r="M14" s="18"/>
      <c r="N14" s="222"/>
      <c r="O14" s="18"/>
      <c r="P14" s="222"/>
      <c r="Q14" s="18"/>
      <c r="R14" s="222"/>
      <c r="S14" s="18"/>
      <c r="T14" s="222"/>
      <c r="U14" s="20">
        <f t="shared" si="0"/>
        <v>4</v>
      </c>
      <c r="V14" s="26" t="s">
        <v>245</v>
      </c>
    </row>
    <row r="15" spans="1:248" ht="14.1" customHeight="1" x14ac:dyDescent="0.25">
      <c r="A15" s="27" t="s">
        <v>21</v>
      </c>
      <c r="B15" s="11" t="s">
        <v>27</v>
      </c>
      <c r="C15" s="24" t="s">
        <v>16</v>
      </c>
      <c r="D15" s="20">
        <v>2</v>
      </c>
      <c r="E15" s="24" t="s">
        <v>16</v>
      </c>
      <c r="F15" s="20">
        <v>2</v>
      </c>
      <c r="G15" s="18"/>
      <c r="H15" s="222"/>
      <c r="I15" s="18"/>
      <c r="J15" s="222"/>
      <c r="K15" s="18"/>
      <c r="L15" s="222"/>
      <c r="M15" s="18"/>
      <c r="N15" s="222"/>
      <c r="O15" s="18"/>
      <c r="P15" s="222"/>
      <c r="Q15" s="18"/>
      <c r="R15" s="222"/>
      <c r="S15" s="18"/>
      <c r="T15" s="222"/>
      <c r="U15" s="20">
        <f t="shared" si="0"/>
        <v>4</v>
      </c>
      <c r="V15" s="26" t="s">
        <v>245</v>
      </c>
    </row>
    <row r="16" spans="1:248" ht="14.1" customHeight="1" x14ac:dyDescent="0.25">
      <c r="A16" s="10" t="s">
        <v>32</v>
      </c>
      <c r="B16" s="28" t="s">
        <v>33</v>
      </c>
      <c r="C16" s="18"/>
      <c r="D16" s="222"/>
      <c r="E16" s="14" t="s">
        <v>7</v>
      </c>
      <c r="F16" s="15">
        <v>3</v>
      </c>
      <c r="G16" s="18"/>
      <c r="H16" s="222"/>
      <c r="I16" s="18"/>
      <c r="J16" s="222"/>
      <c r="K16" s="18"/>
      <c r="L16" s="222"/>
      <c r="M16" s="18"/>
      <c r="N16" s="222"/>
      <c r="O16" s="18"/>
      <c r="P16" s="222"/>
      <c r="Q16" s="18"/>
      <c r="R16" s="222"/>
      <c r="S16" s="18"/>
      <c r="T16" s="222"/>
      <c r="U16" s="20">
        <f t="shared" si="0"/>
        <v>3</v>
      </c>
      <c r="V16" s="26" t="s">
        <v>237</v>
      </c>
    </row>
    <row r="17" spans="1:25" ht="14.1" customHeight="1" x14ac:dyDescent="0.25">
      <c r="A17" s="10" t="s">
        <v>229</v>
      </c>
      <c r="B17" s="28" t="s">
        <v>227</v>
      </c>
      <c r="C17" s="18"/>
      <c r="D17" s="222"/>
      <c r="E17" s="239"/>
      <c r="F17" s="241"/>
      <c r="G17" s="24" t="s">
        <v>16</v>
      </c>
      <c r="H17" s="20">
        <v>2</v>
      </c>
      <c r="I17" s="18"/>
      <c r="J17" s="222"/>
      <c r="K17" s="18"/>
      <c r="L17" s="222"/>
      <c r="M17" s="18"/>
      <c r="N17" s="222"/>
      <c r="O17" s="18"/>
      <c r="P17" s="222"/>
      <c r="Q17" s="18"/>
      <c r="R17" s="222"/>
      <c r="S17" s="18"/>
      <c r="T17" s="222"/>
      <c r="U17" s="20">
        <f t="shared" si="0"/>
        <v>2</v>
      </c>
      <c r="V17" s="26" t="s">
        <v>246</v>
      </c>
      <c r="Y17" s="2" t="s">
        <v>29</v>
      </c>
    </row>
    <row r="18" spans="1:25" ht="8.25" customHeight="1" thickBot="1" x14ac:dyDescent="0.3">
      <c r="A18" s="30"/>
      <c r="B18" s="31"/>
      <c r="C18" s="31"/>
      <c r="D18" s="31"/>
      <c r="E18" s="77"/>
      <c r="F18" s="78"/>
      <c r="G18" s="77"/>
      <c r="H18" s="78"/>
      <c r="I18" s="77"/>
      <c r="J18" s="78"/>
      <c r="K18" s="77"/>
      <c r="L18" s="78"/>
      <c r="M18" s="77"/>
      <c r="N18" s="78"/>
      <c r="O18" s="31"/>
      <c r="P18" s="31"/>
      <c r="Q18" s="77"/>
      <c r="R18" s="78"/>
      <c r="S18" s="31"/>
      <c r="T18" s="31"/>
      <c r="U18" s="32"/>
      <c r="V18" s="32"/>
    </row>
    <row r="19" spans="1:25" ht="14.1" customHeight="1" x14ac:dyDescent="0.25">
      <c r="A19" s="33"/>
      <c r="B19" s="23" t="s">
        <v>46</v>
      </c>
      <c r="C19" s="16" t="s">
        <v>8</v>
      </c>
      <c r="D19" s="17">
        <v>4</v>
      </c>
      <c r="E19" s="228" t="s">
        <v>13</v>
      </c>
      <c r="F19" s="19">
        <v>8</v>
      </c>
      <c r="G19" s="12" t="s">
        <v>237</v>
      </c>
      <c r="H19" s="13"/>
      <c r="I19" s="12"/>
      <c r="J19" s="13"/>
      <c r="K19" s="12"/>
      <c r="L19" s="13"/>
      <c r="M19" s="12"/>
      <c r="N19" s="13"/>
      <c r="O19" s="12"/>
      <c r="P19" s="13"/>
      <c r="Q19" s="12"/>
      <c r="R19" s="13"/>
      <c r="S19" s="12"/>
      <c r="T19" s="13"/>
      <c r="U19" s="26" t="s">
        <v>231</v>
      </c>
      <c r="V19" s="21" t="s">
        <v>10</v>
      </c>
    </row>
    <row r="20" spans="1:25" ht="15" x14ac:dyDescent="0.25">
      <c r="B20" s="23" t="s">
        <v>15</v>
      </c>
      <c r="C20" s="24" t="s">
        <v>26</v>
      </c>
      <c r="D20" s="75"/>
      <c r="E20" s="219" t="s">
        <v>6</v>
      </c>
      <c r="F20" s="221">
        <v>10</v>
      </c>
      <c r="G20" s="76" t="s">
        <v>236</v>
      </c>
      <c r="H20" s="20"/>
      <c r="I20" s="24"/>
      <c r="J20" s="20"/>
      <c r="K20" s="76"/>
      <c r="L20" s="20"/>
      <c r="M20" s="24"/>
      <c r="N20" s="20"/>
      <c r="O20" s="24"/>
      <c r="P20" s="20"/>
      <c r="Q20" s="18"/>
      <c r="R20" s="20"/>
      <c r="S20" s="12"/>
      <c r="T20" s="13"/>
      <c r="U20" s="25">
        <v>10</v>
      </c>
      <c r="V20" s="242">
        <v>2</v>
      </c>
    </row>
    <row r="21" spans="1:25" ht="14.1" customHeight="1" x14ac:dyDescent="0.25">
      <c r="B21" s="23" t="s">
        <v>43</v>
      </c>
      <c r="C21" s="24"/>
      <c r="D21" s="13"/>
      <c r="E21" s="12"/>
      <c r="F21" s="13"/>
      <c r="G21" s="24"/>
      <c r="H21" s="20"/>
      <c r="I21" s="12"/>
      <c r="J21" s="13"/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25">
        <v>0</v>
      </c>
      <c r="V21" s="25">
        <v>0</v>
      </c>
    </row>
    <row r="22" spans="1:25" ht="15" x14ac:dyDescent="0.25">
      <c r="B22" s="23" t="s">
        <v>47</v>
      </c>
      <c r="C22" s="24" t="s">
        <v>223</v>
      </c>
      <c r="D22" s="13"/>
      <c r="E22" s="24" t="s">
        <v>230</v>
      </c>
      <c r="F22" s="13"/>
      <c r="G22" s="24"/>
      <c r="H22" s="20"/>
      <c r="I22" s="12"/>
      <c r="J22" s="13"/>
      <c r="K22" s="12"/>
      <c r="L22" s="13"/>
      <c r="M22" s="12"/>
      <c r="N22" s="13"/>
      <c r="O22" s="12"/>
      <c r="P22" s="13"/>
      <c r="Q22" s="24"/>
      <c r="R22" s="13"/>
      <c r="S22" s="12"/>
      <c r="T22" s="13"/>
      <c r="U22" s="25">
        <v>0</v>
      </c>
      <c r="V22" s="25">
        <v>0</v>
      </c>
    </row>
  </sheetData>
  <protectedRanges>
    <protectedRange sqref="B10:B11 B4" name="Diapazons1_19"/>
    <protectedRange sqref="A4" name="Diapazons1_2_3"/>
    <protectedRange sqref="B5" name="Diapazons1_9"/>
    <protectedRange sqref="A5:A17" name="Diapazons1_6_2_1"/>
    <protectedRange sqref="B6:B7" name="Diapazons1_3"/>
    <protectedRange sqref="B20:B21 B16:B17" name="Diapazons1_6"/>
    <protectedRange sqref="B19" name="Diapazons1_1"/>
    <protectedRange sqref="B13:B15" name="Diapazons1_2"/>
    <protectedRange sqref="B12" name="Diapazons1_7"/>
    <protectedRange sqref="B22" name="Diapazons1_4"/>
    <protectedRange sqref="B8:B9" name="Diapazons1_5"/>
  </protectedRanges>
  <sortState ref="A4:U17">
    <sortCondition descending="1" ref="U4:U17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38"/>
  <sheetViews>
    <sheetView tabSelected="1" workbookViewId="0">
      <selection activeCell="A20" sqref="A20:XFD20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5" customHeight="1" x14ac:dyDescent="0.3">
      <c r="A1" s="253" t="s">
        <v>235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I1" s="80"/>
      <c r="AJ1" s="80"/>
      <c r="AK1" s="80"/>
      <c r="AL1" s="81"/>
      <c r="AM1" s="81"/>
      <c r="AN1" s="81"/>
      <c r="AO1" s="254" t="s">
        <v>192</v>
      </c>
      <c r="AP1" s="255"/>
      <c r="AQ1" s="82">
        <f>SUM(MAX(L5:L20)*2)</f>
        <v>18</v>
      </c>
      <c r="AR1" s="254" t="s">
        <v>193</v>
      </c>
      <c r="AS1" s="255"/>
      <c r="AT1" s="255"/>
      <c r="AU1" s="83">
        <f>SUM(AQ1/100*65)</f>
        <v>11.7</v>
      </c>
      <c r="AV1" s="256" t="s">
        <v>194</v>
      </c>
      <c r="AW1" s="257"/>
      <c r="AX1" s="84">
        <f>MAX(L5:L20)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1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258">
        <v>46088</v>
      </c>
      <c r="B3" s="259"/>
      <c r="C3" s="89"/>
      <c r="D3" s="260" t="s">
        <v>196</v>
      </c>
      <c r="E3" s="260"/>
      <c r="F3" s="260"/>
      <c r="G3" s="260"/>
      <c r="H3" s="90" t="e">
        <f>IF(#REF!&lt;12,0)+IF(#REF!=12,0.82)+IF(#REF!=13,0.83)+IF(#REF!=14,0.84)+IF(#REF!=15,0.85)+IF(#REF!=16,0.86)+IF(#REF!=17,0.87)+IF(#REF!=18,0.88)+IF(#REF!=19,0.89)+IF(#REF!=20,0.9)+IF(#REF!=21,0.91)+IF(#REF!=22,0.92)+IF(#REF!=23,0.93)+IF(#REF!=24,0.94)+IF(#REF!=25,0.95)+IF(#REF!=26,0.96)+IF(#REF!=27,0.97)+IF(#REF!=28,0.98)+IF(#REF!=29,0.99)+IF(#REF!=30,1)</f>
        <v>#REF!</v>
      </c>
      <c r="I3" s="89"/>
      <c r="J3" s="89"/>
      <c r="K3" s="89"/>
      <c r="L3" s="89"/>
      <c r="M3" s="260" t="s">
        <v>197</v>
      </c>
      <c r="N3" s="260"/>
      <c r="O3" s="260"/>
      <c r="P3" s="260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91"/>
      <c r="AM3" s="91"/>
      <c r="AN3" s="91"/>
      <c r="AO3" s="249" t="s">
        <v>198</v>
      </c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80"/>
      <c r="BA3" s="249" t="s">
        <v>199</v>
      </c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250">
        <v>1</v>
      </c>
      <c r="Q4" s="251"/>
      <c r="R4" s="248">
        <v>2</v>
      </c>
      <c r="S4" s="252"/>
      <c r="T4" s="252">
        <v>3</v>
      </c>
      <c r="U4" s="252"/>
      <c r="V4" s="252">
        <v>4</v>
      </c>
      <c r="W4" s="252"/>
      <c r="X4" s="252">
        <v>5</v>
      </c>
      <c r="Y4" s="252"/>
      <c r="Z4" s="252">
        <v>6</v>
      </c>
      <c r="AA4" s="252"/>
      <c r="AB4" s="252">
        <v>7</v>
      </c>
      <c r="AC4" s="252"/>
      <c r="AD4" s="252">
        <v>8</v>
      </c>
      <c r="AE4" s="252"/>
      <c r="AF4" s="252">
        <v>9</v>
      </c>
      <c r="AG4" s="252"/>
      <c r="AH4" s="247">
        <v>10</v>
      </c>
      <c r="AI4" s="248"/>
      <c r="AJ4" s="247">
        <v>11</v>
      </c>
      <c r="AK4" s="248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0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 t="e">
        <f t="shared" ref="H5:H20" si="1">IF(J5=0,0,(IF(IF($A$23&gt;=30,(SUM(31-J5)*$H$3),(SUM(30-J5)*$H$3))&lt;0,0,IF($A$23&gt;=30,(SUM(31-J5)*$H$3),(SUM(30-J5)*$H$3)))))</f>
        <v>#REF!</v>
      </c>
      <c r="I5" s="111">
        <f>IF(M5=0,0,G5-M5)</f>
        <v>0</v>
      </c>
      <c r="J5" s="112">
        <v>6</v>
      </c>
      <c r="K5" s="113">
        <v>10</v>
      </c>
      <c r="L5" s="114">
        <v>9</v>
      </c>
      <c r="M5" s="115">
        <f t="shared" ref="M5:M20" si="2">IF(L5=0,0,SUM(AO5:AY5)/L5)</f>
        <v>1000</v>
      </c>
      <c r="N5" s="111">
        <f t="shared" ref="N5:N20" si="3">BL5</f>
        <v>95</v>
      </c>
      <c r="O5" s="116">
        <f t="shared" ref="O5:O20" si="4">BO5</f>
        <v>91</v>
      </c>
      <c r="P5" s="117">
        <v>9</v>
      </c>
      <c r="Q5" s="118">
        <v>2</v>
      </c>
      <c r="R5" s="119">
        <v>15</v>
      </c>
      <c r="S5" s="118">
        <v>1</v>
      </c>
      <c r="T5" s="120">
        <v>4</v>
      </c>
      <c r="U5" s="121">
        <v>1</v>
      </c>
      <c r="V5" s="122">
        <v>11</v>
      </c>
      <c r="W5" s="121">
        <v>2</v>
      </c>
      <c r="X5" s="120">
        <v>16</v>
      </c>
      <c r="Y5" s="121">
        <v>0</v>
      </c>
      <c r="Z5" s="120">
        <v>8</v>
      </c>
      <c r="AA5" s="121">
        <v>0</v>
      </c>
      <c r="AB5" s="120">
        <v>5</v>
      </c>
      <c r="AC5" s="123">
        <v>2</v>
      </c>
      <c r="AD5" s="124">
        <v>14</v>
      </c>
      <c r="AE5" s="125">
        <v>2</v>
      </c>
      <c r="AF5" s="122">
        <v>13</v>
      </c>
      <c r="AG5" s="123">
        <v>0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10</v>
      </c>
      <c r="AN5" s="126"/>
      <c r="AO5" s="128">
        <f t="shared" ref="AO5:AO20" si="5">IF(B5=0,0,IF(B5="BRIVS",0,(LOOKUP(P5,$A$5:$A$21,$G$5:$G$21))))</f>
        <v>1000</v>
      </c>
      <c r="AP5" s="129">
        <f t="shared" ref="AP5:AP20" si="6">IF(B5=0,0,IF(B5="BRIVS",0,(LOOKUP(R5,$A$5:$A$21,$G$5:$G$21))))</f>
        <v>1000</v>
      </c>
      <c r="AQ5" s="130">
        <f t="shared" ref="AQ5:AQ20" si="7">IF(B5=0,0,IF(B5="BRIVS",0,(LOOKUP(T5,$A$5:$A$21,$G$5:$G$21))))</f>
        <v>1000</v>
      </c>
      <c r="AR5" s="129">
        <f t="shared" ref="AR5:AR20" si="8">IF(B5=0,0,IF(B5="BRIVS",0,(LOOKUP(V5,$A$5:$A$21,$G$5:$G$21))))</f>
        <v>1000</v>
      </c>
      <c r="AS5" s="130">
        <f t="shared" ref="AS5:AS20" si="9">IF(B5=0,0,IF(B5="BRIVS",0,(LOOKUP(X5,$A$5:$A$21,$G$5:$G$21))))</f>
        <v>1000</v>
      </c>
      <c r="AT5" s="130">
        <f t="shared" ref="AT5:AT20" si="10">IF(B5=0,0,IF(B5="BRIVS",0,(LOOKUP(Z5,$A$5:$A$21,$G$5:$G$21))))</f>
        <v>1000</v>
      </c>
      <c r="AU5" s="130">
        <f t="shared" ref="AU5:AU20" si="11">IF(B5=0,0,IF(B5="BRIVS",0,(LOOKUP(AB5,$A$5:$A$21,$G$5:$G$21))))</f>
        <v>1000</v>
      </c>
      <c r="AV5" s="130">
        <f t="shared" ref="AV5:AV20" si="12">IF(B5=0,0,IF(B5="BRIVS",0,(LOOKUP(AD5,$A$5:$A$21,$G$5:$G$21))))</f>
        <v>1000</v>
      </c>
      <c r="AW5" s="129">
        <f t="shared" ref="AW5:AW20" si="13">IF(B5=0,0,IF(B5="BRIVS",0,(LOOKUP(AF5,$A$5:$A$21,$G$5:$G$21))))</f>
        <v>1000</v>
      </c>
      <c r="AX5" s="130">
        <f t="shared" ref="AX5:AX20" si="14">IF(B5=0,0,IF(B5="BRIVS",0,(LOOKUP(AH5,$A$5:$A$21,$G$5:$G$21))))</f>
        <v>0</v>
      </c>
      <c r="AY5" s="131">
        <f t="shared" ref="AY5:AY20" si="15">IF(B5=0,0,IF(B5="BRIVS",0,(LOOKUP(AJ5,$A$5:$A$21,$G$5:$G$21))))</f>
        <v>0</v>
      </c>
      <c r="AZ5" s="80"/>
      <c r="BA5" s="132">
        <f t="shared" ref="BA5:BA20" si="16">IF(P5=99,0,(LOOKUP($P5,$A$5:$A$22,$K$5:$K$22)))</f>
        <v>10</v>
      </c>
      <c r="BB5" s="133">
        <f t="shared" ref="BB5:BB20" si="17">IF(R5=99,0,(LOOKUP($R5,$A$5:$A$22,$K$5:$K$22)))</f>
        <v>11</v>
      </c>
      <c r="BC5" s="133">
        <f t="shared" ref="BC5:BC20" si="18">IF(T5=99,0,(LOOKUP($T5,$A$5:$A$22,$K$5:$K$22)))</f>
        <v>14</v>
      </c>
      <c r="BD5" s="134">
        <f t="shared" ref="BD5:BD20" si="19">IF(V5=99,0,(LOOKUP($V5,$A$5:$A$22,$K$5:$K$22)))</f>
        <v>8</v>
      </c>
      <c r="BE5" s="133">
        <f t="shared" ref="BE5:BE20" si="20">IF(X5=99,0,(LOOKUP($X5,$A$5:$A$22,$K$5:$K$22)))</f>
        <v>15</v>
      </c>
      <c r="BF5" s="133">
        <f t="shared" ref="BF5:BF20" si="21">IF(Z5=99,0,(LOOKUP($Z5,$A$5:$A$22,$K$5:$K$22)))</f>
        <v>12</v>
      </c>
      <c r="BG5" s="133">
        <f t="shared" ref="BG5:BG20" si="22">IF(AB5=99,0,(LOOKUP($AB5,$A$5:$A$22,$K$5:$K$22)))</f>
        <v>4</v>
      </c>
      <c r="BH5" s="133">
        <f t="shared" ref="BH5:BH20" si="23">IF(AD5=99,0,(LOOKUP($AD5,$A$5:$A$22,$K$5:$K$22)))</f>
        <v>9</v>
      </c>
      <c r="BI5" s="133">
        <f t="shared" ref="BI5:BI20" si="24">IF(AF5=99,0,(LOOKUP($AF5,$A$5:$A$22,$K$5:$K$22)))</f>
        <v>12</v>
      </c>
      <c r="BJ5" s="133">
        <f t="shared" ref="BJ5:BJ20" si="25">IF(AH5=99,0,(LOOKUP($AH5,$A$5:$A$22,$K$5:$K$22)))</f>
        <v>0</v>
      </c>
      <c r="BK5" s="133">
        <f t="shared" ref="BK5:BK20" si="26">IF(AJ5=99,0,(LOOKUP($AJ5,$A$5:$A$22,$K$5:$K$22)))</f>
        <v>0</v>
      </c>
      <c r="BL5" s="135">
        <f>SUM(BA5,BB5,BC5,BD5,BE5,BG5,BF5,BH5,BI5,BJ5,BK5)</f>
        <v>95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4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36">
        <f>SUM($BL5-$BM5)</f>
        <v>91</v>
      </c>
      <c r="BP5" s="86"/>
    </row>
    <row r="6" spans="1:68" ht="15" x14ac:dyDescent="0.2">
      <c r="A6" s="137">
        <v>2</v>
      </c>
      <c r="B6" s="138" t="s">
        <v>219</v>
      </c>
      <c r="C6" s="20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 t="e">
        <f t="shared" si="1"/>
        <v>#REF!</v>
      </c>
      <c r="I6" s="144">
        <f>IF(M6=0,0,G6-M6)</f>
        <v>0</v>
      </c>
      <c r="J6" s="145">
        <v>12</v>
      </c>
      <c r="K6" s="146">
        <v>6</v>
      </c>
      <c r="L6" s="147">
        <v>9</v>
      </c>
      <c r="M6" s="148">
        <f t="shared" si="2"/>
        <v>1000</v>
      </c>
      <c r="N6" s="144">
        <f t="shared" si="3"/>
        <v>73</v>
      </c>
      <c r="O6" s="149">
        <f t="shared" si="4"/>
        <v>69</v>
      </c>
      <c r="P6" s="150">
        <v>10</v>
      </c>
      <c r="Q6" s="151">
        <v>1</v>
      </c>
      <c r="R6" s="152">
        <v>16</v>
      </c>
      <c r="S6" s="153">
        <v>0</v>
      </c>
      <c r="T6" s="154">
        <v>7</v>
      </c>
      <c r="U6" s="155">
        <v>0</v>
      </c>
      <c r="V6" s="152">
        <v>12</v>
      </c>
      <c r="W6" s="155">
        <v>2</v>
      </c>
      <c r="X6" s="154">
        <v>9</v>
      </c>
      <c r="Y6" s="155">
        <v>1</v>
      </c>
      <c r="Z6" s="154">
        <v>14</v>
      </c>
      <c r="AA6" s="155">
        <v>0</v>
      </c>
      <c r="AB6" s="154">
        <v>6</v>
      </c>
      <c r="AC6" s="153">
        <v>0</v>
      </c>
      <c r="AD6" s="150">
        <v>5</v>
      </c>
      <c r="AE6" s="151">
        <v>2</v>
      </c>
      <c r="AF6" s="156">
        <v>15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0" si="27">SUM(Q6+S6+U6+W6+Y6+AA6+AC6+AE6+AG6+AI6+AK6)</f>
        <v>6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5</v>
      </c>
      <c r="BB6" s="162">
        <f t="shared" si="17"/>
        <v>15</v>
      </c>
      <c r="BC6" s="162">
        <f t="shared" si="18"/>
        <v>6</v>
      </c>
      <c r="BD6" s="163">
        <f t="shared" si="19"/>
        <v>6</v>
      </c>
      <c r="BE6" s="162">
        <f t="shared" si="20"/>
        <v>10</v>
      </c>
      <c r="BF6" s="162">
        <f t="shared" si="21"/>
        <v>9</v>
      </c>
      <c r="BG6" s="162">
        <f t="shared" si="22"/>
        <v>7</v>
      </c>
      <c r="BH6" s="162">
        <f t="shared" si="23"/>
        <v>4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73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4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65">
        <f t="shared" ref="BO6:BO20" si="28">SUM($BL6-$BM6)</f>
        <v>69</v>
      </c>
      <c r="BP6" s="86"/>
    </row>
    <row r="7" spans="1:68" ht="15" x14ac:dyDescent="0.2">
      <c r="A7" s="137">
        <v>3</v>
      </c>
      <c r="B7" s="138" t="s">
        <v>74</v>
      </c>
      <c r="C7" s="207" t="s">
        <v>21</v>
      </c>
      <c r="D7" s="139"/>
      <c r="E7" s="166">
        <f t="shared" ref="E7:E20" si="29">IF(G7=0,0,IF(G7+F7&lt;1000,1000,G7+F7))</f>
        <v>1000</v>
      </c>
      <c r="F7" s="141">
        <f t="shared" si="0"/>
        <v>0</v>
      </c>
      <c r="G7" s="142">
        <v>1000</v>
      </c>
      <c r="H7" s="143" t="e">
        <f t="shared" si="1"/>
        <v>#REF!</v>
      </c>
      <c r="I7" s="144">
        <f t="shared" ref="I7:I20" si="30">IF(M7=0,0,G7-M7)</f>
        <v>0</v>
      </c>
      <c r="J7" s="145">
        <v>9</v>
      </c>
      <c r="K7" s="146">
        <v>9</v>
      </c>
      <c r="L7" s="147">
        <v>9</v>
      </c>
      <c r="M7" s="148">
        <f t="shared" si="2"/>
        <v>1000</v>
      </c>
      <c r="N7" s="144">
        <f t="shared" si="3"/>
        <v>78</v>
      </c>
      <c r="O7" s="149">
        <f t="shared" si="4"/>
        <v>74</v>
      </c>
      <c r="P7" s="150">
        <v>11</v>
      </c>
      <c r="Q7" s="151">
        <v>1</v>
      </c>
      <c r="R7" s="152">
        <v>13</v>
      </c>
      <c r="S7" s="153">
        <v>1</v>
      </c>
      <c r="T7" s="154">
        <v>9</v>
      </c>
      <c r="U7" s="155">
        <v>1</v>
      </c>
      <c r="V7" s="152">
        <v>8</v>
      </c>
      <c r="W7" s="155">
        <v>0</v>
      </c>
      <c r="X7" s="154">
        <v>7</v>
      </c>
      <c r="Y7" s="155">
        <v>2</v>
      </c>
      <c r="Z7" s="154">
        <v>10</v>
      </c>
      <c r="AA7" s="155">
        <v>2</v>
      </c>
      <c r="AB7" s="154">
        <v>4</v>
      </c>
      <c r="AC7" s="153">
        <v>0</v>
      </c>
      <c r="AD7" s="150">
        <v>6</v>
      </c>
      <c r="AE7" s="151">
        <v>0</v>
      </c>
      <c r="AF7" s="156">
        <v>5</v>
      </c>
      <c r="AG7" s="153">
        <v>2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9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8</v>
      </c>
      <c r="BB7" s="162">
        <f t="shared" si="17"/>
        <v>12</v>
      </c>
      <c r="BC7" s="162">
        <f t="shared" si="18"/>
        <v>10</v>
      </c>
      <c r="BD7" s="163">
        <f t="shared" si="19"/>
        <v>12</v>
      </c>
      <c r="BE7" s="162">
        <f t="shared" si="20"/>
        <v>6</v>
      </c>
      <c r="BF7" s="162">
        <f t="shared" si="21"/>
        <v>5</v>
      </c>
      <c r="BG7" s="162">
        <f t="shared" si="22"/>
        <v>14</v>
      </c>
      <c r="BH7" s="162">
        <f t="shared" si="23"/>
        <v>7</v>
      </c>
      <c r="BI7" s="162">
        <f t="shared" si="24"/>
        <v>4</v>
      </c>
      <c r="BJ7" s="162">
        <f t="shared" si="25"/>
        <v>0</v>
      </c>
      <c r="BK7" s="162">
        <f t="shared" si="26"/>
        <v>0</v>
      </c>
      <c r="BL7" s="164">
        <f t="shared" ref="BL7:BL20" si="31">SUM(BA7,BB7,BC7,BD7,BE7,BG7,BF7,BH7,BI7,BJ7,BK7)</f>
        <v>78</v>
      </c>
      <c r="BM7" s="158">
        <f t="shared" ref="BM7:BM20" si="32">IF($AX$1&gt;7,(IF($AX$1=8,MIN(BA7:BH7),IF($AX$1=9,MIN(BA7:BI7),IF($AX$1=10,MIN(BA7:BJ7),IF($AX$1=11,MIN(BA7:BK7)))))),(IF($AX$1=4,MIN(BA7:BD7),IF($AX$1=5,MIN(BA7:BE7),IF($AX$1=6,MIN(BA7:BF7),IF($AX$1=7,MIN(BA7:BG7)))))))</f>
        <v>4</v>
      </c>
      <c r="BN7" s="158">
        <f t="shared" ref="BN7:BN20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74</v>
      </c>
      <c r="BP7" s="86"/>
    </row>
    <row r="8" spans="1:68" ht="15" x14ac:dyDescent="0.2">
      <c r="A8" s="137">
        <v>4</v>
      </c>
      <c r="B8" s="138" t="s">
        <v>23</v>
      </c>
      <c r="C8" s="207" t="s">
        <v>21</v>
      </c>
      <c r="D8" s="139"/>
      <c r="E8" s="166">
        <f t="shared" si="29"/>
        <v>1030</v>
      </c>
      <c r="F8" s="141">
        <f t="shared" si="0"/>
        <v>30</v>
      </c>
      <c r="G8" s="142">
        <v>1000</v>
      </c>
      <c r="H8" s="143" t="e">
        <f t="shared" si="1"/>
        <v>#REF!</v>
      </c>
      <c r="I8" s="144">
        <f t="shared" si="30"/>
        <v>0</v>
      </c>
      <c r="J8" s="171">
        <v>2</v>
      </c>
      <c r="K8" s="146">
        <v>14</v>
      </c>
      <c r="L8" s="147">
        <v>9</v>
      </c>
      <c r="M8" s="148">
        <f t="shared" si="2"/>
        <v>1000</v>
      </c>
      <c r="N8" s="144">
        <f t="shared" si="3"/>
        <v>91</v>
      </c>
      <c r="O8" s="149">
        <f t="shared" si="4"/>
        <v>85</v>
      </c>
      <c r="P8" s="150">
        <v>12</v>
      </c>
      <c r="Q8" s="151">
        <v>2</v>
      </c>
      <c r="R8" s="152">
        <v>14</v>
      </c>
      <c r="S8" s="153">
        <v>2</v>
      </c>
      <c r="T8" s="154">
        <v>1</v>
      </c>
      <c r="U8" s="155">
        <v>1</v>
      </c>
      <c r="V8" s="152">
        <v>16</v>
      </c>
      <c r="W8" s="155">
        <v>1</v>
      </c>
      <c r="X8" s="154">
        <v>8</v>
      </c>
      <c r="Y8" s="155">
        <v>1</v>
      </c>
      <c r="Z8" s="154">
        <v>15</v>
      </c>
      <c r="AA8" s="155">
        <v>2</v>
      </c>
      <c r="AB8" s="154">
        <v>3</v>
      </c>
      <c r="AC8" s="153">
        <v>2</v>
      </c>
      <c r="AD8" s="167">
        <v>13</v>
      </c>
      <c r="AE8" s="151">
        <v>1</v>
      </c>
      <c r="AF8" s="156">
        <v>6</v>
      </c>
      <c r="AG8" s="153">
        <v>2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14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6</v>
      </c>
      <c r="BB8" s="162">
        <f t="shared" si="17"/>
        <v>9</v>
      </c>
      <c r="BC8" s="162">
        <f t="shared" si="18"/>
        <v>10</v>
      </c>
      <c r="BD8" s="163">
        <f t="shared" si="19"/>
        <v>15</v>
      </c>
      <c r="BE8" s="162">
        <f t="shared" si="20"/>
        <v>12</v>
      </c>
      <c r="BF8" s="162">
        <f t="shared" si="21"/>
        <v>11</v>
      </c>
      <c r="BG8" s="162">
        <f t="shared" si="22"/>
        <v>9</v>
      </c>
      <c r="BH8" s="162">
        <f t="shared" si="23"/>
        <v>12</v>
      </c>
      <c r="BI8" s="162">
        <f t="shared" si="24"/>
        <v>7</v>
      </c>
      <c r="BJ8" s="162">
        <f t="shared" si="25"/>
        <v>0</v>
      </c>
      <c r="BK8" s="162">
        <f t="shared" si="26"/>
        <v>0</v>
      </c>
      <c r="BL8" s="164">
        <f t="shared" si="31"/>
        <v>91</v>
      </c>
      <c r="BM8" s="158">
        <f t="shared" si="32"/>
        <v>6</v>
      </c>
      <c r="BN8" s="158">
        <f t="shared" si="33"/>
        <v>15</v>
      </c>
      <c r="BO8" s="165">
        <f t="shared" si="28"/>
        <v>85</v>
      </c>
      <c r="BP8" s="86"/>
    </row>
    <row r="9" spans="1:68" ht="15" x14ac:dyDescent="0.2">
      <c r="A9" s="137">
        <v>5</v>
      </c>
      <c r="B9" s="138" t="s">
        <v>233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 t="e">
        <f t="shared" si="1"/>
        <v>#REF!</v>
      </c>
      <c r="I9" s="144">
        <f t="shared" si="30"/>
        <v>0</v>
      </c>
      <c r="J9" s="145">
        <v>16</v>
      </c>
      <c r="K9" s="146">
        <v>4</v>
      </c>
      <c r="L9" s="147">
        <v>9</v>
      </c>
      <c r="M9" s="148">
        <f t="shared" si="2"/>
        <v>1000</v>
      </c>
      <c r="N9" s="144">
        <f t="shared" si="3"/>
        <v>75</v>
      </c>
      <c r="O9" s="149">
        <f t="shared" si="4"/>
        <v>69</v>
      </c>
      <c r="P9" s="150">
        <v>13</v>
      </c>
      <c r="Q9" s="151">
        <v>1</v>
      </c>
      <c r="R9" s="152">
        <v>11</v>
      </c>
      <c r="S9" s="153">
        <v>0</v>
      </c>
      <c r="T9" s="154">
        <v>6</v>
      </c>
      <c r="U9" s="155">
        <v>1</v>
      </c>
      <c r="V9" s="152">
        <v>15</v>
      </c>
      <c r="W9" s="155">
        <v>0</v>
      </c>
      <c r="X9" s="154">
        <v>12</v>
      </c>
      <c r="Y9" s="155">
        <v>1</v>
      </c>
      <c r="Z9" s="154">
        <v>7</v>
      </c>
      <c r="AA9" s="155">
        <v>1</v>
      </c>
      <c r="AB9" s="154">
        <v>1</v>
      </c>
      <c r="AC9" s="153">
        <v>0</v>
      </c>
      <c r="AD9" s="150">
        <v>2</v>
      </c>
      <c r="AE9" s="151">
        <v>0</v>
      </c>
      <c r="AF9" s="156">
        <v>3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4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12</v>
      </c>
      <c r="BB9" s="162">
        <f t="shared" si="17"/>
        <v>8</v>
      </c>
      <c r="BC9" s="162">
        <f t="shared" si="18"/>
        <v>7</v>
      </c>
      <c r="BD9" s="163">
        <f t="shared" si="19"/>
        <v>11</v>
      </c>
      <c r="BE9" s="162">
        <f t="shared" si="20"/>
        <v>6</v>
      </c>
      <c r="BF9" s="162">
        <f t="shared" si="21"/>
        <v>6</v>
      </c>
      <c r="BG9" s="162">
        <f t="shared" si="22"/>
        <v>10</v>
      </c>
      <c r="BH9" s="162">
        <f t="shared" si="23"/>
        <v>6</v>
      </c>
      <c r="BI9" s="162">
        <f t="shared" si="24"/>
        <v>9</v>
      </c>
      <c r="BJ9" s="162">
        <f t="shared" si="25"/>
        <v>0</v>
      </c>
      <c r="BK9" s="162">
        <f t="shared" si="26"/>
        <v>0</v>
      </c>
      <c r="BL9" s="164">
        <f t="shared" si="31"/>
        <v>75</v>
      </c>
      <c r="BM9" s="158">
        <f t="shared" si="32"/>
        <v>6</v>
      </c>
      <c r="BN9" s="158">
        <f t="shared" si="33"/>
        <v>12</v>
      </c>
      <c r="BO9" s="165">
        <f t="shared" si="28"/>
        <v>69</v>
      </c>
      <c r="BP9" s="86"/>
    </row>
    <row r="10" spans="1:68" ht="15" x14ac:dyDescent="0.2">
      <c r="A10" s="137">
        <v>6</v>
      </c>
      <c r="B10" s="138" t="s">
        <v>27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 t="e">
        <f t="shared" si="1"/>
        <v>#REF!</v>
      </c>
      <c r="I10" s="144">
        <f t="shared" si="30"/>
        <v>0</v>
      </c>
      <c r="J10" s="145">
        <v>11</v>
      </c>
      <c r="K10" s="146">
        <v>7</v>
      </c>
      <c r="L10" s="147">
        <v>9</v>
      </c>
      <c r="M10" s="148">
        <f t="shared" si="2"/>
        <v>1000</v>
      </c>
      <c r="N10" s="144">
        <f t="shared" si="3"/>
        <v>67</v>
      </c>
      <c r="O10" s="149">
        <f t="shared" si="4"/>
        <v>63</v>
      </c>
      <c r="P10" s="150">
        <v>14</v>
      </c>
      <c r="Q10" s="151">
        <v>0</v>
      </c>
      <c r="R10" s="152">
        <v>12</v>
      </c>
      <c r="S10" s="153">
        <v>1</v>
      </c>
      <c r="T10" s="154">
        <v>5</v>
      </c>
      <c r="U10" s="155">
        <v>1</v>
      </c>
      <c r="V10" s="152">
        <v>7</v>
      </c>
      <c r="W10" s="155">
        <v>1</v>
      </c>
      <c r="X10" s="154">
        <v>10</v>
      </c>
      <c r="Y10" s="155">
        <v>0</v>
      </c>
      <c r="Z10" s="154">
        <v>11</v>
      </c>
      <c r="AA10" s="155">
        <v>0</v>
      </c>
      <c r="AB10" s="154">
        <v>2</v>
      </c>
      <c r="AC10" s="153">
        <v>2</v>
      </c>
      <c r="AD10" s="167">
        <v>3</v>
      </c>
      <c r="AE10" s="151">
        <v>2</v>
      </c>
      <c r="AF10" s="156">
        <v>4</v>
      </c>
      <c r="AG10" s="153">
        <v>0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7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9</v>
      </c>
      <c r="BB10" s="162">
        <f t="shared" si="17"/>
        <v>6</v>
      </c>
      <c r="BC10" s="162">
        <f t="shared" si="18"/>
        <v>4</v>
      </c>
      <c r="BD10" s="163">
        <f t="shared" si="19"/>
        <v>6</v>
      </c>
      <c r="BE10" s="162">
        <f t="shared" si="20"/>
        <v>5</v>
      </c>
      <c r="BF10" s="162">
        <f t="shared" si="21"/>
        <v>8</v>
      </c>
      <c r="BG10" s="162">
        <f t="shared" si="22"/>
        <v>6</v>
      </c>
      <c r="BH10" s="162">
        <f t="shared" si="23"/>
        <v>9</v>
      </c>
      <c r="BI10" s="162">
        <f t="shared" si="24"/>
        <v>14</v>
      </c>
      <c r="BJ10" s="162">
        <f t="shared" si="25"/>
        <v>0</v>
      </c>
      <c r="BK10" s="162">
        <f t="shared" si="26"/>
        <v>0</v>
      </c>
      <c r="BL10" s="164">
        <f t="shared" si="31"/>
        <v>67</v>
      </c>
      <c r="BM10" s="158">
        <f t="shared" si="32"/>
        <v>4</v>
      </c>
      <c r="BN10" s="158">
        <f t="shared" si="33"/>
        <v>14</v>
      </c>
      <c r="BO10" s="165">
        <f t="shared" si="28"/>
        <v>63</v>
      </c>
      <c r="BP10" s="86"/>
    </row>
    <row r="11" spans="1:68" ht="15" x14ac:dyDescent="0.2">
      <c r="A11" s="137">
        <v>7</v>
      </c>
      <c r="B11" s="138" t="s">
        <v>99</v>
      </c>
      <c r="C11" s="142" t="s">
        <v>142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 t="e">
        <f t="shared" si="1"/>
        <v>#REF!</v>
      </c>
      <c r="I11" s="144">
        <f t="shared" si="30"/>
        <v>0</v>
      </c>
      <c r="J11" s="145">
        <v>14</v>
      </c>
      <c r="K11" s="146">
        <v>6</v>
      </c>
      <c r="L11" s="147">
        <v>9</v>
      </c>
      <c r="M11" s="148">
        <f t="shared" si="2"/>
        <v>1000</v>
      </c>
      <c r="N11" s="144">
        <f t="shared" si="3"/>
        <v>67</v>
      </c>
      <c r="O11" s="149">
        <f t="shared" si="4"/>
        <v>63</v>
      </c>
      <c r="P11" s="150">
        <v>15</v>
      </c>
      <c r="Q11" s="151">
        <v>0</v>
      </c>
      <c r="R11" s="152">
        <v>9</v>
      </c>
      <c r="S11" s="153">
        <v>0</v>
      </c>
      <c r="T11" s="154">
        <v>2</v>
      </c>
      <c r="U11" s="155">
        <v>2</v>
      </c>
      <c r="V11" s="152">
        <v>6</v>
      </c>
      <c r="W11" s="155">
        <v>1</v>
      </c>
      <c r="X11" s="154">
        <v>3</v>
      </c>
      <c r="Y11" s="155">
        <v>0</v>
      </c>
      <c r="Z11" s="154">
        <v>5</v>
      </c>
      <c r="AA11" s="155">
        <v>1</v>
      </c>
      <c r="AB11" s="154">
        <v>12</v>
      </c>
      <c r="AC11" s="153">
        <v>0</v>
      </c>
      <c r="AD11" s="169">
        <v>10</v>
      </c>
      <c r="AE11" s="151">
        <v>2</v>
      </c>
      <c r="AF11" s="156">
        <v>14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6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10</v>
      </c>
      <c r="BC11" s="162">
        <f t="shared" si="18"/>
        <v>6</v>
      </c>
      <c r="BD11" s="163">
        <f t="shared" si="19"/>
        <v>7</v>
      </c>
      <c r="BE11" s="162">
        <f t="shared" si="20"/>
        <v>9</v>
      </c>
      <c r="BF11" s="162">
        <f t="shared" si="21"/>
        <v>4</v>
      </c>
      <c r="BG11" s="162">
        <f t="shared" si="22"/>
        <v>6</v>
      </c>
      <c r="BH11" s="162">
        <f t="shared" si="23"/>
        <v>5</v>
      </c>
      <c r="BI11" s="162">
        <f t="shared" si="24"/>
        <v>9</v>
      </c>
      <c r="BJ11" s="162">
        <f t="shared" si="25"/>
        <v>0</v>
      </c>
      <c r="BK11" s="162">
        <f t="shared" si="26"/>
        <v>0</v>
      </c>
      <c r="BL11" s="164">
        <f t="shared" si="31"/>
        <v>67</v>
      </c>
      <c r="BM11" s="158">
        <f t="shared" si="32"/>
        <v>4</v>
      </c>
      <c r="BN11" s="158">
        <f t="shared" si="33"/>
        <v>11</v>
      </c>
      <c r="BO11" s="165">
        <f t="shared" si="28"/>
        <v>63</v>
      </c>
      <c r="BP11" s="86"/>
    </row>
    <row r="12" spans="1:68" ht="15" x14ac:dyDescent="0.2">
      <c r="A12" s="137">
        <v>8</v>
      </c>
      <c r="B12" s="138" t="s">
        <v>226</v>
      </c>
      <c r="C12" s="142" t="s">
        <v>37</v>
      </c>
      <c r="D12" s="170"/>
      <c r="E12" s="166">
        <f t="shared" si="29"/>
        <v>1010</v>
      </c>
      <c r="F12" s="141">
        <f t="shared" si="0"/>
        <v>10</v>
      </c>
      <c r="G12" s="142">
        <v>1000</v>
      </c>
      <c r="H12" s="143" t="e">
        <f t="shared" si="1"/>
        <v>#REF!</v>
      </c>
      <c r="I12" s="144">
        <f t="shared" si="30"/>
        <v>0</v>
      </c>
      <c r="J12" s="171">
        <v>3</v>
      </c>
      <c r="K12" s="146">
        <v>12</v>
      </c>
      <c r="L12" s="147">
        <v>9</v>
      </c>
      <c r="M12" s="148">
        <f t="shared" si="2"/>
        <v>1000</v>
      </c>
      <c r="N12" s="144">
        <f t="shared" si="3"/>
        <v>92</v>
      </c>
      <c r="O12" s="149">
        <f t="shared" si="4"/>
        <v>87</v>
      </c>
      <c r="P12" s="150">
        <v>16</v>
      </c>
      <c r="Q12" s="151">
        <v>1</v>
      </c>
      <c r="R12" s="152">
        <v>10</v>
      </c>
      <c r="S12" s="153">
        <v>1</v>
      </c>
      <c r="T12" s="154">
        <v>12</v>
      </c>
      <c r="U12" s="155">
        <v>2</v>
      </c>
      <c r="V12" s="152">
        <v>3</v>
      </c>
      <c r="W12" s="155">
        <v>2</v>
      </c>
      <c r="X12" s="154">
        <v>4</v>
      </c>
      <c r="Y12" s="155">
        <v>1</v>
      </c>
      <c r="Z12" s="154">
        <v>1</v>
      </c>
      <c r="AA12" s="155">
        <v>2</v>
      </c>
      <c r="AB12" s="154">
        <v>13</v>
      </c>
      <c r="AC12" s="153">
        <v>0</v>
      </c>
      <c r="AD12" s="169">
        <v>15</v>
      </c>
      <c r="AE12" s="151">
        <v>2</v>
      </c>
      <c r="AF12" s="156">
        <v>9</v>
      </c>
      <c r="AG12" s="153">
        <v>1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12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15</v>
      </c>
      <c r="BB12" s="162">
        <f t="shared" si="17"/>
        <v>5</v>
      </c>
      <c r="BC12" s="162">
        <f t="shared" si="18"/>
        <v>6</v>
      </c>
      <c r="BD12" s="163">
        <f t="shared" si="19"/>
        <v>9</v>
      </c>
      <c r="BE12" s="162">
        <f t="shared" si="20"/>
        <v>14</v>
      </c>
      <c r="BF12" s="162">
        <f t="shared" si="21"/>
        <v>10</v>
      </c>
      <c r="BG12" s="162">
        <f t="shared" si="22"/>
        <v>12</v>
      </c>
      <c r="BH12" s="162">
        <f t="shared" si="23"/>
        <v>11</v>
      </c>
      <c r="BI12" s="162">
        <f t="shared" si="24"/>
        <v>10</v>
      </c>
      <c r="BJ12" s="162">
        <f t="shared" si="25"/>
        <v>0</v>
      </c>
      <c r="BK12" s="162">
        <f t="shared" si="26"/>
        <v>0</v>
      </c>
      <c r="BL12" s="164">
        <f t="shared" si="31"/>
        <v>92</v>
      </c>
      <c r="BM12" s="158">
        <f t="shared" si="32"/>
        <v>5</v>
      </c>
      <c r="BN12" s="158">
        <f t="shared" si="33"/>
        <v>15</v>
      </c>
      <c r="BO12" s="165">
        <f t="shared" si="28"/>
        <v>87</v>
      </c>
      <c r="BP12" s="86"/>
    </row>
    <row r="13" spans="1:68" ht="15" x14ac:dyDescent="0.2">
      <c r="A13" s="137">
        <v>9</v>
      </c>
      <c r="B13" s="138" t="s">
        <v>227</v>
      </c>
      <c r="C13" s="142" t="s">
        <v>229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 t="e">
        <f t="shared" si="1"/>
        <v>#REF!</v>
      </c>
      <c r="I13" s="144">
        <f t="shared" si="30"/>
        <v>0</v>
      </c>
      <c r="J13" s="145">
        <v>7</v>
      </c>
      <c r="K13" s="146">
        <v>10</v>
      </c>
      <c r="L13" s="147">
        <v>9</v>
      </c>
      <c r="M13" s="148">
        <f t="shared" si="2"/>
        <v>1000</v>
      </c>
      <c r="N13" s="144">
        <f t="shared" si="3"/>
        <v>78</v>
      </c>
      <c r="O13" s="149">
        <f t="shared" si="4"/>
        <v>73</v>
      </c>
      <c r="P13" s="150">
        <v>1</v>
      </c>
      <c r="Q13" s="151">
        <v>0</v>
      </c>
      <c r="R13" s="152">
        <v>7</v>
      </c>
      <c r="S13" s="153">
        <v>2</v>
      </c>
      <c r="T13" s="154">
        <v>3</v>
      </c>
      <c r="U13" s="155">
        <v>1</v>
      </c>
      <c r="V13" s="152">
        <v>14</v>
      </c>
      <c r="W13" s="155">
        <v>0</v>
      </c>
      <c r="X13" s="154">
        <v>2</v>
      </c>
      <c r="Y13" s="155">
        <v>1</v>
      </c>
      <c r="Z13" s="154">
        <v>12</v>
      </c>
      <c r="AA13" s="155">
        <v>2</v>
      </c>
      <c r="AB13" s="154">
        <v>10</v>
      </c>
      <c r="AC13" s="153">
        <v>2</v>
      </c>
      <c r="AD13" s="169">
        <v>16</v>
      </c>
      <c r="AE13" s="151">
        <v>1</v>
      </c>
      <c r="AF13" s="156">
        <v>8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10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10</v>
      </c>
      <c r="BB13" s="162">
        <f t="shared" si="17"/>
        <v>6</v>
      </c>
      <c r="BC13" s="162">
        <f t="shared" si="18"/>
        <v>9</v>
      </c>
      <c r="BD13" s="163">
        <f t="shared" si="19"/>
        <v>9</v>
      </c>
      <c r="BE13" s="162">
        <f t="shared" si="20"/>
        <v>6</v>
      </c>
      <c r="BF13" s="162">
        <f t="shared" si="21"/>
        <v>6</v>
      </c>
      <c r="BG13" s="162">
        <f t="shared" si="22"/>
        <v>5</v>
      </c>
      <c r="BH13" s="162">
        <f t="shared" si="23"/>
        <v>15</v>
      </c>
      <c r="BI13" s="162">
        <f t="shared" si="24"/>
        <v>12</v>
      </c>
      <c r="BJ13" s="162">
        <f t="shared" si="25"/>
        <v>0</v>
      </c>
      <c r="BK13" s="162">
        <f t="shared" si="26"/>
        <v>0</v>
      </c>
      <c r="BL13" s="164">
        <f t="shared" si="31"/>
        <v>78</v>
      </c>
      <c r="BM13" s="158">
        <f t="shared" si="32"/>
        <v>5</v>
      </c>
      <c r="BN13" s="158">
        <f t="shared" si="33"/>
        <v>15</v>
      </c>
      <c r="BO13" s="165">
        <f t="shared" si="28"/>
        <v>73</v>
      </c>
      <c r="BP13" s="86"/>
    </row>
    <row r="14" spans="1:68" ht="15" x14ac:dyDescent="0.2">
      <c r="A14" s="137">
        <v>10</v>
      </c>
      <c r="B14" s="138" t="s">
        <v>234</v>
      </c>
      <c r="C14" s="208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 t="e">
        <f t="shared" si="1"/>
        <v>#REF!</v>
      </c>
      <c r="I14" s="144">
        <f t="shared" si="30"/>
        <v>0</v>
      </c>
      <c r="J14" s="145">
        <v>15</v>
      </c>
      <c r="K14" s="146">
        <v>5</v>
      </c>
      <c r="L14" s="147">
        <v>9</v>
      </c>
      <c r="M14" s="148">
        <f t="shared" si="2"/>
        <v>1000</v>
      </c>
      <c r="N14" s="144">
        <f t="shared" si="3"/>
        <v>76</v>
      </c>
      <c r="O14" s="149">
        <f t="shared" si="4"/>
        <v>70</v>
      </c>
      <c r="P14" s="150">
        <v>2</v>
      </c>
      <c r="Q14" s="151">
        <v>1</v>
      </c>
      <c r="R14" s="152">
        <v>8</v>
      </c>
      <c r="S14" s="153">
        <v>1</v>
      </c>
      <c r="T14" s="154">
        <v>11</v>
      </c>
      <c r="U14" s="155">
        <v>1</v>
      </c>
      <c r="V14" s="152">
        <v>13</v>
      </c>
      <c r="W14" s="155">
        <v>0</v>
      </c>
      <c r="X14" s="154">
        <v>6</v>
      </c>
      <c r="Y14" s="155">
        <v>2</v>
      </c>
      <c r="Z14" s="154">
        <v>3</v>
      </c>
      <c r="AA14" s="155">
        <v>0</v>
      </c>
      <c r="AB14" s="154">
        <v>9</v>
      </c>
      <c r="AC14" s="153">
        <v>0</v>
      </c>
      <c r="AD14" s="150">
        <v>7</v>
      </c>
      <c r="AE14" s="151">
        <v>0</v>
      </c>
      <c r="AF14" s="156">
        <v>12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5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6</v>
      </c>
      <c r="BB14" s="162">
        <f t="shared" si="17"/>
        <v>12</v>
      </c>
      <c r="BC14" s="162">
        <f t="shared" si="18"/>
        <v>8</v>
      </c>
      <c r="BD14" s="163">
        <f t="shared" si="19"/>
        <v>12</v>
      </c>
      <c r="BE14" s="162">
        <f t="shared" si="20"/>
        <v>7</v>
      </c>
      <c r="BF14" s="162">
        <f t="shared" si="21"/>
        <v>9</v>
      </c>
      <c r="BG14" s="162">
        <f t="shared" si="22"/>
        <v>10</v>
      </c>
      <c r="BH14" s="162">
        <f t="shared" si="23"/>
        <v>6</v>
      </c>
      <c r="BI14" s="162">
        <f t="shared" si="24"/>
        <v>6</v>
      </c>
      <c r="BJ14" s="162">
        <f t="shared" si="25"/>
        <v>0</v>
      </c>
      <c r="BK14" s="162">
        <f t="shared" si="26"/>
        <v>0</v>
      </c>
      <c r="BL14" s="164">
        <f t="shared" si="31"/>
        <v>76</v>
      </c>
      <c r="BM14" s="158">
        <f t="shared" si="32"/>
        <v>6</v>
      </c>
      <c r="BN14" s="158">
        <f t="shared" si="33"/>
        <v>12</v>
      </c>
      <c r="BO14" s="165">
        <f t="shared" si="28"/>
        <v>70</v>
      </c>
      <c r="BP14" s="86"/>
    </row>
    <row r="15" spans="1:68" ht="15" x14ac:dyDescent="0.2">
      <c r="A15" s="137">
        <v>11</v>
      </c>
      <c r="B15" s="138" t="s">
        <v>15</v>
      </c>
      <c r="C15" s="208" t="s">
        <v>14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 t="e">
        <f t="shared" si="1"/>
        <v>#REF!</v>
      </c>
      <c r="I15" s="144">
        <f t="shared" si="30"/>
        <v>0</v>
      </c>
      <c r="J15" s="145">
        <v>10</v>
      </c>
      <c r="K15" s="146">
        <v>8</v>
      </c>
      <c r="L15" s="147">
        <v>9</v>
      </c>
      <c r="M15" s="148">
        <f t="shared" si="2"/>
        <v>1000</v>
      </c>
      <c r="N15" s="144">
        <f t="shared" si="3"/>
        <v>79</v>
      </c>
      <c r="O15" s="149">
        <f t="shared" si="4"/>
        <v>75</v>
      </c>
      <c r="P15" s="150">
        <v>3</v>
      </c>
      <c r="Q15" s="151">
        <v>1</v>
      </c>
      <c r="R15" s="152">
        <v>5</v>
      </c>
      <c r="S15" s="153">
        <v>2</v>
      </c>
      <c r="T15" s="154">
        <v>10</v>
      </c>
      <c r="U15" s="155">
        <v>1</v>
      </c>
      <c r="V15" s="152">
        <v>1</v>
      </c>
      <c r="W15" s="155">
        <v>0</v>
      </c>
      <c r="X15" s="154">
        <v>13</v>
      </c>
      <c r="Y15" s="155">
        <v>0</v>
      </c>
      <c r="Z15" s="154">
        <v>6</v>
      </c>
      <c r="AA15" s="155">
        <v>2</v>
      </c>
      <c r="AB15" s="154">
        <v>15</v>
      </c>
      <c r="AC15" s="153">
        <v>0</v>
      </c>
      <c r="AD15" s="167">
        <v>12</v>
      </c>
      <c r="AE15" s="151">
        <v>2</v>
      </c>
      <c r="AF15" s="156">
        <v>16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8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4</v>
      </c>
      <c r="BC15" s="162">
        <f t="shared" si="18"/>
        <v>5</v>
      </c>
      <c r="BD15" s="163">
        <f t="shared" si="19"/>
        <v>10</v>
      </c>
      <c r="BE15" s="162">
        <f t="shared" si="20"/>
        <v>12</v>
      </c>
      <c r="BF15" s="162">
        <f t="shared" si="21"/>
        <v>7</v>
      </c>
      <c r="BG15" s="162">
        <f t="shared" si="22"/>
        <v>11</v>
      </c>
      <c r="BH15" s="162">
        <f t="shared" si="23"/>
        <v>6</v>
      </c>
      <c r="BI15" s="162">
        <f t="shared" si="24"/>
        <v>15</v>
      </c>
      <c r="BJ15" s="162">
        <f t="shared" si="25"/>
        <v>0</v>
      </c>
      <c r="BK15" s="162">
        <f t="shared" si="26"/>
        <v>0</v>
      </c>
      <c r="BL15" s="164">
        <f t="shared" si="31"/>
        <v>79</v>
      </c>
      <c r="BM15" s="158">
        <f t="shared" si="32"/>
        <v>4</v>
      </c>
      <c r="BN15" s="158">
        <f t="shared" si="33"/>
        <v>15</v>
      </c>
      <c r="BO15" s="165">
        <f t="shared" si="28"/>
        <v>75</v>
      </c>
      <c r="BP15" s="86"/>
    </row>
    <row r="16" spans="1:68" ht="15" x14ac:dyDescent="0.2">
      <c r="A16" s="137">
        <v>12</v>
      </c>
      <c r="B16" s="138" t="s">
        <v>228</v>
      </c>
      <c r="C16" s="208" t="s">
        <v>14</v>
      </c>
      <c r="D16" s="170"/>
      <c r="E16" s="166">
        <f t="shared" si="29"/>
        <v>1000</v>
      </c>
      <c r="F16" s="141">
        <f t="shared" si="0"/>
        <v>0</v>
      </c>
      <c r="G16" s="142">
        <v>1000</v>
      </c>
      <c r="H16" s="143" t="e">
        <f t="shared" si="1"/>
        <v>#REF!</v>
      </c>
      <c r="I16" s="144">
        <f t="shared" si="30"/>
        <v>0</v>
      </c>
      <c r="J16" s="145">
        <v>13</v>
      </c>
      <c r="K16" s="146">
        <v>6</v>
      </c>
      <c r="L16" s="147">
        <v>9</v>
      </c>
      <c r="M16" s="148">
        <f t="shared" si="2"/>
        <v>1000</v>
      </c>
      <c r="N16" s="144">
        <f t="shared" si="3"/>
        <v>72</v>
      </c>
      <c r="O16" s="149">
        <f t="shared" si="4"/>
        <v>68</v>
      </c>
      <c r="P16" s="150">
        <v>4</v>
      </c>
      <c r="Q16" s="151">
        <v>0</v>
      </c>
      <c r="R16" s="152">
        <v>6</v>
      </c>
      <c r="S16" s="153">
        <v>1</v>
      </c>
      <c r="T16" s="154">
        <v>8</v>
      </c>
      <c r="U16" s="155">
        <v>0</v>
      </c>
      <c r="V16" s="152">
        <v>2</v>
      </c>
      <c r="W16" s="155">
        <v>0</v>
      </c>
      <c r="X16" s="154">
        <v>5</v>
      </c>
      <c r="Y16" s="155">
        <v>1</v>
      </c>
      <c r="Z16" s="154">
        <v>9</v>
      </c>
      <c r="AA16" s="155">
        <v>0</v>
      </c>
      <c r="AB16" s="154">
        <v>7</v>
      </c>
      <c r="AC16" s="153">
        <v>2</v>
      </c>
      <c r="AD16" s="150">
        <v>11</v>
      </c>
      <c r="AE16" s="151">
        <v>0</v>
      </c>
      <c r="AF16" s="156">
        <v>10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6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14</v>
      </c>
      <c r="BB16" s="162">
        <f t="shared" si="17"/>
        <v>7</v>
      </c>
      <c r="BC16" s="162">
        <f t="shared" si="18"/>
        <v>12</v>
      </c>
      <c r="BD16" s="163">
        <f t="shared" si="19"/>
        <v>6</v>
      </c>
      <c r="BE16" s="162">
        <f t="shared" si="20"/>
        <v>4</v>
      </c>
      <c r="BF16" s="162">
        <f t="shared" si="21"/>
        <v>10</v>
      </c>
      <c r="BG16" s="162">
        <f t="shared" si="22"/>
        <v>6</v>
      </c>
      <c r="BH16" s="162">
        <f t="shared" si="23"/>
        <v>8</v>
      </c>
      <c r="BI16" s="162">
        <f t="shared" si="24"/>
        <v>5</v>
      </c>
      <c r="BJ16" s="162">
        <f t="shared" si="25"/>
        <v>0</v>
      </c>
      <c r="BK16" s="162">
        <f t="shared" si="26"/>
        <v>0</v>
      </c>
      <c r="BL16" s="164">
        <f t="shared" si="31"/>
        <v>72</v>
      </c>
      <c r="BM16" s="158">
        <f t="shared" si="32"/>
        <v>4</v>
      </c>
      <c r="BN16" s="158">
        <f t="shared" si="33"/>
        <v>14</v>
      </c>
      <c r="BO16" s="165">
        <f t="shared" si="28"/>
        <v>68</v>
      </c>
      <c r="BP16" s="86"/>
    </row>
    <row r="17" spans="1:256" ht="15" x14ac:dyDescent="0.2">
      <c r="A17" s="137">
        <v>13</v>
      </c>
      <c r="B17" s="138" t="s">
        <v>28</v>
      </c>
      <c r="C17" s="208" t="s">
        <v>14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 t="e">
        <f t="shared" si="1"/>
        <v>#REF!</v>
      </c>
      <c r="I17" s="144">
        <f t="shared" si="30"/>
        <v>0</v>
      </c>
      <c r="J17" s="145">
        <v>4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86</v>
      </c>
      <c r="O17" s="149">
        <f t="shared" si="4"/>
        <v>82</v>
      </c>
      <c r="P17" s="150">
        <v>5</v>
      </c>
      <c r="Q17" s="151">
        <v>1</v>
      </c>
      <c r="R17" s="152">
        <v>3</v>
      </c>
      <c r="S17" s="153">
        <v>1</v>
      </c>
      <c r="T17" s="154">
        <v>14</v>
      </c>
      <c r="U17" s="155">
        <v>1</v>
      </c>
      <c r="V17" s="152">
        <v>10</v>
      </c>
      <c r="W17" s="155">
        <v>2</v>
      </c>
      <c r="X17" s="154">
        <v>11</v>
      </c>
      <c r="Y17" s="155">
        <v>2</v>
      </c>
      <c r="Z17" s="154">
        <v>16</v>
      </c>
      <c r="AA17" s="155">
        <v>0</v>
      </c>
      <c r="AB17" s="154">
        <v>8</v>
      </c>
      <c r="AC17" s="153">
        <v>2</v>
      </c>
      <c r="AD17" s="150">
        <v>4</v>
      </c>
      <c r="AE17" s="151">
        <v>1</v>
      </c>
      <c r="AF17" s="156">
        <v>1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4</v>
      </c>
      <c r="BB17" s="162">
        <f t="shared" si="17"/>
        <v>9</v>
      </c>
      <c r="BC17" s="162">
        <f t="shared" si="18"/>
        <v>9</v>
      </c>
      <c r="BD17" s="163">
        <f t="shared" si="19"/>
        <v>5</v>
      </c>
      <c r="BE17" s="162">
        <f t="shared" si="20"/>
        <v>8</v>
      </c>
      <c r="BF17" s="162">
        <f t="shared" si="21"/>
        <v>15</v>
      </c>
      <c r="BG17" s="162">
        <f t="shared" si="22"/>
        <v>12</v>
      </c>
      <c r="BH17" s="162">
        <f t="shared" si="23"/>
        <v>14</v>
      </c>
      <c r="BI17" s="162">
        <f t="shared" si="24"/>
        <v>10</v>
      </c>
      <c r="BJ17" s="162">
        <f t="shared" si="25"/>
        <v>0</v>
      </c>
      <c r="BK17" s="162">
        <f t="shared" si="26"/>
        <v>0</v>
      </c>
      <c r="BL17" s="164">
        <f t="shared" si="31"/>
        <v>86</v>
      </c>
      <c r="BM17" s="158">
        <f t="shared" si="32"/>
        <v>4</v>
      </c>
      <c r="BN17" s="158">
        <f t="shared" si="33"/>
        <v>15</v>
      </c>
      <c r="BO17" s="165">
        <f t="shared" si="28"/>
        <v>82</v>
      </c>
      <c r="BP17" s="86"/>
    </row>
    <row r="18" spans="1:256" ht="15" x14ac:dyDescent="0.2">
      <c r="A18" s="137">
        <v>14</v>
      </c>
      <c r="B18" s="138" t="s">
        <v>25</v>
      </c>
      <c r="C18" s="142" t="s">
        <v>11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 t="e">
        <f t="shared" si="1"/>
        <v>#REF!</v>
      </c>
      <c r="I18" s="144">
        <f t="shared" si="30"/>
        <v>0</v>
      </c>
      <c r="J18" s="145">
        <v>8</v>
      </c>
      <c r="K18" s="146">
        <v>9</v>
      </c>
      <c r="L18" s="147">
        <v>9</v>
      </c>
      <c r="M18" s="148">
        <f t="shared" si="2"/>
        <v>1000</v>
      </c>
      <c r="N18" s="144">
        <f t="shared" si="3"/>
        <v>91</v>
      </c>
      <c r="O18" s="149">
        <f t="shared" si="4"/>
        <v>85</v>
      </c>
      <c r="P18" s="150">
        <v>6</v>
      </c>
      <c r="Q18" s="151">
        <v>2</v>
      </c>
      <c r="R18" s="152">
        <v>4</v>
      </c>
      <c r="S18" s="153">
        <v>0</v>
      </c>
      <c r="T18" s="154">
        <v>13</v>
      </c>
      <c r="U18" s="155">
        <v>1</v>
      </c>
      <c r="V18" s="152">
        <v>9</v>
      </c>
      <c r="W18" s="155">
        <v>2</v>
      </c>
      <c r="X18" s="154">
        <v>15</v>
      </c>
      <c r="Y18" s="155">
        <v>0</v>
      </c>
      <c r="Z18" s="154">
        <v>2</v>
      </c>
      <c r="AA18" s="155">
        <v>2</v>
      </c>
      <c r="AB18" s="154">
        <v>16</v>
      </c>
      <c r="AC18" s="153">
        <v>0</v>
      </c>
      <c r="AD18" s="150">
        <v>1</v>
      </c>
      <c r="AE18" s="151">
        <v>0</v>
      </c>
      <c r="AF18" s="156">
        <v>7</v>
      </c>
      <c r="AG18" s="153">
        <v>2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9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7</v>
      </c>
      <c r="BB18" s="162">
        <f t="shared" si="17"/>
        <v>14</v>
      </c>
      <c r="BC18" s="162">
        <f t="shared" si="18"/>
        <v>12</v>
      </c>
      <c r="BD18" s="163">
        <f t="shared" si="19"/>
        <v>10</v>
      </c>
      <c r="BE18" s="162">
        <f t="shared" si="20"/>
        <v>11</v>
      </c>
      <c r="BF18" s="162">
        <f t="shared" si="21"/>
        <v>6</v>
      </c>
      <c r="BG18" s="162">
        <f t="shared" si="22"/>
        <v>15</v>
      </c>
      <c r="BH18" s="162">
        <f t="shared" si="23"/>
        <v>10</v>
      </c>
      <c r="BI18" s="162">
        <f t="shared" si="24"/>
        <v>6</v>
      </c>
      <c r="BJ18" s="162">
        <f t="shared" si="25"/>
        <v>0</v>
      </c>
      <c r="BK18" s="162">
        <f t="shared" si="26"/>
        <v>0</v>
      </c>
      <c r="BL18" s="164">
        <f t="shared" si="31"/>
        <v>91</v>
      </c>
      <c r="BM18" s="158">
        <f t="shared" si="32"/>
        <v>6</v>
      </c>
      <c r="BN18" s="158">
        <f t="shared" si="33"/>
        <v>15</v>
      </c>
      <c r="BO18" s="165">
        <f t="shared" si="28"/>
        <v>85</v>
      </c>
      <c r="BP18" s="86"/>
    </row>
    <row r="19" spans="1:256" ht="15" x14ac:dyDescent="0.2">
      <c r="A19" s="137">
        <v>15</v>
      </c>
      <c r="B19" s="138" t="s">
        <v>18</v>
      </c>
      <c r="C19" s="208" t="s">
        <v>14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 t="e">
        <f t="shared" si="1"/>
        <v>#REF!</v>
      </c>
      <c r="I19" s="144">
        <f t="shared" si="30"/>
        <v>0</v>
      </c>
      <c r="J19" s="145">
        <v>5</v>
      </c>
      <c r="K19" s="146">
        <v>11</v>
      </c>
      <c r="L19" s="147">
        <v>9</v>
      </c>
      <c r="M19" s="148">
        <f t="shared" si="2"/>
        <v>1000</v>
      </c>
      <c r="N19" s="144">
        <f t="shared" si="3"/>
        <v>84</v>
      </c>
      <c r="O19" s="149">
        <f t="shared" si="4"/>
        <v>80</v>
      </c>
      <c r="P19" s="150">
        <v>7</v>
      </c>
      <c r="Q19" s="151">
        <v>2</v>
      </c>
      <c r="R19" s="152">
        <v>1</v>
      </c>
      <c r="S19" s="153">
        <v>1</v>
      </c>
      <c r="T19" s="154">
        <v>16</v>
      </c>
      <c r="U19" s="155">
        <v>0</v>
      </c>
      <c r="V19" s="152">
        <v>5</v>
      </c>
      <c r="W19" s="155">
        <v>2</v>
      </c>
      <c r="X19" s="154">
        <v>14</v>
      </c>
      <c r="Y19" s="155">
        <v>2</v>
      </c>
      <c r="Z19" s="154">
        <v>4</v>
      </c>
      <c r="AA19" s="155">
        <v>0</v>
      </c>
      <c r="AB19" s="154">
        <v>11</v>
      </c>
      <c r="AC19" s="153">
        <v>2</v>
      </c>
      <c r="AD19" s="150">
        <v>8</v>
      </c>
      <c r="AE19" s="151">
        <v>0</v>
      </c>
      <c r="AF19" s="156">
        <v>2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11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6</v>
      </c>
      <c r="BB19" s="162">
        <f t="shared" si="17"/>
        <v>10</v>
      </c>
      <c r="BC19" s="162">
        <f t="shared" si="18"/>
        <v>15</v>
      </c>
      <c r="BD19" s="163">
        <f t="shared" si="19"/>
        <v>4</v>
      </c>
      <c r="BE19" s="162">
        <f t="shared" si="20"/>
        <v>9</v>
      </c>
      <c r="BF19" s="162">
        <f t="shared" si="21"/>
        <v>14</v>
      </c>
      <c r="BG19" s="162">
        <f t="shared" si="22"/>
        <v>8</v>
      </c>
      <c r="BH19" s="162">
        <f t="shared" si="23"/>
        <v>12</v>
      </c>
      <c r="BI19" s="162">
        <f t="shared" si="24"/>
        <v>6</v>
      </c>
      <c r="BJ19" s="162">
        <f t="shared" si="25"/>
        <v>0</v>
      </c>
      <c r="BK19" s="162">
        <f t="shared" si="26"/>
        <v>0</v>
      </c>
      <c r="BL19" s="164">
        <f t="shared" si="31"/>
        <v>84</v>
      </c>
      <c r="BM19" s="158">
        <f t="shared" si="32"/>
        <v>4</v>
      </c>
      <c r="BN19" s="158">
        <f t="shared" si="33"/>
        <v>15</v>
      </c>
      <c r="BO19" s="165">
        <f t="shared" si="28"/>
        <v>80</v>
      </c>
      <c r="BP19" s="86"/>
    </row>
    <row r="20" spans="1:256" ht="15" x14ac:dyDescent="0.2">
      <c r="A20" s="137">
        <v>16</v>
      </c>
      <c r="B20" s="138" t="s">
        <v>36</v>
      </c>
      <c r="C20" s="234" t="s">
        <v>35</v>
      </c>
      <c r="D20" s="139"/>
      <c r="E20" s="166">
        <f t="shared" si="29"/>
        <v>1040</v>
      </c>
      <c r="F20" s="141">
        <f t="shared" si="0"/>
        <v>40</v>
      </c>
      <c r="G20" s="142">
        <v>1000</v>
      </c>
      <c r="H20" s="143" t="e">
        <f t="shared" si="1"/>
        <v>#REF!</v>
      </c>
      <c r="I20" s="144">
        <f t="shared" si="30"/>
        <v>0</v>
      </c>
      <c r="J20" s="171">
        <v>1</v>
      </c>
      <c r="K20" s="146">
        <v>15</v>
      </c>
      <c r="L20" s="147">
        <v>9</v>
      </c>
      <c r="M20" s="148">
        <f t="shared" si="2"/>
        <v>1000</v>
      </c>
      <c r="N20" s="144">
        <f t="shared" si="3"/>
        <v>92</v>
      </c>
      <c r="O20" s="149">
        <f t="shared" si="4"/>
        <v>86</v>
      </c>
      <c r="P20" s="150">
        <v>8</v>
      </c>
      <c r="Q20" s="151">
        <v>1</v>
      </c>
      <c r="R20" s="152">
        <v>2</v>
      </c>
      <c r="S20" s="153">
        <v>2</v>
      </c>
      <c r="T20" s="154">
        <v>15</v>
      </c>
      <c r="U20" s="155">
        <v>2</v>
      </c>
      <c r="V20" s="152">
        <v>4</v>
      </c>
      <c r="W20" s="155">
        <v>1</v>
      </c>
      <c r="X20" s="154">
        <v>1</v>
      </c>
      <c r="Y20" s="155">
        <v>2</v>
      </c>
      <c r="Z20" s="154">
        <v>13</v>
      </c>
      <c r="AA20" s="155">
        <v>2</v>
      </c>
      <c r="AB20" s="154">
        <v>14</v>
      </c>
      <c r="AC20" s="153">
        <v>2</v>
      </c>
      <c r="AD20" s="167">
        <v>9</v>
      </c>
      <c r="AE20" s="151">
        <v>1</v>
      </c>
      <c r="AF20" s="156">
        <v>11</v>
      </c>
      <c r="AG20" s="153">
        <v>2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15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12</v>
      </c>
      <c r="BB20" s="162">
        <f t="shared" si="17"/>
        <v>6</v>
      </c>
      <c r="BC20" s="162">
        <f t="shared" si="18"/>
        <v>11</v>
      </c>
      <c r="BD20" s="163">
        <f t="shared" si="19"/>
        <v>14</v>
      </c>
      <c r="BE20" s="162">
        <f t="shared" si="20"/>
        <v>10</v>
      </c>
      <c r="BF20" s="162">
        <f t="shared" si="21"/>
        <v>12</v>
      </c>
      <c r="BG20" s="162">
        <f t="shared" si="22"/>
        <v>9</v>
      </c>
      <c r="BH20" s="162">
        <f t="shared" si="23"/>
        <v>10</v>
      </c>
      <c r="BI20" s="162">
        <f t="shared" si="24"/>
        <v>8</v>
      </c>
      <c r="BJ20" s="162">
        <f t="shared" si="25"/>
        <v>0</v>
      </c>
      <c r="BK20" s="162">
        <f t="shared" si="26"/>
        <v>0</v>
      </c>
      <c r="BL20" s="164">
        <f t="shared" si="31"/>
        <v>92</v>
      </c>
      <c r="BM20" s="158">
        <f t="shared" si="32"/>
        <v>6</v>
      </c>
      <c r="BN20" s="158">
        <f t="shared" si="33"/>
        <v>14</v>
      </c>
      <c r="BO20" s="165">
        <f t="shared" si="28"/>
        <v>86</v>
      </c>
      <c r="BP20" s="86"/>
    </row>
    <row r="21" spans="1:256" ht="14.25" hidden="1" customHeight="1" x14ac:dyDescent="0.2">
      <c r="A21" s="172">
        <v>99</v>
      </c>
      <c r="B21" s="173"/>
      <c r="C21" s="174"/>
      <c r="D21" s="175"/>
      <c r="E21" s="176"/>
      <c r="F21" s="177"/>
      <c r="G21" s="178">
        <v>0</v>
      </c>
      <c r="H21" s="179"/>
      <c r="I21" s="180"/>
      <c r="J21" s="181"/>
      <c r="K21" s="182"/>
      <c r="L21" s="183"/>
      <c r="M21" s="184"/>
      <c r="N21" s="180"/>
      <c r="O21" s="180"/>
      <c r="P21" s="185"/>
      <c r="Q21" s="186"/>
      <c r="R21" s="185"/>
      <c r="S21" s="186"/>
      <c r="T21" s="185"/>
      <c r="U21" s="186"/>
      <c r="V21" s="185"/>
      <c r="W21" s="186"/>
      <c r="X21" s="185"/>
      <c r="Y21" s="186"/>
      <c r="Z21" s="185"/>
      <c r="AA21" s="186"/>
      <c r="AB21" s="185"/>
      <c r="AC21" s="186"/>
      <c r="AD21" s="185"/>
      <c r="AE21" s="186"/>
      <c r="AF21" s="185"/>
      <c r="AG21" s="186"/>
      <c r="AH21" s="185"/>
      <c r="AI21" s="186"/>
      <c r="AJ21" s="185"/>
      <c r="AK21" s="186"/>
      <c r="AL21" s="126"/>
      <c r="AM21" s="127"/>
      <c r="AN21" s="126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80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9"/>
      <c r="BM21" s="190"/>
      <c r="BN21" s="190"/>
      <c r="BO21" s="189"/>
      <c r="BP21" s="86"/>
    </row>
    <row r="22" spans="1:256" ht="14.25" hidden="1" customHeight="1" x14ac:dyDescent="0.2">
      <c r="A22" s="191">
        <f>IF(B5=0,0,COUNTA(A5:A20)+1)</f>
        <v>17</v>
      </c>
      <c r="B22" s="85"/>
      <c r="C22" s="192"/>
      <c r="D22" s="193"/>
      <c r="E22" s="194"/>
      <c r="F22" s="177"/>
      <c r="G22" s="195"/>
      <c r="H22" s="179"/>
      <c r="I22" s="195"/>
      <c r="J22" s="181"/>
      <c r="K22" s="182"/>
      <c r="L22" s="183"/>
      <c r="M22" s="184"/>
      <c r="N22" s="180"/>
      <c r="O22" s="180"/>
      <c r="P22" s="185"/>
      <c r="Q22" s="186"/>
      <c r="R22" s="185"/>
      <c r="S22" s="186"/>
      <c r="T22" s="196"/>
      <c r="U22" s="186"/>
      <c r="V22" s="196"/>
      <c r="W22" s="186"/>
      <c r="X22" s="196"/>
      <c r="Y22" s="186"/>
      <c r="Z22" s="196"/>
      <c r="AA22" s="186"/>
      <c r="AB22" s="196"/>
      <c r="AC22" s="186"/>
      <c r="AD22" s="185"/>
      <c r="AE22" s="186"/>
      <c r="AF22" s="196"/>
      <c r="AG22" s="186"/>
      <c r="AH22" s="196"/>
      <c r="AI22" s="186"/>
      <c r="AJ22" s="185"/>
      <c r="AK22" s="186"/>
      <c r="AL22" s="126"/>
      <c r="AM22" s="127"/>
      <c r="AN22" s="126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80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9"/>
      <c r="BM22" s="190"/>
      <c r="BN22" s="190"/>
      <c r="BO22" s="189"/>
      <c r="BP22" s="86"/>
    </row>
    <row r="23" spans="1:256" ht="14.25" customHeight="1" x14ac:dyDescent="0.2">
      <c r="A23" s="197">
        <f>IF(B5=0,0,COUNTA(A5:A20))</f>
        <v>16</v>
      </c>
      <c r="B23" s="198"/>
      <c r="C23" s="199"/>
      <c r="D23" s="199"/>
      <c r="E23" s="199"/>
      <c r="F23" s="177"/>
      <c r="G23" s="200"/>
      <c r="H23" s="201"/>
      <c r="I23" s="201"/>
      <c r="J23" s="201"/>
      <c r="K23" s="182"/>
      <c r="L23" s="201"/>
      <c r="M23" s="201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202"/>
      <c r="AM23" s="202"/>
      <c r="AN23" s="202"/>
      <c r="AO23" s="190"/>
      <c r="AP23" s="203"/>
      <c r="AQ23" s="203"/>
      <c r="AR23" s="190"/>
      <c r="AS23" s="190"/>
      <c r="AT23" s="190"/>
      <c r="AU23" s="190"/>
      <c r="AV23" s="190"/>
      <c r="AW23" s="190"/>
      <c r="AX23" s="190"/>
      <c r="AY23" s="203"/>
      <c r="AZ23" s="80"/>
      <c r="BA23" s="80"/>
      <c r="BB23" s="80"/>
      <c r="BC23" s="85"/>
      <c r="BD23" s="85"/>
      <c r="BE23" s="203"/>
      <c r="BF23" s="188"/>
      <c r="BG23" s="203"/>
      <c r="BH23" s="203"/>
      <c r="BI23" s="203"/>
      <c r="BJ23" s="203"/>
      <c r="BK23" s="203"/>
      <c r="BL23" s="203"/>
      <c r="BM23" s="190"/>
      <c r="BN23" s="203"/>
      <c r="BO23" s="85"/>
      <c r="BP23" s="86"/>
    </row>
    <row r="24" spans="1:256" customFormat="1" ht="14.1" customHeight="1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1"/>
      <c r="FM24" s="211"/>
      <c r="FN24" s="211"/>
      <c r="FO24" s="211"/>
      <c r="FP24" s="211"/>
      <c r="FQ24" s="211"/>
      <c r="FR24" s="211"/>
      <c r="FS24" s="211"/>
      <c r="FT24" s="211"/>
      <c r="FU24" s="211"/>
      <c r="FV24" s="211"/>
      <c r="FW24" s="211"/>
      <c r="FX24" s="211"/>
      <c r="FY24" s="211"/>
      <c r="FZ24" s="211"/>
      <c r="GA24" s="211"/>
      <c r="GB24" s="211"/>
      <c r="GC24" s="211"/>
      <c r="GD24" s="211"/>
      <c r="GE24" s="211"/>
      <c r="GF24" s="211"/>
      <c r="GG24" s="211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spans="1:256" customFormat="1" ht="14.1" customHeight="1" x14ac:dyDescent="0.25">
      <c r="A25" s="213"/>
      <c r="B25" s="210"/>
      <c r="C25" s="210"/>
      <c r="D25" s="210"/>
      <c r="E25" s="210"/>
      <c r="F25" s="210"/>
      <c r="G25" s="210"/>
      <c r="H25" s="214"/>
      <c r="I25" s="215"/>
      <c r="J25" s="216"/>
      <c r="K25" s="214"/>
      <c r="L25" s="215"/>
      <c r="M25" s="216"/>
      <c r="N25" s="214"/>
      <c r="O25" s="215"/>
      <c r="P25" s="216"/>
      <c r="Q25" s="214"/>
      <c r="R25" s="215"/>
      <c r="S25" s="216"/>
      <c r="T25" s="214"/>
      <c r="U25" s="215"/>
      <c r="V25" s="214"/>
      <c r="W25" s="214"/>
      <c r="X25" s="215"/>
      <c r="Y25" s="216"/>
      <c r="Z25" s="214"/>
      <c r="AA25" s="215"/>
      <c r="AB25" s="215"/>
      <c r="AC25" s="215"/>
      <c r="AD25" s="215"/>
      <c r="AE25" s="215"/>
      <c r="AF25" s="215"/>
      <c r="AG25" s="210"/>
      <c r="AH25" s="210"/>
      <c r="AI25" s="210"/>
      <c r="AJ25" s="210"/>
      <c r="AK25" s="210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1"/>
      <c r="FM25" s="211"/>
      <c r="FN25" s="211"/>
      <c r="FO25" s="211"/>
      <c r="FP25" s="211"/>
      <c r="FQ25" s="211"/>
      <c r="FR25" s="211"/>
      <c r="FS25" s="211"/>
      <c r="FT25" s="211"/>
      <c r="FU25" s="211"/>
      <c r="FV25" s="211"/>
      <c r="FW25" s="211"/>
      <c r="FX25" s="211"/>
      <c r="FY25" s="211"/>
      <c r="FZ25" s="211"/>
      <c r="GA25" s="211"/>
      <c r="GB25" s="211"/>
      <c r="GC25" s="211"/>
      <c r="GD25" s="211"/>
      <c r="GE25" s="211"/>
      <c r="GF25" s="211"/>
      <c r="GG25" s="211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spans="1:256" customFormat="1" ht="14.1" customHeight="1" x14ac:dyDescent="0.25">
      <c r="A26" s="213"/>
      <c r="B26" s="210"/>
      <c r="C26" s="210"/>
      <c r="D26" s="210"/>
      <c r="E26" s="210"/>
      <c r="F26" s="210"/>
      <c r="G26" s="210"/>
      <c r="H26" s="214"/>
      <c r="I26" s="210"/>
      <c r="J26" s="216"/>
      <c r="K26" s="214"/>
      <c r="L26" s="215"/>
      <c r="M26" s="216"/>
      <c r="N26" s="214"/>
      <c r="O26" s="215"/>
      <c r="P26" s="216"/>
      <c r="Q26" s="214"/>
      <c r="R26" s="215"/>
      <c r="S26" s="216"/>
      <c r="T26" s="214"/>
      <c r="U26" s="215"/>
      <c r="V26" s="216"/>
      <c r="W26" s="214"/>
      <c r="X26" s="215"/>
      <c r="Y26" s="216"/>
      <c r="Z26" s="216"/>
      <c r="AA26" s="215"/>
      <c r="AB26" s="215"/>
      <c r="AC26" s="215"/>
      <c r="AD26" s="215"/>
      <c r="AE26" s="215"/>
      <c r="AF26" s="215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6"/>
      <c r="W27" s="214"/>
      <c r="X27" s="215"/>
      <c r="Y27" s="216"/>
      <c r="Z27" s="216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5" x14ac:dyDescent="0.25">
      <c r="A28" s="213"/>
      <c r="B28" s="210"/>
      <c r="C28" s="210"/>
      <c r="D28" s="210"/>
      <c r="E28" s="210"/>
      <c r="F28" s="210"/>
      <c r="G28" s="210"/>
      <c r="H28" s="214"/>
      <c r="I28" s="215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</row>
    <row r="29" spans="1:256" customFormat="1" ht="15" x14ac:dyDescent="0.25">
      <c r="A29" s="217" t="s">
        <v>222</v>
      </c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4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</row>
    <row r="30" spans="1:256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8"/>
      <c r="AM30" s="88"/>
      <c r="AN30" s="88"/>
    </row>
    <row r="31" spans="1:256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8"/>
      <c r="AM31" s="88"/>
      <c r="AN31" s="88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</sheetData>
  <protectedRanges>
    <protectedRange sqref="L5:L22" name="Diapazons4"/>
    <protectedRange sqref="P5:AK21" name="Diapazons2"/>
    <protectedRange sqref="B21:D21 A23 K21:K23 L21:L22 G21 A11:D11 A20:B20 A5:B10 D5:D10 A18:B18 A12:B12 D12 A13:B13 D13 A14:B14 D14 A15:B17 D15:D17 D20 A19:B19 D19 D18 K5:L20 G5:G20" name="Diapazons1"/>
    <protectedRange sqref="J5:J22" name="Diapazons3"/>
    <protectedRange sqref="C5:C10" name="Diapazons1_6_2_1_1_1_8_5_1_1_1_1_1"/>
    <protectedRange sqref="C12" name="Diapazons1_2"/>
    <protectedRange sqref="C13" name="Diapazons1_4"/>
    <protectedRange sqref="C14" name="Diapazons1_1_1_1"/>
    <protectedRange sqref="C15:C17" name="Diapazons1_8_1_1_1_2"/>
    <protectedRange sqref="C19" name="Diapazons1_8_1_1_1_4"/>
    <protectedRange sqref="C18" name="Diapazons1_6"/>
    <protectedRange sqref="C20" name="Diapazons1_10"/>
    <protectedRange sqref="A3" name="Diapazons1_2_1"/>
    <protectedRange sqref="Q3" name="Diapazons3_2"/>
    <protectedRange sqref="A1" name="Diapazons1_6_1_1_1_1"/>
    <protectedRange sqref="N25:N29" name="Diapazons4_1_1"/>
    <protectedRange sqref="R25:Z29" name="Diapazons2_1_1"/>
    <protectedRange sqref="I25:I29 M25:N29 A25:F29" name="Diapazons1_9_2_1_1_1_1"/>
    <protectedRange sqref="L25:L29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0">
    <cfRule type="expression" dxfId="509" priority="96" stopIfTrue="1">
      <formula>A5=0</formula>
    </cfRule>
  </conditionalFormatting>
  <conditionalFormatting sqref="F5:F22">
    <cfRule type="expression" dxfId="508" priority="100" stopIfTrue="1">
      <formula>A5=0</formula>
    </cfRule>
  </conditionalFormatting>
  <conditionalFormatting sqref="H5:H20">
    <cfRule type="expression" dxfId="507" priority="101" stopIfTrue="1">
      <formula>A5=0</formula>
    </cfRule>
  </conditionalFormatting>
  <conditionalFormatting sqref="P5:P20">
    <cfRule type="expression" dxfId="506" priority="102" stopIfTrue="1">
      <formula>A5=0</formula>
    </cfRule>
    <cfRule type="expression" dxfId="505" priority="103" stopIfTrue="1">
      <formula>P5=99</formula>
    </cfRule>
  </conditionalFormatting>
  <conditionalFormatting sqref="M5:M20">
    <cfRule type="expression" dxfId="504" priority="104" stopIfTrue="1">
      <formula>A5=0</formula>
    </cfRule>
  </conditionalFormatting>
  <conditionalFormatting sqref="N5:N20">
    <cfRule type="expression" dxfId="503" priority="105" stopIfTrue="1">
      <formula>A5=0</formula>
    </cfRule>
  </conditionalFormatting>
  <conditionalFormatting sqref="O5:O20">
    <cfRule type="expression" dxfId="502" priority="106" stopIfTrue="1">
      <formula>A5=0</formula>
    </cfRule>
  </conditionalFormatting>
  <conditionalFormatting sqref="Q5:Q20">
    <cfRule type="expression" dxfId="501" priority="107" stopIfTrue="1">
      <formula>A5=0</formula>
    </cfRule>
  </conditionalFormatting>
  <conditionalFormatting sqref="S5:S20">
    <cfRule type="expression" dxfId="500" priority="108" stopIfTrue="1">
      <formula>A5=0</formula>
    </cfRule>
  </conditionalFormatting>
  <conditionalFormatting sqref="U5:U20">
    <cfRule type="expression" dxfId="499" priority="109" stopIfTrue="1">
      <formula>A5=0</formula>
    </cfRule>
  </conditionalFormatting>
  <conditionalFormatting sqref="W5:W20">
    <cfRule type="expression" dxfId="498" priority="110" stopIfTrue="1">
      <formula>A5=0</formula>
    </cfRule>
  </conditionalFormatting>
  <conditionalFormatting sqref="Y5:Y20">
    <cfRule type="expression" dxfId="497" priority="111" stopIfTrue="1">
      <formula>A5=0</formula>
    </cfRule>
  </conditionalFormatting>
  <conditionalFormatting sqref="AA5:AA20">
    <cfRule type="expression" dxfId="496" priority="112" stopIfTrue="1">
      <formula>A5=0</formula>
    </cfRule>
  </conditionalFormatting>
  <conditionalFormatting sqref="B5:B20">
    <cfRule type="expression" dxfId="495" priority="113" stopIfTrue="1">
      <formula>J5=1</formula>
    </cfRule>
    <cfRule type="expression" dxfId="494" priority="114" stopIfTrue="1">
      <formula>J5=2</formula>
    </cfRule>
    <cfRule type="expression" dxfId="493" priority="115" stopIfTrue="1">
      <formula>J5=3</formula>
    </cfRule>
  </conditionalFormatting>
  <conditionalFormatting sqref="AC5:AC20">
    <cfRule type="expression" dxfId="492" priority="120" stopIfTrue="1">
      <formula>A5=0</formula>
    </cfRule>
  </conditionalFormatting>
  <conditionalFormatting sqref="AE5:AE20">
    <cfRule type="expression" dxfId="491" priority="121" stopIfTrue="1">
      <formula>A5=0</formula>
    </cfRule>
  </conditionalFormatting>
  <conditionalFormatting sqref="AG5:AG20">
    <cfRule type="expression" dxfId="490" priority="122" stopIfTrue="1">
      <formula>A5=0</formula>
    </cfRule>
  </conditionalFormatting>
  <conditionalFormatting sqref="AI5:AI20">
    <cfRule type="expression" dxfId="489" priority="123" stopIfTrue="1">
      <formula>A5=0</formula>
    </cfRule>
  </conditionalFormatting>
  <conditionalFormatting sqref="AK5:AK20">
    <cfRule type="expression" dxfId="488" priority="124" stopIfTrue="1">
      <formula>A5=0</formula>
    </cfRule>
  </conditionalFormatting>
  <conditionalFormatting sqref="I5:I20">
    <cfRule type="expression" dxfId="487" priority="125" stopIfTrue="1">
      <formula>A5=0</formula>
    </cfRule>
    <cfRule type="expression" dxfId="486" priority="126" stopIfTrue="1">
      <formula>I5&gt;150</formula>
    </cfRule>
    <cfRule type="expression" dxfId="485" priority="127" stopIfTrue="1">
      <formula>I5&lt;-150</formula>
    </cfRule>
  </conditionalFormatting>
  <conditionalFormatting sqref="R5:R20">
    <cfRule type="expression" dxfId="484" priority="128" stopIfTrue="1">
      <formula>A5=0</formula>
    </cfRule>
    <cfRule type="expression" dxfId="483" priority="129" stopIfTrue="1">
      <formula>R5=99</formula>
    </cfRule>
  </conditionalFormatting>
  <conditionalFormatting sqref="T5:T20">
    <cfRule type="expression" dxfId="482" priority="130" stopIfTrue="1">
      <formula>A5=0</formula>
    </cfRule>
    <cfRule type="expression" dxfId="481" priority="131" stopIfTrue="1">
      <formula>T5=99</formula>
    </cfRule>
  </conditionalFormatting>
  <conditionalFormatting sqref="V5:V20">
    <cfRule type="expression" dxfId="480" priority="132" stopIfTrue="1">
      <formula>A5=0</formula>
    </cfRule>
    <cfRule type="expression" dxfId="479" priority="133" stopIfTrue="1">
      <formula>V5=99</formula>
    </cfRule>
  </conditionalFormatting>
  <conditionalFormatting sqref="X5:X20">
    <cfRule type="expression" dxfId="478" priority="134" stopIfTrue="1">
      <formula>A5=0</formula>
    </cfRule>
    <cfRule type="expression" dxfId="477" priority="135" stopIfTrue="1">
      <formula>X5=99</formula>
    </cfRule>
  </conditionalFormatting>
  <conditionalFormatting sqref="Z5:Z20">
    <cfRule type="expression" dxfId="476" priority="136" stopIfTrue="1">
      <formula>A5=0</formula>
    </cfRule>
    <cfRule type="expression" dxfId="475" priority="137" stopIfTrue="1">
      <formula>Z5=99</formula>
    </cfRule>
  </conditionalFormatting>
  <conditionalFormatting sqref="AB5:AB20">
    <cfRule type="expression" dxfId="474" priority="138" stopIfTrue="1">
      <formula>A5=0</formula>
    </cfRule>
    <cfRule type="expression" dxfId="473" priority="139" stopIfTrue="1">
      <formula>AB5=99</formula>
    </cfRule>
  </conditionalFormatting>
  <conditionalFormatting sqref="AD5:AD20">
    <cfRule type="expression" dxfId="472" priority="140" stopIfTrue="1">
      <formula>A5=0</formula>
    </cfRule>
    <cfRule type="expression" dxfId="471" priority="141" stopIfTrue="1">
      <formula>AD5=99</formula>
    </cfRule>
  </conditionalFormatting>
  <conditionalFormatting sqref="AF5:AF20">
    <cfRule type="expression" dxfId="470" priority="142" stopIfTrue="1">
      <formula>A5=0</formula>
    </cfRule>
    <cfRule type="expression" dxfId="469" priority="143" stopIfTrue="1">
      <formula>AF5=99</formula>
    </cfRule>
  </conditionalFormatting>
  <conditionalFormatting sqref="AH5:AH20">
    <cfRule type="expression" dxfId="468" priority="144" stopIfTrue="1">
      <formula>A5=0</formula>
    </cfRule>
    <cfRule type="expression" dxfId="467" priority="145" stopIfTrue="1">
      <formula>AH5=99</formula>
    </cfRule>
  </conditionalFormatting>
  <conditionalFormatting sqref="AJ5:AJ20">
    <cfRule type="expression" dxfId="466" priority="146" stopIfTrue="1">
      <formula>A5=0</formula>
    </cfRule>
    <cfRule type="expression" dxfId="465" priority="147" stopIfTrue="1">
      <formula>AJ5=99</formula>
    </cfRule>
  </conditionalFormatting>
  <conditionalFormatting sqref="AO5:AO20">
    <cfRule type="expression" dxfId="464" priority="148" stopIfTrue="1">
      <formula>A5=0</formula>
    </cfRule>
  </conditionalFormatting>
  <conditionalFormatting sqref="AP5:AP20">
    <cfRule type="expression" dxfId="463" priority="149" stopIfTrue="1">
      <formula>A5=0</formula>
    </cfRule>
  </conditionalFormatting>
  <conditionalFormatting sqref="AQ5:AQ20">
    <cfRule type="expression" dxfId="462" priority="150" stopIfTrue="1">
      <formula>A5=0</formula>
    </cfRule>
  </conditionalFormatting>
  <conditionalFormatting sqref="AR5:AR20">
    <cfRule type="expression" dxfId="461" priority="151" stopIfTrue="1">
      <formula>A5=0</formula>
    </cfRule>
  </conditionalFormatting>
  <conditionalFormatting sqref="AS5:AS20">
    <cfRule type="expression" dxfId="460" priority="152" stopIfTrue="1">
      <formula>A5=0</formula>
    </cfRule>
  </conditionalFormatting>
  <conditionalFormatting sqref="AT5:AT20">
    <cfRule type="expression" dxfId="459" priority="153" stopIfTrue="1">
      <formula>A5=0</formula>
    </cfRule>
  </conditionalFormatting>
  <conditionalFormatting sqref="AU5:AU20">
    <cfRule type="expression" dxfId="458" priority="154" stopIfTrue="1">
      <formula>A5=0</formula>
    </cfRule>
  </conditionalFormatting>
  <conditionalFormatting sqref="AV5:AV20">
    <cfRule type="expression" dxfId="457" priority="155" stopIfTrue="1">
      <formula>A5=0</formula>
    </cfRule>
  </conditionalFormatting>
  <conditionalFormatting sqref="AW5:AW20">
    <cfRule type="expression" dxfId="456" priority="156" stopIfTrue="1">
      <formula>A5=0</formula>
    </cfRule>
  </conditionalFormatting>
  <conditionalFormatting sqref="AX5:AX20">
    <cfRule type="expression" dxfId="455" priority="157" stopIfTrue="1">
      <formula>A5=0</formula>
    </cfRule>
  </conditionalFormatting>
  <conditionalFormatting sqref="AY5:AY20">
    <cfRule type="expression" dxfId="454" priority="158" stopIfTrue="1">
      <formula>A5=0</formula>
    </cfRule>
  </conditionalFormatting>
  <conditionalFormatting sqref="BA5:BA20">
    <cfRule type="expression" dxfId="453" priority="159" stopIfTrue="1">
      <formula>A5=0</formula>
    </cfRule>
  </conditionalFormatting>
  <conditionalFormatting sqref="BB5:BB20">
    <cfRule type="expression" dxfId="452" priority="160" stopIfTrue="1">
      <formula>A5=0</formula>
    </cfRule>
  </conditionalFormatting>
  <conditionalFormatting sqref="BC5:BC20">
    <cfRule type="expression" dxfId="451" priority="161" stopIfTrue="1">
      <formula>A5=0</formula>
    </cfRule>
  </conditionalFormatting>
  <conditionalFormatting sqref="BD5:BD20">
    <cfRule type="expression" dxfId="450" priority="162" stopIfTrue="1">
      <formula>A5=0</formula>
    </cfRule>
  </conditionalFormatting>
  <conditionalFormatting sqref="BE5:BE20">
    <cfRule type="expression" dxfId="449" priority="163" stopIfTrue="1">
      <formula>A5=0</formula>
    </cfRule>
  </conditionalFormatting>
  <conditionalFormatting sqref="BF5:BF20">
    <cfRule type="expression" dxfId="448" priority="164" stopIfTrue="1">
      <formula>A5=0</formula>
    </cfRule>
  </conditionalFormatting>
  <conditionalFormatting sqref="BG5:BG20">
    <cfRule type="expression" dxfId="447" priority="165" stopIfTrue="1">
      <formula>A5=0</formula>
    </cfRule>
  </conditionalFormatting>
  <conditionalFormatting sqref="BH5:BH20">
    <cfRule type="expression" dxfId="446" priority="166" stopIfTrue="1">
      <formula>A5=0</formula>
    </cfRule>
  </conditionalFormatting>
  <conditionalFormatting sqref="BI5:BI20">
    <cfRule type="expression" dxfId="445" priority="167" stopIfTrue="1">
      <formula>A5=0</formula>
    </cfRule>
  </conditionalFormatting>
  <conditionalFormatting sqref="BJ5:BJ20">
    <cfRule type="expression" dxfId="444" priority="168" stopIfTrue="1">
      <formula>A5=0</formula>
    </cfRule>
  </conditionalFormatting>
  <conditionalFormatting sqref="BK5:BK20">
    <cfRule type="expression" dxfId="443" priority="169" stopIfTrue="1">
      <formula>A5=0</formula>
    </cfRule>
  </conditionalFormatting>
  <conditionalFormatting sqref="BL5:BL20">
    <cfRule type="expression" dxfId="442" priority="170" stopIfTrue="1">
      <formula>A5=0</formula>
    </cfRule>
  </conditionalFormatting>
  <conditionalFormatting sqref="BM5:BM20">
    <cfRule type="expression" dxfId="441" priority="171" stopIfTrue="1">
      <formula>A5=0</formula>
    </cfRule>
  </conditionalFormatting>
  <conditionalFormatting sqref="BN5:BN20">
    <cfRule type="expression" dxfId="440" priority="172" stopIfTrue="1">
      <formula>A5=0</formula>
    </cfRule>
  </conditionalFormatting>
  <conditionalFormatting sqref="BO5:BO20">
    <cfRule type="expression" dxfId="439" priority="173" stopIfTrue="1">
      <formula>A5=0</formula>
    </cfRule>
  </conditionalFormatting>
  <conditionalFormatting sqref="K5:K20">
    <cfRule type="expression" dxfId="438" priority="174" stopIfTrue="1">
      <formula>A5=0</formula>
    </cfRule>
  </conditionalFormatting>
  <conditionalFormatting sqref="J5:J20">
    <cfRule type="cellIs" dxfId="437" priority="116" stopIfTrue="1" operator="equal">
      <formula>1</formula>
    </cfRule>
    <cfRule type="cellIs" dxfId="436" priority="117" stopIfTrue="1" operator="equal">
      <formula>2</formula>
    </cfRule>
    <cfRule type="cellIs" dxfId="435" priority="118" stopIfTrue="1" operator="equal">
      <formula>3</formula>
    </cfRule>
  </conditionalFormatting>
  <conditionalFormatting sqref="Q3:AK3">
    <cfRule type="expression" dxfId="434" priority="94" stopIfTrue="1">
      <formula>$Q$3=0</formula>
    </cfRule>
  </conditionalFormatting>
  <conditionalFormatting sqref="H3">
    <cfRule type="cellIs" dxfId="433" priority="95" stopIfTrue="1" operator="equal">
      <formula>0</formula>
    </cfRule>
  </conditionalFormatting>
  <conditionalFormatting sqref="G25:G28">
    <cfRule type="expression" dxfId="432" priority="90" stopIfTrue="1">
      <formula>A25=0</formula>
    </cfRule>
  </conditionalFormatting>
  <conditionalFormatting sqref="H25:H28">
    <cfRule type="expression" dxfId="431" priority="89" stopIfTrue="1">
      <formula>A25=0</formula>
    </cfRule>
  </conditionalFormatting>
  <conditionalFormatting sqref="J25:J28">
    <cfRule type="expression" dxfId="430" priority="88" stopIfTrue="1">
      <formula>A25=0</formula>
    </cfRule>
  </conditionalFormatting>
  <conditionalFormatting sqref="R25:R29">
    <cfRule type="expression" dxfId="429" priority="86" stopIfTrue="1">
      <formula>A25=0</formula>
    </cfRule>
    <cfRule type="expression" dxfId="428" priority="87" stopIfTrue="1">
      <formula>R25=99</formula>
    </cfRule>
  </conditionalFormatting>
  <conditionalFormatting sqref="O25:O29 AA25:AA29">
    <cfRule type="expression" dxfId="427" priority="85" stopIfTrue="1">
      <formula>A25=0</formula>
    </cfRule>
  </conditionalFormatting>
  <conditionalFormatting sqref="P25:P29">
    <cfRule type="expression" dxfId="426" priority="84" stopIfTrue="1">
      <formula>A25=0</formula>
    </cfRule>
  </conditionalFormatting>
  <conditionalFormatting sqref="S25:S29">
    <cfRule type="expression" dxfId="425" priority="83" stopIfTrue="1">
      <formula>A25=0</formula>
    </cfRule>
  </conditionalFormatting>
  <conditionalFormatting sqref="W25:W29">
    <cfRule type="expression" dxfId="424" priority="82" stopIfTrue="1">
      <formula>A25=0</formula>
    </cfRule>
  </conditionalFormatting>
  <conditionalFormatting sqref="Y25:Y29">
    <cfRule type="expression" dxfId="423" priority="81" stopIfTrue="1">
      <formula>A25=0</formula>
    </cfRule>
  </conditionalFormatting>
  <conditionalFormatting sqref="D25:D28">
    <cfRule type="expression" dxfId="422" priority="78" stopIfTrue="1">
      <formula>L25=1</formula>
    </cfRule>
    <cfRule type="expression" dxfId="421" priority="79" stopIfTrue="1">
      <formula>L25=2</formula>
    </cfRule>
    <cfRule type="expression" dxfId="420" priority="80" stopIfTrue="1">
      <formula>L25=3</formula>
    </cfRule>
  </conditionalFormatting>
  <conditionalFormatting sqref="T25:T29">
    <cfRule type="expression" dxfId="419" priority="76" stopIfTrue="1">
      <formula>A25=0</formula>
    </cfRule>
    <cfRule type="expression" dxfId="418" priority="77" stopIfTrue="1">
      <formula>T25=99</formula>
    </cfRule>
  </conditionalFormatting>
  <conditionalFormatting sqref="V26:V29">
    <cfRule type="expression" dxfId="417" priority="74" stopIfTrue="1">
      <formula>A26=0</formula>
    </cfRule>
    <cfRule type="expression" dxfId="416" priority="75" stopIfTrue="1">
      <formula>V26=99</formula>
    </cfRule>
  </conditionalFormatting>
  <conditionalFormatting sqref="X25:X29">
    <cfRule type="expression" dxfId="415" priority="72" stopIfTrue="1">
      <formula>A25=0</formula>
    </cfRule>
    <cfRule type="expression" dxfId="414" priority="73" stopIfTrue="1">
      <formula>X25=99</formula>
    </cfRule>
  </conditionalFormatting>
  <conditionalFormatting sqref="Z26:Z29">
    <cfRule type="expression" dxfId="413" priority="70" stopIfTrue="1">
      <formula>A26=0</formula>
    </cfRule>
    <cfRule type="expression" dxfId="412" priority="71" stopIfTrue="1">
      <formula>Z26=99</formula>
    </cfRule>
  </conditionalFormatting>
  <conditionalFormatting sqref="M25:M29">
    <cfRule type="expression" dxfId="411" priority="69" stopIfTrue="1">
      <formula>A25=0</formula>
    </cfRule>
  </conditionalFormatting>
  <conditionalFormatting sqref="L25:L28">
    <cfRule type="cellIs" dxfId="410" priority="66" stopIfTrue="1" operator="equal">
      <formula>1</formula>
    </cfRule>
    <cfRule type="cellIs" dxfId="409" priority="67" stopIfTrue="1" operator="equal">
      <formula>2</formula>
    </cfRule>
    <cfRule type="cellIs" dxfId="408" priority="68" stopIfTrue="1" operator="equal">
      <formula>3</formula>
    </cfRule>
  </conditionalFormatting>
  <conditionalFormatting sqref="G25:G27">
    <cfRule type="expression" dxfId="407" priority="65" stopIfTrue="1">
      <formula>A25=0</formula>
    </cfRule>
  </conditionalFormatting>
  <conditionalFormatting sqref="H25:H28">
    <cfRule type="expression" dxfId="406" priority="64" stopIfTrue="1">
      <formula>A25=0</formula>
    </cfRule>
  </conditionalFormatting>
  <conditionalFormatting sqref="J25:J27">
    <cfRule type="expression" dxfId="405" priority="63" stopIfTrue="1">
      <formula>A25=0</formula>
    </cfRule>
  </conditionalFormatting>
  <conditionalFormatting sqref="R25:R27">
    <cfRule type="expression" dxfId="404" priority="61" stopIfTrue="1">
      <formula>A25=0</formula>
    </cfRule>
    <cfRule type="expression" dxfId="403" priority="62" stopIfTrue="1">
      <formula>R25=99</formula>
    </cfRule>
  </conditionalFormatting>
  <conditionalFormatting sqref="O25:O27">
    <cfRule type="expression" dxfId="402" priority="60" stopIfTrue="1">
      <formula>A25=0</formula>
    </cfRule>
  </conditionalFormatting>
  <conditionalFormatting sqref="P25:P27">
    <cfRule type="expression" dxfId="401" priority="59" stopIfTrue="1">
      <formula>A25=0</formula>
    </cfRule>
  </conditionalFormatting>
  <conditionalFormatting sqref="Q25:Q29">
    <cfRule type="expression" dxfId="400" priority="58" stopIfTrue="1">
      <formula>A25=0</formula>
    </cfRule>
  </conditionalFormatting>
  <conditionalFormatting sqref="S25:S27">
    <cfRule type="expression" dxfId="399" priority="57" stopIfTrue="1">
      <formula>A25=0</formula>
    </cfRule>
  </conditionalFormatting>
  <conditionalFormatting sqref="U25:U29">
    <cfRule type="expression" dxfId="398" priority="56" stopIfTrue="1">
      <formula>A25=0</formula>
    </cfRule>
  </conditionalFormatting>
  <conditionalFormatting sqref="W25:W27">
    <cfRule type="expression" dxfId="397" priority="55" stopIfTrue="1">
      <formula>A25=0</formula>
    </cfRule>
  </conditionalFormatting>
  <conditionalFormatting sqref="Y25:Y27">
    <cfRule type="expression" dxfId="396" priority="54" stopIfTrue="1">
      <formula>A25=0</formula>
    </cfRule>
  </conditionalFormatting>
  <conditionalFormatting sqref="D25:D27">
    <cfRule type="expression" dxfId="395" priority="51" stopIfTrue="1">
      <formula>L25=1</formula>
    </cfRule>
    <cfRule type="expression" dxfId="394" priority="52" stopIfTrue="1">
      <formula>L25=2</formula>
    </cfRule>
    <cfRule type="expression" dxfId="393" priority="53" stopIfTrue="1">
      <formula>L25=3</formula>
    </cfRule>
  </conditionalFormatting>
  <conditionalFormatting sqref="T25:T27">
    <cfRule type="expression" dxfId="392" priority="49" stopIfTrue="1">
      <formula>A25=0</formula>
    </cfRule>
    <cfRule type="expression" dxfId="391" priority="50" stopIfTrue="1">
      <formula>T25=99</formula>
    </cfRule>
  </conditionalFormatting>
  <conditionalFormatting sqref="V26:V27">
    <cfRule type="expression" dxfId="390" priority="47" stopIfTrue="1">
      <formula>A26=0</formula>
    </cfRule>
    <cfRule type="expression" dxfId="389" priority="48" stopIfTrue="1">
      <formula>V26=99</formula>
    </cfRule>
  </conditionalFormatting>
  <conditionalFormatting sqref="X25:X27">
    <cfRule type="expression" dxfId="388" priority="45" stopIfTrue="1">
      <formula>A25=0</formula>
    </cfRule>
    <cfRule type="expression" dxfId="387" priority="46" stopIfTrue="1">
      <formula>X25=99</formula>
    </cfRule>
  </conditionalFormatting>
  <conditionalFormatting sqref="Z26:Z27">
    <cfRule type="expression" dxfId="386" priority="43" stopIfTrue="1">
      <formula>A26=0</formula>
    </cfRule>
    <cfRule type="expression" dxfId="385" priority="44" stopIfTrue="1">
      <formula>Z26=99</formula>
    </cfRule>
  </conditionalFormatting>
  <conditionalFormatting sqref="M25:M27">
    <cfRule type="expression" dxfId="384" priority="42" stopIfTrue="1">
      <formula>A25=0</formula>
    </cfRule>
  </conditionalFormatting>
  <conditionalFormatting sqref="G25:G28">
    <cfRule type="expression" dxfId="383" priority="41" stopIfTrue="1">
      <formula>A25=0</formula>
    </cfRule>
  </conditionalFormatting>
  <conditionalFormatting sqref="H25:H28">
    <cfRule type="expression" dxfId="382" priority="40" stopIfTrue="1">
      <formula>A25=0</formula>
    </cfRule>
  </conditionalFormatting>
  <conditionalFormatting sqref="J25:J28">
    <cfRule type="expression" dxfId="381" priority="39" stopIfTrue="1">
      <formula>A25=0</formula>
    </cfRule>
  </conditionalFormatting>
  <conditionalFormatting sqref="R25:R29">
    <cfRule type="expression" dxfId="380" priority="37" stopIfTrue="1">
      <formula>A25=0</formula>
    </cfRule>
    <cfRule type="expression" dxfId="379" priority="38" stopIfTrue="1">
      <formula>R25=99</formula>
    </cfRule>
  </conditionalFormatting>
  <conditionalFormatting sqref="O25:O29">
    <cfRule type="expression" dxfId="378" priority="36" stopIfTrue="1">
      <formula>A25=0</formula>
    </cfRule>
  </conditionalFormatting>
  <conditionalFormatting sqref="P25:P29">
    <cfRule type="expression" dxfId="377" priority="35" stopIfTrue="1">
      <formula>A25=0</formula>
    </cfRule>
  </conditionalFormatting>
  <conditionalFormatting sqref="Q25:Q29">
    <cfRule type="expression" dxfId="376" priority="34" stopIfTrue="1">
      <formula>A25=0</formula>
    </cfRule>
  </conditionalFormatting>
  <conditionalFormatting sqref="S25:S29">
    <cfRule type="expression" dxfId="375" priority="33" stopIfTrue="1">
      <formula>A25=0</formula>
    </cfRule>
  </conditionalFormatting>
  <conditionalFormatting sqref="U25:U29">
    <cfRule type="expression" dxfId="374" priority="32" stopIfTrue="1">
      <formula>A25=0</formula>
    </cfRule>
  </conditionalFormatting>
  <conditionalFormatting sqref="W25:W29">
    <cfRule type="expression" dxfId="373" priority="31" stopIfTrue="1">
      <formula>A25=0</formula>
    </cfRule>
  </conditionalFormatting>
  <conditionalFormatting sqref="Y25:Y29">
    <cfRule type="expression" dxfId="372" priority="30" stopIfTrue="1">
      <formula>A25=0</formula>
    </cfRule>
  </conditionalFormatting>
  <conditionalFormatting sqref="D25:D28">
    <cfRule type="expression" dxfId="371" priority="27" stopIfTrue="1">
      <formula>L25=1</formula>
    </cfRule>
    <cfRule type="expression" dxfId="370" priority="28" stopIfTrue="1">
      <formula>L25=2</formula>
    </cfRule>
    <cfRule type="expression" dxfId="369" priority="29" stopIfTrue="1">
      <formula>L25=3</formula>
    </cfRule>
  </conditionalFormatting>
  <conditionalFormatting sqref="T25:T29">
    <cfRule type="expression" dxfId="368" priority="25" stopIfTrue="1">
      <formula>A25=0</formula>
    </cfRule>
    <cfRule type="expression" dxfId="367" priority="26" stopIfTrue="1">
      <formula>T25=99</formula>
    </cfRule>
  </conditionalFormatting>
  <conditionalFormatting sqref="V26:V29">
    <cfRule type="expression" dxfId="366" priority="23" stopIfTrue="1">
      <formula>A26=0</formula>
    </cfRule>
    <cfRule type="expression" dxfId="365" priority="24" stopIfTrue="1">
      <formula>V26=99</formula>
    </cfRule>
  </conditionalFormatting>
  <conditionalFormatting sqref="X25:X29">
    <cfRule type="expression" dxfId="364" priority="21" stopIfTrue="1">
      <formula>A25=0</formula>
    </cfRule>
    <cfRule type="expression" dxfId="363" priority="22" stopIfTrue="1">
      <formula>X25=99</formula>
    </cfRule>
  </conditionalFormatting>
  <conditionalFormatting sqref="Z26:Z29">
    <cfRule type="expression" dxfId="362" priority="19" stopIfTrue="1">
      <formula>A26=0</formula>
    </cfRule>
    <cfRule type="expression" dxfId="361" priority="20" stopIfTrue="1">
      <formula>Z26=99</formula>
    </cfRule>
  </conditionalFormatting>
  <conditionalFormatting sqref="M25:M29">
    <cfRule type="expression" dxfId="360" priority="18" stopIfTrue="1">
      <formula>A25=0</formula>
    </cfRule>
  </conditionalFormatting>
  <conditionalFormatting sqref="V26:V28 Z26:Z28">
    <cfRule type="expression" dxfId="359" priority="17" stopIfTrue="1">
      <formula>FR24=0</formula>
    </cfRule>
  </conditionalFormatting>
  <conditionalFormatting sqref="F26">
    <cfRule type="expression" dxfId="358" priority="16" stopIfTrue="1">
      <formula>A26=0</formula>
    </cfRule>
  </conditionalFormatting>
  <conditionalFormatting sqref="I26">
    <cfRule type="expression" dxfId="357" priority="15" stopIfTrue="1">
      <formula>E26=0</formula>
    </cfRule>
  </conditionalFormatting>
  <conditionalFormatting sqref="E26">
    <cfRule type="expression" dxfId="356" priority="91" stopIfTrue="1">
      <formula>FW24=0</formula>
    </cfRule>
  </conditionalFormatting>
  <conditionalFormatting sqref="AB25:AF25 AB29:AF29 AB26:AE28">
    <cfRule type="expression" dxfId="355" priority="92" stopIfTrue="1">
      <formula>Q25=0</formula>
    </cfRule>
  </conditionalFormatting>
  <conditionalFormatting sqref="AF26:AF28">
    <cfRule type="expression" dxfId="354" priority="14" stopIfTrue="1">
      <formula>U26=0</formula>
    </cfRule>
  </conditionalFormatting>
  <conditionalFormatting sqref="AP24:AR27">
    <cfRule type="expression" dxfId="353" priority="93" stopIfTrue="1">
      <formula>AB26=0</formula>
    </cfRule>
  </conditionalFormatting>
  <conditionalFormatting sqref="V25">
    <cfRule type="expression" dxfId="352" priority="12" stopIfTrue="1">
      <formula>C25=0</formula>
    </cfRule>
    <cfRule type="expression" dxfId="351" priority="13" stopIfTrue="1">
      <formula>V25=99</formula>
    </cfRule>
  </conditionalFormatting>
  <conditionalFormatting sqref="V25">
    <cfRule type="expression" dxfId="350" priority="10" stopIfTrue="1">
      <formula>C25=0</formula>
    </cfRule>
    <cfRule type="expression" dxfId="349" priority="11" stopIfTrue="1">
      <formula>V25=99</formula>
    </cfRule>
  </conditionalFormatting>
  <conditionalFormatting sqref="V25">
    <cfRule type="expression" dxfId="348" priority="8" stopIfTrue="1">
      <formula>C25=0</formula>
    </cfRule>
    <cfRule type="expression" dxfId="347" priority="9" stopIfTrue="1">
      <formula>V25=99</formula>
    </cfRule>
  </conditionalFormatting>
  <conditionalFormatting sqref="Z25">
    <cfRule type="expression" dxfId="346" priority="6" stopIfTrue="1">
      <formula>G25=0</formula>
    </cfRule>
    <cfRule type="expression" dxfId="345" priority="7" stopIfTrue="1">
      <formula>Z25=99</formula>
    </cfRule>
  </conditionalFormatting>
  <conditionalFormatting sqref="Z25">
    <cfRule type="expression" dxfId="344" priority="4" stopIfTrue="1">
      <formula>G25=0</formula>
    </cfRule>
    <cfRule type="expression" dxfId="343" priority="5" stopIfTrue="1">
      <formula>Z25=99</formula>
    </cfRule>
  </conditionalFormatting>
  <conditionalFormatting sqref="Z25">
    <cfRule type="expression" dxfId="342" priority="2" stopIfTrue="1">
      <formula>G25=0</formula>
    </cfRule>
    <cfRule type="expression" dxfId="341" priority="3" stopIfTrue="1">
      <formula>Z25=99</formula>
    </cfRule>
  </conditionalFormatting>
  <conditionalFormatting sqref="AL24:AO29">
    <cfRule type="expression" dxfId="340" priority="1" stopIfTrue="1">
      <formula>X26=0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topLeftCell="A13" workbookViewId="0">
      <selection activeCell="A26" sqref="A26:XFD31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5" customHeight="1" x14ac:dyDescent="0.3">
      <c r="A1" s="253" t="s">
        <v>232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I1" s="80"/>
      <c r="AJ1" s="80"/>
      <c r="AK1" s="80"/>
      <c r="AL1" s="81"/>
      <c r="AM1" s="81"/>
      <c r="AN1" s="81"/>
      <c r="AO1" s="254" t="s">
        <v>192</v>
      </c>
      <c r="AP1" s="255"/>
      <c r="AQ1" s="82">
        <f>SUM(MAX(L5:L22)*2)</f>
        <v>18</v>
      </c>
      <c r="AR1" s="254" t="s">
        <v>193</v>
      </c>
      <c r="AS1" s="255"/>
      <c r="AT1" s="255"/>
      <c r="AU1" s="83">
        <f>SUM(AQ1/100*65)</f>
        <v>11.7</v>
      </c>
      <c r="AV1" s="256" t="s">
        <v>194</v>
      </c>
      <c r="AW1" s="257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1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258">
        <v>46060</v>
      </c>
      <c r="B3" s="259"/>
      <c r="C3" s="89"/>
      <c r="D3" s="260" t="s">
        <v>196</v>
      </c>
      <c r="E3" s="260"/>
      <c r="F3" s="260"/>
      <c r="G3" s="260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</v>
      </c>
      <c r="I3" s="89"/>
      <c r="J3" s="89"/>
      <c r="K3" s="89"/>
      <c r="L3" s="89"/>
      <c r="M3" s="260" t="s">
        <v>197</v>
      </c>
      <c r="N3" s="260"/>
      <c r="O3" s="260"/>
      <c r="P3" s="260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91"/>
      <c r="AM3" s="91"/>
      <c r="AN3" s="91"/>
      <c r="AO3" s="249" t="s">
        <v>198</v>
      </c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80"/>
      <c r="BA3" s="249" t="s">
        <v>199</v>
      </c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264">
        <v>1</v>
      </c>
      <c r="Q4" s="265"/>
      <c r="R4" s="264">
        <v>2</v>
      </c>
      <c r="S4" s="263"/>
      <c r="T4" s="262">
        <v>3</v>
      </c>
      <c r="U4" s="263"/>
      <c r="V4" s="262">
        <v>4</v>
      </c>
      <c r="W4" s="263"/>
      <c r="X4" s="262">
        <v>5</v>
      </c>
      <c r="Y4" s="263"/>
      <c r="Z4" s="262">
        <v>6</v>
      </c>
      <c r="AA4" s="263"/>
      <c r="AB4" s="262">
        <v>7</v>
      </c>
      <c r="AC4" s="263"/>
      <c r="AD4" s="262">
        <v>8</v>
      </c>
      <c r="AE4" s="263"/>
      <c r="AF4" s="262">
        <v>9</v>
      </c>
      <c r="AG4" s="263"/>
      <c r="AH4" s="262">
        <v>10</v>
      </c>
      <c r="AI4" s="263"/>
      <c r="AJ4" s="262">
        <v>11</v>
      </c>
      <c r="AK4" s="263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0</v>
      </c>
      <c r="I5" s="111">
        <f>IF(M5=0,0,G5-M5)</f>
        <v>0</v>
      </c>
      <c r="J5" s="112">
        <v>5</v>
      </c>
      <c r="K5" s="113">
        <v>11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95</v>
      </c>
      <c r="O5" s="116">
        <f t="shared" ref="O5:O22" si="4">BO5</f>
        <v>88</v>
      </c>
      <c r="P5" s="117">
        <v>10</v>
      </c>
      <c r="Q5" s="118">
        <v>2</v>
      </c>
      <c r="R5" s="119">
        <v>15</v>
      </c>
      <c r="S5" s="118">
        <v>2</v>
      </c>
      <c r="T5" s="120">
        <v>14</v>
      </c>
      <c r="U5" s="121">
        <v>0</v>
      </c>
      <c r="V5" s="122">
        <v>4</v>
      </c>
      <c r="W5" s="121">
        <v>1</v>
      </c>
      <c r="X5" s="120">
        <v>17</v>
      </c>
      <c r="Y5" s="121">
        <v>2</v>
      </c>
      <c r="Z5" s="120">
        <v>8</v>
      </c>
      <c r="AA5" s="121">
        <v>1</v>
      </c>
      <c r="AB5" s="120">
        <v>12</v>
      </c>
      <c r="AC5" s="123">
        <v>0</v>
      </c>
      <c r="AD5" s="124">
        <v>18</v>
      </c>
      <c r="AE5" s="125">
        <v>2</v>
      </c>
      <c r="AF5" s="122">
        <v>2</v>
      </c>
      <c r="AG5" s="123">
        <v>1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7</v>
      </c>
      <c r="BB5" s="133">
        <f t="shared" ref="BB5:BB22" si="17">IF(R5=99,0,(LOOKUP($R5,$A$5:$A$24,$K$5:$K$24)))</f>
        <v>10</v>
      </c>
      <c r="BC5" s="133">
        <f t="shared" ref="BC5:BC22" si="18">IF(T5=99,0,(LOOKUP($T5,$A$5:$A$24,$K$5:$K$24)))</f>
        <v>13</v>
      </c>
      <c r="BD5" s="134">
        <f t="shared" ref="BD5:BD22" si="19">IF(V5=99,0,(LOOKUP($V5,$A$5:$A$24,$K$5:$K$24)))</f>
        <v>10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10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9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95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88</v>
      </c>
      <c r="BP5" s="86"/>
    </row>
    <row r="6" spans="1:68" ht="15" x14ac:dyDescent="0.2">
      <c r="A6" s="137">
        <v>2</v>
      </c>
      <c r="B6" s="138" t="s">
        <v>15</v>
      </c>
      <c r="C6" s="226" t="s">
        <v>14</v>
      </c>
      <c r="D6" s="139"/>
      <c r="E6" s="140">
        <f>IF(G6=0,0,IF(G6+F6&lt;1000,1000,G6+F6))</f>
        <v>1030</v>
      </c>
      <c r="F6" s="141">
        <f t="shared" si="0"/>
        <v>30</v>
      </c>
      <c r="G6" s="142">
        <v>1000</v>
      </c>
      <c r="H6" s="143">
        <f t="shared" si="1"/>
        <v>0</v>
      </c>
      <c r="I6" s="144">
        <f>IF(M6=0,0,G6-M6)</f>
        <v>0</v>
      </c>
      <c r="J6" s="171">
        <v>1</v>
      </c>
      <c r="K6" s="146">
        <v>14</v>
      </c>
      <c r="L6" s="147">
        <v>9</v>
      </c>
      <c r="M6" s="148">
        <f t="shared" si="2"/>
        <v>1000</v>
      </c>
      <c r="N6" s="144">
        <f t="shared" si="3"/>
        <v>89</v>
      </c>
      <c r="O6" s="149">
        <f t="shared" si="4"/>
        <v>86</v>
      </c>
      <c r="P6" s="150">
        <v>11</v>
      </c>
      <c r="Q6" s="151">
        <v>2</v>
      </c>
      <c r="R6" s="152">
        <v>9</v>
      </c>
      <c r="S6" s="153">
        <v>1</v>
      </c>
      <c r="T6" s="154">
        <v>8</v>
      </c>
      <c r="U6" s="155">
        <v>2</v>
      </c>
      <c r="V6" s="152">
        <v>14</v>
      </c>
      <c r="W6" s="155">
        <v>2</v>
      </c>
      <c r="X6" s="154">
        <v>3</v>
      </c>
      <c r="Y6" s="155">
        <v>1</v>
      </c>
      <c r="Z6" s="154">
        <v>12</v>
      </c>
      <c r="AA6" s="155">
        <v>1</v>
      </c>
      <c r="AB6" s="154">
        <v>13</v>
      </c>
      <c r="AC6" s="153">
        <v>2</v>
      </c>
      <c r="AD6" s="150">
        <v>17</v>
      </c>
      <c r="AE6" s="151">
        <v>2</v>
      </c>
      <c r="AF6" s="156">
        <v>1</v>
      </c>
      <c r="AG6" s="153">
        <v>1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14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3</v>
      </c>
      <c r="BB6" s="162">
        <f t="shared" si="17"/>
        <v>10</v>
      </c>
      <c r="BC6" s="162">
        <f t="shared" si="18"/>
        <v>10</v>
      </c>
      <c r="BD6" s="163">
        <f t="shared" si="19"/>
        <v>13</v>
      </c>
      <c r="BE6" s="162">
        <f t="shared" si="20"/>
        <v>8</v>
      </c>
      <c r="BF6" s="162">
        <f t="shared" si="21"/>
        <v>13</v>
      </c>
      <c r="BG6" s="162">
        <f t="shared" si="22"/>
        <v>12</v>
      </c>
      <c r="BH6" s="162">
        <f t="shared" si="23"/>
        <v>9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89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3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13</v>
      </c>
      <c r="BO6" s="165">
        <f t="shared" ref="BO6:BO22" si="28">SUM($BL6-$BM6)</f>
        <v>86</v>
      </c>
      <c r="BP6" s="86"/>
    </row>
    <row r="7" spans="1:68" ht="15" x14ac:dyDescent="0.2">
      <c r="A7" s="137">
        <v>3</v>
      </c>
      <c r="B7" s="138" t="s">
        <v>38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0</v>
      </c>
      <c r="I7" s="144">
        <f t="shared" ref="I7:I22" si="30">IF(M7=0,0,G7-M7)</f>
        <v>0</v>
      </c>
      <c r="J7" s="145">
        <v>13</v>
      </c>
      <c r="K7" s="146">
        <v>8</v>
      </c>
      <c r="L7" s="147">
        <v>9</v>
      </c>
      <c r="M7" s="148">
        <f t="shared" si="2"/>
        <v>1000</v>
      </c>
      <c r="N7" s="144">
        <f t="shared" si="3"/>
        <v>89</v>
      </c>
      <c r="O7" s="149">
        <f t="shared" si="4"/>
        <v>89</v>
      </c>
      <c r="P7" s="150">
        <v>12</v>
      </c>
      <c r="Q7" s="151">
        <v>1</v>
      </c>
      <c r="R7" s="152">
        <v>8</v>
      </c>
      <c r="S7" s="153">
        <v>0</v>
      </c>
      <c r="T7" s="154">
        <v>16</v>
      </c>
      <c r="U7" s="155">
        <v>2</v>
      </c>
      <c r="V7" s="152">
        <v>9</v>
      </c>
      <c r="W7" s="155">
        <v>2</v>
      </c>
      <c r="X7" s="154">
        <v>2</v>
      </c>
      <c r="Y7" s="155">
        <v>1</v>
      </c>
      <c r="Z7" s="154">
        <v>14</v>
      </c>
      <c r="AA7" s="155">
        <v>0</v>
      </c>
      <c r="AB7" s="154">
        <v>5</v>
      </c>
      <c r="AC7" s="153">
        <v>1</v>
      </c>
      <c r="AD7" s="150">
        <v>4</v>
      </c>
      <c r="AE7" s="151">
        <v>1</v>
      </c>
      <c r="AF7" s="156">
        <v>15</v>
      </c>
      <c r="AG7" s="153">
        <v>0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8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13</v>
      </c>
      <c r="BB7" s="162">
        <f t="shared" si="17"/>
        <v>10</v>
      </c>
      <c r="BC7" s="162">
        <f t="shared" si="18"/>
        <v>0</v>
      </c>
      <c r="BD7" s="163">
        <f t="shared" si="19"/>
        <v>10</v>
      </c>
      <c r="BE7" s="162">
        <f t="shared" si="20"/>
        <v>14</v>
      </c>
      <c r="BF7" s="162">
        <f t="shared" si="21"/>
        <v>13</v>
      </c>
      <c r="BG7" s="162">
        <f t="shared" si="22"/>
        <v>9</v>
      </c>
      <c r="BH7" s="162">
        <f t="shared" si="23"/>
        <v>10</v>
      </c>
      <c r="BI7" s="162">
        <f t="shared" si="24"/>
        <v>10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89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89</v>
      </c>
      <c r="BP7" s="86"/>
    </row>
    <row r="8" spans="1:68" ht="15" x14ac:dyDescent="0.2">
      <c r="A8" s="137">
        <v>4</v>
      </c>
      <c r="B8" s="138" t="s">
        <v>27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0</v>
      </c>
      <c r="I8" s="144">
        <f t="shared" si="30"/>
        <v>0</v>
      </c>
      <c r="J8" s="145">
        <v>7</v>
      </c>
      <c r="K8" s="146">
        <v>10</v>
      </c>
      <c r="L8" s="147">
        <v>9</v>
      </c>
      <c r="M8" s="148">
        <f t="shared" si="2"/>
        <v>1000</v>
      </c>
      <c r="N8" s="144">
        <f t="shared" si="3"/>
        <v>86</v>
      </c>
      <c r="O8" s="149">
        <f t="shared" si="4"/>
        <v>79</v>
      </c>
      <c r="P8" s="150">
        <v>13</v>
      </c>
      <c r="Q8" s="151">
        <v>1</v>
      </c>
      <c r="R8" s="152">
        <v>17</v>
      </c>
      <c r="S8" s="153">
        <v>1</v>
      </c>
      <c r="T8" s="154">
        <v>10</v>
      </c>
      <c r="U8" s="155">
        <v>2</v>
      </c>
      <c r="V8" s="152">
        <v>1</v>
      </c>
      <c r="W8" s="155">
        <v>1</v>
      </c>
      <c r="X8" s="154">
        <v>12</v>
      </c>
      <c r="Y8" s="155">
        <v>0</v>
      </c>
      <c r="Z8" s="154">
        <v>9</v>
      </c>
      <c r="AA8" s="155">
        <v>1</v>
      </c>
      <c r="AB8" s="154">
        <v>18</v>
      </c>
      <c r="AC8" s="153">
        <v>1</v>
      </c>
      <c r="AD8" s="167">
        <v>3</v>
      </c>
      <c r="AE8" s="151">
        <v>1</v>
      </c>
      <c r="AF8" s="156">
        <v>6</v>
      </c>
      <c r="AG8" s="153">
        <v>2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10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12</v>
      </c>
      <c r="BB8" s="162">
        <f t="shared" si="17"/>
        <v>9</v>
      </c>
      <c r="BC8" s="162">
        <f t="shared" si="18"/>
        <v>7</v>
      </c>
      <c r="BD8" s="163">
        <f t="shared" si="19"/>
        <v>11</v>
      </c>
      <c r="BE8" s="162">
        <f t="shared" si="20"/>
        <v>13</v>
      </c>
      <c r="BF8" s="162">
        <f t="shared" si="21"/>
        <v>10</v>
      </c>
      <c r="BG8" s="162">
        <f t="shared" si="22"/>
        <v>9</v>
      </c>
      <c r="BH8" s="162">
        <f t="shared" si="23"/>
        <v>8</v>
      </c>
      <c r="BI8" s="162">
        <f t="shared" si="24"/>
        <v>7</v>
      </c>
      <c r="BJ8" s="162">
        <f t="shared" si="25"/>
        <v>0</v>
      </c>
      <c r="BK8" s="162">
        <f t="shared" si="26"/>
        <v>0</v>
      </c>
      <c r="BL8" s="164">
        <f t="shared" si="31"/>
        <v>86</v>
      </c>
      <c r="BM8" s="158">
        <f t="shared" si="32"/>
        <v>7</v>
      </c>
      <c r="BN8" s="158">
        <f t="shared" si="33"/>
        <v>13</v>
      </c>
      <c r="BO8" s="165">
        <f t="shared" si="28"/>
        <v>79</v>
      </c>
      <c r="BP8" s="86"/>
    </row>
    <row r="9" spans="1:68" ht="15" x14ac:dyDescent="0.2">
      <c r="A9" s="137">
        <v>5</v>
      </c>
      <c r="B9" s="138" t="s">
        <v>219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0</v>
      </c>
      <c r="I9" s="144">
        <f t="shared" si="30"/>
        <v>0</v>
      </c>
      <c r="J9" s="145">
        <v>12</v>
      </c>
      <c r="K9" s="146">
        <v>9</v>
      </c>
      <c r="L9" s="147">
        <v>9</v>
      </c>
      <c r="M9" s="148">
        <f t="shared" si="2"/>
        <v>1000</v>
      </c>
      <c r="N9" s="144">
        <f t="shared" si="3"/>
        <v>70</v>
      </c>
      <c r="O9" s="149">
        <f t="shared" si="4"/>
        <v>70</v>
      </c>
      <c r="P9" s="150">
        <v>14</v>
      </c>
      <c r="Q9" s="151">
        <v>0</v>
      </c>
      <c r="R9" s="152">
        <v>18</v>
      </c>
      <c r="S9" s="153">
        <v>0</v>
      </c>
      <c r="T9" s="154">
        <v>11</v>
      </c>
      <c r="U9" s="155">
        <v>2</v>
      </c>
      <c r="V9" s="152">
        <v>6</v>
      </c>
      <c r="W9" s="155">
        <v>2</v>
      </c>
      <c r="X9" s="154">
        <v>8</v>
      </c>
      <c r="Y9" s="155">
        <v>0</v>
      </c>
      <c r="Z9" s="154">
        <v>16</v>
      </c>
      <c r="AA9" s="155">
        <v>2</v>
      </c>
      <c r="AB9" s="154">
        <v>3</v>
      </c>
      <c r="AC9" s="153">
        <v>1</v>
      </c>
      <c r="AD9" s="150">
        <v>10</v>
      </c>
      <c r="AE9" s="151">
        <v>2</v>
      </c>
      <c r="AF9" s="156">
        <v>12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13</v>
      </c>
      <c r="BB9" s="162">
        <f t="shared" si="17"/>
        <v>9</v>
      </c>
      <c r="BC9" s="162">
        <f t="shared" si="18"/>
        <v>3</v>
      </c>
      <c r="BD9" s="163">
        <f t="shared" si="19"/>
        <v>7</v>
      </c>
      <c r="BE9" s="162">
        <f t="shared" si="20"/>
        <v>10</v>
      </c>
      <c r="BF9" s="162">
        <f t="shared" si="21"/>
        <v>0</v>
      </c>
      <c r="BG9" s="162">
        <f t="shared" si="22"/>
        <v>8</v>
      </c>
      <c r="BH9" s="162">
        <f t="shared" si="23"/>
        <v>7</v>
      </c>
      <c r="BI9" s="162">
        <f t="shared" si="24"/>
        <v>13</v>
      </c>
      <c r="BJ9" s="162">
        <f t="shared" si="25"/>
        <v>0</v>
      </c>
      <c r="BK9" s="162">
        <f t="shared" si="26"/>
        <v>0</v>
      </c>
      <c r="BL9" s="164">
        <f t="shared" si="31"/>
        <v>70</v>
      </c>
      <c r="BM9" s="158">
        <f t="shared" si="32"/>
        <v>0</v>
      </c>
      <c r="BN9" s="158">
        <f t="shared" si="33"/>
        <v>13</v>
      </c>
      <c r="BO9" s="165">
        <f t="shared" si="28"/>
        <v>70</v>
      </c>
      <c r="BP9" s="86"/>
    </row>
    <row r="10" spans="1:68" ht="15" x14ac:dyDescent="0.2">
      <c r="A10" s="137">
        <v>6</v>
      </c>
      <c r="B10" s="138" t="s">
        <v>88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0</v>
      </c>
      <c r="I10" s="144">
        <f t="shared" si="30"/>
        <v>0</v>
      </c>
      <c r="J10" s="145">
        <v>16</v>
      </c>
      <c r="K10" s="146">
        <v>7</v>
      </c>
      <c r="L10" s="147">
        <v>9</v>
      </c>
      <c r="M10" s="148">
        <f t="shared" si="2"/>
        <v>1000</v>
      </c>
      <c r="N10" s="144">
        <f t="shared" si="3"/>
        <v>65</v>
      </c>
      <c r="O10" s="149">
        <f t="shared" si="4"/>
        <v>65</v>
      </c>
      <c r="P10" s="150">
        <v>15</v>
      </c>
      <c r="Q10" s="151">
        <v>0</v>
      </c>
      <c r="R10" s="152">
        <v>16</v>
      </c>
      <c r="S10" s="153">
        <v>2</v>
      </c>
      <c r="T10" s="154">
        <v>17</v>
      </c>
      <c r="U10" s="155">
        <v>0</v>
      </c>
      <c r="V10" s="152">
        <v>5</v>
      </c>
      <c r="W10" s="155">
        <v>0</v>
      </c>
      <c r="X10" s="154">
        <v>11</v>
      </c>
      <c r="Y10" s="155">
        <v>2</v>
      </c>
      <c r="Z10" s="154">
        <v>10</v>
      </c>
      <c r="AA10" s="155">
        <v>0</v>
      </c>
      <c r="AB10" s="154">
        <v>9</v>
      </c>
      <c r="AC10" s="153">
        <v>1</v>
      </c>
      <c r="AD10" s="167">
        <v>7</v>
      </c>
      <c r="AE10" s="151">
        <v>2</v>
      </c>
      <c r="AF10" s="156">
        <v>4</v>
      </c>
      <c r="AG10" s="153">
        <v>0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7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10</v>
      </c>
      <c r="BB10" s="162">
        <f t="shared" si="17"/>
        <v>0</v>
      </c>
      <c r="BC10" s="162">
        <f t="shared" si="18"/>
        <v>9</v>
      </c>
      <c r="BD10" s="163">
        <f t="shared" si="19"/>
        <v>9</v>
      </c>
      <c r="BE10" s="162">
        <f t="shared" si="20"/>
        <v>3</v>
      </c>
      <c r="BF10" s="162">
        <f t="shared" si="21"/>
        <v>7</v>
      </c>
      <c r="BG10" s="162">
        <f t="shared" si="22"/>
        <v>10</v>
      </c>
      <c r="BH10" s="162">
        <f t="shared" si="23"/>
        <v>7</v>
      </c>
      <c r="BI10" s="162">
        <f t="shared" si="24"/>
        <v>10</v>
      </c>
      <c r="BJ10" s="162">
        <f t="shared" si="25"/>
        <v>0</v>
      </c>
      <c r="BK10" s="162">
        <f t="shared" si="26"/>
        <v>0</v>
      </c>
      <c r="BL10" s="164">
        <f t="shared" si="31"/>
        <v>65</v>
      </c>
      <c r="BM10" s="158">
        <f t="shared" si="32"/>
        <v>0</v>
      </c>
      <c r="BN10" s="158">
        <f t="shared" si="33"/>
        <v>10</v>
      </c>
      <c r="BO10" s="165">
        <f t="shared" si="28"/>
        <v>65</v>
      </c>
      <c r="BP10" s="86"/>
    </row>
    <row r="11" spans="1:68" ht="15" x14ac:dyDescent="0.2">
      <c r="A11" s="137">
        <v>7</v>
      </c>
      <c r="B11" s="138" t="s">
        <v>78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0</v>
      </c>
      <c r="I11" s="144">
        <f t="shared" si="30"/>
        <v>0</v>
      </c>
      <c r="J11" s="145">
        <v>14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70</v>
      </c>
      <c r="O11" s="149">
        <f t="shared" si="4"/>
        <v>70</v>
      </c>
      <c r="P11" s="150">
        <v>16</v>
      </c>
      <c r="Q11" s="151">
        <v>2</v>
      </c>
      <c r="R11" s="152">
        <v>14</v>
      </c>
      <c r="S11" s="153">
        <v>0</v>
      </c>
      <c r="T11" s="154">
        <v>18</v>
      </c>
      <c r="U11" s="155">
        <v>1</v>
      </c>
      <c r="V11" s="152">
        <v>8</v>
      </c>
      <c r="W11" s="155">
        <v>0</v>
      </c>
      <c r="X11" s="154">
        <v>10</v>
      </c>
      <c r="Y11" s="155">
        <v>2</v>
      </c>
      <c r="Z11" s="154">
        <v>13</v>
      </c>
      <c r="AA11" s="155">
        <v>0</v>
      </c>
      <c r="AB11" s="154">
        <v>11</v>
      </c>
      <c r="AC11" s="153">
        <v>1</v>
      </c>
      <c r="AD11" s="169">
        <v>6</v>
      </c>
      <c r="AE11" s="151">
        <v>0</v>
      </c>
      <c r="AF11" s="156">
        <v>17</v>
      </c>
      <c r="AG11" s="153">
        <v>1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0</v>
      </c>
      <c r="BB11" s="162">
        <f t="shared" si="17"/>
        <v>13</v>
      </c>
      <c r="BC11" s="162">
        <f t="shared" si="18"/>
        <v>9</v>
      </c>
      <c r="BD11" s="163">
        <f t="shared" si="19"/>
        <v>10</v>
      </c>
      <c r="BE11" s="162">
        <f t="shared" si="20"/>
        <v>7</v>
      </c>
      <c r="BF11" s="162">
        <f t="shared" si="21"/>
        <v>12</v>
      </c>
      <c r="BG11" s="162">
        <f t="shared" si="22"/>
        <v>3</v>
      </c>
      <c r="BH11" s="162">
        <f t="shared" si="23"/>
        <v>7</v>
      </c>
      <c r="BI11" s="162">
        <f t="shared" si="24"/>
        <v>9</v>
      </c>
      <c r="BJ11" s="162">
        <f t="shared" si="25"/>
        <v>0</v>
      </c>
      <c r="BK11" s="162">
        <f t="shared" si="26"/>
        <v>0</v>
      </c>
      <c r="BL11" s="164">
        <f t="shared" si="31"/>
        <v>70</v>
      </c>
      <c r="BM11" s="158">
        <f t="shared" si="32"/>
        <v>0</v>
      </c>
      <c r="BN11" s="158">
        <f t="shared" si="33"/>
        <v>13</v>
      </c>
      <c r="BO11" s="165">
        <f t="shared" si="28"/>
        <v>70</v>
      </c>
      <c r="BP11" s="86"/>
    </row>
    <row r="12" spans="1:68" ht="15" x14ac:dyDescent="0.2">
      <c r="A12" s="137">
        <v>8</v>
      </c>
      <c r="B12" s="138" t="s">
        <v>74</v>
      </c>
      <c r="C12" s="207" t="s">
        <v>21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0</v>
      </c>
      <c r="I12" s="144">
        <f t="shared" si="30"/>
        <v>0</v>
      </c>
      <c r="J12" s="145">
        <v>8</v>
      </c>
      <c r="K12" s="146">
        <v>10</v>
      </c>
      <c r="L12" s="147">
        <v>9</v>
      </c>
      <c r="M12" s="148">
        <f t="shared" si="2"/>
        <v>1000</v>
      </c>
      <c r="N12" s="144">
        <f t="shared" si="3"/>
        <v>83</v>
      </c>
      <c r="O12" s="149">
        <f t="shared" si="4"/>
        <v>83</v>
      </c>
      <c r="P12" s="150">
        <v>17</v>
      </c>
      <c r="Q12" s="151">
        <v>1</v>
      </c>
      <c r="R12" s="152">
        <v>3</v>
      </c>
      <c r="S12" s="153">
        <v>2</v>
      </c>
      <c r="T12" s="154">
        <v>2</v>
      </c>
      <c r="U12" s="155">
        <v>0</v>
      </c>
      <c r="V12" s="152">
        <v>7</v>
      </c>
      <c r="W12" s="155">
        <v>2</v>
      </c>
      <c r="X12" s="154">
        <v>5</v>
      </c>
      <c r="Y12" s="155">
        <v>2</v>
      </c>
      <c r="Z12" s="154">
        <v>1</v>
      </c>
      <c r="AA12" s="155">
        <v>1</v>
      </c>
      <c r="AB12" s="154">
        <v>14</v>
      </c>
      <c r="AC12" s="153">
        <v>0</v>
      </c>
      <c r="AD12" s="169">
        <v>13</v>
      </c>
      <c r="AE12" s="151">
        <v>0</v>
      </c>
      <c r="AF12" s="156">
        <v>16</v>
      </c>
      <c r="AG12" s="153">
        <v>2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10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9</v>
      </c>
      <c r="BB12" s="162">
        <f t="shared" si="17"/>
        <v>8</v>
      </c>
      <c r="BC12" s="162">
        <f t="shared" si="18"/>
        <v>14</v>
      </c>
      <c r="BD12" s="163">
        <f t="shared" si="19"/>
        <v>7</v>
      </c>
      <c r="BE12" s="162">
        <f t="shared" si="20"/>
        <v>9</v>
      </c>
      <c r="BF12" s="162">
        <f t="shared" si="21"/>
        <v>11</v>
      </c>
      <c r="BG12" s="162">
        <f t="shared" si="22"/>
        <v>13</v>
      </c>
      <c r="BH12" s="162">
        <f t="shared" si="23"/>
        <v>12</v>
      </c>
      <c r="BI12" s="162">
        <f t="shared" si="24"/>
        <v>0</v>
      </c>
      <c r="BJ12" s="162">
        <f t="shared" si="25"/>
        <v>0</v>
      </c>
      <c r="BK12" s="162">
        <f t="shared" si="26"/>
        <v>0</v>
      </c>
      <c r="BL12" s="164">
        <f t="shared" si="31"/>
        <v>83</v>
      </c>
      <c r="BM12" s="158">
        <f t="shared" si="32"/>
        <v>0</v>
      </c>
      <c r="BN12" s="158">
        <f t="shared" si="33"/>
        <v>14</v>
      </c>
      <c r="BO12" s="165">
        <f t="shared" si="28"/>
        <v>83</v>
      </c>
      <c r="BP12" s="86"/>
    </row>
    <row r="13" spans="1:68" ht="15" x14ac:dyDescent="0.2">
      <c r="A13" s="137">
        <v>9</v>
      </c>
      <c r="B13" s="138" t="s">
        <v>33</v>
      </c>
      <c r="C13" s="227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0</v>
      </c>
      <c r="I13" s="144">
        <f t="shared" si="30"/>
        <v>0</v>
      </c>
      <c r="J13" s="145">
        <v>6</v>
      </c>
      <c r="K13" s="146">
        <v>10</v>
      </c>
      <c r="L13" s="147">
        <v>9</v>
      </c>
      <c r="M13" s="148">
        <f t="shared" si="2"/>
        <v>1000</v>
      </c>
      <c r="N13" s="144">
        <f t="shared" si="3"/>
        <v>87</v>
      </c>
      <c r="O13" s="149">
        <f t="shared" si="4"/>
        <v>84</v>
      </c>
      <c r="P13" s="150">
        <v>18</v>
      </c>
      <c r="Q13" s="151">
        <v>2</v>
      </c>
      <c r="R13" s="152">
        <v>2</v>
      </c>
      <c r="S13" s="153">
        <v>1</v>
      </c>
      <c r="T13" s="154">
        <v>12</v>
      </c>
      <c r="U13" s="155">
        <v>1</v>
      </c>
      <c r="V13" s="152">
        <v>3</v>
      </c>
      <c r="W13" s="155">
        <v>0</v>
      </c>
      <c r="X13" s="154">
        <v>15</v>
      </c>
      <c r="Y13" s="155">
        <v>1</v>
      </c>
      <c r="Z13" s="154">
        <v>4</v>
      </c>
      <c r="AA13" s="155">
        <v>1</v>
      </c>
      <c r="AB13" s="154">
        <v>6</v>
      </c>
      <c r="AC13" s="153">
        <v>1</v>
      </c>
      <c r="AD13" s="169">
        <v>11</v>
      </c>
      <c r="AE13" s="151">
        <v>2</v>
      </c>
      <c r="AF13" s="156">
        <v>14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10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9</v>
      </c>
      <c r="BB13" s="162">
        <f t="shared" si="17"/>
        <v>14</v>
      </c>
      <c r="BC13" s="162">
        <f t="shared" si="18"/>
        <v>13</v>
      </c>
      <c r="BD13" s="163">
        <f t="shared" si="19"/>
        <v>8</v>
      </c>
      <c r="BE13" s="162">
        <f t="shared" si="20"/>
        <v>10</v>
      </c>
      <c r="BF13" s="162">
        <f t="shared" si="21"/>
        <v>10</v>
      </c>
      <c r="BG13" s="162">
        <f t="shared" si="22"/>
        <v>7</v>
      </c>
      <c r="BH13" s="162">
        <f t="shared" si="23"/>
        <v>3</v>
      </c>
      <c r="BI13" s="162">
        <f t="shared" si="24"/>
        <v>13</v>
      </c>
      <c r="BJ13" s="162">
        <f t="shared" si="25"/>
        <v>0</v>
      </c>
      <c r="BK13" s="162">
        <f t="shared" si="26"/>
        <v>0</v>
      </c>
      <c r="BL13" s="164">
        <f t="shared" si="31"/>
        <v>87</v>
      </c>
      <c r="BM13" s="158">
        <f t="shared" si="32"/>
        <v>3</v>
      </c>
      <c r="BN13" s="158">
        <f t="shared" si="33"/>
        <v>14</v>
      </c>
      <c r="BO13" s="165">
        <f t="shared" si="28"/>
        <v>84</v>
      </c>
      <c r="BP13" s="86"/>
    </row>
    <row r="14" spans="1:68" ht="15" x14ac:dyDescent="0.2">
      <c r="A14" s="137">
        <v>10</v>
      </c>
      <c r="B14" s="138" t="s">
        <v>61</v>
      </c>
      <c r="C14" s="227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0</v>
      </c>
      <c r="I14" s="144">
        <f t="shared" si="30"/>
        <v>0</v>
      </c>
      <c r="J14" s="145">
        <v>15</v>
      </c>
      <c r="K14" s="146">
        <v>7</v>
      </c>
      <c r="L14" s="147">
        <v>9</v>
      </c>
      <c r="M14" s="148">
        <f t="shared" si="2"/>
        <v>1000</v>
      </c>
      <c r="N14" s="144">
        <f t="shared" si="3"/>
        <v>69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2</v>
      </c>
      <c r="T14" s="154">
        <v>4</v>
      </c>
      <c r="U14" s="155">
        <v>0</v>
      </c>
      <c r="V14" s="152">
        <v>15</v>
      </c>
      <c r="W14" s="155">
        <v>1</v>
      </c>
      <c r="X14" s="154">
        <v>7</v>
      </c>
      <c r="Y14" s="155">
        <v>0</v>
      </c>
      <c r="Z14" s="154">
        <v>6</v>
      </c>
      <c r="AA14" s="155">
        <v>2</v>
      </c>
      <c r="AB14" s="154">
        <v>16</v>
      </c>
      <c r="AC14" s="153">
        <v>2</v>
      </c>
      <c r="AD14" s="150">
        <v>5</v>
      </c>
      <c r="AE14" s="151">
        <v>0</v>
      </c>
      <c r="AF14" s="156">
        <v>13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7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3</v>
      </c>
      <c r="BC14" s="162">
        <f t="shared" si="18"/>
        <v>10</v>
      </c>
      <c r="BD14" s="163">
        <f t="shared" si="19"/>
        <v>10</v>
      </c>
      <c r="BE14" s="162">
        <f t="shared" si="20"/>
        <v>7</v>
      </c>
      <c r="BF14" s="162">
        <f t="shared" si="21"/>
        <v>7</v>
      </c>
      <c r="BG14" s="162">
        <f t="shared" si="22"/>
        <v>0</v>
      </c>
      <c r="BH14" s="162">
        <f t="shared" si="23"/>
        <v>9</v>
      </c>
      <c r="BI14" s="162">
        <f t="shared" si="24"/>
        <v>12</v>
      </c>
      <c r="BJ14" s="162">
        <f t="shared" si="25"/>
        <v>0</v>
      </c>
      <c r="BK14" s="162">
        <f t="shared" si="26"/>
        <v>0</v>
      </c>
      <c r="BL14" s="164">
        <f t="shared" si="31"/>
        <v>69</v>
      </c>
      <c r="BM14" s="158">
        <f t="shared" si="32"/>
        <v>0</v>
      </c>
      <c r="BN14" s="158">
        <f t="shared" si="33"/>
        <v>12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65</v>
      </c>
      <c r="C15" s="227" t="s">
        <v>32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0</v>
      </c>
      <c r="I15" s="144">
        <f t="shared" si="30"/>
        <v>0</v>
      </c>
      <c r="J15" s="145">
        <v>17</v>
      </c>
      <c r="K15" s="146">
        <v>3</v>
      </c>
      <c r="L15" s="147">
        <v>9</v>
      </c>
      <c r="M15" s="148">
        <f t="shared" si="2"/>
        <v>1000</v>
      </c>
      <c r="N15" s="144">
        <f t="shared" si="3"/>
        <v>73</v>
      </c>
      <c r="O15" s="149">
        <f t="shared" si="4"/>
        <v>73</v>
      </c>
      <c r="P15" s="150">
        <v>2</v>
      </c>
      <c r="Q15" s="151">
        <v>0</v>
      </c>
      <c r="R15" s="152">
        <v>10</v>
      </c>
      <c r="S15" s="153">
        <v>0</v>
      </c>
      <c r="T15" s="154">
        <v>5</v>
      </c>
      <c r="U15" s="155">
        <v>0</v>
      </c>
      <c r="V15" s="152">
        <v>16</v>
      </c>
      <c r="W15" s="155">
        <v>2</v>
      </c>
      <c r="X15" s="154">
        <v>6</v>
      </c>
      <c r="Y15" s="155">
        <v>0</v>
      </c>
      <c r="Z15" s="154">
        <v>15</v>
      </c>
      <c r="AA15" s="155">
        <v>0</v>
      </c>
      <c r="AB15" s="154">
        <v>7</v>
      </c>
      <c r="AC15" s="153">
        <v>1</v>
      </c>
      <c r="AD15" s="167">
        <v>9</v>
      </c>
      <c r="AE15" s="151">
        <v>0</v>
      </c>
      <c r="AF15" s="156">
        <v>18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3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14</v>
      </c>
      <c r="BB15" s="162">
        <f t="shared" si="17"/>
        <v>7</v>
      </c>
      <c r="BC15" s="162">
        <f t="shared" si="18"/>
        <v>9</v>
      </c>
      <c r="BD15" s="163">
        <f t="shared" si="19"/>
        <v>0</v>
      </c>
      <c r="BE15" s="162">
        <f t="shared" si="20"/>
        <v>7</v>
      </c>
      <c r="BF15" s="162">
        <f t="shared" si="21"/>
        <v>10</v>
      </c>
      <c r="BG15" s="162">
        <f t="shared" si="22"/>
        <v>7</v>
      </c>
      <c r="BH15" s="162">
        <f t="shared" si="23"/>
        <v>10</v>
      </c>
      <c r="BI15" s="162">
        <f t="shared" si="24"/>
        <v>9</v>
      </c>
      <c r="BJ15" s="162">
        <f t="shared" si="25"/>
        <v>0</v>
      </c>
      <c r="BK15" s="162">
        <f t="shared" si="26"/>
        <v>0</v>
      </c>
      <c r="BL15" s="164">
        <f t="shared" si="31"/>
        <v>73</v>
      </c>
      <c r="BM15" s="158">
        <f t="shared" si="32"/>
        <v>0</v>
      </c>
      <c r="BN15" s="158">
        <f t="shared" si="33"/>
        <v>14</v>
      </c>
      <c r="BO15" s="165">
        <f t="shared" si="28"/>
        <v>73</v>
      </c>
      <c r="BP15" s="86"/>
    </row>
    <row r="16" spans="1:68" ht="15" x14ac:dyDescent="0.2">
      <c r="A16" s="137">
        <v>12</v>
      </c>
      <c r="B16" s="138" t="s">
        <v>228</v>
      </c>
      <c r="C16" s="236" t="s">
        <v>14</v>
      </c>
      <c r="D16" s="170"/>
      <c r="E16" s="166">
        <f t="shared" si="29"/>
        <v>1020</v>
      </c>
      <c r="F16" s="141">
        <f t="shared" si="0"/>
        <v>20</v>
      </c>
      <c r="G16" s="142">
        <v>1000</v>
      </c>
      <c r="H16" s="143">
        <f t="shared" si="1"/>
        <v>0</v>
      </c>
      <c r="I16" s="144">
        <f t="shared" si="30"/>
        <v>0</v>
      </c>
      <c r="J16" s="171">
        <v>2</v>
      </c>
      <c r="K16" s="146">
        <v>13</v>
      </c>
      <c r="L16" s="147">
        <v>9</v>
      </c>
      <c r="M16" s="148">
        <f t="shared" si="2"/>
        <v>1000</v>
      </c>
      <c r="N16" s="235">
        <f t="shared" si="3"/>
        <v>96</v>
      </c>
      <c r="O16" s="149">
        <f t="shared" si="4"/>
        <v>88</v>
      </c>
      <c r="P16" s="150">
        <v>3</v>
      </c>
      <c r="Q16" s="151">
        <v>1</v>
      </c>
      <c r="R16" s="152">
        <v>13</v>
      </c>
      <c r="S16" s="153">
        <v>2</v>
      </c>
      <c r="T16" s="154">
        <v>9</v>
      </c>
      <c r="U16" s="155">
        <v>1</v>
      </c>
      <c r="V16" s="152">
        <v>17</v>
      </c>
      <c r="W16" s="155">
        <v>1</v>
      </c>
      <c r="X16" s="154">
        <v>4</v>
      </c>
      <c r="Y16" s="155">
        <v>2</v>
      </c>
      <c r="Z16" s="154">
        <v>2</v>
      </c>
      <c r="AA16" s="155">
        <v>1</v>
      </c>
      <c r="AB16" s="154">
        <v>1</v>
      </c>
      <c r="AC16" s="153">
        <v>2</v>
      </c>
      <c r="AD16" s="150">
        <v>14</v>
      </c>
      <c r="AE16" s="151">
        <v>1</v>
      </c>
      <c r="AF16" s="156">
        <v>5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13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8</v>
      </c>
      <c r="BB16" s="162">
        <f t="shared" si="17"/>
        <v>12</v>
      </c>
      <c r="BC16" s="162">
        <f t="shared" si="18"/>
        <v>10</v>
      </c>
      <c r="BD16" s="163">
        <f t="shared" si="19"/>
        <v>9</v>
      </c>
      <c r="BE16" s="162">
        <f t="shared" si="20"/>
        <v>10</v>
      </c>
      <c r="BF16" s="162">
        <f t="shared" si="21"/>
        <v>14</v>
      </c>
      <c r="BG16" s="162">
        <f t="shared" si="22"/>
        <v>11</v>
      </c>
      <c r="BH16" s="162">
        <f t="shared" si="23"/>
        <v>13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96</v>
      </c>
      <c r="BM16" s="158">
        <f t="shared" si="32"/>
        <v>8</v>
      </c>
      <c r="BN16" s="158">
        <f t="shared" si="33"/>
        <v>14</v>
      </c>
      <c r="BO16" s="165">
        <f t="shared" si="28"/>
        <v>88</v>
      </c>
      <c r="BP16" s="86"/>
    </row>
    <row r="17" spans="1:256" ht="15" x14ac:dyDescent="0.2">
      <c r="A17" s="137">
        <v>13</v>
      </c>
      <c r="B17" s="138" t="s">
        <v>36</v>
      </c>
      <c r="C17" s="237" t="s">
        <v>35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0</v>
      </c>
      <c r="I17" s="144">
        <f t="shared" si="30"/>
        <v>0</v>
      </c>
      <c r="J17" s="145">
        <v>4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86</v>
      </c>
      <c r="P17" s="150">
        <v>4</v>
      </c>
      <c r="Q17" s="151">
        <v>1</v>
      </c>
      <c r="R17" s="152">
        <v>12</v>
      </c>
      <c r="S17" s="153">
        <v>0</v>
      </c>
      <c r="T17" s="154">
        <v>15</v>
      </c>
      <c r="U17" s="155">
        <v>2</v>
      </c>
      <c r="V17" s="152">
        <v>18</v>
      </c>
      <c r="W17" s="155">
        <v>2</v>
      </c>
      <c r="X17" s="154">
        <v>14</v>
      </c>
      <c r="Y17" s="155">
        <v>1</v>
      </c>
      <c r="Z17" s="154">
        <v>7</v>
      </c>
      <c r="AA17" s="155">
        <v>2</v>
      </c>
      <c r="AB17" s="154">
        <v>2</v>
      </c>
      <c r="AC17" s="153">
        <v>0</v>
      </c>
      <c r="AD17" s="150">
        <v>8</v>
      </c>
      <c r="AE17" s="151">
        <v>2</v>
      </c>
      <c r="AF17" s="156">
        <v>10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10</v>
      </c>
      <c r="BB17" s="162">
        <f t="shared" si="17"/>
        <v>13</v>
      </c>
      <c r="BC17" s="162">
        <f t="shared" si="18"/>
        <v>10</v>
      </c>
      <c r="BD17" s="163">
        <f t="shared" si="19"/>
        <v>9</v>
      </c>
      <c r="BE17" s="162">
        <f t="shared" si="20"/>
        <v>13</v>
      </c>
      <c r="BF17" s="162">
        <f t="shared" si="21"/>
        <v>7</v>
      </c>
      <c r="BG17" s="162">
        <f t="shared" si="22"/>
        <v>14</v>
      </c>
      <c r="BH17" s="162">
        <f t="shared" si="23"/>
        <v>10</v>
      </c>
      <c r="BI17" s="162">
        <f t="shared" si="24"/>
        <v>7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7</v>
      </c>
      <c r="BN17" s="158">
        <f t="shared" si="33"/>
        <v>14</v>
      </c>
      <c r="BO17" s="165">
        <f t="shared" si="28"/>
        <v>86</v>
      </c>
      <c r="BP17" s="86"/>
    </row>
    <row r="18" spans="1:256" ht="15" x14ac:dyDescent="0.2">
      <c r="A18" s="137">
        <v>14</v>
      </c>
      <c r="B18" s="138" t="s">
        <v>18</v>
      </c>
      <c r="C18" s="236" t="s">
        <v>14</v>
      </c>
      <c r="D18" s="139"/>
      <c r="E18" s="166">
        <f t="shared" si="29"/>
        <v>1020</v>
      </c>
      <c r="F18" s="141">
        <f t="shared" si="0"/>
        <v>20</v>
      </c>
      <c r="G18" s="142">
        <v>1000</v>
      </c>
      <c r="H18" s="143">
        <f t="shared" si="1"/>
        <v>0</v>
      </c>
      <c r="I18" s="144">
        <f t="shared" si="30"/>
        <v>0</v>
      </c>
      <c r="J18" s="171">
        <v>3</v>
      </c>
      <c r="K18" s="146">
        <v>13</v>
      </c>
      <c r="L18" s="147">
        <v>9</v>
      </c>
      <c r="M18" s="148">
        <f t="shared" si="2"/>
        <v>1000</v>
      </c>
      <c r="N18" s="235">
        <f t="shared" si="3"/>
        <v>94</v>
      </c>
      <c r="O18" s="149">
        <f t="shared" si="4"/>
        <v>87</v>
      </c>
      <c r="P18" s="150">
        <v>5</v>
      </c>
      <c r="Q18" s="151">
        <v>2</v>
      </c>
      <c r="R18" s="152">
        <v>7</v>
      </c>
      <c r="S18" s="153">
        <v>2</v>
      </c>
      <c r="T18" s="154">
        <v>1</v>
      </c>
      <c r="U18" s="155">
        <v>2</v>
      </c>
      <c r="V18" s="152">
        <v>2</v>
      </c>
      <c r="W18" s="155">
        <v>0</v>
      </c>
      <c r="X18" s="154">
        <v>13</v>
      </c>
      <c r="Y18" s="155">
        <v>1</v>
      </c>
      <c r="Z18" s="154">
        <v>3</v>
      </c>
      <c r="AA18" s="155">
        <v>2</v>
      </c>
      <c r="AB18" s="154">
        <v>8</v>
      </c>
      <c r="AC18" s="153">
        <v>2</v>
      </c>
      <c r="AD18" s="150">
        <v>12</v>
      </c>
      <c r="AE18" s="151">
        <v>1</v>
      </c>
      <c r="AF18" s="156">
        <v>9</v>
      </c>
      <c r="AG18" s="153">
        <v>1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13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9</v>
      </c>
      <c r="BB18" s="162">
        <f t="shared" si="17"/>
        <v>7</v>
      </c>
      <c r="BC18" s="162">
        <f t="shared" si="18"/>
        <v>11</v>
      </c>
      <c r="BD18" s="163">
        <f t="shared" si="19"/>
        <v>14</v>
      </c>
      <c r="BE18" s="162">
        <f t="shared" si="20"/>
        <v>12</v>
      </c>
      <c r="BF18" s="162">
        <f t="shared" si="21"/>
        <v>8</v>
      </c>
      <c r="BG18" s="162">
        <f t="shared" si="22"/>
        <v>10</v>
      </c>
      <c r="BH18" s="162">
        <f t="shared" si="23"/>
        <v>13</v>
      </c>
      <c r="BI18" s="162">
        <f t="shared" si="24"/>
        <v>10</v>
      </c>
      <c r="BJ18" s="162">
        <f t="shared" si="25"/>
        <v>0</v>
      </c>
      <c r="BK18" s="162">
        <f t="shared" si="26"/>
        <v>0</v>
      </c>
      <c r="BL18" s="164">
        <f t="shared" si="31"/>
        <v>94</v>
      </c>
      <c r="BM18" s="158">
        <f t="shared" si="32"/>
        <v>7</v>
      </c>
      <c r="BN18" s="158">
        <f t="shared" si="33"/>
        <v>14</v>
      </c>
      <c r="BO18" s="165">
        <f t="shared" si="28"/>
        <v>87</v>
      </c>
      <c r="BP18" s="86"/>
    </row>
    <row r="19" spans="1:256" ht="15" x14ac:dyDescent="0.2">
      <c r="A19" s="137">
        <v>15</v>
      </c>
      <c r="B19" s="138" t="s">
        <v>25</v>
      </c>
      <c r="C19" s="139" t="s">
        <v>11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0</v>
      </c>
      <c r="I19" s="144">
        <f t="shared" si="30"/>
        <v>0</v>
      </c>
      <c r="J19" s="145">
        <v>9</v>
      </c>
      <c r="K19" s="146">
        <v>10</v>
      </c>
      <c r="L19" s="147">
        <v>9</v>
      </c>
      <c r="M19" s="148">
        <f t="shared" si="2"/>
        <v>1000</v>
      </c>
      <c r="N19" s="144">
        <f t="shared" si="3"/>
        <v>67</v>
      </c>
      <c r="O19" s="149">
        <f t="shared" si="4"/>
        <v>67</v>
      </c>
      <c r="P19" s="150">
        <v>6</v>
      </c>
      <c r="Q19" s="151">
        <v>2</v>
      </c>
      <c r="R19" s="152">
        <v>1</v>
      </c>
      <c r="S19" s="153">
        <v>0</v>
      </c>
      <c r="T19" s="154">
        <v>13</v>
      </c>
      <c r="U19" s="155">
        <v>0</v>
      </c>
      <c r="V19" s="152">
        <v>10</v>
      </c>
      <c r="W19" s="155">
        <v>1</v>
      </c>
      <c r="X19" s="154">
        <v>9</v>
      </c>
      <c r="Y19" s="155">
        <v>1</v>
      </c>
      <c r="Z19" s="154">
        <v>11</v>
      </c>
      <c r="AA19" s="155">
        <v>2</v>
      </c>
      <c r="AB19" s="154">
        <v>17</v>
      </c>
      <c r="AC19" s="153">
        <v>0</v>
      </c>
      <c r="AD19" s="150">
        <v>16</v>
      </c>
      <c r="AE19" s="151">
        <v>2</v>
      </c>
      <c r="AF19" s="156">
        <v>3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10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11</v>
      </c>
      <c r="BC19" s="162">
        <f t="shared" si="18"/>
        <v>12</v>
      </c>
      <c r="BD19" s="163">
        <f t="shared" si="19"/>
        <v>7</v>
      </c>
      <c r="BE19" s="162">
        <f t="shared" si="20"/>
        <v>10</v>
      </c>
      <c r="BF19" s="162">
        <f t="shared" si="21"/>
        <v>3</v>
      </c>
      <c r="BG19" s="162">
        <f t="shared" si="22"/>
        <v>9</v>
      </c>
      <c r="BH19" s="162">
        <f t="shared" si="23"/>
        <v>0</v>
      </c>
      <c r="BI19" s="162">
        <f t="shared" si="24"/>
        <v>8</v>
      </c>
      <c r="BJ19" s="162">
        <f t="shared" si="25"/>
        <v>0</v>
      </c>
      <c r="BK19" s="162">
        <f t="shared" si="26"/>
        <v>0</v>
      </c>
      <c r="BL19" s="164">
        <f t="shared" si="31"/>
        <v>67</v>
      </c>
      <c r="BM19" s="158">
        <f t="shared" si="32"/>
        <v>0</v>
      </c>
      <c r="BN19" s="158">
        <f t="shared" si="33"/>
        <v>12</v>
      </c>
      <c r="BO19" s="165">
        <f t="shared" si="28"/>
        <v>67</v>
      </c>
      <c r="BP19" s="86"/>
    </row>
    <row r="20" spans="1:256" ht="15" x14ac:dyDescent="0.2">
      <c r="A20" s="137">
        <v>16</v>
      </c>
      <c r="B20" s="138" t="s">
        <v>47</v>
      </c>
      <c r="C20" s="227" t="s">
        <v>225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0</v>
      </c>
      <c r="I20" s="144">
        <f t="shared" si="30"/>
        <v>0</v>
      </c>
      <c r="J20" s="145">
        <v>18</v>
      </c>
      <c r="K20" s="146">
        <v>0</v>
      </c>
      <c r="L20" s="147">
        <v>9</v>
      </c>
      <c r="M20" s="148">
        <f t="shared" si="2"/>
        <v>1000</v>
      </c>
      <c r="N20" s="144">
        <f t="shared" si="3"/>
        <v>70</v>
      </c>
      <c r="O20" s="149">
        <f t="shared" si="4"/>
        <v>67</v>
      </c>
      <c r="P20" s="150">
        <v>7</v>
      </c>
      <c r="Q20" s="151">
        <v>0</v>
      </c>
      <c r="R20" s="152">
        <v>6</v>
      </c>
      <c r="S20" s="153">
        <v>0</v>
      </c>
      <c r="T20" s="154">
        <v>3</v>
      </c>
      <c r="U20" s="155">
        <v>0</v>
      </c>
      <c r="V20" s="152">
        <v>11</v>
      </c>
      <c r="W20" s="155">
        <v>0</v>
      </c>
      <c r="X20" s="154">
        <v>18</v>
      </c>
      <c r="Y20" s="155">
        <v>0</v>
      </c>
      <c r="Z20" s="154">
        <v>5</v>
      </c>
      <c r="AA20" s="155">
        <v>0</v>
      </c>
      <c r="AB20" s="154">
        <v>10</v>
      </c>
      <c r="AC20" s="153">
        <v>0</v>
      </c>
      <c r="AD20" s="167">
        <v>15</v>
      </c>
      <c r="AE20" s="151">
        <v>0</v>
      </c>
      <c r="AF20" s="156">
        <v>8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7</v>
      </c>
      <c r="BB20" s="162">
        <f t="shared" si="17"/>
        <v>7</v>
      </c>
      <c r="BC20" s="162">
        <f t="shared" si="18"/>
        <v>8</v>
      </c>
      <c r="BD20" s="163">
        <f t="shared" si="19"/>
        <v>3</v>
      </c>
      <c r="BE20" s="162">
        <f t="shared" si="20"/>
        <v>9</v>
      </c>
      <c r="BF20" s="162">
        <f t="shared" si="21"/>
        <v>9</v>
      </c>
      <c r="BG20" s="162">
        <f t="shared" si="22"/>
        <v>7</v>
      </c>
      <c r="BH20" s="162">
        <f t="shared" si="23"/>
        <v>10</v>
      </c>
      <c r="BI20" s="162">
        <f t="shared" si="24"/>
        <v>10</v>
      </c>
      <c r="BJ20" s="162">
        <f t="shared" si="25"/>
        <v>0</v>
      </c>
      <c r="BK20" s="162">
        <f t="shared" si="26"/>
        <v>0</v>
      </c>
      <c r="BL20" s="164">
        <f t="shared" si="31"/>
        <v>70</v>
      </c>
      <c r="BM20" s="158">
        <f t="shared" si="32"/>
        <v>3</v>
      </c>
      <c r="BN20" s="158">
        <f t="shared" si="33"/>
        <v>10</v>
      </c>
      <c r="BO20" s="165">
        <f t="shared" si="28"/>
        <v>67</v>
      </c>
      <c r="BP20" s="86"/>
    </row>
    <row r="21" spans="1:256" ht="15" x14ac:dyDescent="0.2">
      <c r="A21" s="137">
        <v>17</v>
      </c>
      <c r="B21" s="138" t="s">
        <v>226</v>
      </c>
      <c r="C21" s="139" t="s">
        <v>37</v>
      </c>
      <c r="D21" s="139"/>
      <c r="E21" s="166">
        <f t="shared" si="29"/>
        <v>1000</v>
      </c>
      <c r="F21" s="141">
        <f t="shared" si="0"/>
        <v>0</v>
      </c>
      <c r="G21" s="142">
        <v>1000</v>
      </c>
      <c r="H21" s="143">
        <f t="shared" si="1"/>
        <v>0</v>
      </c>
      <c r="I21" s="144">
        <f t="shared" si="30"/>
        <v>0</v>
      </c>
      <c r="J21" s="145">
        <v>10</v>
      </c>
      <c r="K21" s="146">
        <v>9</v>
      </c>
      <c r="L21" s="147">
        <v>9</v>
      </c>
      <c r="M21" s="148">
        <f t="shared" si="2"/>
        <v>1000</v>
      </c>
      <c r="N21" s="144">
        <f t="shared" si="3"/>
        <v>91</v>
      </c>
      <c r="O21" s="149">
        <f t="shared" si="4"/>
        <v>84</v>
      </c>
      <c r="P21" s="150">
        <v>8</v>
      </c>
      <c r="Q21" s="151">
        <v>1</v>
      </c>
      <c r="R21" s="152">
        <v>4</v>
      </c>
      <c r="S21" s="153">
        <v>1</v>
      </c>
      <c r="T21" s="154">
        <v>6</v>
      </c>
      <c r="U21" s="155">
        <v>2</v>
      </c>
      <c r="V21" s="152">
        <v>12</v>
      </c>
      <c r="W21" s="155">
        <v>1</v>
      </c>
      <c r="X21" s="154">
        <v>1</v>
      </c>
      <c r="Y21" s="155">
        <v>0</v>
      </c>
      <c r="Z21" s="154">
        <v>18</v>
      </c>
      <c r="AA21" s="155">
        <v>1</v>
      </c>
      <c r="AB21" s="154">
        <v>15</v>
      </c>
      <c r="AC21" s="153">
        <v>2</v>
      </c>
      <c r="AD21" s="150">
        <v>2</v>
      </c>
      <c r="AE21" s="151">
        <v>0</v>
      </c>
      <c r="AF21" s="156">
        <v>7</v>
      </c>
      <c r="AG21" s="153">
        <v>1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9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10</v>
      </c>
      <c r="BB21" s="162">
        <f t="shared" si="17"/>
        <v>10</v>
      </c>
      <c r="BC21" s="162">
        <f t="shared" si="18"/>
        <v>7</v>
      </c>
      <c r="BD21" s="163">
        <f t="shared" si="19"/>
        <v>13</v>
      </c>
      <c r="BE21" s="162">
        <f t="shared" si="20"/>
        <v>11</v>
      </c>
      <c r="BF21" s="162">
        <f t="shared" si="21"/>
        <v>9</v>
      </c>
      <c r="BG21" s="162">
        <f t="shared" si="22"/>
        <v>10</v>
      </c>
      <c r="BH21" s="162">
        <f t="shared" si="23"/>
        <v>14</v>
      </c>
      <c r="BI21" s="162">
        <f t="shared" si="24"/>
        <v>7</v>
      </c>
      <c r="BJ21" s="162">
        <f t="shared" si="25"/>
        <v>0</v>
      </c>
      <c r="BK21" s="162">
        <f t="shared" si="26"/>
        <v>0</v>
      </c>
      <c r="BL21" s="164">
        <f t="shared" si="31"/>
        <v>91</v>
      </c>
      <c r="BM21" s="158">
        <f t="shared" si="32"/>
        <v>7</v>
      </c>
      <c r="BN21" s="158">
        <f t="shared" si="33"/>
        <v>14</v>
      </c>
      <c r="BO21" s="165">
        <f t="shared" si="28"/>
        <v>84</v>
      </c>
      <c r="BP21" s="86"/>
    </row>
    <row r="22" spans="1:256" ht="15" x14ac:dyDescent="0.2">
      <c r="A22" s="137">
        <v>18</v>
      </c>
      <c r="B22" s="138" t="s">
        <v>227</v>
      </c>
      <c r="C22" s="139" t="s">
        <v>229</v>
      </c>
      <c r="D22" s="139"/>
      <c r="E22" s="166">
        <f t="shared" si="29"/>
        <v>1000</v>
      </c>
      <c r="F22" s="141">
        <f t="shared" si="0"/>
        <v>0</v>
      </c>
      <c r="G22" s="142">
        <v>1000</v>
      </c>
      <c r="H22" s="143">
        <f t="shared" si="1"/>
        <v>0</v>
      </c>
      <c r="I22" s="144">
        <f t="shared" si="30"/>
        <v>0</v>
      </c>
      <c r="J22" s="145">
        <v>11</v>
      </c>
      <c r="K22" s="146">
        <v>9</v>
      </c>
      <c r="L22" s="147">
        <v>9</v>
      </c>
      <c r="M22" s="148">
        <f t="shared" si="2"/>
        <v>1000</v>
      </c>
      <c r="N22" s="144">
        <f t="shared" si="3"/>
        <v>71</v>
      </c>
      <c r="O22" s="149">
        <f t="shared" si="4"/>
        <v>71</v>
      </c>
      <c r="P22" s="150">
        <v>9</v>
      </c>
      <c r="Q22" s="151">
        <v>0</v>
      </c>
      <c r="R22" s="152">
        <v>5</v>
      </c>
      <c r="S22" s="153">
        <v>2</v>
      </c>
      <c r="T22" s="154">
        <v>7</v>
      </c>
      <c r="U22" s="155">
        <v>1</v>
      </c>
      <c r="V22" s="152">
        <v>13</v>
      </c>
      <c r="W22" s="155">
        <v>0</v>
      </c>
      <c r="X22" s="154">
        <v>16</v>
      </c>
      <c r="Y22" s="155">
        <v>2</v>
      </c>
      <c r="Z22" s="154">
        <v>17</v>
      </c>
      <c r="AA22" s="155">
        <v>1</v>
      </c>
      <c r="AB22" s="154">
        <v>4</v>
      </c>
      <c r="AC22" s="153">
        <v>1</v>
      </c>
      <c r="AD22" s="150">
        <v>1</v>
      </c>
      <c r="AE22" s="151">
        <v>0</v>
      </c>
      <c r="AF22" s="156">
        <v>11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9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10</v>
      </c>
      <c r="BB22" s="162">
        <f t="shared" si="17"/>
        <v>9</v>
      </c>
      <c r="BC22" s="162">
        <f t="shared" si="18"/>
        <v>7</v>
      </c>
      <c r="BD22" s="163">
        <f t="shared" si="19"/>
        <v>12</v>
      </c>
      <c r="BE22" s="162">
        <f t="shared" si="20"/>
        <v>0</v>
      </c>
      <c r="BF22" s="162">
        <f t="shared" si="21"/>
        <v>9</v>
      </c>
      <c r="BG22" s="162">
        <f t="shared" si="22"/>
        <v>10</v>
      </c>
      <c r="BH22" s="162">
        <f t="shared" si="23"/>
        <v>11</v>
      </c>
      <c r="BI22" s="162">
        <f t="shared" si="24"/>
        <v>3</v>
      </c>
      <c r="BJ22" s="162">
        <f t="shared" si="25"/>
        <v>0</v>
      </c>
      <c r="BK22" s="162">
        <f t="shared" si="26"/>
        <v>0</v>
      </c>
      <c r="BL22" s="164">
        <f t="shared" si="31"/>
        <v>71</v>
      </c>
      <c r="BM22" s="158">
        <f t="shared" si="32"/>
        <v>0</v>
      </c>
      <c r="BN22" s="158">
        <f t="shared" si="33"/>
        <v>12</v>
      </c>
      <c r="BO22" s="165">
        <f t="shared" si="28"/>
        <v>71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40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</sheetData>
  <protectedRanges>
    <protectedRange sqref="L5:L24" name="Diapazons4"/>
    <protectedRange sqref="P5:AK23" name="Diapazons2"/>
    <protectedRange sqref="B23:D23 A25 K23:K25 A16:D19 L23:L24 A6:D6 A21:D22 D7:D15 A20:B20 D20 A5:B5 D5 A7:B15 K5:L22 G5:G23" name="Diapazons1"/>
    <protectedRange sqref="J5:J24" name="Diapazons3"/>
    <protectedRange sqref="C20" name="Diapazons1_8_1_1_2"/>
    <protectedRange sqref="C5 C7:C12" name="Diapazons1_6_2_1_1_1_8_5_1_1_1_1_1"/>
    <protectedRange sqref="C13:C15" name="Diapazons1_1_1"/>
    <protectedRange sqref="A3" name="Diapazons1_2"/>
    <protectedRange sqref="Q3" name="Diapazons3_2"/>
    <protectedRange sqref="A1" name="Diapazons1_6_1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339" priority="96" stopIfTrue="1">
      <formula>A5=0</formula>
    </cfRule>
  </conditionalFormatting>
  <conditionalFormatting sqref="F5:F24">
    <cfRule type="expression" dxfId="338" priority="100" stopIfTrue="1">
      <formula>A5=0</formula>
    </cfRule>
  </conditionalFormatting>
  <conditionalFormatting sqref="H5:H22">
    <cfRule type="expression" dxfId="337" priority="101" stopIfTrue="1">
      <formula>A5=0</formula>
    </cfRule>
  </conditionalFormatting>
  <conditionalFormatting sqref="P5:P22">
    <cfRule type="expression" dxfId="336" priority="102" stopIfTrue="1">
      <formula>A5=0</formula>
    </cfRule>
    <cfRule type="expression" dxfId="335" priority="103" stopIfTrue="1">
      <formula>P5=99</formula>
    </cfRule>
  </conditionalFormatting>
  <conditionalFormatting sqref="M5:M22">
    <cfRule type="expression" dxfId="334" priority="104" stopIfTrue="1">
      <formula>A5=0</formula>
    </cfRule>
  </conditionalFormatting>
  <conditionalFormatting sqref="N5:N22">
    <cfRule type="expression" dxfId="333" priority="105" stopIfTrue="1">
      <formula>A5=0</formula>
    </cfRule>
  </conditionalFormatting>
  <conditionalFormatting sqref="O5:O22">
    <cfRule type="expression" dxfId="332" priority="106" stopIfTrue="1">
      <formula>A5=0</formula>
    </cfRule>
  </conditionalFormatting>
  <conditionalFormatting sqref="Q5:Q22">
    <cfRule type="expression" dxfId="331" priority="107" stopIfTrue="1">
      <formula>A5=0</formula>
    </cfRule>
  </conditionalFormatting>
  <conditionalFormatting sqref="S5:S22">
    <cfRule type="expression" dxfId="330" priority="108" stopIfTrue="1">
      <formula>A5=0</formula>
    </cfRule>
  </conditionalFormatting>
  <conditionalFormatting sqref="U5:U22">
    <cfRule type="expression" dxfId="329" priority="109" stopIfTrue="1">
      <formula>A5=0</formula>
    </cfRule>
  </conditionalFormatting>
  <conditionalFormatting sqref="W5:W22">
    <cfRule type="expression" dxfId="328" priority="110" stopIfTrue="1">
      <formula>A5=0</formula>
    </cfRule>
  </conditionalFormatting>
  <conditionalFormatting sqref="Y5:Y22">
    <cfRule type="expression" dxfId="327" priority="111" stopIfTrue="1">
      <formula>A5=0</formula>
    </cfRule>
  </conditionalFormatting>
  <conditionalFormatting sqref="AA5:AA22">
    <cfRule type="expression" dxfId="326" priority="112" stopIfTrue="1">
      <formula>A5=0</formula>
    </cfRule>
  </conditionalFormatting>
  <conditionalFormatting sqref="B5:B22">
    <cfRule type="expression" dxfId="325" priority="113" stopIfTrue="1">
      <formula>J5=1</formula>
    </cfRule>
    <cfRule type="expression" dxfId="324" priority="114" stopIfTrue="1">
      <formula>J5=2</formula>
    </cfRule>
    <cfRule type="expression" dxfId="323" priority="115" stopIfTrue="1">
      <formula>J5=3</formula>
    </cfRule>
  </conditionalFormatting>
  <conditionalFormatting sqref="AC5:AC22">
    <cfRule type="expression" dxfId="322" priority="120" stopIfTrue="1">
      <formula>A5=0</formula>
    </cfRule>
  </conditionalFormatting>
  <conditionalFormatting sqref="AE5:AE22">
    <cfRule type="expression" dxfId="321" priority="121" stopIfTrue="1">
      <formula>A5=0</formula>
    </cfRule>
  </conditionalFormatting>
  <conditionalFormatting sqref="AG5:AG22">
    <cfRule type="expression" dxfId="320" priority="122" stopIfTrue="1">
      <formula>A5=0</formula>
    </cfRule>
  </conditionalFormatting>
  <conditionalFormatting sqref="AI5:AI22">
    <cfRule type="expression" dxfId="319" priority="123" stopIfTrue="1">
      <formula>A5=0</formula>
    </cfRule>
  </conditionalFormatting>
  <conditionalFormatting sqref="AK5:AK22">
    <cfRule type="expression" dxfId="318" priority="124" stopIfTrue="1">
      <formula>A5=0</formula>
    </cfRule>
  </conditionalFormatting>
  <conditionalFormatting sqref="I5:I22">
    <cfRule type="expression" dxfId="317" priority="125" stopIfTrue="1">
      <formula>A5=0</formula>
    </cfRule>
    <cfRule type="expression" dxfId="316" priority="126" stopIfTrue="1">
      <formula>I5&gt;150</formula>
    </cfRule>
    <cfRule type="expression" dxfId="315" priority="127" stopIfTrue="1">
      <formula>I5&lt;-150</formula>
    </cfRule>
  </conditionalFormatting>
  <conditionalFormatting sqref="R5:R22">
    <cfRule type="expression" dxfId="314" priority="128" stopIfTrue="1">
      <formula>A5=0</formula>
    </cfRule>
    <cfRule type="expression" dxfId="313" priority="129" stopIfTrue="1">
      <formula>R5=99</formula>
    </cfRule>
  </conditionalFormatting>
  <conditionalFormatting sqref="T5:T22">
    <cfRule type="expression" dxfId="312" priority="130" stopIfTrue="1">
      <formula>A5=0</formula>
    </cfRule>
    <cfRule type="expression" dxfId="311" priority="131" stopIfTrue="1">
      <formula>T5=99</formula>
    </cfRule>
  </conditionalFormatting>
  <conditionalFormatting sqref="V5:V22">
    <cfRule type="expression" dxfId="310" priority="132" stopIfTrue="1">
      <formula>A5=0</formula>
    </cfRule>
    <cfRule type="expression" dxfId="309" priority="133" stopIfTrue="1">
      <formula>V5=99</formula>
    </cfRule>
  </conditionalFormatting>
  <conditionalFormatting sqref="X5:X22">
    <cfRule type="expression" dxfId="308" priority="134" stopIfTrue="1">
      <formula>A5=0</formula>
    </cfRule>
    <cfRule type="expression" dxfId="307" priority="135" stopIfTrue="1">
      <formula>X5=99</formula>
    </cfRule>
  </conditionalFormatting>
  <conditionalFormatting sqref="Z5:Z22">
    <cfRule type="expression" dxfId="306" priority="136" stopIfTrue="1">
      <formula>A5=0</formula>
    </cfRule>
    <cfRule type="expression" dxfId="305" priority="137" stopIfTrue="1">
      <formula>Z5=99</formula>
    </cfRule>
  </conditionalFormatting>
  <conditionalFormatting sqref="AB5:AB22">
    <cfRule type="expression" dxfId="304" priority="138" stopIfTrue="1">
      <formula>A5=0</formula>
    </cfRule>
    <cfRule type="expression" dxfId="303" priority="139" stopIfTrue="1">
      <formula>AB5=99</formula>
    </cfRule>
  </conditionalFormatting>
  <conditionalFormatting sqref="AD5:AD22">
    <cfRule type="expression" dxfId="302" priority="140" stopIfTrue="1">
      <formula>A5=0</formula>
    </cfRule>
    <cfRule type="expression" dxfId="301" priority="141" stopIfTrue="1">
      <formula>AD5=99</formula>
    </cfRule>
  </conditionalFormatting>
  <conditionalFormatting sqref="AF5:AF22">
    <cfRule type="expression" dxfId="300" priority="142" stopIfTrue="1">
      <formula>A5=0</formula>
    </cfRule>
    <cfRule type="expression" dxfId="299" priority="143" stopIfTrue="1">
      <formula>AF5=99</formula>
    </cfRule>
  </conditionalFormatting>
  <conditionalFormatting sqref="AH5:AH22">
    <cfRule type="expression" dxfId="298" priority="144" stopIfTrue="1">
      <formula>A5=0</formula>
    </cfRule>
    <cfRule type="expression" dxfId="297" priority="145" stopIfTrue="1">
      <formula>AH5=99</formula>
    </cfRule>
  </conditionalFormatting>
  <conditionalFormatting sqref="AJ5:AJ22">
    <cfRule type="expression" dxfId="296" priority="146" stopIfTrue="1">
      <formula>A5=0</formula>
    </cfRule>
    <cfRule type="expression" dxfId="295" priority="147" stopIfTrue="1">
      <formula>AJ5=99</formula>
    </cfRule>
  </conditionalFormatting>
  <conditionalFormatting sqref="AO5:AO22">
    <cfRule type="expression" dxfId="294" priority="148" stopIfTrue="1">
      <formula>A5=0</formula>
    </cfRule>
  </conditionalFormatting>
  <conditionalFormatting sqref="AP5:AP22">
    <cfRule type="expression" dxfId="293" priority="149" stopIfTrue="1">
      <formula>A5=0</formula>
    </cfRule>
  </conditionalFormatting>
  <conditionalFormatting sqref="AQ5:AQ22">
    <cfRule type="expression" dxfId="292" priority="150" stopIfTrue="1">
      <formula>A5=0</formula>
    </cfRule>
  </conditionalFormatting>
  <conditionalFormatting sqref="AR5:AR22">
    <cfRule type="expression" dxfId="291" priority="151" stopIfTrue="1">
      <formula>A5=0</formula>
    </cfRule>
  </conditionalFormatting>
  <conditionalFormatting sqref="AS5:AS22">
    <cfRule type="expression" dxfId="290" priority="152" stopIfTrue="1">
      <formula>A5=0</formula>
    </cfRule>
  </conditionalFormatting>
  <conditionalFormatting sqref="AT5:AT22">
    <cfRule type="expression" dxfId="289" priority="153" stopIfTrue="1">
      <formula>A5=0</formula>
    </cfRule>
  </conditionalFormatting>
  <conditionalFormatting sqref="AU5:AU22">
    <cfRule type="expression" dxfId="288" priority="154" stopIfTrue="1">
      <formula>A5=0</formula>
    </cfRule>
  </conditionalFormatting>
  <conditionalFormatting sqref="AV5:AV22">
    <cfRule type="expression" dxfId="287" priority="155" stopIfTrue="1">
      <formula>A5=0</formula>
    </cfRule>
  </conditionalFormatting>
  <conditionalFormatting sqref="AW5:AW22">
    <cfRule type="expression" dxfId="286" priority="156" stopIfTrue="1">
      <formula>A5=0</formula>
    </cfRule>
  </conditionalFormatting>
  <conditionalFormatting sqref="AX5:AX22">
    <cfRule type="expression" dxfId="285" priority="157" stopIfTrue="1">
      <formula>A5=0</formula>
    </cfRule>
  </conditionalFormatting>
  <conditionalFormatting sqref="AY5:AY22">
    <cfRule type="expression" dxfId="284" priority="158" stopIfTrue="1">
      <formula>A5=0</formula>
    </cfRule>
  </conditionalFormatting>
  <conditionalFormatting sqref="BA5:BA22">
    <cfRule type="expression" dxfId="283" priority="159" stopIfTrue="1">
      <formula>A5=0</formula>
    </cfRule>
  </conditionalFormatting>
  <conditionalFormatting sqref="BB5:BB22">
    <cfRule type="expression" dxfId="282" priority="160" stopIfTrue="1">
      <formula>A5=0</formula>
    </cfRule>
  </conditionalFormatting>
  <conditionalFormatting sqref="BC5:BC22">
    <cfRule type="expression" dxfId="281" priority="161" stopIfTrue="1">
      <formula>A5=0</formula>
    </cfRule>
  </conditionalFormatting>
  <conditionalFormatting sqref="BD5:BD22">
    <cfRule type="expression" dxfId="280" priority="162" stopIfTrue="1">
      <formula>A5=0</formula>
    </cfRule>
  </conditionalFormatting>
  <conditionalFormatting sqref="BE5:BE22">
    <cfRule type="expression" dxfId="279" priority="163" stopIfTrue="1">
      <formula>A5=0</formula>
    </cfRule>
  </conditionalFormatting>
  <conditionalFormatting sqref="BF5:BF22">
    <cfRule type="expression" dxfId="278" priority="164" stopIfTrue="1">
      <formula>A5=0</formula>
    </cfRule>
  </conditionalFormatting>
  <conditionalFormatting sqref="BG5:BG22">
    <cfRule type="expression" dxfId="277" priority="165" stopIfTrue="1">
      <formula>A5=0</formula>
    </cfRule>
  </conditionalFormatting>
  <conditionalFormatting sqref="BH5:BH22">
    <cfRule type="expression" dxfId="276" priority="166" stopIfTrue="1">
      <formula>A5=0</formula>
    </cfRule>
  </conditionalFormatting>
  <conditionalFormatting sqref="BI5:BI22">
    <cfRule type="expression" dxfId="275" priority="167" stopIfTrue="1">
      <formula>A5=0</formula>
    </cfRule>
  </conditionalFormatting>
  <conditionalFormatting sqref="BJ5:BJ22">
    <cfRule type="expression" dxfId="274" priority="168" stopIfTrue="1">
      <formula>A5=0</formula>
    </cfRule>
  </conditionalFormatting>
  <conditionalFormatting sqref="BK5:BK22">
    <cfRule type="expression" dxfId="273" priority="169" stopIfTrue="1">
      <formula>A5=0</formula>
    </cfRule>
  </conditionalFormatting>
  <conditionalFormatting sqref="BL5:BL22">
    <cfRule type="expression" dxfId="272" priority="170" stopIfTrue="1">
      <formula>A5=0</formula>
    </cfRule>
  </conditionalFormatting>
  <conditionalFormatting sqref="BM5:BM22">
    <cfRule type="expression" dxfId="271" priority="171" stopIfTrue="1">
      <formula>A5=0</formula>
    </cfRule>
  </conditionalFormatting>
  <conditionalFormatting sqref="BN5:BN22">
    <cfRule type="expression" dxfId="270" priority="172" stopIfTrue="1">
      <formula>A5=0</formula>
    </cfRule>
  </conditionalFormatting>
  <conditionalFormatting sqref="BO5:BO22">
    <cfRule type="expression" dxfId="269" priority="173" stopIfTrue="1">
      <formula>A5=0</formula>
    </cfRule>
  </conditionalFormatting>
  <conditionalFormatting sqref="K5:K22">
    <cfRule type="expression" dxfId="268" priority="174" stopIfTrue="1">
      <formula>A5=0</formula>
    </cfRule>
  </conditionalFormatting>
  <conditionalFormatting sqref="J5:J22">
    <cfRule type="cellIs" dxfId="267" priority="116" stopIfTrue="1" operator="equal">
      <formula>1</formula>
    </cfRule>
    <cfRule type="cellIs" dxfId="266" priority="117" stopIfTrue="1" operator="equal">
      <formula>2</formula>
    </cfRule>
    <cfRule type="cellIs" dxfId="265" priority="118" stopIfTrue="1" operator="equal">
      <formula>3</formula>
    </cfRule>
  </conditionalFormatting>
  <conditionalFormatting sqref="Q3:AK3">
    <cfRule type="expression" dxfId="264" priority="94" stopIfTrue="1">
      <formula>$Q$3=0</formula>
    </cfRule>
  </conditionalFormatting>
  <conditionalFormatting sqref="H3">
    <cfRule type="cellIs" dxfId="263" priority="95" stopIfTrue="1" operator="equal">
      <formula>0</formula>
    </cfRule>
  </conditionalFormatting>
  <conditionalFormatting sqref="G27:G30">
    <cfRule type="expression" dxfId="262" priority="90" stopIfTrue="1">
      <formula>A27=0</formula>
    </cfRule>
  </conditionalFormatting>
  <conditionalFormatting sqref="H27:H30">
    <cfRule type="expression" dxfId="261" priority="89" stopIfTrue="1">
      <formula>A27=0</formula>
    </cfRule>
  </conditionalFormatting>
  <conditionalFormatting sqref="J27:J30">
    <cfRule type="expression" dxfId="260" priority="88" stopIfTrue="1">
      <formula>A27=0</formula>
    </cfRule>
  </conditionalFormatting>
  <conditionalFormatting sqref="R27:R31">
    <cfRule type="expression" dxfId="259" priority="86" stopIfTrue="1">
      <formula>A27=0</formula>
    </cfRule>
    <cfRule type="expression" dxfId="258" priority="87" stopIfTrue="1">
      <formula>R27=99</formula>
    </cfRule>
  </conditionalFormatting>
  <conditionalFormatting sqref="O27:O31 AA27:AA31">
    <cfRule type="expression" dxfId="257" priority="85" stopIfTrue="1">
      <formula>A27=0</formula>
    </cfRule>
  </conditionalFormatting>
  <conditionalFormatting sqref="P27:P31">
    <cfRule type="expression" dxfId="256" priority="84" stopIfTrue="1">
      <formula>A27=0</formula>
    </cfRule>
  </conditionalFormatting>
  <conditionalFormatting sqref="S27:S31">
    <cfRule type="expression" dxfId="255" priority="83" stopIfTrue="1">
      <formula>A27=0</formula>
    </cfRule>
  </conditionalFormatting>
  <conditionalFormatting sqref="W27:W31">
    <cfRule type="expression" dxfId="254" priority="82" stopIfTrue="1">
      <formula>A27=0</formula>
    </cfRule>
  </conditionalFormatting>
  <conditionalFormatting sqref="Y27:Y31">
    <cfRule type="expression" dxfId="253" priority="81" stopIfTrue="1">
      <formula>A27=0</formula>
    </cfRule>
  </conditionalFormatting>
  <conditionalFormatting sqref="D27:D30">
    <cfRule type="expression" dxfId="252" priority="78" stopIfTrue="1">
      <formula>L27=1</formula>
    </cfRule>
    <cfRule type="expression" dxfId="251" priority="79" stopIfTrue="1">
      <formula>L27=2</formula>
    </cfRule>
    <cfRule type="expression" dxfId="250" priority="80" stopIfTrue="1">
      <formula>L27=3</formula>
    </cfRule>
  </conditionalFormatting>
  <conditionalFormatting sqref="T27:T31">
    <cfRule type="expression" dxfId="249" priority="76" stopIfTrue="1">
      <formula>A27=0</formula>
    </cfRule>
    <cfRule type="expression" dxfId="248" priority="77" stopIfTrue="1">
      <formula>T27=99</formula>
    </cfRule>
  </conditionalFormatting>
  <conditionalFormatting sqref="V28:V31">
    <cfRule type="expression" dxfId="247" priority="74" stopIfTrue="1">
      <formula>A28=0</formula>
    </cfRule>
    <cfRule type="expression" dxfId="246" priority="75" stopIfTrue="1">
      <formula>V28=99</formula>
    </cfRule>
  </conditionalFormatting>
  <conditionalFormatting sqref="X27:X31">
    <cfRule type="expression" dxfId="245" priority="72" stopIfTrue="1">
      <formula>A27=0</formula>
    </cfRule>
    <cfRule type="expression" dxfId="244" priority="73" stopIfTrue="1">
      <formula>X27=99</formula>
    </cfRule>
  </conditionalFormatting>
  <conditionalFormatting sqref="Z28:Z31">
    <cfRule type="expression" dxfId="243" priority="70" stopIfTrue="1">
      <formula>A28=0</formula>
    </cfRule>
    <cfRule type="expression" dxfId="242" priority="71" stopIfTrue="1">
      <formula>Z28=99</formula>
    </cfRule>
  </conditionalFormatting>
  <conditionalFormatting sqref="M27:M31">
    <cfRule type="expression" dxfId="241" priority="69" stopIfTrue="1">
      <formula>A27=0</formula>
    </cfRule>
  </conditionalFormatting>
  <conditionalFormatting sqref="L27:L30">
    <cfRule type="cellIs" dxfId="240" priority="66" stopIfTrue="1" operator="equal">
      <formula>1</formula>
    </cfRule>
    <cfRule type="cellIs" dxfId="239" priority="67" stopIfTrue="1" operator="equal">
      <formula>2</formula>
    </cfRule>
    <cfRule type="cellIs" dxfId="238" priority="68" stopIfTrue="1" operator="equal">
      <formula>3</formula>
    </cfRule>
  </conditionalFormatting>
  <conditionalFormatting sqref="G27:G29">
    <cfRule type="expression" dxfId="237" priority="65" stopIfTrue="1">
      <formula>A27=0</formula>
    </cfRule>
  </conditionalFormatting>
  <conditionalFormatting sqref="H27:H30">
    <cfRule type="expression" dxfId="236" priority="64" stopIfTrue="1">
      <formula>A27=0</formula>
    </cfRule>
  </conditionalFormatting>
  <conditionalFormatting sqref="J27:J29">
    <cfRule type="expression" dxfId="235" priority="63" stopIfTrue="1">
      <formula>A27=0</formula>
    </cfRule>
  </conditionalFormatting>
  <conditionalFormatting sqref="R27:R29">
    <cfRule type="expression" dxfId="234" priority="61" stopIfTrue="1">
      <formula>A27=0</formula>
    </cfRule>
    <cfRule type="expression" dxfId="233" priority="62" stopIfTrue="1">
      <formula>R27=99</formula>
    </cfRule>
  </conditionalFormatting>
  <conditionalFormatting sqref="O27:O29">
    <cfRule type="expression" dxfId="232" priority="60" stopIfTrue="1">
      <formula>A27=0</formula>
    </cfRule>
  </conditionalFormatting>
  <conditionalFormatting sqref="P27:P29">
    <cfRule type="expression" dxfId="231" priority="59" stopIfTrue="1">
      <formula>A27=0</formula>
    </cfRule>
  </conditionalFormatting>
  <conditionalFormatting sqref="Q27:Q31">
    <cfRule type="expression" dxfId="230" priority="58" stopIfTrue="1">
      <formula>A27=0</formula>
    </cfRule>
  </conditionalFormatting>
  <conditionalFormatting sqref="S27:S29">
    <cfRule type="expression" dxfId="229" priority="57" stopIfTrue="1">
      <formula>A27=0</formula>
    </cfRule>
  </conditionalFormatting>
  <conditionalFormatting sqref="U27:U31">
    <cfRule type="expression" dxfId="228" priority="56" stopIfTrue="1">
      <formula>A27=0</formula>
    </cfRule>
  </conditionalFormatting>
  <conditionalFormatting sqref="W27:W29">
    <cfRule type="expression" dxfId="227" priority="55" stopIfTrue="1">
      <formula>A27=0</formula>
    </cfRule>
  </conditionalFormatting>
  <conditionalFormatting sqref="Y27:Y29">
    <cfRule type="expression" dxfId="226" priority="54" stopIfTrue="1">
      <formula>A27=0</formula>
    </cfRule>
  </conditionalFormatting>
  <conditionalFormatting sqref="D27:D29">
    <cfRule type="expression" dxfId="225" priority="51" stopIfTrue="1">
      <formula>L27=1</formula>
    </cfRule>
    <cfRule type="expression" dxfId="224" priority="52" stopIfTrue="1">
      <formula>L27=2</formula>
    </cfRule>
    <cfRule type="expression" dxfId="223" priority="53" stopIfTrue="1">
      <formula>L27=3</formula>
    </cfRule>
  </conditionalFormatting>
  <conditionalFormatting sqref="T27:T29">
    <cfRule type="expression" dxfId="222" priority="49" stopIfTrue="1">
      <formula>A27=0</formula>
    </cfRule>
    <cfRule type="expression" dxfId="221" priority="50" stopIfTrue="1">
      <formula>T27=99</formula>
    </cfRule>
  </conditionalFormatting>
  <conditionalFormatting sqref="V28:V29">
    <cfRule type="expression" dxfId="220" priority="47" stopIfTrue="1">
      <formula>A28=0</formula>
    </cfRule>
    <cfRule type="expression" dxfId="219" priority="48" stopIfTrue="1">
      <formula>V28=99</formula>
    </cfRule>
  </conditionalFormatting>
  <conditionalFormatting sqref="X27:X29">
    <cfRule type="expression" dxfId="218" priority="45" stopIfTrue="1">
      <formula>A27=0</formula>
    </cfRule>
    <cfRule type="expression" dxfId="217" priority="46" stopIfTrue="1">
      <formula>X27=99</formula>
    </cfRule>
  </conditionalFormatting>
  <conditionalFormatting sqref="Z28:Z29">
    <cfRule type="expression" dxfId="216" priority="43" stopIfTrue="1">
      <formula>A28=0</formula>
    </cfRule>
    <cfRule type="expression" dxfId="215" priority="44" stopIfTrue="1">
      <formula>Z28=99</formula>
    </cfRule>
  </conditionalFormatting>
  <conditionalFormatting sqref="M27:M29">
    <cfRule type="expression" dxfId="214" priority="42" stopIfTrue="1">
      <formula>A27=0</formula>
    </cfRule>
  </conditionalFormatting>
  <conditionalFormatting sqref="G27:G30">
    <cfRule type="expression" dxfId="213" priority="41" stopIfTrue="1">
      <formula>A27=0</formula>
    </cfRule>
  </conditionalFormatting>
  <conditionalFormatting sqref="H27:H30">
    <cfRule type="expression" dxfId="212" priority="40" stopIfTrue="1">
      <formula>A27=0</formula>
    </cfRule>
  </conditionalFormatting>
  <conditionalFormatting sqref="J27:J30">
    <cfRule type="expression" dxfId="211" priority="39" stopIfTrue="1">
      <formula>A27=0</formula>
    </cfRule>
  </conditionalFormatting>
  <conditionalFormatting sqref="R27:R31">
    <cfRule type="expression" dxfId="210" priority="37" stopIfTrue="1">
      <formula>A27=0</formula>
    </cfRule>
    <cfRule type="expression" dxfId="209" priority="38" stopIfTrue="1">
      <formula>R27=99</formula>
    </cfRule>
  </conditionalFormatting>
  <conditionalFormatting sqref="O27:O31">
    <cfRule type="expression" dxfId="208" priority="36" stopIfTrue="1">
      <formula>A27=0</formula>
    </cfRule>
  </conditionalFormatting>
  <conditionalFormatting sqref="P27:P31">
    <cfRule type="expression" dxfId="207" priority="35" stopIfTrue="1">
      <formula>A27=0</formula>
    </cfRule>
  </conditionalFormatting>
  <conditionalFormatting sqref="Q27:Q31">
    <cfRule type="expression" dxfId="206" priority="34" stopIfTrue="1">
      <formula>A27=0</formula>
    </cfRule>
  </conditionalFormatting>
  <conditionalFormatting sqref="S27:S31">
    <cfRule type="expression" dxfId="205" priority="33" stopIfTrue="1">
      <formula>A27=0</formula>
    </cfRule>
  </conditionalFormatting>
  <conditionalFormatting sqref="U27:U31">
    <cfRule type="expression" dxfId="204" priority="32" stopIfTrue="1">
      <formula>A27=0</formula>
    </cfRule>
  </conditionalFormatting>
  <conditionalFormatting sqref="W27:W31">
    <cfRule type="expression" dxfId="203" priority="31" stopIfTrue="1">
      <formula>A27=0</formula>
    </cfRule>
  </conditionalFormatting>
  <conditionalFormatting sqref="Y27:Y31">
    <cfRule type="expression" dxfId="202" priority="30" stopIfTrue="1">
      <formula>A27=0</formula>
    </cfRule>
  </conditionalFormatting>
  <conditionalFormatting sqref="D27:D30">
    <cfRule type="expression" dxfId="201" priority="27" stopIfTrue="1">
      <formula>L27=1</formula>
    </cfRule>
    <cfRule type="expression" dxfId="200" priority="28" stopIfTrue="1">
      <formula>L27=2</formula>
    </cfRule>
    <cfRule type="expression" dxfId="199" priority="29" stopIfTrue="1">
      <formula>L27=3</formula>
    </cfRule>
  </conditionalFormatting>
  <conditionalFormatting sqref="T27:T31">
    <cfRule type="expression" dxfId="198" priority="25" stopIfTrue="1">
      <formula>A27=0</formula>
    </cfRule>
    <cfRule type="expression" dxfId="197" priority="26" stopIfTrue="1">
      <formula>T27=99</formula>
    </cfRule>
  </conditionalFormatting>
  <conditionalFormatting sqref="V28:V31">
    <cfRule type="expression" dxfId="196" priority="23" stopIfTrue="1">
      <formula>A28=0</formula>
    </cfRule>
    <cfRule type="expression" dxfId="195" priority="24" stopIfTrue="1">
      <formula>V28=99</formula>
    </cfRule>
  </conditionalFormatting>
  <conditionalFormatting sqref="X27:X31">
    <cfRule type="expression" dxfId="194" priority="21" stopIfTrue="1">
      <formula>A27=0</formula>
    </cfRule>
    <cfRule type="expression" dxfId="193" priority="22" stopIfTrue="1">
      <formula>X27=99</formula>
    </cfRule>
  </conditionalFormatting>
  <conditionalFormatting sqref="Z28:Z31">
    <cfRule type="expression" dxfId="192" priority="19" stopIfTrue="1">
      <formula>A28=0</formula>
    </cfRule>
    <cfRule type="expression" dxfId="191" priority="20" stopIfTrue="1">
      <formula>Z28=99</formula>
    </cfRule>
  </conditionalFormatting>
  <conditionalFormatting sqref="M27:M31">
    <cfRule type="expression" dxfId="190" priority="18" stopIfTrue="1">
      <formula>A27=0</formula>
    </cfRule>
  </conditionalFormatting>
  <conditionalFormatting sqref="V28:V30 Z28:Z30">
    <cfRule type="expression" dxfId="189" priority="17" stopIfTrue="1">
      <formula>FR26=0</formula>
    </cfRule>
  </conditionalFormatting>
  <conditionalFormatting sqref="F28">
    <cfRule type="expression" dxfId="188" priority="16" stopIfTrue="1">
      <formula>A28=0</formula>
    </cfRule>
  </conditionalFormatting>
  <conditionalFormatting sqref="I28">
    <cfRule type="expression" dxfId="187" priority="15" stopIfTrue="1">
      <formula>E28=0</formula>
    </cfRule>
  </conditionalFormatting>
  <conditionalFormatting sqref="E28">
    <cfRule type="expression" dxfId="186" priority="91" stopIfTrue="1">
      <formula>FW26=0</formula>
    </cfRule>
  </conditionalFormatting>
  <conditionalFormatting sqref="AB27:AF27 AB31:AF31 AB28:AE30">
    <cfRule type="expression" dxfId="185" priority="92" stopIfTrue="1">
      <formula>Q27=0</formula>
    </cfRule>
  </conditionalFormatting>
  <conditionalFormatting sqref="AF28:AF30">
    <cfRule type="expression" dxfId="184" priority="14" stopIfTrue="1">
      <formula>U28=0</formula>
    </cfRule>
  </conditionalFormatting>
  <conditionalFormatting sqref="AP26:AR29">
    <cfRule type="expression" dxfId="183" priority="93" stopIfTrue="1">
      <formula>AB28=0</formula>
    </cfRule>
  </conditionalFormatting>
  <conditionalFormatting sqref="V27">
    <cfRule type="expression" dxfId="182" priority="12" stopIfTrue="1">
      <formula>C27=0</formula>
    </cfRule>
    <cfRule type="expression" dxfId="181" priority="13" stopIfTrue="1">
      <formula>V27=99</formula>
    </cfRule>
  </conditionalFormatting>
  <conditionalFormatting sqref="V27">
    <cfRule type="expression" dxfId="180" priority="10" stopIfTrue="1">
      <formula>C27=0</formula>
    </cfRule>
    <cfRule type="expression" dxfId="179" priority="11" stopIfTrue="1">
      <formula>V27=99</formula>
    </cfRule>
  </conditionalFormatting>
  <conditionalFormatting sqref="V27">
    <cfRule type="expression" dxfId="178" priority="8" stopIfTrue="1">
      <formula>C27=0</formula>
    </cfRule>
    <cfRule type="expression" dxfId="177" priority="9" stopIfTrue="1">
      <formula>V27=99</formula>
    </cfRule>
  </conditionalFormatting>
  <conditionalFormatting sqref="Z27">
    <cfRule type="expression" dxfId="176" priority="6" stopIfTrue="1">
      <formula>G27=0</formula>
    </cfRule>
    <cfRule type="expression" dxfId="175" priority="7" stopIfTrue="1">
      <formula>Z27=99</formula>
    </cfRule>
  </conditionalFormatting>
  <conditionalFormatting sqref="Z27">
    <cfRule type="expression" dxfId="174" priority="4" stopIfTrue="1">
      <formula>G27=0</formula>
    </cfRule>
    <cfRule type="expression" dxfId="173" priority="5" stopIfTrue="1">
      <formula>Z27=99</formula>
    </cfRule>
  </conditionalFormatting>
  <conditionalFormatting sqref="Z27">
    <cfRule type="expression" dxfId="172" priority="2" stopIfTrue="1">
      <formula>G27=0</formula>
    </cfRule>
    <cfRule type="expression" dxfId="171" priority="3" stopIfTrue="1">
      <formula>Z27=99</formula>
    </cfRule>
  </conditionalFormatting>
  <conditionalFormatting sqref="AL26:AO31">
    <cfRule type="expression" dxfId="17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topLeftCell="A4" zoomScale="90" zoomScaleNormal="90" workbookViewId="0">
      <selection activeCell="P30" sqref="P30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8.75" customHeight="1" x14ac:dyDescent="0.3">
      <c r="A1" s="253" t="s">
        <v>221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I1" s="80"/>
      <c r="AJ1" s="80"/>
      <c r="AK1" s="80"/>
      <c r="AL1" s="81"/>
      <c r="AM1" s="81"/>
      <c r="AN1" s="81"/>
      <c r="AO1" s="254" t="s">
        <v>192</v>
      </c>
      <c r="AP1" s="255"/>
      <c r="AQ1" s="82">
        <f>SUM(MAX(L5:L22)*2)</f>
        <v>18</v>
      </c>
      <c r="AR1" s="254" t="s">
        <v>193</v>
      </c>
      <c r="AS1" s="255"/>
      <c r="AT1" s="255"/>
      <c r="AU1" s="83">
        <f>SUM(AQ1/100*65)</f>
        <v>11.7</v>
      </c>
      <c r="AV1" s="256" t="s">
        <v>194</v>
      </c>
      <c r="AW1" s="257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259" t="s">
        <v>195</v>
      </c>
      <c r="B3" s="259"/>
      <c r="C3" s="89"/>
      <c r="D3" s="260" t="s">
        <v>196</v>
      </c>
      <c r="E3" s="260"/>
      <c r="F3" s="260"/>
      <c r="G3" s="260"/>
      <c r="H3" s="90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89"/>
      <c r="J3" s="89"/>
      <c r="K3" s="89"/>
      <c r="L3" s="89"/>
      <c r="M3" s="260" t="s">
        <v>197</v>
      </c>
      <c r="N3" s="260"/>
      <c r="O3" s="260"/>
      <c r="P3" s="260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91"/>
      <c r="AM3" s="91"/>
      <c r="AN3" s="91"/>
      <c r="AO3" s="249" t="s">
        <v>198</v>
      </c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80"/>
      <c r="BA3" s="249" t="s">
        <v>199</v>
      </c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250">
        <v>1</v>
      </c>
      <c r="Q4" s="251"/>
      <c r="R4" s="248">
        <v>2</v>
      </c>
      <c r="S4" s="252"/>
      <c r="T4" s="252">
        <v>3</v>
      </c>
      <c r="U4" s="252"/>
      <c r="V4" s="252">
        <v>4</v>
      </c>
      <c r="W4" s="252"/>
      <c r="X4" s="252">
        <v>5</v>
      </c>
      <c r="Y4" s="252"/>
      <c r="Z4" s="252">
        <v>6</v>
      </c>
      <c r="AA4" s="252"/>
      <c r="AB4" s="252">
        <v>7</v>
      </c>
      <c r="AC4" s="252"/>
      <c r="AD4" s="252">
        <v>8</v>
      </c>
      <c r="AE4" s="252"/>
      <c r="AF4" s="252">
        <v>9</v>
      </c>
      <c r="AG4" s="252"/>
      <c r="AH4" s="247">
        <v>10</v>
      </c>
      <c r="AI4" s="248"/>
      <c r="AJ4" s="247">
        <v>11</v>
      </c>
      <c r="AK4" s="248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19.36</v>
      </c>
      <c r="I5" s="111">
        <f>IF(M5=0,0,G5-M5)</f>
        <v>0</v>
      </c>
      <c r="J5" s="112">
        <v>8</v>
      </c>
      <c r="K5" s="113">
        <v>9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100</v>
      </c>
      <c r="O5" s="116">
        <f t="shared" ref="O5:O22" si="4">BO5</f>
        <v>93</v>
      </c>
      <c r="P5" s="117">
        <v>10</v>
      </c>
      <c r="Q5" s="118">
        <v>2</v>
      </c>
      <c r="R5" s="119">
        <v>18</v>
      </c>
      <c r="S5" s="118">
        <v>0</v>
      </c>
      <c r="T5" s="120">
        <v>8</v>
      </c>
      <c r="U5" s="121">
        <v>2</v>
      </c>
      <c r="V5" s="122">
        <v>14</v>
      </c>
      <c r="W5" s="121">
        <v>1</v>
      </c>
      <c r="X5" s="120">
        <v>2</v>
      </c>
      <c r="Y5" s="121">
        <v>2</v>
      </c>
      <c r="Z5" s="120">
        <v>17</v>
      </c>
      <c r="AA5" s="121">
        <v>0</v>
      </c>
      <c r="AB5" s="120">
        <v>13</v>
      </c>
      <c r="AC5" s="123">
        <v>1</v>
      </c>
      <c r="AD5" s="124">
        <v>16</v>
      </c>
      <c r="AE5" s="125">
        <v>1</v>
      </c>
      <c r="AF5" s="122">
        <v>15</v>
      </c>
      <c r="AG5" s="123">
        <v>0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9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9</v>
      </c>
      <c r="BB5" s="133">
        <f t="shared" ref="BB5:BB22" si="17">IF(R5=99,0,(LOOKUP($R5,$A$5:$A$24,$K$5:$K$24)))</f>
        <v>14</v>
      </c>
      <c r="BC5" s="133">
        <f t="shared" ref="BC5:BC22" si="18">IF(T5=99,0,(LOOKUP($T5,$A$5:$A$24,$K$5:$K$24)))</f>
        <v>7</v>
      </c>
      <c r="BD5" s="134">
        <f t="shared" ref="BD5:BD22" si="19">IF(V5=99,0,(LOOKUP($V5,$A$5:$A$24,$K$5:$K$24)))</f>
        <v>9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14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11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100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93</v>
      </c>
      <c r="BP5" s="86"/>
    </row>
    <row r="6" spans="1:68" ht="15" x14ac:dyDescent="0.2">
      <c r="A6" s="137">
        <v>2</v>
      </c>
      <c r="B6" s="138" t="s">
        <v>38</v>
      </c>
      <c r="C6" s="20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17.600000000000001</v>
      </c>
      <c r="I6" s="144">
        <f>IF(M6=0,0,G6-M6)</f>
        <v>0</v>
      </c>
      <c r="J6" s="145">
        <v>10</v>
      </c>
      <c r="K6" s="146">
        <v>9</v>
      </c>
      <c r="L6" s="147">
        <v>9</v>
      </c>
      <c r="M6" s="148">
        <f t="shared" si="2"/>
        <v>1000</v>
      </c>
      <c r="N6" s="144">
        <f t="shared" si="3"/>
        <v>88</v>
      </c>
      <c r="O6" s="149">
        <f t="shared" si="4"/>
        <v>83</v>
      </c>
      <c r="P6" s="150">
        <v>11</v>
      </c>
      <c r="Q6" s="151">
        <v>1</v>
      </c>
      <c r="R6" s="152">
        <v>12</v>
      </c>
      <c r="S6" s="153">
        <v>2</v>
      </c>
      <c r="T6" s="154">
        <v>16</v>
      </c>
      <c r="U6" s="155">
        <v>1</v>
      </c>
      <c r="V6" s="152">
        <v>18</v>
      </c>
      <c r="W6" s="155">
        <v>0</v>
      </c>
      <c r="X6" s="154">
        <v>1</v>
      </c>
      <c r="Y6" s="155">
        <v>0</v>
      </c>
      <c r="Z6" s="154">
        <v>9</v>
      </c>
      <c r="AA6" s="155">
        <v>2</v>
      </c>
      <c r="AB6" s="154">
        <v>14</v>
      </c>
      <c r="AC6" s="153">
        <v>1</v>
      </c>
      <c r="AD6" s="150">
        <v>6</v>
      </c>
      <c r="AE6" s="151">
        <v>2</v>
      </c>
      <c r="AF6" s="156">
        <v>13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9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10</v>
      </c>
      <c r="BB6" s="162">
        <f t="shared" si="17"/>
        <v>5</v>
      </c>
      <c r="BC6" s="162">
        <f t="shared" si="18"/>
        <v>11</v>
      </c>
      <c r="BD6" s="163">
        <f t="shared" si="19"/>
        <v>14</v>
      </c>
      <c r="BE6" s="162">
        <f t="shared" si="20"/>
        <v>9</v>
      </c>
      <c r="BF6" s="162">
        <f t="shared" si="21"/>
        <v>8</v>
      </c>
      <c r="BG6" s="162">
        <f t="shared" si="22"/>
        <v>9</v>
      </c>
      <c r="BH6" s="162">
        <f t="shared" si="23"/>
        <v>9</v>
      </c>
      <c r="BI6" s="162">
        <f t="shared" si="24"/>
        <v>13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5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14</v>
      </c>
      <c r="BO6" s="165">
        <f t="shared" ref="BO6:BO22" si="28">SUM($BL6-$BM6)</f>
        <v>83</v>
      </c>
      <c r="BP6" s="86"/>
    </row>
    <row r="7" spans="1:68" ht="15" x14ac:dyDescent="0.2">
      <c r="A7" s="137">
        <v>3</v>
      </c>
      <c r="B7" s="138" t="s">
        <v>27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20.239999999999998</v>
      </c>
      <c r="I7" s="144">
        <f t="shared" ref="I7:I22" si="30">IF(M7=0,0,G7-M7)</f>
        <v>0</v>
      </c>
      <c r="J7" s="145">
        <v>7</v>
      </c>
      <c r="K7" s="146">
        <v>10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12</v>
      </c>
      <c r="Q7" s="151">
        <v>2</v>
      </c>
      <c r="R7" s="152">
        <v>17</v>
      </c>
      <c r="S7" s="153">
        <v>0</v>
      </c>
      <c r="T7" s="154">
        <v>6</v>
      </c>
      <c r="U7" s="155">
        <v>0</v>
      </c>
      <c r="V7" s="152">
        <v>10</v>
      </c>
      <c r="W7" s="155">
        <v>1</v>
      </c>
      <c r="X7" s="154">
        <v>4</v>
      </c>
      <c r="Y7" s="155">
        <v>2</v>
      </c>
      <c r="Z7" s="154">
        <v>14</v>
      </c>
      <c r="AA7" s="155">
        <v>1</v>
      </c>
      <c r="AB7" s="154">
        <v>16</v>
      </c>
      <c r="AC7" s="153">
        <v>0</v>
      </c>
      <c r="AD7" s="150">
        <v>7</v>
      </c>
      <c r="AE7" s="151">
        <v>2</v>
      </c>
      <c r="AF7" s="156">
        <v>8</v>
      </c>
      <c r="AG7" s="153">
        <v>2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10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5</v>
      </c>
      <c r="BB7" s="162">
        <f t="shared" si="17"/>
        <v>14</v>
      </c>
      <c r="BC7" s="162">
        <f t="shared" si="18"/>
        <v>9</v>
      </c>
      <c r="BD7" s="163">
        <f t="shared" si="19"/>
        <v>9</v>
      </c>
      <c r="BE7" s="162">
        <f t="shared" si="20"/>
        <v>6</v>
      </c>
      <c r="BF7" s="162">
        <f t="shared" si="21"/>
        <v>9</v>
      </c>
      <c r="BG7" s="162">
        <f t="shared" si="22"/>
        <v>11</v>
      </c>
      <c r="BH7" s="162">
        <f t="shared" si="23"/>
        <v>0</v>
      </c>
      <c r="BI7" s="162">
        <f t="shared" si="24"/>
        <v>7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70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219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13.2</v>
      </c>
      <c r="I8" s="144">
        <f t="shared" si="30"/>
        <v>0</v>
      </c>
      <c r="J8" s="145">
        <v>15</v>
      </c>
      <c r="K8" s="146">
        <v>6</v>
      </c>
      <c r="L8" s="147">
        <v>9</v>
      </c>
      <c r="M8" s="148">
        <f t="shared" si="2"/>
        <v>1000</v>
      </c>
      <c r="N8" s="144">
        <f t="shared" si="3"/>
        <v>68</v>
      </c>
      <c r="O8" s="149">
        <f t="shared" si="4"/>
        <v>68</v>
      </c>
      <c r="P8" s="150">
        <v>13</v>
      </c>
      <c r="Q8" s="151">
        <v>0</v>
      </c>
      <c r="R8" s="152">
        <v>9</v>
      </c>
      <c r="S8" s="153">
        <v>1</v>
      </c>
      <c r="T8" s="154">
        <v>7</v>
      </c>
      <c r="U8" s="155">
        <v>2</v>
      </c>
      <c r="V8" s="152">
        <v>16</v>
      </c>
      <c r="W8" s="155">
        <v>0</v>
      </c>
      <c r="X8" s="154">
        <v>3</v>
      </c>
      <c r="Y8" s="155">
        <v>0</v>
      </c>
      <c r="Z8" s="154">
        <v>5</v>
      </c>
      <c r="AA8" s="155">
        <v>1</v>
      </c>
      <c r="AB8" s="154">
        <v>8</v>
      </c>
      <c r="AC8" s="153">
        <v>0</v>
      </c>
      <c r="AD8" s="167">
        <v>12</v>
      </c>
      <c r="AE8" s="151">
        <v>2</v>
      </c>
      <c r="AF8" s="156">
        <v>10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6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13</v>
      </c>
      <c r="BB8" s="162">
        <f t="shared" si="17"/>
        <v>8</v>
      </c>
      <c r="BC8" s="162">
        <f t="shared" si="18"/>
        <v>0</v>
      </c>
      <c r="BD8" s="163">
        <f t="shared" si="19"/>
        <v>11</v>
      </c>
      <c r="BE8" s="162">
        <f t="shared" si="20"/>
        <v>10</v>
      </c>
      <c r="BF8" s="162">
        <f t="shared" si="21"/>
        <v>5</v>
      </c>
      <c r="BG8" s="162">
        <f t="shared" si="22"/>
        <v>7</v>
      </c>
      <c r="BH8" s="162">
        <f t="shared" si="23"/>
        <v>5</v>
      </c>
      <c r="BI8" s="162">
        <f t="shared" si="24"/>
        <v>9</v>
      </c>
      <c r="BJ8" s="162">
        <f t="shared" si="25"/>
        <v>0</v>
      </c>
      <c r="BK8" s="162">
        <f t="shared" si="26"/>
        <v>0</v>
      </c>
      <c r="BL8" s="164">
        <f t="shared" si="31"/>
        <v>68</v>
      </c>
      <c r="BM8" s="158">
        <f t="shared" si="32"/>
        <v>0</v>
      </c>
      <c r="BN8" s="158">
        <f t="shared" si="33"/>
        <v>13</v>
      </c>
      <c r="BO8" s="165">
        <f t="shared" si="28"/>
        <v>68</v>
      </c>
      <c r="BP8" s="86"/>
    </row>
    <row r="9" spans="1:68" ht="15" x14ac:dyDescent="0.2">
      <c r="A9" s="137">
        <v>5</v>
      </c>
      <c r="B9" s="138" t="s">
        <v>88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12.32</v>
      </c>
      <c r="I9" s="144">
        <f t="shared" si="30"/>
        <v>0</v>
      </c>
      <c r="J9" s="145">
        <v>16</v>
      </c>
      <c r="K9" s="146">
        <v>5</v>
      </c>
      <c r="L9" s="147">
        <v>9</v>
      </c>
      <c r="M9" s="148">
        <f t="shared" si="2"/>
        <v>1000</v>
      </c>
      <c r="N9" s="144">
        <f t="shared" si="3"/>
        <v>63</v>
      </c>
      <c r="O9" s="149">
        <f t="shared" si="4"/>
        <v>63</v>
      </c>
      <c r="P9" s="150">
        <v>14</v>
      </c>
      <c r="Q9" s="151">
        <v>0</v>
      </c>
      <c r="R9" s="152">
        <v>8</v>
      </c>
      <c r="S9" s="153">
        <v>0</v>
      </c>
      <c r="T9" s="154">
        <v>9</v>
      </c>
      <c r="U9" s="155">
        <v>0</v>
      </c>
      <c r="V9" s="152">
        <v>7</v>
      </c>
      <c r="W9" s="155">
        <v>2</v>
      </c>
      <c r="X9" s="154">
        <v>12</v>
      </c>
      <c r="Y9" s="155">
        <v>1</v>
      </c>
      <c r="Z9" s="154">
        <v>4</v>
      </c>
      <c r="AA9" s="155">
        <v>1</v>
      </c>
      <c r="AB9" s="154">
        <v>10</v>
      </c>
      <c r="AC9" s="153">
        <v>0</v>
      </c>
      <c r="AD9" s="150">
        <v>11</v>
      </c>
      <c r="AE9" s="168">
        <v>1</v>
      </c>
      <c r="AF9" s="156">
        <v>6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5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9</v>
      </c>
      <c r="BB9" s="162">
        <f t="shared" si="17"/>
        <v>7</v>
      </c>
      <c r="BC9" s="162">
        <f t="shared" si="18"/>
        <v>8</v>
      </c>
      <c r="BD9" s="163">
        <f t="shared" si="19"/>
        <v>0</v>
      </c>
      <c r="BE9" s="162">
        <f t="shared" si="20"/>
        <v>5</v>
      </c>
      <c r="BF9" s="162">
        <f t="shared" si="21"/>
        <v>6</v>
      </c>
      <c r="BG9" s="162">
        <f t="shared" si="22"/>
        <v>9</v>
      </c>
      <c r="BH9" s="162">
        <f t="shared" si="23"/>
        <v>10</v>
      </c>
      <c r="BI9" s="162">
        <f t="shared" si="24"/>
        <v>9</v>
      </c>
      <c r="BJ9" s="162">
        <f t="shared" si="25"/>
        <v>0</v>
      </c>
      <c r="BK9" s="162">
        <f t="shared" si="26"/>
        <v>0</v>
      </c>
      <c r="BL9" s="164">
        <f t="shared" si="31"/>
        <v>63</v>
      </c>
      <c r="BM9" s="158">
        <f t="shared" si="32"/>
        <v>0</v>
      </c>
      <c r="BN9" s="158">
        <f t="shared" si="33"/>
        <v>10</v>
      </c>
      <c r="BO9" s="165">
        <f t="shared" si="28"/>
        <v>63</v>
      </c>
      <c r="BP9" s="86"/>
    </row>
    <row r="10" spans="1:68" ht="15" x14ac:dyDescent="0.2">
      <c r="A10" s="137">
        <v>6</v>
      </c>
      <c r="B10" s="138" t="s">
        <v>78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16.72</v>
      </c>
      <c r="I10" s="144">
        <f t="shared" si="30"/>
        <v>0</v>
      </c>
      <c r="J10" s="145">
        <v>11</v>
      </c>
      <c r="K10" s="146">
        <v>9</v>
      </c>
      <c r="L10" s="147">
        <v>9</v>
      </c>
      <c r="M10" s="148">
        <f t="shared" si="2"/>
        <v>1000</v>
      </c>
      <c r="N10" s="144">
        <f t="shared" si="3"/>
        <v>80</v>
      </c>
      <c r="O10" s="149">
        <f t="shared" si="4"/>
        <v>80</v>
      </c>
      <c r="P10" s="150">
        <v>15</v>
      </c>
      <c r="Q10" s="151">
        <v>0</v>
      </c>
      <c r="R10" s="152">
        <v>7</v>
      </c>
      <c r="S10" s="153">
        <v>2</v>
      </c>
      <c r="T10" s="154">
        <v>3</v>
      </c>
      <c r="U10" s="155">
        <v>2</v>
      </c>
      <c r="V10" s="152">
        <v>17</v>
      </c>
      <c r="W10" s="155">
        <v>1</v>
      </c>
      <c r="X10" s="154">
        <v>11</v>
      </c>
      <c r="Y10" s="155">
        <v>0</v>
      </c>
      <c r="Z10" s="154">
        <v>13</v>
      </c>
      <c r="AA10" s="155">
        <v>0</v>
      </c>
      <c r="AB10" s="154">
        <v>12</v>
      </c>
      <c r="AC10" s="153">
        <v>2</v>
      </c>
      <c r="AD10" s="167">
        <v>2</v>
      </c>
      <c r="AE10" s="151">
        <v>0</v>
      </c>
      <c r="AF10" s="156">
        <v>5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9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14</v>
      </c>
      <c r="BB10" s="162">
        <f t="shared" si="17"/>
        <v>0</v>
      </c>
      <c r="BC10" s="162">
        <f t="shared" si="18"/>
        <v>10</v>
      </c>
      <c r="BD10" s="163">
        <f t="shared" si="19"/>
        <v>14</v>
      </c>
      <c r="BE10" s="162">
        <f t="shared" si="20"/>
        <v>10</v>
      </c>
      <c r="BF10" s="162">
        <f t="shared" si="21"/>
        <v>13</v>
      </c>
      <c r="BG10" s="162">
        <f t="shared" si="22"/>
        <v>5</v>
      </c>
      <c r="BH10" s="162">
        <f t="shared" si="23"/>
        <v>9</v>
      </c>
      <c r="BI10" s="162">
        <f t="shared" si="24"/>
        <v>5</v>
      </c>
      <c r="BJ10" s="162">
        <f t="shared" si="25"/>
        <v>0</v>
      </c>
      <c r="BK10" s="162">
        <f t="shared" si="26"/>
        <v>0</v>
      </c>
      <c r="BL10" s="164">
        <f t="shared" si="31"/>
        <v>80</v>
      </c>
      <c r="BM10" s="158">
        <f t="shared" si="32"/>
        <v>0</v>
      </c>
      <c r="BN10" s="158">
        <f t="shared" si="33"/>
        <v>14</v>
      </c>
      <c r="BO10" s="165">
        <f t="shared" si="28"/>
        <v>80</v>
      </c>
      <c r="BP10" s="86"/>
    </row>
    <row r="11" spans="1:68" ht="15" x14ac:dyDescent="0.2">
      <c r="A11" s="137">
        <v>7</v>
      </c>
      <c r="B11" s="138" t="s">
        <v>91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10.56</v>
      </c>
      <c r="I11" s="144">
        <f t="shared" si="30"/>
        <v>0</v>
      </c>
      <c r="J11" s="145">
        <v>18</v>
      </c>
      <c r="K11" s="146">
        <v>0</v>
      </c>
      <c r="L11" s="147">
        <v>9</v>
      </c>
      <c r="M11" s="148">
        <f t="shared" si="2"/>
        <v>1000</v>
      </c>
      <c r="N11" s="144">
        <f t="shared" si="3"/>
        <v>71</v>
      </c>
      <c r="O11" s="149">
        <f t="shared" si="4"/>
        <v>66</v>
      </c>
      <c r="P11" s="150">
        <v>16</v>
      </c>
      <c r="Q11" s="151">
        <v>0</v>
      </c>
      <c r="R11" s="152">
        <v>6</v>
      </c>
      <c r="S11" s="153">
        <v>0</v>
      </c>
      <c r="T11" s="154">
        <v>4</v>
      </c>
      <c r="U11" s="155">
        <v>0</v>
      </c>
      <c r="V11" s="152">
        <v>5</v>
      </c>
      <c r="W11" s="155">
        <v>0</v>
      </c>
      <c r="X11" s="154">
        <v>8</v>
      </c>
      <c r="Y11" s="155">
        <v>0</v>
      </c>
      <c r="Z11" s="154">
        <v>12</v>
      </c>
      <c r="AA11" s="155">
        <v>0</v>
      </c>
      <c r="AB11" s="154">
        <v>9</v>
      </c>
      <c r="AC11" s="153">
        <v>0</v>
      </c>
      <c r="AD11" s="169">
        <v>3</v>
      </c>
      <c r="AE11" s="151">
        <v>0</v>
      </c>
      <c r="AF11" s="156">
        <v>11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0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9</v>
      </c>
      <c r="BC11" s="162">
        <f t="shared" si="18"/>
        <v>6</v>
      </c>
      <c r="BD11" s="163">
        <f t="shared" si="19"/>
        <v>5</v>
      </c>
      <c r="BE11" s="162">
        <f t="shared" si="20"/>
        <v>7</v>
      </c>
      <c r="BF11" s="162">
        <f t="shared" si="21"/>
        <v>5</v>
      </c>
      <c r="BG11" s="162">
        <f t="shared" si="22"/>
        <v>8</v>
      </c>
      <c r="BH11" s="162">
        <f t="shared" si="23"/>
        <v>10</v>
      </c>
      <c r="BI11" s="162">
        <f t="shared" si="24"/>
        <v>10</v>
      </c>
      <c r="BJ11" s="162">
        <f t="shared" si="25"/>
        <v>0</v>
      </c>
      <c r="BK11" s="162">
        <f t="shared" si="26"/>
        <v>0</v>
      </c>
      <c r="BL11" s="164">
        <f t="shared" si="31"/>
        <v>71</v>
      </c>
      <c r="BM11" s="158">
        <f t="shared" si="32"/>
        <v>5</v>
      </c>
      <c r="BN11" s="158">
        <f t="shared" si="33"/>
        <v>11</v>
      </c>
      <c r="BO11" s="165">
        <f t="shared" si="28"/>
        <v>66</v>
      </c>
      <c r="BP11" s="86"/>
    </row>
    <row r="12" spans="1:68" ht="15" x14ac:dyDescent="0.2">
      <c r="A12" s="137">
        <v>8</v>
      </c>
      <c r="B12" s="138" t="s">
        <v>220</v>
      </c>
      <c r="C12" s="208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14.08</v>
      </c>
      <c r="I12" s="144">
        <f t="shared" si="30"/>
        <v>0</v>
      </c>
      <c r="J12" s="145">
        <v>14</v>
      </c>
      <c r="K12" s="146">
        <v>7</v>
      </c>
      <c r="L12" s="147">
        <v>9</v>
      </c>
      <c r="M12" s="148">
        <f t="shared" si="2"/>
        <v>1000</v>
      </c>
      <c r="N12" s="144">
        <f t="shared" si="3"/>
        <v>71</v>
      </c>
      <c r="O12" s="149">
        <f t="shared" si="4"/>
        <v>71</v>
      </c>
      <c r="P12" s="150">
        <v>17</v>
      </c>
      <c r="Q12" s="151">
        <v>0</v>
      </c>
      <c r="R12" s="152">
        <v>5</v>
      </c>
      <c r="S12" s="153">
        <v>2</v>
      </c>
      <c r="T12" s="154">
        <v>1</v>
      </c>
      <c r="U12" s="155">
        <v>0</v>
      </c>
      <c r="V12" s="152">
        <v>12</v>
      </c>
      <c r="W12" s="155">
        <v>0</v>
      </c>
      <c r="X12" s="154">
        <v>7</v>
      </c>
      <c r="Y12" s="155">
        <v>2</v>
      </c>
      <c r="Z12" s="154">
        <v>10</v>
      </c>
      <c r="AA12" s="155">
        <v>1</v>
      </c>
      <c r="AB12" s="154">
        <v>4</v>
      </c>
      <c r="AC12" s="153">
        <v>2</v>
      </c>
      <c r="AD12" s="169">
        <v>13</v>
      </c>
      <c r="AE12" s="151">
        <v>0</v>
      </c>
      <c r="AF12" s="156">
        <v>3</v>
      </c>
      <c r="AG12" s="153">
        <v>0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7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14</v>
      </c>
      <c r="BB12" s="162">
        <f t="shared" si="17"/>
        <v>5</v>
      </c>
      <c r="BC12" s="162">
        <f t="shared" si="18"/>
        <v>9</v>
      </c>
      <c r="BD12" s="163">
        <f t="shared" si="19"/>
        <v>5</v>
      </c>
      <c r="BE12" s="162">
        <f t="shared" si="20"/>
        <v>0</v>
      </c>
      <c r="BF12" s="162">
        <f t="shared" si="21"/>
        <v>9</v>
      </c>
      <c r="BG12" s="162">
        <f t="shared" si="22"/>
        <v>6</v>
      </c>
      <c r="BH12" s="162">
        <f t="shared" si="23"/>
        <v>13</v>
      </c>
      <c r="BI12" s="162">
        <f t="shared" si="24"/>
        <v>10</v>
      </c>
      <c r="BJ12" s="162">
        <f t="shared" si="25"/>
        <v>0</v>
      </c>
      <c r="BK12" s="162">
        <f t="shared" si="26"/>
        <v>0</v>
      </c>
      <c r="BL12" s="164">
        <f t="shared" si="31"/>
        <v>71</v>
      </c>
      <c r="BM12" s="158">
        <f t="shared" si="32"/>
        <v>0</v>
      </c>
      <c r="BN12" s="158">
        <f t="shared" si="33"/>
        <v>14</v>
      </c>
      <c r="BO12" s="165">
        <f t="shared" si="28"/>
        <v>71</v>
      </c>
      <c r="BP12" s="86"/>
    </row>
    <row r="13" spans="1:68" ht="15" x14ac:dyDescent="0.2">
      <c r="A13" s="137">
        <v>9</v>
      </c>
      <c r="B13" s="138" t="s">
        <v>61</v>
      </c>
      <c r="C13" s="208" t="s">
        <v>37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14.96</v>
      </c>
      <c r="I13" s="144">
        <f t="shared" si="30"/>
        <v>0</v>
      </c>
      <c r="J13" s="145">
        <v>13</v>
      </c>
      <c r="K13" s="146">
        <v>8</v>
      </c>
      <c r="L13" s="147">
        <v>9</v>
      </c>
      <c r="M13" s="148">
        <f t="shared" si="2"/>
        <v>1000</v>
      </c>
      <c r="N13" s="144">
        <f t="shared" si="3"/>
        <v>67</v>
      </c>
      <c r="O13" s="149">
        <f t="shared" si="4"/>
        <v>67</v>
      </c>
      <c r="P13" s="150">
        <v>18</v>
      </c>
      <c r="Q13" s="151">
        <v>0</v>
      </c>
      <c r="R13" s="152">
        <v>4</v>
      </c>
      <c r="S13" s="153">
        <v>1</v>
      </c>
      <c r="T13" s="154">
        <v>5</v>
      </c>
      <c r="U13" s="155">
        <v>2</v>
      </c>
      <c r="V13" s="152">
        <v>11</v>
      </c>
      <c r="W13" s="155">
        <v>0</v>
      </c>
      <c r="X13" s="154">
        <v>10</v>
      </c>
      <c r="Y13" s="155">
        <v>1</v>
      </c>
      <c r="Z13" s="154">
        <v>2</v>
      </c>
      <c r="AA13" s="155">
        <v>0</v>
      </c>
      <c r="AB13" s="154">
        <v>7</v>
      </c>
      <c r="AC13" s="153">
        <v>2</v>
      </c>
      <c r="AD13" s="169">
        <v>14</v>
      </c>
      <c r="AE13" s="151">
        <v>0</v>
      </c>
      <c r="AF13" s="156">
        <v>12</v>
      </c>
      <c r="AG13" s="153">
        <v>2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8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14</v>
      </c>
      <c r="BB13" s="162">
        <f t="shared" si="17"/>
        <v>6</v>
      </c>
      <c r="BC13" s="162">
        <f t="shared" si="18"/>
        <v>5</v>
      </c>
      <c r="BD13" s="163">
        <f t="shared" si="19"/>
        <v>10</v>
      </c>
      <c r="BE13" s="162">
        <f t="shared" si="20"/>
        <v>9</v>
      </c>
      <c r="BF13" s="162">
        <f t="shared" si="21"/>
        <v>9</v>
      </c>
      <c r="BG13" s="162">
        <f t="shared" si="22"/>
        <v>0</v>
      </c>
      <c r="BH13" s="162">
        <f t="shared" si="23"/>
        <v>9</v>
      </c>
      <c r="BI13" s="162">
        <f t="shared" si="24"/>
        <v>5</v>
      </c>
      <c r="BJ13" s="162">
        <f t="shared" si="25"/>
        <v>0</v>
      </c>
      <c r="BK13" s="162">
        <f t="shared" si="26"/>
        <v>0</v>
      </c>
      <c r="BL13" s="164">
        <f t="shared" si="31"/>
        <v>67</v>
      </c>
      <c r="BM13" s="158">
        <f t="shared" si="32"/>
        <v>0</v>
      </c>
      <c r="BN13" s="158">
        <f t="shared" si="33"/>
        <v>14</v>
      </c>
      <c r="BO13" s="165">
        <f t="shared" si="28"/>
        <v>67</v>
      </c>
      <c r="BP13" s="86"/>
    </row>
    <row r="14" spans="1:68" ht="15" x14ac:dyDescent="0.2">
      <c r="A14" s="137">
        <v>10</v>
      </c>
      <c r="B14" s="138" t="s">
        <v>65</v>
      </c>
      <c r="C14" s="208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15.84</v>
      </c>
      <c r="I14" s="144">
        <f t="shared" si="30"/>
        <v>0</v>
      </c>
      <c r="J14" s="145">
        <v>12</v>
      </c>
      <c r="K14" s="146">
        <v>9</v>
      </c>
      <c r="L14" s="147">
        <v>9</v>
      </c>
      <c r="M14" s="148">
        <f t="shared" si="2"/>
        <v>1000</v>
      </c>
      <c r="N14" s="144">
        <f t="shared" si="3"/>
        <v>74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0</v>
      </c>
      <c r="T14" s="154">
        <v>12</v>
      </c>
      <c r="U14" s="155">
        <v>2</v>
      </c>
      <c r="V14" s="152">
        <v>3</v>
      </c>
      <c r="W14" s="155">
        <v>1</v>
      </c>
      <c r="X14" s="154">
        <v>9</v>
      </c>
      <c r="Y14" s="155">
        <v>1</v>
      </c>
      <c r="Z14" s="154">
        <v>8</v>
      </c>
      <c r="AA14" s="155">
        <v>1</v>
      </c>
      <c r="AB14" s="154">
        <v>5</v>
      </c>
      <c r="AC14" s="153">
        <v>2</v>
      </c>
      <c r="AD14" s="150">
        <v>15</v>
      </c>
      <c r="AE14" s="151">
        <v>0</v>
      </c>
      <c r="AF14" s="156">
        <v>4</v>
      </c>
      <c r="AG14" s="153">
        <v>2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9</v>
      </c>
      <c r="BB14" s="162">
        <f t="shared" si="17"/>
        <v>10</v>
      </c>
      <c r="BC14" s="162">
        <f t="shared" si="18"/>
        <v>5</v>
      </c>
      <c r="BD14" s="163">
        <f t="shared" si="19"/>
        <v>10</v>
      </c>
      <c r="BE14" s="162">
        <f t="shared" si="20"/>
        <v>8</v>
      </c>
      <c r="BF14" s="162">
        <f t="shared" si="21"/>
        <v>7</v>
      </c>
      <c r="BG14" s="162">
        <f t="shared" si="22"/>
        <v>5</v>
      </c>
      <c r="BH14" s="162">
        <f t="shared" si="23"/>
        <v>14</v>
      </c>
      <c r="BI14" s="162">
        <f t="shared" si="24"/>
        <v>6</v>
      </c>
      <c r="BJ14" s="162">
        <f t="shared" si="25"/>
        <v>0</v>
      </c>
      <c r="BK14" s="162">
        <f t="shared" si="26"/>
        <v>0</v>
      </c>
      <c r="BL14" s="164">
        <f t="shared" si="31"/>
        <v>74</v>
      </c>
      <c r="BM14" s="158">
        <f t="shared" si="32"/>
        <v>5</v>
      </c>
      <c r="BN14" s="158">
        <f t="shared" si="33"/>
        <v>14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74</v>
      </c>
      <c r="C15" s="207" t="s">
        <v>21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21.12</v>
      </c>
      <c r="I15" s="144">
        <f t="shared" si="30"/>
        <v>0</v>
      </c>
      <c r="J15" s="145">
        <v>6</v>
      </c>
      <c r="K15" s="146">
        <v>10</v>
      </c>
      <c r="L15" s="147">
        <v>9</v>
      </c>
      <c r="M15" s="148">
        <f t="shared" si="2"/>
        <v>1000</v>
      </c>
      <c r="N15" s="144">
        <f t="shared" si="3"/>
        <v>77</v>
      </c>
      <c r="O15" s="149">
        <f t="shared" si="4"/>
        <v>77</v>
      </c>
      <c r="P15" s="150">
        <v>2</v>
      </c>
      <c r="Q15" s="151">
        <v>1</v>
      </c>
      <c r="R15" s="152">
        <v>10</v>
      </c>
      <c r="S15" s="153">
        <v>2</v>
      </c>
      <c r="T15" s="154">
        <v>14</v>
      </c>
      <c r="U15" s="155">
        <v>0</v>
      </c>
      <c r="V15" s="152">
        <v>9</v>
      </c>
      <c r="W15" s="155">
        <v>2</v>
      </c>
      <c r="X15" s="154">
        <v>6</v>
      </c>
      <c r="Y15" s="155">
        <v>2</v>
      </c>
      <c r="Z15" s="154">
        <v>15</v>
      </c>
      <c r="AA15" s="155">
        <v>0</v>
      </c>
      <c r="AB15" s="154">
        <v>18</v>
      </c>
      <c r="AC15" s="153">
        <v>0</v>
      </c>
      <c r="AD15" s="167">
        <v>5</v>
      </c>
      <c r="AE15" s="151">
        <v>1</v>
      </c>
      <c r="AF15" s="156">
        <v>7</v>
      </c>
      <c r="AG15" s="153">
        <v>2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10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9</v>
      </c>
      <c r="BC15" s="162">
        <f t="shared" si="18"/>
        <v>9</v>
      </c>
      <c r="BD15" s="163">
        <f t="shared" si="19"/>
        <v>8</v>
      </c>
      <c r="BE15" s="162">
        <f t="shared" si="20"/>
        <v>9</v>
      </c>
      <c r="BF15" s="162">
        <f t="shared" si="21"/>
        <v>14</v>
      </c>
      <c r="BG15" s="162">
        <f t="shared" si="22"/>
        <v>14</v>
      </c>
      <c r="BH15" s="162">
        <f t="shared" si="23"/>
        <v>5</v>
      </c>
      <c r="BI15" s="162">
        <f t="shared" si="24"/>
        <v>0</v>
      </c>
      <c r="BJ15" s="162">
        <f t="shared" si="25"/>
        <v>0</v>
      </c>
      <c r="BK15" s="162">
        <f t="shared" si="26"/>
        <v>0</v>
      </c>
      <c r="BL15" s="164">
        <f t="shared" si="31"/>
        <v>77</v>
      </c>
      <c r="BM15" s="158">
        <f t="shared" si="32"/>
        <v>0</v>
      </c>
      <c r="BN15" s="158">
        <f t="shared" si="33"/>
        <v>14</v>
      </c>
      <c r="BO15" s="165">
        <f t="shared" si="28"/>
        <v>77</v>
      </c>
      <c r="BP15" s="86"/>
    </row>
    <row r="16" spans="1:68" ht="15" x14ac:dyDescent="0.2">
      <c r="A16" s="137">
        <v>12</v>
      </c>
      <c r="B16" s="225" t="s">
        <v>47</v>
      </c>
      <c r="C16" s="208" t="s">
        <v>225</v>
      </c>
      <c r="D16" s="170"/>
      <c r="E16" s="166">
        <f t="shared" si="29"/>
        <v>1000</v>
      </c>
      <c r="F16" s="141">
        <f t="shared" si="0"/>
        <v>0</v>
      </c>
      <c r="G16" s="142">
        <v>1000</v>
      </c>
      <c r="H16" s="143">
        <f t="shared" si="1"/>
        <v>11.44</v>
      </c>
      <c r="I16" s="144">
        <f t="shared" si="30"/>
        <v>0</v>
      </c>
      <c r="J16" s="145">
        <v>17</v>
      </c>
      <c r="K16" s="146">
        <v>5</v>
      </c>
      <c r="L16" s="147">
        <v>9</v>
      </c>
      <c r="M16" s="148">
        <f t="shared" si="2"/>
        <v>1000</v>
      </c>
      <c r="N16" s="144">
        <f t="shared" si="3"/>
        <v>63</v>
      </c>
      <c r="O16" s="149">
        <f t="shared" si="4"/>
        <v>63</v>
      </c>
      <c r="P16" s="150">
        <v>3</v>
      </c>
      <c r="Q16" s="151">
        <v>0</v>
      </c>
      <c r="R16" s="152">
        <v>2</v>
      </c>
      <c r="S16" s="153">
        <v>0</v>
      </c>
      <c r="T16" s="154">
        <v>10</v>
      </c>
      <c r="U16" s="155">
        <v>0</v>
      </c>
      <c r="V16" s="152">
        <v>8</v>
      </c>
      <c r="W16" s="155">
        <v>2</v>
      </c>
      <c r="X16" s="154">
        <v>5</v>
      </c>
      <c r="Y16" s="155">
        <v>1</v>
      </c>
      <c r="Z16" s="154">
        <v>7</v>
      </c>
      <c r="AA16" s="155">
        <v>2</v>
      </c>
      <c r="AB16" s="154">
        <v>6</v>
      </c>
      <c r="AC16" s="153">
        <v>0</v>
      </c>
      <c r="AD16" s="150">
        <v>4</v>
      </c>
      <c r="AE16" s="151">
        <v>0</v>
      </c>
      <c r="AF16" s="156">
        <v>9</v>
      </c>
      <c r="AG16" s="153">
        <v>0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10</v>
      </c>
      <c r="BB16" s="162">
        <f t="shared" si="17"/>
        <v>9</v>
      </c>
      <c r="BC16" s="162">
        <f t="shared" si="18"/>
        <v>9</v>
      </c>
      <c r="BD16" s="163">
        <f t="shared" si="19"/>
        <v>7</v>
      </c>
      <c r="BE16" s="162">
        <f t="shared" si="20"/>
        <v>5</v>
      </c>
      <c r="BF16" s="162">
        <f t="shared" si="21"/>
        <v>0</v>
      </c>
      <c r="BG16" s="162">
        <f t="shared" si="22"/>
        <v>9</v>
      </c>
      <c r="BH16" s="162">
        <f t="shared" si="23"/>
        <v>6</v>
      </c>
      <c r="BI16" s="162">
        <f t="shared" si="24"/>
        <v>8</v>
      </c>
      <c r="BJ16" s="162">
        <f t="shared" si="25"/>
        <v>0</v>
      </c>
      <c r="BK16" s="162">
        <f t="shared" si="26"/>
        <v>0</v>
      </c>
      <c r="BL16" s="164">
        <f t="shared" si="31"/>
        <v>63</v>
      </c>
      <c r="BM16" s="158">
        <f t="shared" si="32"/>
        <v>0</v>
      </c>
      <c r="BN16" s="158">
        <f t="shared" si="33"/>
        <v>10</v>
      </c>
      <c r="BO16" s="165">
        <f t="shared" si="28"/>
        <v>63</v>
      </c>
      <c r="BP16" s="86"/>
    </row>
    <row r="17" spans="1:256" ht="15" x14ac:dyDescent="0.2">
      <c r="A17" s="137">
        <v>13</v>
      </c>
      <c r="B17" s="138" t="s">
        <v>25</v>
      </c>
      <c r="C17" s="209" t="s">
        <v>11</v>
      </c>
      <c r="D17" s="139"/>
      <c r="E17" s="166">
        <f t="shared" si="29"/>
        <v>1020</v>
      </c>
      <c r="F17" s="141">
        <f t="shared" si="0"/>
        <v>20</v>
      </c>
      <c r="G17" s="142">
        <v>1000</v>
      </c>
      <c r="H17" s="143">
        <f t="shared" si="1"/>
        <v>22.88</v>
      </c>
      <c r="I17" s="144">
        <f t="shared" si="30"/>
        <v>0</v>
      </c>
      <c r="J17" s="145">
        <v>4</v>
      </c>
      <c r="K17" s="146">
        <v>13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87</v>
      </c>
      <c r="P17" s="150">
        <v>4</v>
      </c>
      <c r="Q17" s="151">
        <v>2</v>
      </c>
      <c r="R17" s="152">
        <v>16</v>
      </c>
      <c r="S17" s="153">
        <v>2</v>
      </c>
      <c r="T17" s="154">
        <v>17</v>
      </c>
      <c r="U17" s="155">
        <v>2</v>
      </c>
      <c r="V17" s="152">
        <v>15</v>
      </c>
      <c r="W17" s="155">
        <v>0</v>
      </c>
      <c r="X17" s="154">
        <v>18</v>
      </c>
      <c r="Y17" s="155">
        <v>0</v>
      </c>
      <c r="Z17" s="154">
        <v>6</v>
      </c>
      <c r="AA17" s="155">
        <v>2</v>
      </c>
      <c r="AB17" s="154">
        <v>1</v>
      </c>
      <c r="AC17" s="153">
        <v>1</v>
      </c>
      <c r="AD17" s="150">
        <v>8</v>
      </c>
      <c r="AE17" s="151">
        <v>2</v>
      </c>
      <c r="AF17" s="156">
        <v>2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13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6</v>
      </c>
      <c r="BB17" s="162">
        <f t="shared" si="17"/>
        <v>11</v>
      </c>
      <c r="BC17" s="162">
        <f t="shared" si="18"/>
        <v>14</v>
      </c>
      <c r="BD17" s="163">
        <f t="shared" si="19"/>
        <v>14</v>
      </c>
      <c r="BE17" s="162">
        <f t="shared" si="20"/>
        <v>14</v>
      </c>
      <c r="BF17" s="162">
        <f t="shared" si="21"/>
        <v>9</v>
      </c>
      <c r="BG17" s="162">
        <f t="shared" si="22"/>
        <v>9</v>
      </c>
      <c r="BH17" s="162">
        <f t="shared" si="23"/>
        <v>7</v>
      </c>
      <c r="BI17" s="162">
        <f t="shared" si="24"/>
        <v>9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6</v>
      </c>
      <c r="BN17" s="158">
        <f t="shared" si="33"/>
        <v>14</v>
      </c>
      <c r="BO17" s="165">
        <f t="shared" si="28"/>
        <v>87</v>
      </c>
      <c r="BP17" s="86"/>
    </row>
    <row r="18" spans="1:256" ht="15" x14ac:dyDescent="0.2">
      <c r="A18" s="137">
        <v>14</v>
      </c>
      <c r="B18" s="225" t="s">
        <v>15</v>
      </c>
      <c r="C18" s="208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18.48</v>
      </c>
      <c r="I18" s="144">
        <f t="shared" si="30"/>
        <v>0</v>
      </c>
      <c r="J18" s="145">
        <v>9</v>
      </c>
      <c r="K18" s="146">
        <v>9</v>
      </c>
      <c r="L18" s="147">
        <v>9</v>
      </c>
      <c r="M18" s="148">
        <f t="shared" si="2"/>
        <v>1000</v>
      </c>
      <c r="N18" s="144">
        <f t="shared" si="3"/>
        <v>93</v>
      </c>
      <c r="O18" s="149">
        <f t="shared" si="4"/>
        <v>88</v>
      </c>
      <c r="P18" s="150">
        <v>5</v>
      </c>
      <c r="Q18" s="151">
        <v>2</v>
      </c>
      <c r="R18" s="152">
        <v>15</v>
      </c>
      <c r="S18" s="153">
        <v>0</v>
      </c>
      <c r="T18" s="154">
        <v>11</v>
      </c>
      <c r="U18" s="155">
        <v>2</v>
      </c>
      <c r="V18" s="152">
        <v>1</v>
      </c>
      <c r="W18" s="155">
        <v>1</v>
      </c>
      <c r="X18" s="154">
        <v>17</v>
      </c>
      <c r="Y18" s="155">
        <v>0</v>
      </c>
      <c r="Z18" s="154">
        <v>3</v>
      </c>
      <c r="AA18" s="155">
        <v>1</v>
      </c>
      <c r="AB18" s="154">
        <v>2</v>
      </c>
      <c r="AC18" s="153">
        <v>1</v>
      </c>
      <c r="AD18" s="150">
        <v>9</v>
      </c>
      <c r="AE18" s="151">
        <v>2</v>
      </c>
      <c r="AF18" s="156">
        <v>18</v>
      </c>
      <c r="AG18" s="153">
        <v>0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9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5</v>
      </c>
      <c r="BB18" s="162">
        <f t="shared" si="17"/>
        <v>14</v>
      </c>
      <c r="BC18" s="162">
        <f t="shared" si="18"/>
        <v>10</v>
      </c>
      <c r="BD18" s="163">
        <f t="shared" si="19"/>
        <v>9</v>
      </c>
      <c r="BE18" s="162">
        <f t="shared" si="20"/>
        <v>14</v>
      </c>
      <c r="BF18" s="162">
        <f t="shared" si="21"/>
        <v>10</v>
      </c>
      <c r="BG18" s="162">
        <f t="shared" si="22"/>
        <v>9</v>
      </c>
      <c r="BH18" s="162">
        <f t="shared" si="23"/>
        <v>8</v>
      </c>
      <c r="BI18" s="162">
        <f t="shared" si="24"/>
        <v>14</v>
      </c>
      <c r="BJ18" s="162">
        <f t="shared" si="25"/>
        <v>0</v>
      </c>
      <c r="BK18" s="162">
        <f t="shared" si="26"/>
        <v>0</v>
      </c>
      <c r="BL18" s="164">
        <f t="shared" si="31"/>
        <v>93</v>
      </c>
      <c r="BM18" s="158">
        <f t="shared" si="32"/>
        <v>5</v>
      </c>
      <c r="BN18" s="158">
        <f t="shared" si="33"/>
        <v>14</v>
      </c>
      <c r="BO18" s="165">
        <f t="shared" si="28"/>
        <v>88</v>
      </c>
      <c r="BP18" s="86"/>
    </row>
    <row r="19" spans="1:256" ht="15" x14ac:dyDescent="0.2">
      <c r="A19" s="137">
        <v>15</v>
      </c>
      <c r="B19" s="138" t="s">
        <v>28</v>
      </c>
      <c r="C19" s="208" t="s">
        <v>14</v>
      </c>
      <c r="D19" s="139"/>
      <c r="E19" s="166">
        <f t="shared" si="29"/>
        <v>1030</v>
      </c>
      <c r="F19" s="141">
        <f t="shared" si="0"/>
        <v>30</v>
      </c>
      <c r="G19" s="142">
        <v>1000</v>
      </c>
      <c r="H19" s="143">
        <f t="shared" si="1"/>
        <v>25.52</v>
      </c>
      <c r="I19" s="144">
        <f t="shared" si="30"/>
        <v>0</v>
      </c>
      <c r="J19" s="171">
        <v>1</v>
      </c>
      <c r="K19" s="146">
        <v>14</v>
      </c>
      <c r="L19" s="147">
        <v>9</v>
      </c>
      <c r="M19" s="148">
        <f t="shared" si="2"/>
        <v>1000</v>
      </c>
      <c r="N19" s="144">
        <f t="shared" si="3"/>
        <v>98</v>
      </c>
      <c r="O19" s="149">
        <f t="shared" si="4"/>
        <v>89</v>
      </c>
      <c r="P19" s="150">
        <v>6</v>
      </c>
      <c r="Q19" s="151">
        <v>2</v>
      </c>
      <c r="R19" s="152">
        <v>14</v>
      </c>
      <c r="S19" s="153">
        <v>2</v>
      </c>
      <c r="T19" s="154">
        <v>18</v>
      </c>
      <c r="U19" s="155">
        <v>2</v>
      </c>
      <c r="V19" s="152">
        <v>13</v>
      </c>
      <c r="W19" s="155">
        <v>2</v>
      </c>
      <c r="X19" s="154">
        <v>16</v>
      </c>
      <c r="Y19" s="155">
        <v>0</v>
      </c>
      <c r="Z19" s="154">
        <v>11</v>
      </c>
      <c r="AA19" s="155">
        <v>2</v>
      </c>
      <c r="AB19" s="154">
        <v>17</v>
      </c>
      <c r="AC19" s="153">
        <v>0</v>
      </c>
      <c r="AD19" s="150">
        <v>10</v>
      </c>
      <c r="AE19" s="151">
        <v>2</v>
      </c>
      <c r="AF19" s="156">
        <v>1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14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9</v>
      </c>
      <c r="BB19" s="162">
        <f t="shared" si="17"/>
        <v>9</v>
      </c>
      <c r="BC19" s="162">
        <f t="shared" si="18"/>
        <v>14</v>
      </c>
      <c r="BD19" s="163">
        <f t="shared" si="19"/>
        <v>13</v>
      </c>
      <c r="BE19" s="162">
        <f t="shared" si="20"/>
        <v>11</v>
      </c>
      <c r="BF19" s="162">
        <f t="shared" si="21"/>
        <v>10</v>
      </c>
      <c r="BG19" s="162">
        <f t="shared" si="22"/>
        <v>14</v>
      </c>
      <c r="BH19" s="162">
        <f t="shared" si="23"/>
        <v>9</v>
      </c>
      <c r="BI19" s="162">
        <f t="shared" si="24"/>
        <v>9</v>
      </c>
      <c r="BJ19" s="162">
        <f t="shared" si="25"/>
        <v>0</v>
      </c>
      <c r="BK19" s="162">
        <f t="shared" si="26"/>
        <v>0</v>
      </c>
      <c r="BL19" s="164">
        <f t="shared" si="31"/>
        <v>98</v>
      </c>
      <c r="BM19" s="158">
        <f t="shared" si="32"/>
        <v>9</v>
      </c>
      <c r="BN19" s="158">
        <f t="shared" si="33"/>
        <v>14</v>
      </c>
      <c r="BO19" s="165">
        <f t="shared" si="28"/>
        <v>89</v>
      </c>
      <c r="BP19" s="86"/>
    </row>
    <row r="20" spans="1:256" ht="15" x14ac:dyDescent="0.2">
      <c r="A20" s="137">
        <v>16</v>
      </c>
      <c r="B20" s="225" t="s">
        <v>46</v>
      </c>
      <c r="C20" s="208" t="s">
        <v>14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22</v>
      </c>
      <c r="I20" s="144">
        <f t="shared" si="30"/>
        <v>0</v>
      </c>
      <c r="J20" s="145">
        <v>5</v>
      </c>
      <c r="K20" s="146">
        <v>11</v>
      </c>
      <c r="L20" s="147">
        <v>9</v>
      </c>
      <c r="M20" s="148">
        <f t="shared" si="2"/>
        <v>1000</v>
      </c>
      <c r="N20" s="144">
        <f t="shared" si="3"/>
        <v>89</v>
      </c>
      <c r="O20" s="149">
        <f t="shared" si="4"/>
        <v>89</v>
      </c>
      <c r="P20" s="150">
        <v>7</v>
      </c>
      <c r="Q20" s="151">
        <v>2</v>
      </c>
      <c r="R20" s="152">
        <v>13</v>
      </c>
      <c r="S20" s="153">
        <v>0</v>
      </c>
      <c r="T20" s="154">
        <v>2</v>
      </c>
      <c r="U20" s="155">
        <v>1</v>
      </c>
      <c r="V20" s="152">
        <v>4</v>
      </c>
      <c r="W20" s="155">
        <v>2</v>
      </c>
      <c r="X20" s="154">
        <v>15</v>
      </c>
      <c r="Y20" s="155">
        <v>2</v>
      </c>
      <c r="Z20" s="154">
        <v>18</v>
      </c>
      <c r="AA20" s="155">
        <v>1</v>
      </c>
      <c r="AB20" s="154">
        <v>3</v>
      </c>
      <c r="AC20" s="153">
        <v>2</v>
      </c>
      <c r="AD20" s="167">
        <v>1</v>
      </c>
      <c r="AE20" s="151">
        <v>1</v>
      </c>
      <c r="AF20" s="156">
        <v>17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11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0</v>
      </c>
      <c r="BB20" s="162">
        <f t="shared" si="17"/>
        <v>13</v>
      </c>
      <c r="BC20" s="162">
        <f t="shared" si="18"/>
        <v>9</v>
      </c>
      <c r="BD20" s="163">
        <f t="shared" si="19"/>
        <v>6</v>
      </c>
      <c r="BE20" s="162">
        <f t="shared" si="20"/>
        <v>14</v>
      </c>
      <c r="BF20" s="162">
        <f t="shared" si="21"/>
        <v>14</v>
      </c>
      <c r="BG20" s="162">
        <f t="shared" si="22"/>
        <v>10</v>
      </c>
      <c r="BH20" s="162">
        <f t="shared" si="23"/>
        <v>9</v>
      </c>
      <c r="BI20" s="162">
        <f t="shared" si="24"/>
        <v>14</v>
      </c>
      <c r="BJ20" s="162">
        <f t="shared" si="25"/>
        <v>0</v>
      </c>
      <c r="BK20" s="162">
        <f t="shared" si="26"/>
        <v>0</v>
      </c>
      <c r="BL20" s="164">
        <f t="shared" si="31"/>
        <v>89</v>
      </c>
      <c r="BM20" s="158">
        <f t="shared" si="32"/>
        <v>0</v>
      </c>
      <c r="BN20" s="158">
        <f t="shared" si="33"/>
        <v>14</v>
      </c>
      <c r="BO20" s="165">
        <f t="shared" si="28"/>
        <v>89</v>
      </c>
      <c r="BP20" s="86"/>
    </row>
    <row r="21" spans="1:256" ht="15" x14ac:dyDescent="0.2">
      <c r="A21" s="137">
        <v>17</v>
      </c>
      <c r="B21" s="138" t="s">
        <v>24</v>
      </c>
      <c r="C21" s="209" t="s">
        <v>11</v>
      </c>
      <c r="D21" s="139"/>
      <c r="E21" s="166">
        <f t="shared" si="29"/>
        <v>1030</v>
      </c>
      <c r="F21" s="141">
        <f t="shared" si="0"/>
        <v>30</v>
      </c>
      <c r="G21" s="142">
        <v>1000</v>
      </c>
      <c r="H21" s="143">
        <f t="shared" si="1"/>
        <v>23.76</v>
      </c>
      <c r="I21" s="144">
        <f t="shared" si="30"/>
        <v>0</v>
      </c>
      <c r="J21" s="171">
        <v>3</v>
      </c>
      <c r="K21" s="146">
        <v>14</v>
      </c>
      <c r="L21" s="147">
        <v>9</v>
      </c>
      <c r="M21" s="148">
        <f t="shared" si="2"/>
        <v>1000</v>
      </c>
      <c r="N21" s="144">
        <f t="shared" si="3"/>
        <v>96</v>
      </c>
      <c r="O21" s="149">
        <f t="shared" si="4"/>
        <v>89</v>
      </c>
      <c r="P21" s="150">
        <v>8</v>
      </c>
      <c r="Q21" s="151">
        <v>2</v>
      </c>
      <c r="R21" s="152">
        <v>3</v>
      </c>
      <c r="S21" s="153">
        <v>2</v>
      </c>
      <c r="T21" s="154">
        <v>13</v>
      </c>
      <c r="U21" s="155">
        <v>0</v>
      </c>
      <c r="V21" s="152">
        <v>6</v>
      </c>
      <c r="W21" s="155">
        <v>1</v>
      </c>
      <c r="X21" s="154">
        <v>14</v>
      </c>
      <c r="Y21" s="155">
        <v>2</v>
      </c>
      <c r="Z21" s="154">
        <v>1</v>
      </c>
      <c r="AA21" s="155">
        <v>2</v>
      </c>
      <c r="AB21" s="154">
        <v>15</v>
      </c>
      <c r="AC21" s="153">
        <v>2</v>
      </c>
      <c r="AD21" s="150">
        <v>18</v>
      </c>
      <c r="AE21" s="151">
        <v>1</v>
      </c>
      <c r="AF21" s="156">
        <v>16</v>
      </c>
      <c r="AG21" s="153">
        <v>2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14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7</v>
      </c>
      <c r="BB21" s="162">
        <f t="shared" si="17"/>
        <v>10</v>
      </c>
      <c r="BC21" s="162">
        <f t="shared" si="18"/>
        <v>13</v>
      </c>
      <c r="BD21" s="163">
        <f t="shared" si="19"/>
        <v>9</v>
      </c>
      <c r="BE21" s="162">
        <f t="shared" si="20"/>
        <v>9</v>
      </c>
      <c r="BF21" s="162">
        <f t="shared" si="21"/>
        <v>9</v>
      </c>
      <c r="BG21" s="162">
        <f t="shared" si="22"/>
        <v>14</v>
      </c>
      <c r="BH21" s="162">
        <f t="shared" si="23"/>
        <v>14</v>
      </c>
      <c r="BI21" s="162">
        <f t="shared" si="24"/>
        <v>11</v>
      </c>
      <c r="BJ21" s="162">
        <f t="shared" si="25"/>
        <v>0</v>
      </c>
      <c r="BK21" s="162">
        <f t="shared" si="26"/>
        <v>0</v>
      </c>
      <c r="BL21" s="164">
        <f t="shared" si="31"/>
        <v>96</v>
      </c>
      <c r="BM21" s="158">
        <f t="shared" si="32"/>
        <v>7</v>
      </c>
      <c r="BN21" s="158">
        <f t="shared" si="33"/>
        <v>14</v>
      </c>
      <c r="BO21" s="165">
        <f t="shared" si="28"/>
        <v>89</v>
      </c>
      <c r="BP21" s="86"/>
    </row>
    <row r="22" spans="1:256" ht="15" x14ac:dyDescent="0.2">
      <c r="A22" s="137">
        <v>18</v>
      </c>
      <c r="B22" s="138" t="s">
        <v>18</v>
      </c>
      <c r="C22" s="208" t="s">
        <v>14</v>
      </c>
      <c r="D22" s="139"/>
      <c r="E22" s="166">
        <f t="shared" si="29"/>
        <v>1030</v>
      </c>
      <c r="F22" s="141">
        <f t="shared" si="0"/>
        <v>30</v>
      </c>
      <c r="G22" s="142">
        <v>1000</v>
      </c>
      <c r="H22" s="143">
        <f t="shared" si="1"/>
        <v>24.64</v>
      </c>
      <c r="I22" s="144">
        <f t="shared" si="30"/>
        <v>0</v>
      </c>
      <c r="J22" s="171">
        <v>2</v>
      </c>
      <c r="K22" s="146">
        <v>14</v>
      </c>
      <c r="L22" s="147">
        <v>9</v>
      </c>
      <c r="M22" s="148">
        <f t="shared" si="2"/>
        <v>1000</v>
      </c>
      <c r="N22" s="144">
        <f t="shared" si="3"/>
        <v>97</v>
      </c>
      <c r="O22" s="149">
        <f t="shared" si="4"/>
        <v>89</v>
      </c>
      <c r="P22" s="150">
        <v>9</v>
      </c>
      <c r="Q22" s="151">
        <v>2</v>
      </c>
      <c r="R22" s="152">
        <v>1</v>
      </c>
      <c r="S22" s="153">
        <v>2</v>
      </c>
      <c r="T22" s="154">
        <v>15</v>
      </c>
      <c r="U22" s="155">
        <v>0</v>
      </c>
      <c r="V22" s="152">
        <v>2</v>
      </c>
      <c r="W22" s="155">
        <v>2</v>
      </c>
      <c r="X22" s="154">
        <v>13</v>
      </c>
      <c r="Y22" s="155">
        <v>2</v>
      </c>
      <c r="Z22" s="154">
        <v>16</v>
      </c>
      <c r="AA22" s="155">
        <v>1</v>
      </c>
      <c r="AB22" s="154">
        <v>11</v>
      </c>
      <c r="AC22" s="153">
        <v>2</v>
      </c>
      <c r="AD22" s="150">
        <v>17</v>
      </c>
      <c r="AE22" s="151">
        <v>1</v>
      </c>
      <c r="AF22" s="156">
        <v>14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14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8</v>
      </c>
      <c r="BB22" s="162">
        <f t="shared" si="17"/>
        <v>9</v>
      </c>
      <c r="BC22" s="162">
        <f t="shared" si="18"/>
        <v>14</v>
      </c>
      <c r="BD22" s="163">
        <f t="shared" si="19"/>
        <v>9</v>
      </c>
      <c r="BE22" s="162">
        <f t="shared" si="20"/>
        <v>13</v>
      </c>
      <c r="BF22" s="162">
        <f t="shared" si="21"/>
        <v>11</v>
      </c>
      <c r="BG22" s="162">
        <f t="shared" si="22"/>
        <v>10</v>
      </c>
      <c r="BH22" s="162">
        <f t="shared" si="23"/>
        <v>14</v>
      </c>
      <c r="BI22" s="162">
        <f t="shared" si="24"/>
        <v>9</v>
      </c>
      <c r="BJ22" s="162">
        <f t="shared" si="25"/>
        <v>0</v>
      </c>
      <c r="BK22" s="162">
        <f t="shared" si="26"/>
        <v>0</v>
      </c>
      <c r="BL22" s="164">
        <f t="shared" si="31"/>
        <v>97</v>
      </c>
      <c r="BM22" s="158">
        <f t="shared" si="32"/>
        <v>8</v>
      </c>
      <c r="BN22" s="158">
        <f t="shared" si="33"/>
        <v>14</v>
      </c>
      <c r="BO22" s="165">
        <f t="shared" si="28"/>
        <v>89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205"/>
    </row>
    <row r="33" spans="1:68" x14ac:dyDescent="0.2">
      <c r="A33" s="80"/>
      <c r="B33" s="80"/>
      <c r="C33" s="204"/>
      <c r="D33" s="80"/>
      <c r="E33" s="80"/>
      <c r="F33" s="80"/>
      <c r="G33" s="80"/>
      <c r="H33" s="80"/>
      <c r="I33" s="80"/>
      <c r="J33" s="80"/>
      <c r="K33" s="80"/>
      <c r="L33" s="80"/>
      <c r="M33" s="204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205"/>
    </row>
    <row r="34" spans="1:68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205"/>
    </row>
    <row r="35" spans="1:68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68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68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68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68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68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68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  <row r="42" spans="1:68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8"/>
      <c r="AM42" s="88"/>
      <c r="AN42" s="88"/>
    </row>
    <row r="43" spans="1:68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8"/>
      <c r="AM43" s="88"/>
      <c r="AN43" s="88"/>
    </row>
    <row r="44" spans="1:68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8"/>
      <c r="AM44" s="88"/>
      <c r="AN44" s="88"/>
    </row>
    <row r="45" spans="1:68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8"/>
      <c r="AM45" s="88"/>
      <c r="AN45" s="88"/>
    </row>
  </sheetData>
  <protectedRanges>
    <protectedRange sqref="L5:L24" name="Diapazons4"/>
    <protectedRange sqref="P5:AK23" name="Diapazons2"/>
    <protectedRange sqref="A3 B23:D23 A25 K23:K25 L23:L24 A5:B22 D5:D22 K5:L22 G5:G23" name="Diapazons1"/>
    <protectedRange sqref="Q3 J5:J24" name="Diapazons3"/>
    <protectedRange sqref="C5:C11" name="Diapazons1_6_2_1_1_1_8_5_1_1_1_1"/>
    <protectedRange sqref="C15" name="Diapazons1_6_2_1_1_1_8_5_1_1_1_1_1"/>
    <protectedRange sqref="C13" name="Diapazons1_4_1"/>
    <protectedRange sqref="C17" name="Diapazons1_5_1_1"/>
    <protectedRange sqref="C21" name="Diapazons1_5_1_2"/>
    <protectedRange sqref="C12" name="Diapazons1_1"/>
    <protectedRange sqref="C14" name="Diapazons1_1_1"/>
    <protectedRange sqref="C18:C20" name="Diapazons1_8_1_1_1"/>
    <protectedRange sqref="C16" name="Diapazons1_8_1_1_2"/>
    <protectedRange sqref="C22" name="Diapazons1_8_1_1_3"/>
    <protectedRange sqref="A1" name="Diapazons1_6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169" priority="94" stopIfTrue="1">
      <formula>A5=0</formula>
    </cfRule>
  </conditionalFormatting>
  <conditionalFormatting sqref="F5:F24">
    <cfRule type="expression" dxfId="168" priority="98" stopIfTrue="1">
      <formula>A5=0</formula>
    </cfRule>
  </conditionalFormatting>
  <conditionalFormatting sqref="H5:H22">
    <cfRule type="expression" dxfId="167" priority="99" stopIfTrue="1">
      <formula>A5=0</formula>
    </cfRule>
  </conditionalFormatting>
  <conditionalFormatting sqref="P5:P22">
    <cfRule type="expression" dxfId="166" priority="100" stopIfTrue="1">
      <formula>A5=0</formula>
    </cfRule>
    <cfRule type="expression" dxfId="165" priority="101" stopIfTrue="1">
      <formula>P5=99</formula>
    </cfRule>
  </conditionalFormatting>
  <conditionalFormatting sqref="M5:M22">
    <cfRule type="expression" dxfId="164" priority="102" stopIfTrue="1">
      <formula>A5=0</formula>
    </cfRule>
  </conditionalFormatting>
  <conditionalFormatting sqref="N5:N22">
    <cfRule type="expression" dxfId="163" priority="103" stopIfTrue="1">
      <formula>A5=0</formula>
    </cfRule>
  </conditionalFormatting>
  <conditionalFormatting sqref="O5:O22">
    <cfRule type="expression" dxfId="162" priority="104" stopIfTrue="1">
      <formula>A5=0</formula>
    </cfRule>
  </conditionalFormatting>
  <conditionalFormatting sqref="Q5:Q22">
    <cfRule type="expression" dxfId="161" priority="105" stopIfTrue="1">
      <formula>A5=0</formula>
    </cfRule>
  </conditionalFormatting>
  <conditionalFormatting sqref="S5:S22">
    <cfRule type="expression" dxfId="160" priority="106" stopIfTrue="1">
      <formula>A5=0</formula>
    </cfRule>
  </conditionalFormatting>
  <conditionalFormatting sqref="U5:U22">
    <cfRule type="expression" dxfId="159" priority="107" stopIfTrue="1">
      <formula>A5=0</formula>
    </cfRule>
  </conditionalFormatting>
  <conditionalFormatting sqref="W5:W22">
    <cfRule type="expression" dxfId="158" priority="108" stopIfTrue="1">
      <formula>A5=0</formula>
    </cfRule>
  </conditionalFormatting>
  <conditionalFormatting sqref="Y5:Y22">
    <cfRule type="expression" dxfId="157" priority="109" stopIfTrue="1">
      <formula>A5=0</formula>
    </cfRule>
  </conditionalFormatting>
  <conditionalFormatting sqref="AA5:AA22">
    <cfRule type="expression" dxfId="156" priority="110" stopIfTrue="1">
      <formula>A5=0</formula>
    </cfRule>
  </conditionalFormatting>
  <conditionalFormatting sqref="B5:B22">
    <cfRule type="expression" dxfId="155" priority="111" stopIfTrue="1">
      <formula>J5=1</formula>
    </cfRule>
    <cfRule type="expression" dxfId="154" priority="112" stopIfTrue="1">
      <formula>J5=2</formula>
    </cfRule>
    <cfRule type="expression" dxfId="153" priority="113" stopIfTrue="1">
      <formula>J5=3</formula>
    </cfRule>
  </conditionalFormatting>
  <conditionalFormatting sqref="AC5:AC22">
    <cfRule type="expression" dxfId="152" priority="118" stopIfTrue="1">
      <formula>A5=0</formula>
    </cfRule>
  </conditionalFormatting>
  <conditionalFormatting sqref="AE5:AE22">
    <cfRule type="expression" dxfId="151" priority="119" stopIfTrue="1">
      <formula>A5=0</formula>
    </cfRule>
  </conditionalFormatting>
  <conditionalFormatting sqref="AG5:AG22">
    <cfRule type="expression" dxfId="150" priority="120" stopIfTrue="1">
      <formula>A5=0</formula>
    </cfRule>
  </conditionalFormatting>
  <conditionalFormatting sqref="AI5:AI22">
    <cfRule type="expression" dxfId="149" priority="121" stopIfTrue="1">
      <formula>A5=0</formula>
    </cfRule>
  </conditionalFormatting>
  <conditionalFormatting sqref="AK5:AK22">
    <cfRule type="expression" dxfId="148" priority="122" stopIfTrue="1">
      <formula>A5=0</formula>
    </cfRule>
  </conditionalFormatting>
  <conditionalFormatting sqref="I5:I22">
    <cfRule type="expression" dxfId="147" priority="123" stopIfTrue="1">
      <formula>A5=0</formula>
    </cfRule>
    <cfRule type="expression" dxfId="146" priority="124" stopIfTrue="1">
      <formula>I5&gt;150</formula>
    </cfRule>
    <cfRule type="expression" dxfId="145" priority="125" stopIfTrue="1">
      <formula>I5&lt;-150</formula>
    </cfRule>
  </conditionalFormatting>
  <conditionalFormatting sqref="R5:R22">
    <cfRule type="expression" dxfId="144" priority="126" stopIfTrue="1">
      <formula>A5=0</formula>
    </cfRule>
    <cfRule type="expression" dxfId="143" priority="127" stopIfTrue="1">
      <formula>R5=99</formula>
    </cfRule>
  </conditionalFormatting>
  <conditionalFormatting sqref="T5:T22">
    <cfRule type="expression" dxfId="142" priority="128" stopIfTrue="1">
      <formula>A5=0</formula>
    </cfRule>
    <cfRule type="expression" dxfId="141" priority="129" stopIfTrue="1">
      <formula>T5=99</formula>
    </cfRule>
  </conditionalFormatting>
  <conditionalFormatting sqref="V5:V22">
    <cfRule type="expression" dxfId="140" priority="130" stopIfTrue="1">
      <formula>A5=0</formula>
    </cfRule>
    <cfRule type="expression" dxfId="139" priority="131" stopIfTrue="1">
      <formula>V5=99</formula>
    </cfRule>
  </conditionalFormatting>
  <conditionalFormatting sqref="X5:X22">
    <cfRule type="expression" dxfId="138" priority="132" stopIfTrue="1">
      <formula>A5=0</formula>
    </cfRule>
    <cfRule type="expression" dxfId="137" priority="133" stopIfTrue="1">
      <formula>X5=99</formula>
    </cfRule>
  </conditionalFormatting>
  <conditionalFormatting sqref="Z5:Z22">
    <cfRule type="expression" dxfId="136" priority="134" stopIfTrue="1">
      <formula>A5=0</formula>
    </cfRule>
    <cfRule type="expression" dxfId="135" priority="135" stopIfTrue="1">
      <formula>Z5=99</formula>
    </cfRule>
  </conditionalFormatting>
  <conditionalFormatting sqref="AB5:AB22">
    <cfRule type="expression" dxfId="134" priority="136" stopIfTrue="1">
      <formula>A5=0</formula>
    </cfRule>
    <cfRule type="expression" dxfId="133" priority="137" stopIfTrue="1">
      <formula>AB5=99</formula>
    </cfRule>
  </conditionalFormatting>
  <conditionalFormatting sqref="AD5:AD22">
    <cfRule type="expression" dxfId="132" priority="138" stopIfTrue="1">
      <formula>A5=0</formula>
    </cfRule>
    <cfRule type="expression" dxfId="131" priority="139" stopIfTrue="1">
      <formula>AD5=99</formula>
    </cfRule>
  </conditionalFormatting>
  <conditionalFormatting sqref="AF5:AF22">
    <cfRule type="expression" dxfId="130" priority="140" stopIfTrue="1">
      <formula>A5=0</formula>
    </cfRule>
    <cfRule type="expression" dxfId="129" priority="141" stopIfTrue="1">
      <formula>AF5=99</formula>
    </cfRule>
  </conditionalFormatting>
  <conditionalFormatting sqref="AH5:AH22">
    <cfRule type="expression" dxfId="128" priority="142" stopIfTrue="1">
      <formula>A5=0</formula>
    </cfRule>
    <cfRule type="expression" dxfId="127" priority="143" stopIfTrue="1">
      <formula>AH5=99</formula>
    </cfRule>
  </conditionalFormatting>
  <conditionalFormatting sqref="AJ5:AJ22">
    <cfRule type="expression" dxfId="126" priority="144" stopIfTrue="1">
      <formula>A5=0</formula>
    </cfRule>
    <cfRule type="expression" dxfId="125" priority="145" stopIfTrue="1">
      <formula>AJ5=99</formula>
    </cfRule>
  </conditionalFormatting>
  <conditionalFormatting sqref="AO5:AO22">
    <cfRule type="expression" dxfId="124" priority="146" stopIfTrue="1">
      <formula>A5=0</formula>
    </cfRule>
  </conditionalFormatting>
  <conditionalFormatting sqref="AP5:AP22">
    <cfRule type="expression" dxfId="123" priority="147" stopIfTrue="1">
      <formula>A5=0</formula>
    </cfRule>
  </conditionalFormatting>
  <conditionalFormatting sqref="AQ5:AQ22">
    <cfRule type="expression" dxfId="122" priority="148" stopIfTrue="1">
      <formula>A5=0</formula>
    </cfRule>
  </conditionalFormatting>
  <conditionalFormatting sqref="AR5:AR22">
    <cfRule type="expression" dxfId="121" priority="149" stopIfTrue="1">
      <formula>A5=0</formula>
    </cfRule>
  </conditionalFormatting>
  <conditionalFormatting sqref="AS5:AS22">
    <cfRule type="expression" dxfId="120" priority="150" stopIfTrue="1">
      <formula>A5=0</formula>
    </cfRule>
  </conditionalFormatting>
  <conditionalFormatting sqref="AT5:AT22">
    <cfRule type="expression" dxfId="119" priority="151" stopIfTrue="1">
      <formula>A5=0</formula>
    </cfRule>
  </conditionalFormatting>
  <conditionalFormatting sqref="AU5:AU22">
    <cfRule type="expression" dxfId="118" priority="152" stopIfTrue="1">
      <formula>A5=0</formula>
    </cfRule>
  </conditionalFormatting>
  <conditionalFormatting sqref="AV5:AV22">
    <cfRule type="expression" dxfId="117" priority="153" stopIfTrue="1">
      <formula>A5=0</formula>
    </cfRule>
  </conditionalFormatting>
  <conditionalFormatting sqref="AW5:AW22">
    <cfRule type="expression" dxfId="116" priority="154" stopIfTrue="1">
      <formula>A5=0</formula>
    </cfRule>
  </conditionalFormatting>
  <conditionalFormatting sqref="AX5:AX22">
    <cfRule type="expression" dxfId="115" priority="155" stopIfTrue="1">
      <formula>A5=0</formula>
    </cfRule>
  </conditionalFormatting>
  <conditionalFormatting sqref="AY5:AY22">
    <cfRule type="expression" dxfId="114" priority="156" stopIfTrue="1">
      <formula>A5=0</formula>
    </cfRule>
  </conditionalFormatting>
  <conditionalFormatting sqref="BA5:BA22">
    <cfRule type="expression" dxfId="113" priority="157" stopIfTrue="1">
      <formula>A5=0</formula>
    </cfRule>
  </conditionalFormatting>
  <conditionalFormatting sqref="BB5:BB22">
    <cfRule type="expression" dxfId="112" priority="158" stopIfTrue="1">
      <formula>A5=0</formula>
    </cfRule>
  </conditionalFormatting>
  <conditionalFormatting sqref="BC5:BC22">
    <cfRule type="expression" dxfId="111" priority="159" stopIfTrue="1">
      <formula>A5=0</formula>
    </cfRule>
  </conditionalFormatting>
  <conditionalFormatting sqref="BD5:BD22">
    <cfRule type="expression" dxfId="110" priority="160" stopIfTrue="1">
      <formula>A5=0</formula>
    </cfRule>
  </conditionalFormatting>
  <conditionalFormatting sqref="BE5:BE22">
    <cfRule type="expression" dxfId="109" priority="161" stopIfTrue="1">
      <formula>A5=0</formula>
    </cfRule>
  </conditionalFormatting>
  <conditionalFormatting sqref="BF5:BF22">
    <cfRule type="expression" dxfId="108" priority="162" stopIfTrue="1">
      <formula>A5=0</formula>
    </cfRule>
  </conditionalFormatting>
  <conditionalFormatting sqref="BG5:BG22">
    <cfRule type="expression" dxfId="107" priority="163" stopIfTrue="1">
      <formula>A5=0</formula>
    </cfRule>
  </conditionalFormatting>
  <conditionalFormatting sqref="BH5:BH22">
    <cfRule type="expression" dxfId="106" priority="164" stopIfTrue="1">
      <formula>A5=0</formula>
    </cfRule>
  </conditionalFormatting>
  <conditionalFormatting sqref="BI5:BI22">
    <cfRule type="expression" dxfId="105" priority="165" stopIfTrue="1">
      <formula>A5=0</formula>
    </cfRule>
  </conditionalFormatting>
  <conditionalFormatting sqref="BJ5:BJ22">
    <cfRule type="expression" dxfId="104" priority="166" stopIfTrue="1">
      <formula>A5=0</formula>
    </cfRule>
  </conditionalFormatting>
  <conditionalFormatting sqref="BK5:BK22">
    <cfRule type="expression" dxfId="103" priority="167" stopIfTrue="1">
      <formula>A5=0</formula>
    </cfRule>
  </conditionalFormatting>
  <conditionalFormatting sqref="BL5:BL22">
    <cfRule type="expression" dxfId="102" priority="168" stopIfTrue="1">
      <formula>A5=0</formula>
    </cfRule>
  </conditionalFormatting>
  <conditionalFormatting sqref="BM5:BM22">
    <cfRule type="expression" dxfId="101" priority="169" stopIfTrue="1">
      <formula>A5=0</formula>
    </cfRule>
  </conditionalFormatting>
  <conditionalFormatting sqref="BN5:BN22">
    <cfRule type="expression" dxfId="100" priority="170" stopIfTrue="1">
      <formula>A5=0</formula>
    </cfRule>
  </conditionalFormatting>
  <conditionalFormatting sqref="BO5:BO22">
    <cfRule type="expression" dxfId="99" priority="171" stopIfTrue="1">
      <formula>A5=0</formula>
    </cfRule>
  </conditionalFormatting>
  <conditionalFormatting sqref="K5:K22">
    <cfRule type="expression" dxfId="98" priority="172" stopIfTrue="1">
      <formula>A5=0</formula>
    </cfRule>
  </conditionalFormatting>
  <conditionalFormatting sqref="Q3:AK3">
    <cfRule type="expression" dxfId="97" priority="97" stopIfTrue="1">
      <formula>$Q$3=0</formula>
    </cfRule>
  </conditionalFormatting>
  <conditionalFormatting sqref="J5:J22">
    <cfRule type="cellIs" dxfId="96" priority="114" stopIfTrue="1" operator="equal">
      <formula>1</formula>
    </cfRule>
    <cfRule type="cellIs" dxfId="95" priority="115" stopIfTrue="1" operator="equal">
      <formula>2</formula>
    </cfRule>
    <cfRule type="cellIs" dxfId="94" priority="116" stopIfTrue="1" operator="equal">
      <formula>3</formula>
    </cfRule>
  </conditionalFormatting>
  <conditionalFormatting sqref="H3">
    <cfRule type="cellIs" dxfId="93" priority="117" stopIfTrue="1" operator="equal">
      <formula>0</formula>
    </cfRule>
  </conditionalFormatting>
  <conditionalFormatting sqref="G27:G30">
    <cfRule type="expression" dxfId="92" priority="90" stopIfTrue="1">
      <formula>A27=0</formula>
    </cfRule>
  </conditionalFormatting>
  <conditionalFormatting sqref="H27:H30">
    <cfRule type="expression" dxfId="91" priority="89" stopIfTrue="1">
      <formula>A27=0</formula>
    </cfRule>
  </conditionalFormatting>
  <conditionalFormatting sqref="J27:J30">
    <cfRule type="expression" dxfId="90" priority="88" stopIfTrue="1">
      <formula>A27=0</formula>
    </cfRule>
  </conditionalFormatting>
  <conditionalFormatting sqref="R27:R31">
    <cfRule type="expression" dxfId="89" priority="86" stopIfTrue="1">
      <formula>A27=0</formula>
    </cfRule>
    <cfRule type="expression" dxfId="88" priority="87" stopIfTrue="1">
      <formula>R27=99</formula>
    </cfRule>
  </conditionalFormatting>
  <conditionalFormatting sqref="O27:O31 AA27:AA31">
    <cfRule type="expression" dxfId="87" priority="85" stopIfTrue="1">
      <formula>A27=0</formula>
    </cfRule>
  </conditionalFormatting>
  <conditionalFormatting sqref="P27:P31">
    <cfRule type="expression" dxfId="86" priority="84" stopIfTrue="1">
      <formula>A27=0</formula>
    </cfRule>
  </conditionalFormatting>
  <conditionalFormatting sqref="S27:S31">
    <cfRule type="expression" dxfId="85" priority="83" stopIfTrue="1">
      <formula>A27=0</formula>
    </cfRule>
  </conditionalFormatting>
  <conditionalFormatting sqref="W27:W31">
    <cfRule type="expression" dxfId="84" priority="82" stopIfTrue="1">
      <formula>A27=0</formula>
    </cfRule>
  </conditionalFormatting>
  <conditionalFormatting sqref="Y27:Y31">
    <cfRule type="expression" dxfId="83" priority="81" stopIfTrue="1">
      <formula>A27=0</formula>
    </cfRule>
  </conditionalFormatting>
  <conditionalFormatting sqref="D27:D30">
    <cfRule type="expression" dxfId="82" priority="78" stopIfTrue="1">
      <formula>L27=1</formula>
    </cfRule>
    <cfRule type="expression" dxfId="81" priority="79" stopIfTrue="1">
      <formula>L27=2</formula>
    </cfRule>
    <cfRule type="expression" dxfId="80" priority="80" stopIfTrue="1">
      <formula>L27=3</formula>
    </cfRule>
  </conditionalFormatting>
  <conditionalFormatting sqref="T27:T31">
    <cfRule type="expression" dxfId="79" priority="76" stopIfTrue="1">
      <formula>A27=0</formula>
    </cfRule>
    <cfRule type="expression" dxfId="78" priority="77" stopIfTrue="1">
      <formula>T27=99</formula>
    </cfRule>
  </conditionalFormatting>
  <conditionalFormatting sqref="V28:V31">
    <cfRule type="expression" dxfId="77" priority="74" stopIfTrue="1">
      <formula>A28=0</formula>
    </cfRule>
    <cfRule type="expression" dxfId="76" priority="75" stopIfTrue="1">
      <formula>V28=99</formula>
    </cfRule>
  </conditionalFormatting>
  <conditionalFormatting sqref="X27:X31">
    <cfRule type="expression" dxfId="75" priority="72" stopIfTrue="1">
      <formula>A27=0</formula>
    </cfRule>
    <cfRule type="expression" dxfId="74" priority="73" stopIfTrue="1">
      <formula>X27=99</formula>
    </cfRule>
  </conditionalFormatting>
  <conditionalFormatting sqref="Z28:Z31">
    <cfRule type="expression" dxfId="73" priority="70" stopIfTrue="1">
      <formula>A28=0</formula>
    </cfRule>
    <cfRule type="expression" dxfId="72" priority="71" stopIfTrue="1">
      <formula>Z28=99</formula>
    </cfRule>
  </conditionalFormatting>
  <conditionalFormatting sqref="M27:M31">
    <cfRule type="expression" dxfId="71" priority="69" stopIfTrue="1">
      <formula>A27=0</formula>
    </cfRule>
  </conditionalFormatting>
  <conditionalFormatting sqref="L27:L30">
    <cfRule type="cellIs" dxfId="70" priority="66" stopIfTrue="1" operator="equal">
      <formula>1</formula>
    </cfRule>
    <cfRule type="cellIs" dxfId="69" priority="67" stopIfTrue="1" operator="equal">
      <formula>2</formula>
    </cfRule>
    <cfRule type="cellIs" dxfId="68" priority="68" stopIfTrue="1" operator="equal">
      <formula>3</formula>
    </cfRule>
  </conditionalFormatting>
  <conditionalFormatting sqref="G27:G29">
    <cfRule type="expression" dxfId="67" priority="65" stopIfTrue="1">
      <formula>A27=0</formula>
    </cfRule>
  </conditionalFormatting>
  <conditionalFormatting sqref="H27:H30">
    <cfRule type="expression" dxfId="66" priority="64" stopIfTrue="1">
      <formula>A27=0</formula>
    </cfRule>
  </conditionalFormatting>
  <conditionalFormatting sqref="J27:J29">
    <cfRule type="expression" dxfId="65" priority="63" stopIfTrue="1">
      <formula>A27=0</formula>
    </cfRule>
  </conditionalFormatting>
  <conditionalFormatting sqref="R27:R29">
    <cfRule type="expression" dxfId="64" priority="61" stopIfTrue="1">
      <formula>A27=0</formula>
    </cfRule>
    <cfRule type="expression" dxfId="63" priority="62" stopIfTrue="1">
      <formula>R27=99</formula>
    </cfRule>
  </conditionalFormatting>
  <conditionalFormatting sqref="O27:O29">
    <cfRule type="expression" dxfId="62" priority="60" stopIfTrue="1">
      <formula>A27=0</formula>
    </cfRule>
  </conditionalFormatting>
  <conditionalFormatting sqref="P27:P29">
    <cfRule type="expression" dxfId="61" priority="59" stopIfTrue="1">
      <formula>A27=0</formula>
    </cfRule>
  </conditionalFormatting>
  <conditionalFormatting sqref="Q27:Q31">
    <cfRule type="expression" dxfId="60" priority="58" stopIfTrue="1">
      <formula>A27=0</formula>
    </cfRule>
  </conditionalFormatting>
  <conditionalFormatting sqref="S27:S29">
    <cfRule type="expression" dxfId="59" priority="57" stopIfTrue="1">
      <formula>A27=0</formula>
    </cfRule>
  </conditionalFormatting>
  <conditionalFormatting sqref="U27:U31">
    <cfRule type="expression" dxfId="58" priority="56" stopIfTrue="1">
      <formula>A27=0</formula>
    </cfRule>
  </conditionalFormatting>
  <conditionalFormatting sqref="W27:W29">
    <cfRule type="expression" dxfId="57" priority="55" stopIfTrue="1">
      <formula>A27=0</formula>
    </cfRule>
  </conditionalFormatting>
  <conditionalFormatting sqref="Y27:Y29">
    <cfRule type="expression" dxfId="56" priority="54" stopIfTrue="1">
      <formula>A27=0</formula>
    </cfRule>
  </conditionalFormatting>
  <conditionalFormatting sqref="D27:D29">
    <cfRule type="expression" dxfId="55" priority="51" stopIfTrue="1">
      <formula>L27=1</formula>
    </cfRule>
    <cfRule type="expression" dxfId="54" priority="52" stopIfTrue="1">
      <formula>L27=2</formula>
    </cfRule>
    <cfRule type="expression" dxfId="53" priority="53" stopIfTrue="1">
      <formula>L27=3</formula>
    </cfRule>
  </conditionalFormatting>
  <conditionalFormatting sqref="T27:T29">
    <cfRule type="expression" dxfId="52" priority="49" stopIfTrue="1">
      <formula>A27=0</formula>
    </cfRule>
    <cfRule type="expression" dxfId="51" priority="50" stopIfTrue="1">
      <formula>T27=99</formula>
    </cfRule>
  </conditionalFormatting>
  <conditionalFormatting sqref="V28:V29">
    <cfRule type="expression" dxfId="50" priority="47" stopIfTrue="1">
      <formula>A28=0</formula>
    </cfRule>
    <cfRule type="expression" dxfId="49" priority="48" stopIfTrue="1">
      <formula>V28=99</formula>
    </cfRule>
  </conditionalFormatting>
  <conditionalFormatting sqref="X27:X29">
    <cfRule type="expression" dxfId="48" priority="45" stopIfTrue="1">
      <formula>A27=0</formula>
    </cfRule>
    <cfRule type="expression" dxfId="47" priority="46" stopIfTrue="1">
      <formula>X27=99</formula>
    </cfRule>
  </conditionalFormatting>
  <conditionalFormatting sqref="Z28:Z29">
    <cfRule type="expression" dxfId="46" priority="43" stopIfTrue="1">
      <formula>A28=0</formula>
    </cfRule>
    <cfRule type="expression" dxfId="45" priority="44" stopIfTrue="1">
      <formula>Z28=99</formula>
    </cfRule>
  </conditionalFormatting>
  <conditionalFormatting sqref="M27:M29">
    <cfRule type="expression" dxfId="44" priority="42" stopIfTrue="1">
      <formula>A27=0</formula>
    </cfRule>
  </conditionalFormatting>
  <conditionalFormatting sqref="G27:G30">
    <cfRule type="expression" dxfId="43" priority="41" stopIfTrue="1">
      <formula>A27=0</formula>
    </cfRule>
  </conditionalFormatting>
  <conditionalFormatting sqref="H27:H30">
    <cfRule type="expression" dxfId="42" priority="40" stopIfTrue="1">
      <formula>A27=0</formula>
    </cfRule>
  </conditionalFormatting>
  <conditionalFormatting sqref="J27:J30">
    <cfRule type="expression" dxfId="41" priority="39" stopIfTrue="1">
      <formula>A27=0</formula>
    </cfRule>
  </conditionalFormatting>
  <conditionalFormatting sqref="R27:R31">
    <cfRule type="expression" dxfId="40" priority="37" stopIfTrue="1">
      <formula>A27=0</formula>
    </cfRule>
    <cfRule type="expression" dxfId="39" priority="38" stopIfTrue="1">
      <formula>R27=99</formula>
    </cfRule>
  </conditionalFormatting>
  <conditionalFormatting sqref="O27:O31">
    <cfRule type="expression" dxfId="38" priority="36" stopIfTrue="1">
      <formula>A27=0</formula>
    </cfRule>
  </conditionalFormatting>
  <conditionalFormatting sqref="P27:P31">
    <cfRule type="expression" dxfId="37" priority="35" stopIfTrue="1">
      <formula>A27=0</formula>
    </cfRule>
  </conditionalFormatting>
  <conditionalFormatting sqref="Q27:Q31">
    <cfRule type="expression" dxfId="36" priority="34" stopIfTrue="1">
      <formula>A27=0</formula>
    </cfRule>
  </conditionalFormatting>
  <conditionalFormatting sqref="S27:S31">
    <cfRule type="expression" dxfId="35" priority="33" stopIfTrue="1">
      <formula>A27=0</formula>
    </cfRule>
  </conditionalFormatting>
  <conditionalFormatting sqref="U27:U31">
    <cfRule type="expression" dxfId="34" priority="32" stopIfTrue="1">
      <formula>A27=0</formula>
    </cfRule>
  </conditionalFormatting>
  <conditionalFormatting sqref="W27:W31">
    <cfRule type="expression" dxfId="33" priority="31" stopIfTrue="1">
      <formula>A27=0</formula>
    </cfRule>
  </conditionalFormatting>
  <conditionalFormatting sqref="Y27:Y31">
    <cfRule type="expression" dxfId="32" priority="30" stopIfTrue="1">
      <formula>A27=0</formula>
    </cfRule>
  </conditionalFormatting>
  <conditionalFormatting sqref="D27:D30">
    <cfRule type="expression" dxfId="31" priority="27" stopIfTrue="1">
      <formula>L27=1</formula>
    </cfRule>
    <cfRule type="expression" dxfId="30" priority="28" stopIfTrue="1">
      <formula>L27=2</formula>
    </cfRule>
    <cfRule type="expression" dxfId="29" priority="29" stopIfTrue="1">
      <formula>L27=3</formula>
    </cfRule>
  </conditionalFormatting>
  <conditionalFormatting sqref="T27:T31">
    <cfRule type="expression" dxfId="28" priority="25" stopIfTrue="1">
      <formula>A27=0</formula>
    </cfRule>
    <cfRule type="expression" dxfId="27" priority="26" stopIfTrue="1">
      <formula>T27=99</formula>
    </cfRule>
  </conditionalFormatting>
  <conditionalFormatting sqref="V28:V31">
    <cfRule type="expression" dxfId="26" priority="23" stopIfTrue="1">
      <formula>A28=0</formula>
    </cfRule>
    <cfRule type="expression" dxfId="25" priority="24" stopIfTrue="1">
      <formula>V28=99</formula>
    </cfRule>
  </conditionalFormatting>
  <conditionalFormatting sqref="X27:X31">
    <cfRule type="expression" dxfId="24" priority="21" stopIfTrue="1">
      <formula>A27=0</formula>
    </cfRule>
    <cfRule type="expression" dxfId="23" priority="22" stopIfTrue="1">
      <formula>X27=99</formula>
    </cfRule>
  </conditionalFormatting>
  <conditionalFormatting sqref="Z28:Z31">
    <cfRule type="expression" dxfId="22" priority="19" stopIfTrue="1">
      <formula>A28=0</formula>
    </cfRule>
    <cfRule type="expression" dxfId="21" priority="20" stopIfTrue="1">
      <formula>Z28=99</formula>
    </cfRule>
  </conditionalFormatting>
  <conditionalFormatting sqref="M27:M31">
    <cfRule type="expression" dxfId="20" priority="18" stopIfTrue="1">
      <formula>A27=0</formula>
    </cfRule>
  </conditionalFormatting>
  <conditionalFormatting sqref="V28:V30 Z28:Z30">
    <cfRule type="expression" dxfId="19" priority="17" stopIfTrue="1">
      <formula>FR26=0</formula>
    </cfRule>
  </conditionalFormatting>
  <conditionalFormatting sqref="F28">
    <cfRule type="expression" dxfId="18" priority="16" stopIfTrue="1">
      <formula>A28=0</formula>
    </cfRule>
  </conditionalFormatting>
  <conditionalFormatting sqref="I28">
    <cfRule type="expression" dxfId="17" priority="15" stopIfTrue="1">
      <formula>E28=0</formula>
    </cfRule>
  </conditionalFormatting>
  <conditionalFormatting sqref="E28">
    <cfRule type="expression" dxfId="16" priority="91" stopIfTrue="1">
      <formula>FW26=0</formula>
    </cfRule>
  </conditionalFormatting>
  <conditionalFormatting sqref="AB27:AF27 AB31:AF31 AB28:AE30">
    <cfRule type="expression" dxfId="15" priority="92" stopIfTrue="1">
      <formula>Q27=0</formula>
    </cfRule>
  </conditionalFormatting>
  <conditionalFormatting sqref="AF28:AF30">
    <cfRule type="expression" dxfId="14" priority="14" stopIfTrue="1">
      <formula>U28=0</formula>
    </cfRule>
  </conditionalFormatting>
  <conditionalFormatting sqref="AP26:AR29">
    <cfRule type="expression" dxfId="13" priority="93" stopIfTrue="1">
      <formula>AB28=0</formula>
    </cfRule>
  </conditionalFormatting>
  <conditionalFormatting sqref="V27">
    <cfRule type="expression" dxfId="12" priority="12" stopIfTrue="1">
      <formula>C27=0</formula>
    </cfRule>
    <cfRule type="expression" dxfId="11" priority="13" stopIfTrue="1">
      <formula>V27=99</formula>
    </cfRule>
  </conditionalFormatting>
  <conditionalFormatting sqref="V27">
    <cfRule type="expression" dxfId="10" priority="10" stopIfTrue="1">
      <formula>C27=0</formula>
    </cfRule>
    <cfRule type="expression" dxfId="9" priority="11" stopIfTrue="1">
      <formula>V27=99</formula>
    </cfRule>
  </conditionalFormatting>
  <conditionalFormatting sqref="V27">
    <cfRule type="expression" dxfId="8" priority="8" stopIfTrue="1">
      <formula>C27=0</formula>
    </cfRule>
    <cfRule type="expression" dxfId="7" priority="9" stopIfTrue="1">
      <formula>V27=99</formula>
    </cfRule>
  </conditionalFormatting>
  <conditionalFormatting sqref="Z27">
    <cfRule type="expression" dxfId="6" priority="6" stopIfTrue="1">
      <formula>G27=0</formula>
    </cfRule>
    <cfRule type="expression" dxfId="5" priority="7" stopIfTrue="1">
      <formula>Z27=99</formula>
    </cfRule>
  </conditionalFormatting>
  <conditionalFormatting sqref="Z27">
    <cfRule type="expression" dxfId="4" priority="4" stopIfTrue="1">
      <formula>G27=0</formula>
    </cfRule>
    <cfRule type="expression" dxfId="3" priority="5" stopIfTrue="1">
      <formula>Z27=99</formula>
    </cfRule>
  </conditionalFormatting>
  <conditionalFormatting sqref="Z27">
    <cfRule type="expression" dxfId="2" priority="2" stopIfTrue="1">
      <formula>G27=0</formula>
    </cfRule>
    <cfRule type="expression" dxfId="1" priority="3" stopIfTrue="1">
      <formula>Z27=99</formula>
    </cfRule>
  </conditionalFormatting>
  <conditionalFormatting sqref="AL26:AO31">
    <cfRule type="expression" dxfId="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dalībnieki</vt:lpstr>
      <vt:lpstr>kopvērtējums</vt:lpstr>
      <vt:lpstr>3.posms</vt:lpstr>
      <vt:lpstr>2.posms</vt:lpstr>
      <vt:lpstr>1.posms</vt:lpstr>
      <vt:lpstr>'1.posms'!Print_Area</vt:lpstr>
      <vt:lpstr>'2.posms'!Print_Area</vt:lpstr>
      <vt:lpstr>'3.posms'!Print_Area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2026-02-08T11:30:09Z</cp:lastPrinted>
  <dcterms:created xsi:type="dcterms:W3CDTF">2026-01-05T17:34:53Z</dcterms:created>
  <dcterms:modified xsi:type="dcterms:W3CDTF">2026-03-07T21:14:27Z</dcterms:modified>
</cp:coreProperties>
</file>