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3"/>
  </bookViews>
  <sheets>
    <sheet name="dalībnieki" sheetId="2" r:id="rId1"/>
    <sheet name="Pāri_21.marts" sheetId="7" r:id="rId2"/>
    <sheet name="kopvērtējums" sheetId="1" r:id="rId3"/>
    <sheet name="4.posms" sheetId="9" r:id="rId4"/>
    <sheet name="3.posms" sheetId="6" r:id="rId5"/>
    <sheet name="2.posms" sheetId="4" r:id="rId6"/>
    <sheet name="1.posms" sheetId="3" r:id="rId7"/>
  </sheets>
  <definedNames>
    <definedName name="_xlnm.Print_Area" localSheetId="6">'1.posms'!$A$1:$AN$45</definedName>
    <definedName name="_xlnm.Print_Area" localSheetId="5">'2.posms'!$A$1:$AN$41</definedName>
    <definedName name="_xlnm.Print_Area" localSheetId="3">'4.posms'!$A$1:$AN$40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9" l="1"/>
  <c r="A22" i="9"/>
  <c r="BK20" i="9"/>
  <c r="BJ20" i="9"/>
  <c r="BI20" i="9"/>
  <c r="BH20" i="9"/>
  <c r="BG20" i="9"/>
  <c r="BF20" i="9"/>
  <c r="BE20" i="9"/>
  <c r="BD20" i="9"/>
  <c r="BC20" i="9"/>
  <c r="BB20" i="9"/>
  <c r="BL20" i="9" s="1"/>
  <c r="BA20" i="9"/>
  <c r="AY20" i="9"/>
  <c r="AX20" i="9"/>
  <c r="AW20" i="9"/>
  <c r="AV20" i="9"/>
  <c r="AU20" i="9"/>
  <c r="AT20" i="9"/>
  <c r="AS20" i="9"/>
  <c r="AR20" i="9"/>
  <c r="AQ20" i="9"/>
  <c r="AP20" i="9"/>
  <c r="AO20" i="9"/>
  <c r="AM20" i="9"/>
  <c r="M20" i="9"/>
  <c r="I20" i="9" s="1"/>
  <c r="F20" i="9" s="1"/>
  <c r="E20" i="9" s="1"/>
  <c r="H20" i="9"/>
  <c r="BK19" i="9"/>
  <c r="BJ19" i="9"/>
  <c r="BI19" i="9"/>
  <c r="BH19" i="9"/>
  <c r="BG19" i="9"/>
  <c r="BF19" i="9"/>
  <c r="BE19" i="9"/>
  <c r="BD19" i="9"/>
  <c r="BC19" i="9"/>
  <c r="BB19" i="9"/>
  <c r="BL19" i="9" s="1"/>
  <c r="BA19" i="9"/>
  <c r="AY19" i="9"/>
  <c r="AX19" i="9"/>
  <c r="AW19" i="9"/>
  <c r="AV19" i="9"/>
  <c r="AU19" i="9"/>
  <c r="AT19" i="9"/>
  <c r="AS19" i="9"/>
  <c r="AR19" i="9"/>
  <c r="AQ19" i="9"/>
  <c r="AP19" i="9"/>
  <c r="AO19" i="9"/>
  <c r="AM19" i="9"/>
  <c r="M19" i="9"/>
  <c r="I19" i="9" s="1"/>
  <c r="F19" i="9" s="1"/>
  <c r="H19" i="9"/>
  <c r="E19" i="9"/>
  <c r="BK18" i="9"/>
  <c r="BJ18" i="9"/>
  <c r="BI18" i="9"/>
  <c r="BH18" i="9"/>
  <c r="BG18" i="9"/>
  <c r="BF18" i="9"/>
  <c r="BE18" i="9"/>
  <c r="BD18" i="9"/>
  <c r="BC18" i="9"/>
  <c r="BB18" i="9"/>
  <c r="BL18" i="9" s="1"/>
  <c r="BA18" i="9"/>
  <c r="AY18" i="9"/>
  <c r="AX18" i="9"/>
  <c r="AW18" i="9"/>
  <c r="AV18" i="9"/>
  <c r="AU18" i="9"/>
  <c r="AT18" i="9"/>
  <c r="AS18" i="9"/>
  <c r="AR18" i="9"/>
  <c r="AQ18" i="9"/>
  <c r="AP18" i="9"/>
  <c r="AO18" i="9"/>
  <c r="M18" i="9" s="1"/>
  <c r="I18" i="9" s="1"/>
  <c r="F18" i="9" s="1"/>
  <c r="E18" i="9" s="1"/>
  <c r="AM18" i="9"/>
  <c r="H18" i="9"/>
  <c r="BK17" i="9"/>
  <c r="BJ17" i="9"/>
  <c r="BI17" i="9"/>
  <c r="BH17" i="9"/>
  <c r="BG17" i="9"/>
  <c r="BF17" i="9"/>
  <c r="BE17" i="9"/>
  <c r="BD17" i="9"/>
  <c r="BC17" i="9"/>
  <c r="BB17" i="9"/>
  <c r="BL17" i="9" s="1"/>
  <c r="BA17" i="9"/>
  <c r="AY17" i="9"/>
  <c r="AX17" i="9"/>
  <c r="AW17" i="9"/>
  <c r="AV17" i="9"/>
  <c r="AU17" i="9"/>
  <c r="AT17" i="9"/>
  <c r="AS17" i="9"/>
  <c r="AR17" i="9"/>
  <c r="AQ17" i="9"/>
  <c r="AP17" i="9"/>
  <c r="AO17" i="9"/>
  <c r="AM17" i="9"/>
  <c r="M17" i="9"/>
  <c r="I17" i="9" s="1"/>
  <c r="F17" i="9" s="1"/>
  <c r="H17" i="9"/>
  <c r="E17" i="9"/>
  <c r="BK16" i="9"/>
  <c r="BJ16" i="9"/>
  <c r="BI16" i="9"/>
  <c r="BH16" i="9"/>
  <c r="BG16" i="9"/>
  <c r="BF16" i="9"/>
  <c r="BE16" i="9"/>
  <c r="BD16" i="9"/>
  <c r="BC16" i="9"/>
  <c r="BB16" i="9"/>
  <c r="BL16" i="9" s="1"/>
  <c r="BA16" i="9"/>
  <c r="AY16" i="9"/>
  <c r="AX16" i="9"/>
  <c r="AW16" i="9"/>
  <c r="AV16" i="9"/>
  <c r="AU16" i="9"/>
  <c r="AT16" i="9"/>
  <c r="AS16" i="9"/>
  <c r="AR16" i="9"/>
  <c r="AQ16" i="9"/>
  <c r="AP16" i="9"/>
  <c r="AO16" i="9"/>
  <c r="M16" i="9" s="1"/>
  <c r="I16" i="9" s="1"/>
  <c r="F16" i="9" s="1"/>
  <c r="E16" i="9" s="1"/>
  <c r="AM16" i="9"/>
  <c r="H16" i="9"/>
  <c r="BK15" i="9"/>
  <c r="BJ15" i="9"/>
  <c r="BI15" i="9"/>
  <c r="BH15" i="9"/>
  <c r="BG15" i="9"/>
  <c r="BF15" i="9"/>
  <c r="BE15" i="9"/>
  <c r="BD15" i="9"/>
  <c r="BC15" i="9"/>
  <c r="BB15" i="9"/>
  <c r="BL15" i="9" s="1"/>
  <c r="BA15" i="9"/>
  <c r="AY15" i="9"/>
  <c r="AX15" i="9"/>
  <c r="AW15" i="9"/>
  <c r="AV15" i="9"/>
  <c r="AU15" i="9"/>
  <c r="AT15" i="9"/>
  <c r="AS15" i="9"/>
  <c r="AR15" i="9"/>
  <c r="AQ15" i="9"/>
  <c r="AP15" i="9"/>
  <c r="AO15" i="9"/>
  <c r="AM15" i="9"/>
  <c r="M15" i="9"/>
  <c r="I15" i="9" s="1"/>
  <c r="F15" i="9" s="1"/>
  <c r="H15" i="9"/>
  <c r="E15" i="9"/>
  <c r="BK14" i="9"/>
  <c r="BJ14" i="9"/>
  <c r="BI14" i="9"/>
  <c r="BH14" i="9"/>
  <c r="BG14" i="9"/>
  <c r="BF14" i="9"/>
  <c r="BE14" i="9"/>
  <c r="BD14" i="9"/>
  <c r="BC14" i="9"/>
  <c r="BB14" i="9"/>
  <c r="BL14" i="9" s="1"/>
  <c r="BA14" i="9"/>
  <c r="AY14" i="9"/>
  <c r="AX14" i="9"/>
  <c r="AW14" i="9"/>
  <c r="AV14" i="9"/>
  <c r="AU14" i="9"/>
  <c r="AT14" i="9"/>
  <c r="AS14" i="9"/>
  <c r="AR14" i="9"/>
  <c r="AQ14" i="9"/>
  <c r="AP14" i="9"/>
  <c r="AO14" i="9"/>
  <c r="M14" i="9" s="1"/>
  <c r="I14" i="9" s="1"/>
  <c r="F14" i="9" s="1"/>
  <c r="E14" i="9" s="1"/>
  <c r="AM14" i="9"/>
  <c r="H14" i="9"/>
  <c r="BK13" i="9"/>
  <c r="BJ13" i="9"/>
  <c r="BI13" i="9"/>
  <c r="BH13" i="9"/>
  <c r="BG13" i="9"/>
  <c r="BF13" i="9"/>
  <c r="BE13" i="9"/>
  <c r="BD13" i="9"/>
  <c r="BC13" i="9"/>
  <c r="BB13" i="9"/>
  <c r="BL13" i="9" s="1"/>
  <c r="BA13" i="9"/>
  <c r="AY13" i="9"/>
  <c r="AX13" i="9"/>
  <c r="AW13" i="9"/>
  <c r="AV13" i="9"/>
  <c r="AU13" i="9"/>
  <c r="AT13" i="9"/>
  <c r="AS13" i="9"/>
  <c r="AR13" i="9"/>
  <c r="AQ13" i="9"/>
  <c r="AP13" i="9"/>
  <c r="AO13" i="9"/>
  <c r="AM13" i="9"/>
  <c r="M13" i="9"/>
  <c r="I13" i="9" s="1"/>
  <c r="F13" i="9" s="1"/>
  <c r="H13" i="9"/>
  <c r="E13" i="9"/>
  <c r="BK12" i="9"/>
  <c r="BJ12" i="9"/>
  <c r="BI12" i="9"/>
  <c r="BH12" i="9"/>
  <c r="BG12" i="9"/>
  <c r="BF12" i="9"/>
  <c r="BE12" i="9"/>
  <c r="BD12" i="9"/>
  <c r="BC12" i="9"/>
  <c r="BB12" i="9"/>
  <c r="BL12" i="9" s="1"/>
  <c r="BA12" i="9"/>
  <c r="AY12" i="9"/>
  <c r="AX12" i="9"/>
  <c r="AW12" i="9"/>
  <c r="AV12" i="9"/>
  <c r="AU12" i="9"/>
  <c r="AT12" i="9"/>
  <c r="AS12" i="9"/>
  <c r="AR12" i="9"/>
  <c r="AQ12" i="9"/>
  <c r="AP12" i="9"/>
  <c r="AO12" i="9"/>
  <c r="M12" i="9" s="1"/>
  <c r="I12" i="9" s="1"/>
  <c r="F12" i="9" s="1"/>
  <c r="E12" i="9" s="1"/>
  <c r="AM12" i="9"/>
  <c r="H12" i="9"/>
  <c r="BK11" i="9"/>
  <c r="BJ11" i="9"/>
  <c r="BI11" i="9"/>
  <c r="BH11" i="9"/>
  <c r="BG11" i="9"/>
  <c r="BF11" i="9"/>
  <c r="BE11" i="9"/>
  <c r="BD11" i="9"/>
  <c r="BC11" i="9"/>
  <c r="BB11" i="9"/>
  <c r="BL11" i="9" s="1"/>
  <c r="BA11" i="9"/>
  <c r="AY11" i="9"/>
  <c r="AX11" i="9"/>
  <c r="AW11" i="9"/>
  <c r="AV11" i="9"/>
  <c r="AU11" i="9"/>
  <c r="AT11" i="9"/>
  <c r="AS11" i="9"/>
  <c r="AR11" i="9"/>
  <c r="AQ11" i="9"/>
  <c r="AP11" i="9"/>
  <c r="AO11" i="9"/>
  <c r="AM11" i="9"/>
  <c r="M11" i="9"/>
  <c r="I11" i="9" s="1"/>
  <c r="F11" i="9" s="1"/>
  <c r="H11" i="9"/>
  <c r="E11" i="9"/>
  <c r="BK10" i="9"/>
  <c r="BJ10" i="9"/>
  <c r="BI10" i="9"/>
  <c r="BH10" i="9"/>
  <c r="BG10" i="9"/>
  <c r="BF10" i="9"/>
  <c r="BE10" i="9"/>
  <c r="BD10" i="9"/>
  <c r="BC10" i="9"/>
  <c r="BB10" i="9"/>
  <c r="BL10" i="9" s="1"/>
  <c r="BA10" i="9"/>
  <c r="AY10" i="9"/>
  <c r="AX10" i="9"/>
  <c r="AW10" i="9"/>
  <c r="AV10" i="9"/>
  <c r="AU10" i="9"/>
  <c r="AT10" i="9"/>
  <c r="AS10" i="9"/>
  <c r="AR10" i="9"/>
  <c r="AQ10" i="9"/>
  <c r="AP10" i="9"/>
  <c r="AO10" i="9"/>
  <c r="M10" i="9" s="1"/>
  <c r="I10" i="9" s="1"/>
  <c r="F10" i="9" s="1"/>
  <c r="E10" i="9" s="1"/>
  <c r="AM10" i="9"/>
  <c r="H10" i="9"/>
  <c r="BK9" i="9"/>
  <c r="BJ9" i="9"/>
  <c r="BI9" i="9"/>
  <c r="BH9" i="9"/>
  <c r="BG9" i="9"/>
  <c r="BF9" i="9"/>
  <c r="BE9" i="9"/>
  <c r="BD9" i="9"/>
  <c r="BC9" i="9"/>
  <c r="BB9" i="9"/>
  <c r="BL9" i="9" s="1"/>
  <c r="BA9" i="9"/>
  <c r="AY9" i="9"/>
  <c r="AX9" i="9"/>
  <c r="AW9" i="9"/>
  <c r="AV9" i="9"/>
  <c r="AU9" i="9"/>
  <c r="AT9" i="9"/>
  <c r="AS9" i="9"/>
  <c r="AR9" i="9"/>
  <c r="AQ9" i="9"/>
  <c r="AP9" i="9"/>
  <c r="AO9" i="9"/>
  <c r="AM9" i="9"/>
  <c r="M9" i="9"/>
  <c r="I9" i="9" s="1"/>
  <c r="F9" i="9" s="1"/>
  <c r="H9" i="9"/>
  <c r="E9" i="9"/>
  <c r="BK8" i="9"/>
  <c r="BJ8" i="9"/>
  <c r="BI8" i="9"/>
  <c r="BH8" i="9"/>
  <c r="BG8" i="9"/>
  <c r="BF8" i="9"/>
  <c r="BE8" i="9"/>
  <c r="BD8" i="9"/>
  <c r="BC8" i="9"/>
  <c r="BB8" i="9"/>
  <c r="BL8" i="9" s="1"/>
  <c r="BA8" i="9"/>
  <c r="AY8" i="9"/>
  <c r="AX8" i="9"/>
  <c r="AW8" i="9"/>
  <c r="AV8" i="9"/>
  <c r="AU8" i="9"/>
  <c r="AT8" i="9"/>
  <c r="AS8" i="9"/>
  <c r="AR8" i="9"/>
  <c r="AQ8" i="9"/>
  <c r="AP8" i="9"/>
  <c r="AO8" i="9"/>
  <c r="M8" i="9" s="1"/>
  <c r="I8" i="9" s="1"/>
  <c r="F8" i="9" s="1"/>
  <c r="E8" i="9" s="1"/>
  <c r="AM8" i="9"/>
  <c r="H8" i="9"/>
  <c r="BK7" i="9"/>
  <c r="BJ7" i="9"/>
  <c r="BI7" i="9"/>
  <c r="BH7" i="9"/>
  <c r="BG7" i="9"/>
  <c r="BF7" i="9"/>
  <c r="BE7" i="9"/>
  <c r="BD7" i="9"/>
  <c r="BC7" i="9"/>
  <c r="BB7" i="9"/>
  <c r="BL7" i="9" s="1"/>
  <c r="BA7" i="9"/>
  <c r="AY7" i="9"/>
  <c r="AX7" i="9"/>
  <c r="AW7" i="9"/>
  <c r="AV7" i="9"/>
  <c r="AU7" i="9"/>
  <c r="AT7" i="9"/>
  <c r="AS7" i="9"/>
  <c r="AR7" i="9"/>
  <c r="AQ7" i="9"/>
  <c r="AP7" i="9"/>
  <c r="AO7" i="9"/>
  <c r="AM7" i="9"/>
  <c r="M7" i="9"/>
  <c r="I7" i="9" s="1"/>
  <c r="F7" i="9" s="1"/>
  <c r="H7" i="9"/>
  <c r="E7" i="9"/>
  <c r="BK6" i="9"/>
  <c r="BJ6" i="9"/>
  <c r="BI6" i="9"/>
  <c r="BH6" i="9"/>
  <c r="BG6" i="9"/>
  <c r="BF6" i="9"/>
  <c r="BE6" i="9"/>
  <c r="BD6" i="9"/>
  <c r="BC6" i="9"/>
  <c r="BB6" i="9"/>
  <c r="BL6" i="9" s="1"/>
  <c r="BA6" i="9"/>
  <c r="AY6" i="9"/>
  <c r="AX6" i="9"/>
  <c r="AW6" i="9"/>
  <c r="AV6" i="9"/>
  <c r="AU6" i="9"/>
  <c r="AT6" i="9"/>
  <c r="AS6" i="9"/>
  <c r="AR6" i="9"/>
  <c r="AQ6" i="9"/>
  <c r="AP6" i="9"/>
  <c r="AO6" i="9"/>
  <c r="M6" i="9" s="1"/>
  <c r="I6" i="9" s="1"/>
  <c r="F6" i="9" s="1"/>
  <c r="E6" i="9" s="1"/>
  <c r="AM6" i="9"/>
  <c r="H6" i="9"/>
  <c r="BK5" i="9"/>
  <c r="BJ5" i="9"/>
  <c r="BI5" i="9"/>
  <c r="BH5" i="9"/>
  <c r="BG5" i="9"/>
  <c r="BF5" i="9"/>
  <c r="BE5" i="9"/>
  <c r="BD5" i="9"/>
  <c r="BC5" i="9"/>
  <c r="BB5" i="9"/>
  <c r="BL5" i="9" s="1"/>
  <c r="BA5" i="9"/>
  <c r="AY5" i="9"/>
  <c r="AX5" i="9"/>
  <c r="AW5" i="9"/>
  <c r="AV5" i="9"/>
  <c r="AU5" i="9"/>
  <c r="AT5" i="9"/>
  <c r="AS5" i="9"/>
  <c r="AR5" i="9"/>
  <c r="AQ5" i="9"/>
  <c r="AP5" i="9"/>
  <c r="AO5" i="9"/>
  <c r="AM5" i="9"/>
  <c r="M5" i="9"/>
  <c r="I5" i="9" s="1"/>
  <c r="F5" i="9" s="1"/>
  <c r="H5" i="9"/>
  <c r="E5" i="9"/>
  <c r="H3" i="9"/>
  <c r="AX1" i="9"/>
  <c r="AQ1" i="9"/>
  <c r="AU1" i="9" s="1"/>
  <c r="N5" i="9" l="1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BM20" i="9"/>
  <c r="BM19" i="9"/>
  <c r="BO19" i="9" s="1"/>
  <c r="O19" i="9" s="1"/>
  <c r="BM18" i="9"/>
  <c r="BO18" i="9" s="1"/>
  <c r="O18" i="9" s="1"/>
  <c r="BM17" i="9"/>
  <c r="BO17" i="9" s="1"/>
  <c r="O17" i="9" s="1"/>
  <c r="BM16" i="9"/>
  <c r="BO16" i="9" s="1"/>
  <c r="O16" i="9" s="1"/>
  <c r="BM15" i="9"/>
  <c r="BO15" i="9" s="1"/>
  <c r="O15" i="9" s="1"/>
  <c r="BM14" i="9"/>
  <c r="BO14" i="9" s="1"/>
  <c r="O14" i="9" s="1"/>
  <c r="BM13" i="9"/>
  <c r="BO13" i="9" s="1"/>
  <c r="O13" i="9" s="1"/>
  <c r="BM12" i="9"/>
  <c r="BO12" i="9" s="1"/>
  <c r="O12" i="9" s="1"/>
  <c r="BM11" i="9"/>
  <c r="BO11" i="9" s="1"/>
  <c r="O11" i="9" s="1"/>
  <c r="BM10" i="9"/>
  <c r="BO10" i="9" s="1"/>
  <c r="O10" i="9" s="1"/>
  <c r="BM9" i="9"/>
  <c r="BO9" i="9" s="1"/>
  <c r="O9" i="9" s="1"/>
  <c r="BM8" i="9"/>
  <c r="BO8" i="9" s="1"/>
  <c r="O8" i="9" s="1"/>
  <c r="BM7" i="9"/>
  <c r="BO7" i="9" s="1"/>
  <c r="O7" i="9" s="1"/>
  <c r="BM6" i="9"/>
  <c r="BO6" i="9" s="1"/>
  <c r="O6" i="9" s="1"/>
  <c r="BM5" i="9"/>
  <c r="BO5" i="9" s="1"/>
  <c r="O5" i="9" s="1"/>
  <c r="BN20" i="9"/>
  <c r="BN5" i="9"/>
  <c r="BN7" i="9"/>
  <c r="BN9" i="9"/>
  <c r="BN11" i="9"/>
  <c r="BN13" i="9"/>
  <c r="BN15" i="9"/>
  <c r="BN17" i="9"/>
  <c r="BN19" i="9"/>
  <c r="BO20" i="9"/>
  <c r="O20" i="9" s="1"/>
  <c r="N20" i="9"/>
  <c r="BN6" i="9"/>
  <c r="BN8" i="9"/>
  <c r="BN10" i="9"/>
  <c r="BN12" i="9"/>
  <c r="BN14" i="9"/>
  <c r="BN16" i="9"/>
  <c r="BN18" i="9"/>
  <c r="U11" i="1"/>
  <c r="U12" i="1"/>
  <c r="U16" i="1"/>
  <c r="U21" i="1"/>
  <c r="AH6" i="7" l="1"/>
  <c r="AH8" i="7"/>
  <c r="AH10" i="7"/>
  <c r="AH12" i="7"/>
  <c r="AH14" i="7"/>
  <c r="AH16" i="7"/>
  <c r="AH18" i="7"/>
  <c r="AH20" i="7"/>
  <c r="AH22" i="7"/>
  <c r="AH4" i="7"/>
  <c r="AK22" i="7" l="1"/>
  <c r="AI22" i="7"/>
  <c r="AK20" i="7"/>
  <c r="AI20" i="7"/>
  <c r="AK18" i="7"/>
  <c r="AI18" i="7"/>
  <c r="AK16" i="7"/>
  <c r="AI16" i="7"/>
  <c r="AK14" i="7"/>
  <c r="AI14" i="7"/>
  <c r="AK12" i="7"/>
  <c r="AI12" i="7"/>
  <c r="AK10" i="7"/>
  <c r="AI10" i="7"/>
  <c r="AK8" i="7"/>
  <c r="AI8" i="7"/>
  <c r="AK6" i="7"/>
  <c r="AI6" i="7"/>
  <c r="AK4" i="7"/>
  <c r="AI4" i="7"/>
  <c r="U7" i="1" l="1"/>
  <c r="U13" i="1"/>
  <c r="U20" i="1"/>
  <c r="H3" i="4" l="1"/>
  <c r="AX1" i="4"/>
  <c r="AQ1" i="4"/>
  <c r="AU1" i="4" s="1"/>
  <c r="AM5" i="4"/>
  <c r="AO5" i="4"/>
  <c r="AP5" i="4"/>
  <c r="AQ5" i="4"/>
  <c r="AR5" i="4"/>
  <c r="AS5" i="4"/>
  <c r="AT5" i="4"/>
  <c r="AU5" i="4"/>
  <c r="AV5" i="4"/>
  <c r="AW5" i="4"/>
  <c r="AX5" i="4"/>
  <c r="AY5" i="4"/>
  <c r="BA5" i="4"/>
  <c r="BL5" i="4" s="1"/>
  <c r="N5" i="4" s="1"/>
  <c r="BB5" i="4"/>
  <c r="BC5" i="4"/>
  <c r="BD5" i="4"/>
  <c r="BE5" i="4"/>
  <c r="BF5" i="4"/>
  <c r="BG5" i="4"/>
  <c r="BH5" i="4"/>
  <c r="BI5" i="4"/>
  <c r="BJ5" i="4"/>
  <c r="BK5" i="4"/>
  <c r="M5" i="4" l="1"/>
  <c r="I5" i="4" s="1"/>
  <c r="F5" i="4" s="1"/>
  <c r="E5" i="4" s="1"/>
  <c r="A25" i="4"/>
  <c r="A24" i="4"/>
  <c r="BK22" i="4"/>
  <c r="BJ22" i="4"/>
  <c r="BI22" i="4"/>
  <c r="BH22" i="4"/>
  <c r="BG22" i="4"/>
  <c r="BF22" i="4"/>
  <c r="BE22" i="4"/>
  <c r="BD22" i="4"/>
  <c r="BC22" i="4"/>
  <c r="BB22" i="4"/>
  <c r="BA22" i="4"/>
  <c r="AY22" i="4"/>
  <c r="AX22" i="4"/>
  <c r="AW22" i="4"/>
  <c r="AV22" i="4"/>
  <c r="AU22" i="4"/>
  <c r="AT22" i="4"/>
  <c r="AS22" i="4"/>
  <c r="AR22" i="4"/>
  <c r="AQ22" i="4"/>
  <c r="AP22" i="4"/>
  <c r="AO22" i="4"/>
  <c r="AM22" i="4"/>
  <c r="BK21" i="4"/>
  <c r="BJ21" i="4"/>
  <c r="BI21" i="4"/>
  <c r="BH21" i="4"/>
  <c r="BG21" i="4"/>
  <c r="BF21" i="4"/>
  <c r="BE21" i="4"/>
  <c r="BD21" i="4"/>
  <c r="BC21" i="4"/>
  <c r="BB21" i="4"/>
  <c r="BA21" i="4"/>
  <c r="AY21" i="4"/>
  <c r="AX21" i="4"/>
  <c r="AW21" i="4"/>
  <c r="AV21" i="4"/>
  <c r="AU21" i="4"/>
  <c r="AT21" i="4"/>
  <c r="AS21" i="4"/>
  <c r="AR21" i="4"/>
  <c r="AQ21" i="4"/>
  <c r="AP21" i="4"/>
  <c r="AO21" i="4"/>
  <c r="AM21" i="4"/>
  <c r="BK20" i="4"/>
  <c r="BJ20" i="4"/>
  <c r="BI20" i="4"/>
  <c r="BH20" i="4"/>
  <c r="BG20" i="4"/>
  <c r="BF20" i="4"/>
  <c r="BE20" i="4"/>
  <c r="BD20" i="4"/>
  <c r="BC20" i="4"/>
  <c r="BB20" i="4"/>
  <c r="BA20" i="4"/>
  <c r="AY20" i="4"/>
  <c r="AX20" i="4"/>
  <c r="AW20" i="4"/>
  <c r="AV20" i="4"/>
  <c r="AU20" i="4"/>
  <c r="AT20" i="4"/>
  <c r="AS20" i="4"/>
  <c r="AR20" i="4"/>
  <c r="AQ20" i="4"/>
  <c r="AP20" i="4"/>
  <c r="AO20" i="4"/>
  <c r="AM20" i="4"/>
  <c r="BK19" i="4"/>
  <c r="BJ19" i="4"/>
  <c r="BI19" i="4"/>
  <c r="BH19" i="4"/>
  <c r="BG19" i="4"/>
  <c r="BF19" i="4"/>
  <c r="BE19" i="4"/>
  <c r="BD19" i="4"/>
  <c r="BC19" i="4"/>
  <c r="BB19" i="4"/>
  <c r="BA19" i="4"/>
  <c r="AY19" i="4"/>
  <c r="AX19" i="4"/>
  <c r="AW19" i="4"/>
  <c r="AV19" i="4"/>
  <c r="AU19" i="4"/>
  <c r="AT19" i="4"/>
  <c r="AS19" i="4"/>
  <c r="AR19" i="4"/>
  <c r="AQ19" i="4"/>
  <c r="AP19" i="4"/>
  <c r="AO19" i="4"/>
  <c r="AM19" i="4"/>
  <c r="BK18" i="4"/>
  <c r="BJ18" i="4"/>
  <c r="BI18" i="4"/>
  <c r="BH18" i="4"/>
  <c r="BG18" i="4"/>
  <c r="BF18" i="4"/>
  <c r="BE18" i="4"/>
  <c r="BD18" i="4"/>
  <c r="BC18" i="4"/>
  <c r="BB18" i="4"/>
  <c r="BA18" i="4"/>
  <c r="AY18" i="4"/>
  <c r="AX18" i="4"/>
  <c r="AW18" i="4"/>
  <c r="AV18" i="4"/>
  <c r="AU18" i="4"/>
  <c r="AT18" i="4"/>
  <c r="AS18" i="4"/>
  <c r="AR18" i="4"/>
  <c r="AQ18" i="4"/>
  <c r="AP18" i="4"/>
  <c r="AO18" i="4"/>
  <c r="AM18" i="4"/>
  <c r="BK17" i="4"/>
  <c r="BJ17" i="4"/>
  <c r="BI17" i="4"/>
  <c r="BH17" i="4"/>
  <c r="BG17" i="4"/>
  <c r="BF17" i="4"/>
  <c r="BE17" i="4"/>
  <c r="BD17" i="4"/>
  <c r="BC17" i="4"/>
  <c r="BB17" i="4"/>
  <c r="BA17" i="4"/>
  <c r="AY17" i="4"/>
  <c r="AX17" i="4"/>
  <c r="AW17" i="4"/>
  <c r="AV17" i="4"/>
  <c r="AU17" i="4"/>
  <c r="AT17" i="4"/>
  <c r="AS17" i="4"/>
  <c r="AR17" i="4"/>
  <c r="AQ17" i="4"/>
  <c r="AP17" i="4"/>
  <c r="AO17" i="4"/>
  <c r="AM17" i="4"/>
  <c r="BK16" i="4"/>
  <c r="BJ16" i="4"/>
  <c r="BI16" i="4"/>
  <c r="BH16" i="4"/>
  <c r="BG16" i="4"/>
  <c r="BF16" i="4"/>
  <c r="BE16" i="4"/>
  <c r="BD16" i="4"/>
  <c r="BC16" i="4"/>
  <c r="BB16" i="4"/>
  <c r="BA16" i="4"/>
  <c r="AY16" i="4"/>
  <c r="AX16" i="4"/>
  <c r="AW16" i="4"/>
  <c r="AV16" i="4"/>
  <c r="AU16" i="4"/>
  <c r="AT16" i="4"/>
  <c r="AS16" i="4"/>
  <c r="AR16" i="4"/>
  <c r="AQ16" i="4"/>
  <c r="AP16" i="4"/>
  <c r="AO16" i="4"/>
  <c r="AM16" i="4"/>
  <c r="BK15" i="4"/>
  <c r="BJ15" i="4"/>
  <c r="BI15" i="4"/>
  <c r="BH15" i="4"/>
  <c r="BG15" i="4"/>
  <c r="BF15" i="4"/>
  <c r="BE15" i="4"/>
  <c r="BD15" i="4"/>
  <c r="BC15" i="4"/>
  <c r="BB15" i="4"/>
  <c r="BA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BK14" i="4"/>
  <c r="BJ14" i="4"/>
  <c r="BI14" i="4"/>
  <c r="BH14" i="4"/>
  <c r="BG14" i="4"/>
  <c r="BF14" i="4"/>
  <c r="BE14" i="4"/>
  <c r="BD14" i="4"/>
  <c r="BC14" i="4"/>
  <c r="BB14" i="4"/>
  <c r="BA14" i="4"/>
  <c r="BL14" i="4" s="1"/>
  <c r="AY14" i="4"/>
  <c r="AX14" i="4"/>
  <c r="AW14" i="4"/>
  <c r="AV14" i="4"/>
  <c r="AU14" i="4"/>
  <c r="AT14" i="4"/>
  <c r="AS14" i="4"/>
  <c r="AR14" i="4"/>
  <c r="AQ14" i="4"/>
  <c r="AP14" i="4"/>
  <c r="AO14" i="4"/>
  <c r="AM14" i="4"/>
  <c r="BK13" i="4"/>
  <c r="BJ13" i="4"/>
  <c r="BI13" i="4"/>
  <c r="BH13" i="4"/>
  <c r="BG13" i="4"/>
  <c r="BF13" i="4"/>
  <c r="BE13" i="4"/>
  <c r="BD13" i="4"/>
  <c r="BC13" i="4"/>
  <c r="BB13" i="4"/>
  <c r="BA13" i="4"/>
  <c r="AY13" i="4"/>
  <c r="AX13" i="4"/>
  <c r="AW13" i="4"/>
  <c r="AV13" i="4"/>
  <c r="AU13" i="4"/>
  <c r="AT13" i="4"/>
  <c r="AS13" i="4"/>
  <c r="AR13" i="4"/>
  <c r="AQ13" i="4"/>
  <c r="AP13" i="4"/>
  <c r="AO13" i="4"/>
  <c r="AM13" i="4"/>
  <c r="BK12" i="4"/>
  <c r="BJ12" i="4"/>
  <c r="BI12" i="4"/>
  <c r="BH12" i="4"/>
  <c r="BG12" i="4"/>
  <c r="BF12" i="4"/>
  <c r="BE12" i="4"/>
  <c r="BD12" i="4"/>
  <c r="BC12" i="4"/>
  <c r="BB12" i="4"/>
  <c r="BA12" i="4"/>
  <c r="AY12" i="4"/>
  <c r="AX12" i="4"/>
  <c r="AW12" i="4"/>
  <c r="AV12" i="4"/>
  <c r="AU12" i="4"/>
  <c r="AT12" i="4"/>
  <c r="AS12" i="4"/>
  <c r="AR12" i="4"/>
  <c r="AQ12" i="4"/>
  <c r="AP12" i="4"/>
  <c r="AO12" i="4"/>
  <c r="AM12" i="4"/>
  <c r="BK11" i="4"/>
  <c r="BJ11" i="4"/>
  <c r="BI11" i="4"/>
  <c r="BH11" i="4"/>
  <c r="BG11" i="4"/>
  <c r="BF11" i="4"/>
  <c r="BE11" i="4"/>
  <c r="BD11" i="4"/>
  <c r="BC11" i="4"/>
  <c r="BB11" i="4"/>
  <c r="BA11" i="4"/>
  <c r="AY11" i="4"/>
  <c r="AX11" i="4"/>
  <c r="AW11" i="4"/>
  <c r="AV11" i="4"/>
  <c r="AU11" i="4"/>
  <c r="AT11" i="4"/>
  <c r="AS11" i="4"/>
  <c r="AR11" i="4"/>
  <c r="AQ11" i="4"/>
  <c r="AP11" i="4"/>
  <c r="AO11" i="4"/>
  <c r="AM11" i="4"/>
  <c r="BK10" i="4"/>
  <c r="BJ10" i="4"/>
  <c r="BI10" i="4"/>
  <c r="BH10" i="4"/>
  <c r="BG10" i="4"/>
  <c r="BF10" i="4"/>
  <c r="BE10" i="4"/>
  <c r="BD10" i="4"/>
  <c r="BC10" i="4"/>
  <c r="BB10" i="4"/>
  <c r="BA10" i="4"/>
  <c r="AY10" i="4"/>
  <c r="AX10" i="4"/>
  <c r="AW10" i="4"/>
  <c r="AV10" i="4"/>
  <c r="AU10" i="4"/>
  <c r="AT10" i="4"/>
  <c r="AS10" i="4"/>
  <c r="AR10" i="4"/>
  <c r="AQ10" i="4"/>
  <c r="AP10" i="4"/>
  <c r="AO10" i="4"/>
  <c r="AM10" i="4"/>
  <c r="BK9" i="4"/>
  <c r="BJ9" i="4"/>
  <c r="BI9" i="4"/>
  <c r="BH9" i="4"/>
  <c r="BG9" i="4"/>
  <c r="BF9" i="4"/>
  <c r="BE9" i="4"/>
  <c r="BD9" i="4"/>
  <c r="BC9" i="4"/>
  <c r="BB9" i="4"/>
  <c r="BL9" i="4" s="1"/>
  <c r="BA9" i="4"/>
  <c r="AY9" i="4"/>
  <c r="AX9" i="4"/>
  <c r="AW9" i="4"/>
  <c r="AV9" i="4"/>
  <c r="AU9" i="4"/>
  <c r="AT9" i="4"/>
  <c r="AS9" i="4"/>
  <c r="AR9" i="4"/>
  <c r="AQ9" i="4"/>
  <c r="AP9" i="4"/>
  <c r="AO9" i="4"/>
  <c r="AM9" i="4"/>
  <c r="M9" i="4"/>
  <c r="I9" i="4" s="1"/>
  <c r="F9" i="4" s="1"/>
  <c r="E9" i="4" s="1"/>
  <c r="BK8" i="4"/>
  <c r="BJ8" i="4"/>
  <c r="BI8" i="4"/>
  <c r="BH8" i="4"/>
  <c r="BG8" i="4"/>
  <c r="BF8" i="4"/>
  <c r="BE8" i="4"/>
  <c r="BD8" i="4"/>
  <c r="BC8" i="4"/>
  <c r="BB8" i="4"/>
  <c r="BL8" i="4" s="1"/>
  <c r="BA8" i="4"/>
  <c r="AY8" i="4"/>
  <c r="AX8" i="4"/>
  <c r="AW8" i="4"/>
  <c r="AV8" i="4"/>
  <c r="AU8" i="4"/>
  <c r="AT8" i="4"/>
  <c r="AS8" i="4"/>
  <c r="AR8" i="4"/>
  <c r="AQ8" i="4"/>
  <c r="AP8" i="4"/>
  <c r="AO8" i="4"/>
  <c r="AM8" i="4"/>
  <c r="M8" i="4"/>
  <c r="I8" i="4" s="1"/>
  <c r="F8" i="4" s="1"/>
  <c r="E8" i="4" s="1"/>
  <c r="BK7" i="4"/>
  <c r="BJ7" i="4"/>
  <c r="BI7" i="4"/>
  <c r="BH7" i="4"/>
  <c r="BG7" i="4"/>
  <c r="BF7" i="4"/>
  <c r="BE7" i="4"/>
  <c r="BD7" i="4"/>
  <c r="BC7" i="4"/>
  <c r="BB7" i="4"/>
  <c r="BL7" i="4" s="1"/>
  <c r="BA7" i="4"/>
  <c r="AY7" i="4"/>
  <c r="AX7" i="4"/>
  <c r="AW7" i="4"/>
  <c r="AV7" i="4"/>
  <c r="AU7" i="4"/>
  <c r="AT7" i="4"/>
  <c r="AS7" i="4"/>
  <c r="AR7" i="4"/>
  <c r="AQ7" i="4"/>
  <c r="AP7" i="4"/>
  <c r="AO7" i="4"/>
  <c r="AM7" i="4"/>
  <c r="M7" i="4"/>
  <c r="I7" i="4" s="1"/>
  <c r="F7" i="4" s="1"/>
  <c r="E7" i="4" s="1"/>
  <c r="BK6" i="4"/>
  <c r="BJ6" i="4"/>
  <c r="BI6" i="4"/>
  <c r="BH6" i="4"/>
  <c r="BG6" i="4"/>
  <c r="BF6" i="4"/>
  <c r="BE6" i="4"/>
  <c r="BD6" i="4"/>
  <c r="BC6" i="4"/>
  <c r="BB6" i="4"/>
  <c r="BL6" i="4" s="1"/>
  <c r="BA6" i="4"/>
  <c r="AY6" i="4"/>
  <c r="AX6" i="4"/>
  <c r="AW6" i="4"/>
  <c r="AV6" i="4"/>
  <c r="AU6" i="4"/>
  <c r="AT6" i="4"/>
  <c r="AS6" i="4"/>
  <c r="AR6" i="4"/>
  <c r="AQ6" i="4"/>
  <c r="AP6" i="4"/>
  <c r="AO6" i="4"/>
  <c r="AM6" i="4"/>
  <c r="M6" i="4"/>
  <c r="I6" i="4" s="1"/>
  <c r="F6" i="4" s="1"/>
  <c r="E6" i="4" s="1"/>
  <c r="H5" i="4" l="1"/>
  <c r="BM5" i="4"/>
  <c r="BO5" i="4" s="1"/>
  <c r="O5" i="4" s="1"/>
  <c r="BN5" i="4"/>
  <c r="BM21" i="4"/>
  <c r="M10" i="4"/>
  <c r="I10" i="4" s="1"/>
  <c r="F10" i="4" s="1"/>
  <c r="E10" i="4" s="1"/>
  <c r="BL10" i="4"/>
  <c r="N10" i="4" s="1"/>
  <c r="M11" i="4"/>
  <c r="I11" i="4" s="1"/>
  <c r="F11" i="4" s="1"/>
  <c r="E11" i="4" s="1"/>
  <c r="BL11" i="4"/>
  <c r="N11" i="4" s="1"/>
  <c r="M12" i="4"/>
  <c r="I12" i="4" s="1"/>
  <c r="F12" i="4" s="1"/>
  <c r="E12" i="4" s="1"/>
  <c r="BL12" i="4"/>
  <c r="N12" i="4" s="1"/>
  <c r="M13" i="4"/>
  <c r="I13" i="4" s="1"/>
  <c r="F13" i="4" s="1"/>
  <c r="E13" i="4" s="1"/>
  <c r="BL13" i="4"/>
  <c r="N13" i="4" s="1"/>
  <c r="M14" i="4"/>
  <c r="I14" i="4" s="1"/>
  <c r="F14" i="4" s="1"/>
  <c r="E14" i="4" s="1"/>
  <c r="M15" i="4"/>
  <c r="I15" i="4" s="1"/>
  <c r="F15" i="4" s="1"/>
  <c r="E15" i="4" s="1"/>
  <c r="BL15" i="4"/>
  <c r="N15" i="4" s="1"/>
  <c r="M16" i="4"/>
  <c r="I16" i="4" s="1"/>
  <c r="F16" i="4" s="1"/>
  <c r="E16" i="4" s="1"/>
  <c r="BL16" i="4"/>
  <c r="N16" i="4" s="1"/>
  <c r="M17" i="4"/>
  <c r="I17" i="4" s="1"/>
  <c r="F17" i="4" s="1"/>
  <c r="E17" i="4" s="1"/>
  <c r="BL17" i="4"/>
  <c r="N17" i="4" s="1"/>
  <c r="M18" i="4"/>
  <c r="I18" i="4" s="1"/>
  <c r="F18" i="4" s="1"/>
  <c r="E18" i="4" s="1"/>
  <c r="BL18" i="4"/>
  <c r="N18" i="4" s="1"/>
  <c r="M19" i="4"/>
  <c r="I19" i="4" s="1"/>
  <c r="F19" i="4" s="1"/>
  <c r="E19" i="4" s="1"/>
  <c r="BL19" i="4"/>
  <c r="N19" i="4" s="1"/>
  <c r="M20" i="4"/>
  <c r="I20" i="4" s="1"/>
  <c r="F20" i="4" s="1"/>
  <c r="E20" i="4" s="1"/>
  <c r="BL20" i="4"/>
  <c r="N20" i="4" s="1"/>
  <c r="M21" i="4"/>
  <c r="I21" i="4" s="1"/>
  <c r="F21" i="4" s="1"/>
  <c r="E21" i="4" s="1"/>
  <c r="BL21" i="4"/>
  <c r="N21" i="4" s="1"/>
  <c r="M22" i="4"/>
  <c r="I22" i="4" s="1"/>
  <c r="F22" i="4" s="1"/>
  <c r="E22" i="4" s="1"/>
  <c r="BL22" i="4"/>
  <c r="N22" i="4" s="1"/>
  <c r="N6" i="4"/>
  <c r="N7" i="4"/>
  <c r="N8" i="4"/>
  <c r="N9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M6" i="4"/>
  <c r="BO6" i="4" s="1"/>
  <c r="O6" i="4" s="1"/>
  <c r="BM7" i="4"/>
  <c r="BO7" i="4" s="1"/>
  <c r="O7" i="4" s="1"/>
  <c r="BM8" i="4"/>
  <c r="BO8" i="4" s="1"/>
  <c r="O8" i="4" s="1"/>
  <c r="BM9" i="4"/>
  <c r="BO9" i="4" s="1"/>
  <c r="O9" i="4" s="1"/>
  <c r="BM10" i="4"/>
  <c r="BM11" i="4"/>
  <c r="BO11" i="4" s="1"/>
  <c r="O11" i="4" s="1"/>
  <c r="BM12" i="4"/>
  <c r="BM13" i="4"/>
  <c r="BO13" i="4" s="1"/>
  <c r="O13" i="4" s="1"/>
  <c r="N14" i="4"/>
  <c r="BM14" i="4"/>
  <c r="BO14" i="4" s="1"/>
  <c r="O14" i="4" s="1"/>
  <c r="BM15" i="4"/>
  <c r="BM16" i="4"/>
  <c r="BM17" i="4"/>
  <c r="BM18" i="4"/>
  <c r="BM19" i="4"/>
  <c r="BM20" i="4"/>
  <c r="BM22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H6" i="4"/>
  <c r="BN6" i="4"/>
  <c r="H7" i="4"/>
  <c r="BN7" i="4"/>
  <c r="H8" i="4"/>
  <c r="BN8" i="4"/>
  <c r="H9" i="4"/>
  <c r="U17" i="1"/>
  <c r="BO12" i="4" l="1"/>
  <c r="O12" i="4" s="1"/>
  <c r="BO10" i="4"/>
  <c r="O10" i="4" s="1"/>
  <c r="BO22" i="4"/>
  <c r="O22" i="4" s="1"/>
  <c r="BO21" i="4"/>
  <c r="O21" i="4" s="1"/>
  <c r="BO20" i="4"/>
  <c r="O20" i="4" s="1"/>
  <c r="BO19" i="4"/>
  <c r="O19" i="4" s="1"/>
  <c r="BO18" i="4"/>
  <c r="O18" i="4" s="1"/>
  <c r="BO17" i="4"/>
  <c r="O17" i="4" s="1"/>
  <c r="BO16" i="4"/>
  <c r="O16" i="4" s="1"/>
  <c r="BO15" i="4"/>
  <c r="O15" i="4" s="1"/>
  <c r="A25" i="3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AT22" i="3"/>
  <c r="AS22" i="3"/>
  <c r="AR22" i="3"/>
  <c r="AQ22" i="3"/>
  <c r="AP22" i="3"/>
  <c r="AO22" i="3"/>
  <c r="AM22" i="3"/>
  <c r="M22" i="3"/>
  <c r="I22" i="3" s="1"/>
  <c r="F22" i="3" s="1"/>
  <c r="E22" i="3" s="1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 s="1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AM18" i="3"/>
  <c r="M18" i="3"/>
  <c r="I18" i="3" s="1"/>
  <c r="F18" i="3" s="1"/>
  <c r="E18" i="3" s="1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AM16" i="3"/>
  <c r="M16" i="3"/>
  <c r="I16" i="3" s="1"/>
  <c r="F16" i="3" s="1"/>
  <c r="E16" i="3" s="1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 s="1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AM14" i="3"/>
  <c r="M14" i="3"/>
  <c r="I14" i="3" s="1"/>
  <c r="F14" i="3" s="1"/>
  <c r="E14" i="3" s="1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AM12" i="3"/>
  <c r="M12" i="3"/>
  <c r="I12" i="3" s="1"/>
  <c r="F12" i="3" s="1"/>
  <c r="E12" i="3" s="1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 s="1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AM10" i="3"/>
  <c r="M10" i="3"/>
  <c r="I10" i="3" s="1"/>
  <c r="F10" i="3" s="1"/>
  <c r="E10" i="3" s="1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M9" i="3" s="1"/>
  <c r="I9" i="3" s="1"/>
  <c r="F9" i="3" s="1"/>
  <c r="E9" i="3" s="1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M8" i="3" s="1"/>
  <c r="I8" i="3" s="1"/>
  <c r="F8" i="3" s="1"/>
  <c r="E8" i="3" s="1"/>
  <c r="AO8" i="3"/>
  <c r="AM8" i="3"/>
  <c r="BK7" i="3"/>
  <c r="BJ7" i="3"/>
  <c r="BI7" i="3"/>
  <c r="BH7" i="3"/>
  <c r="BG7" i="3"/>
  <c r="BF7" i="3"/>
  <c r="BE7" i="3"/>
  <c r="BD7" i="3"/>
  <c r="BC7" i="3"/>
  <c r="BB7" i="3"/>
  <c r="BL7" i="3" s="1"/>
  <c r="BA7" i="3"/>
  <c r="AY7" i="3"/>
  <c r="AX7" i="3"/>
  <c r="AW7" i="3"/>
  <c r="AV7" i="3"/>
  <c r="AU7" i="3"/>
  <c r="AT7" i="3"/>
  <c r="AS7" i="3"/>
  <c r="AR7" i="3"/>
  <c r="AQ7" i="3"/>
  <c r="AP7" i="3"/>
  <c r="AO7" i="3"/>
  <c r="AM7" i="3"/>
  <c r="M7" i="3"/>
  <c r="I7" i="3" s="1"/>
  <c r="F7" i="3" s="1"/>
  <c r="E7" i="3" s="1"/>
  <c r="BK6" i="3"/>
  <c r="BJ6" i="3"/>
  <c r="BI6" i="3"/>
  <c r="BH6" i="3"/>
  <c r="BG6" i="3"/>
  <c r="BF6" i="3"/>
  <c r="BE6" i="3"/>
  <c r="BD6" i="3"/>
  <c r="BC6" i="3"/>
  <c r="BB6" i="3"/>
  <c r="BL6" i="3" s="1"/>
  <c r="BA6" i="3"/>
  <c r="AY6" i="3"/>
  <c r="AX6" i="3"/>
  <c r="AW6" i="3"/>
  <c r="AV6" i="3"/>
  <c r="AU6" i="3"/>
  <c r="AT6" i="3"/>
  <c r="AS6" i="3"/>
  <c r="AR6" i="3"/>
  <c r="AQ6" i="3"/>
  <c r="AP6" i="3"/>
  <c r="AO6" i="3"/>
  <c r="AM6" i="3"/>
  <c r="M6" i="3"/>
  <c r="I6" i="3" s="1"/>
  <c r="F6" i="3" s="1"/>
  <c r="E6" i="3" s="1"/>
  <c r="BK5" i="3"/>
  <c r="BJ5" i="3"/>
  <c r="BI5" i="3"/>
  <c r="BH5" i="3"/>
  <c r="BG5" i="3"/>
  <c r="BF5" i="3"/>
  <c r="BE5" i="3"/>
  <c r="BD5" i="3"/>
  <c r="BC5" i="3"/>
  <c r="BB5" i="3"/>
  <c r="BL5" i="3" s="1"/>
  <c r="BA5" i="3"/>
  <c r="AY5" i="3"/>
  <c r="AX5" i="3"/>
  <c r="AW5" i="3"/>
  <c r="AV5" i="3"/>
  <c r="AU5" i="3"/>
  <c r="AT5" i="3"/>
  <c r="AS5" i="3"/>
  <c r="AR5" i="3"/>
  <c r="AQ5" i="3"/>
  <c r="AP5" i="3"/>
  <c r="AO5" i="3"/>
  <c r="AM5" i="3"/>
  <c r="M5" i="3"/>
  <c r="I5" i="3" s="1"/>
  <c r="F5" i="3" s="1"/>
  <c r="E5" i="3" s="1"/>
  <c r="H3" i="3"/>
  <c r="H9" i="3" s="1"/>
  <c r="AX1" i="3"/>
  <c r="AQ1" i="3"/>
  <c r="AU1" i="3" s="1"/>
  <c r="H5" i="3" l="1"/>
  <c r="BL8" i="3"/>
  <c r="BL21" i="3"/>
  <c r="BL22" i="3"/>
  <c r="BO22" i="3" s="1"/>
  <c r="O22" i="3" s="1"/>
  <c r="N5" i="3"/>
  <c r="N6" i="3"/>
  <c r="N7" i="3"/>
  <c r="N8" i="3"/>
  <c r="BM22" i="3"/>
  <c r="BM21" i="3"/>
  <c r="BO21" i="3" s="1"/>
  <c r="O21" i="3" s="1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BO9" i="3"/>
  <c r="O9" i="3" s="1"/>
  <c r="N9" i="3"/>
  <c r="BO10" i="3"/>
  <c r="O10" i="3" s="1"/>
  <c r="N10" i="3"/>
  <c r="BO11" i="3"/>
  <c r="O11" i="3" s="1"/>
  <c r="N11" i="3"/>
  <c r="BO12" i="3"/>
  <c r="O12" i="3" s="1"/>
  <c r="N12" i="3"/>
  <c r="BO13" i="3"/>
  <c r="O13" i="3" s="1"/>
  <c r="N13" i="3"/>
  <c r="BO14" i="3"/>
  <c r="O14" i="3" s="1"/>
  <c r="N14" i="3"/>
  <c r="BO15" i="3"/>
  <c r="O15" i="3" s="1"/>
  <c r="N15" i="3"/>
  <c r="BO16" i="3"/>
  <c r="O16" i="3" s="1"/>
  <c r="N16" i="3"/>
  <c r="BO17" i="3"/>
  <c r="O17" i="3" s="1"/>
  <c r="N17" i="3"/>
  <c r="BO18" i="3"/>
  <c r="O18" i="3" s="1"/>
  <c r="N18" i="3"/>
  <c r="BO19" i="3"/>
  <c r="O19" i="3" s="1"/>
  <c r="N19" i="3"/>
  <c r="BO20" i="3"/>
  <c r="O20" i="3" s="1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O5" i="3" s="1"/>
  <c r="O5" i="3" s="1"/>
  <c r="BM6" i="3"/>
  <c r="BO6" i="3" s="1"/>
  <c r="O6" i="3" s="1"/>
  <c r="BN7" i="3"/>
  <c r="H8" i="3"/>
  <c r="N21" i="3"/>
  <c r="N22" i="3"/>
  <c r="U8" i="1"/>
  <c r="U5" i="1"/>
  <c r="U19" i="1"/>
  <c r="U6" i="1"/>
  <c r="U18" i="1"/>
  <c r="U15" i="1"/>
  <c r="U14" i="1"/>
  <c r="U9" i="1"/>
  <c r="U4" i="1"/>
  <c r="U10" i="1"/>
  <c r="BO8" i="3" l="1"/>
  <c r="O8" i="3" s="1"/>
</calcChain>
</file>

<file path=xl/sharedStrings.xml><?xml version="1.0" encoding="utf-8"?>
<sst xmlns="http://schemas.openxmlformats.org/spreadsheetml/2006/main" count="671" uniqueCount="263">
  <si>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</si>
  <si>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</si>
  <si>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</si>
  <si>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</si>
  <si>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</si>
  <si>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</si>
  <si>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</si>
  <si>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</si>
  <si>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</si>
  <si>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</si>
  <si>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</si>
  <si>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</si>
  <si>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</si>
  <si>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</si>
  <si>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Rīga</t>
  </si>
  <si>
    <t>Tatjana Rakojeda</t>
  </si>
  <si>
    <t>7.</t>
  </si>
  <si>
    <t>8.</t>
  </si>
  <si>
    <t>Vilnis Pavlovskis</t>
  </si>
  <si>
    <t>Alfrēds Probaks</t>
  </si>
  <si>
    <t>5</t>
  </si>
  <si>
    <t>Ropaži</t>
  </si>
  <si>
    <t>Jānis Smiltiņš</t>
  </si>
  <si>
    <t>Juris Krastiņš</t>
  </si>
  <si>
    <t>Mārtiņš Rēķis</t>
  </si>
  <si>
    <t>Zintis Krievkalns</t>
  </si>
  <si>
    <t>9</t>
  </si>
  <si>
    <t>Andrejs Ploriņš</t>
  </si>
  <si>
    <t>Agris Porietis</t>
  </si>
  <si>
    <t xml:space="preserve"> </t>
  </si>
  <si>
    <t>Salaspils</t>
  </si>
  <si>
    <t>Jānis Gradkovskis</t>
  </si>
  <si>
    <t>Sēja</t>
  </si>
  <si>
    <t>Andris Lapsiņš</t>
  </si>
  <si>
    <t>Modris Liepiņlausks</t>
  </si>
  <si>
    <t>Ulbroka</t>
  </si>
  <si>
    <t>Jānis Kusiņš</t>
  </si>
  <si>
    <t>Pabaži</t>
  </si>
  <si>
    <t>Aivars Lapiņš</t>
  </si>
  <si>
    <t>Juris Pitkēvičs</t>
  </si>
  <si>
    <t>Dmitrijs Gordejevs</t>
  </si>
  <si>
    <t>Iveta Nasteviča</t>
  </si>
  <si>
    <t>Didzis Tupureins</t>
  </si>
  <si>
    <t>Inese Skulme</t>
  </si>
  <si>
    <t>Raivo Piuss</t>
  </si>
  <si>
    <t>Arkādijs Možins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</si>
  <si>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</si>
  <si>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</si>
  <si>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</si>
  <si>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</si>
  <si>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</si>
  <si>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</si>
  <si>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</si>
  <si>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</si>
  <si>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</si>
  <si>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</si>
  <si>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</si>
  <si>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</si>
  <si>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</si>
  <si>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</si>
  <si>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</si>
  <si>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</si>
  <si>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</si>
  <si>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</si>
  <si>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</si>
  <si>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</si>
  <si>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</si>
  <si>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</si>
  <si>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</si>
  <si>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</si>
  <si>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</si>
  <si>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</si>
  <si>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</si>
  <si>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</si>
  <si>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</si>
  <si>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</si>
  <si>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</si>
  <si>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</si>
  <si>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</si>
  <si>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</si>
  <si>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</si>
  <si>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</si>
  <si>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</si>
  <si>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</si>
  <si>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</si>
  <si>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</si>
  <si>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</si>
  <si>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</si>
  <si>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</si>
  <si>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</si>
  <si>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</si>
  <si>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</si>
  <si>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</si>
  <si>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</si>
  <si>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</si>
  <si>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</si>
  <si>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</si>
  <si>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</si>
  <si>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</si>
  <si>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</si>
  <si>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</si>
  <si>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</si>
  <si>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</si>
  <si>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</si>
  <si>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</si>
  <si>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</si>
  <si>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</si>
  <si>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</si>
  <si>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</si>
  <si>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</si>
  <si>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</si>
  <si>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</si>
  <si>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</si>
  <si>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</si>
  <si>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</si>
  <si>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</si>
  <si>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</si>
  <si>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</si>
  <si>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</si>
  <si>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</si>
  <si>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</si>
  <si>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</si>
  <si>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</si>
  <si>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</si>
  <si>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</si>
  <si>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</si>
  <si>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</si>
  <si>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</si>
  <si>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</si>
  <si>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</si>
  <si>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</si>
  <si>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</si>
  <si>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</si>
  <si>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</si>
  <si>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</si>
  <si>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</si>
  <si>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</si>
  <si>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</si>
  <si>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</si>
  <si>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</si>
  <si>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</si>
  <si>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</si>
  <si>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</si>
  <si>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</si>
  <si>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</si>
  <si>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</si>
  <si>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</si>
  <si>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</si>
  <si>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</si>
  <si>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</si>
  <si>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</si>
  <si>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</si>
  <si>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</si>
  <si>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</si>
  <si>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</si>
  <si>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</si>
  <si>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</si>
  <si>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</si>
  <si>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</si>
  <si>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</si>
  <si>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</si>
  <si>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</si>
  <si>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</si>
  <si>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</si>
  <si>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</si>
  <si>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</si>
  <si>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</si>
  <si>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</si>
  <si>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</si>
  <si>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</si>
  <si>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</si>
  <si>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</si>
  <si>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</si>
  <si>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</si>
  <si>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</si>
  <si>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</si>
  <si>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</si>
  <si>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</si>
  <si>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</si>
  <si>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</si>
  <si>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</si>
  <si>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</si>
  <si>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</si>
  <si>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</si>
  <si>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</si>
  <si>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</si>
  <si>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5.posms .05</t>
  </si>
  <si>
    <t>6.posms .09</t>
  </si>
  <si>
    <t>7.posms .10</t>
  </si>
  <si>
    <t>8.posms .11</t>
  </si>
  <si>
    <t>9.posms .12</t>
  </si>
  <si>
    <t>Ropažu pagasta 2026. gada čempionāts novusā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</si>
  <si>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</si>
  <si>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</si>
  <si>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</si>
  <si>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</si>
  <si>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</si>
  <si>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</si>
  <si>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</si>
  <si>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</si>
  <si>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</si>
  <si>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</si>
  <si>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</si>
  <si>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</si>
  <si>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</si>
  <si>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</si>
  <si>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</si>
  <si>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</si>
  <si>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</si>
  <si>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</si>
  <si>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</si>
  <si>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</si>
  <si>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</si>
  <si>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</si>
  <si>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</si>
  <si>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</si>
  <si>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</si>
  <si>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</si>
  <si>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</si>
  <si>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</si>
  <si>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</si>
  <si>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</si>
  <si>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</si>
  <si>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</si>
  <si>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</si>
  <si>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</si>
  <si>
    <t>Normunds Broks</t>
  </si>
  <si>
    <t>Aigars Krauze</t>
  </si>
  <si>
    <t>Iveta Nastēviča</t>
  </si>
  <si>
    <t>Saulkrasti</t>
  </si>
  <si>
    <t>18</t>
  </si>
  <si>
    <t>12</t>
  </si>
  <si>
    <t>Zaķumuiža novuss 7.februāris 2.posms 2026 novuss vienspēles</t>
  </si>
  <si>
    <t>10</t>
  </si>
  <si>
    <t>13</t>
  </si>
  <si>
    <t>3.posms 7.03</t>
  </si>
  <si>
    <t>4.posms  11.04</t>
  </si>
  <si>
    <t>4</t>
  </si>
  <si>
    <t>#</t>
  </si>
  <si>
    <t>dalībnieks</t>
  </si>
  <si>
    <t>Seti</t>
  </si>
  <si>
    <t>-</t>
  </si>
  <si>
    <t>2</t>
  </si>
  <si>
    <t>Rolands Silavnieks</t>
  </si>
  <si>
    <t>Aldis Ķeiris</t>
  </si>
  <si>
    <t>Kristaps Ķeiris</t>
  </si>
  <si>
    <t>Imants Ločmels</t>
  </si>
  <si>
    <t>Artūrs Broks</t>
  </si>
  <si>
    <t>Agnis Vītols</t>
  </si>
  <si>
    <t xml:space="preserve">           21.marts 2026 Zaķumuiža pāru spēles novusā_ziemas</t>
  </si>
  <si>
    <t>Grobiņa</t>
  </si>
  <si>
    <t>Liepāja</t>
  </si>
  <si>
    <t>3</t>
  </si>
  <si>
    <t>Guntars Jākobsons</t>
  </si>
  <si>
    <t>Kopvērtējums pēc 4.posma</t>
  </si>
  <si>
    <t>6</t>
  </si>
  <si>
    <t>7/8</t>
  </si>
  <si>
    <t>10/12</t>
  </si>
  <si>
    <t>13/15</t>
  </si>
  <si>
    <t>16</t>
  </si>
  <si>
    <t>11-04-2026</t>
  </si>
  <si>
    <t>Ziintis Krievkalns</t>
  </si>
  <si>
    <t>Zaķumuiža novuss 11.aprīlis 4.posms 2026 novuss vienspēles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</si>
</sst>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b/>
      <sz val="10"/>
      <color rgb="FF00B050"/>
      <name val="Verdana"/>
      <family val="2"/>
      <charset val="186"/>
    </font>
    <font>
      <sz val="12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theme="1"/>
      <name val="Tahoma"/>
      <family val="2"/>
      <charset val="186"/>
    </font>
    <font>
      <sz val="10"/>
      <color rgb="FF0070C0"/>
      <name val="Arial"/>
      <family val="2"/>
      <charset val="186"/>
    </font>
    <font>
      <b/>
      <sz val="9"/>
      <color indexed="14"/>
      <name val="Arial"/>
      <family val="2"/>
      <charset val="186"/>
    </font>
    <font>
      <sz val="9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55" fillId="11" borderId="0" applyNumberFormat="0" applyBorder="0" applyAlignment="0" applyProtection="0"/>
  </cellStyleXfs>
  <cellXfs count="428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8" fillId="7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8" borderId="3" xfId="4" applyFont="1" applyFill="1" applyBorder="1" applyAlignment="1">
      <alignment horizontal="center" vertical="center"/>
    </xf>
    <xf numFmtId="0" fontId="23" fillId="8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 applyBorder="1"/>
    <xf numFmtId="0" fontId="2" fillId="0" borderId="0" xfId="1" applyBorder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6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Border="1" applyAlignment="1">
      <alignment horizontal="center" vertical="center"/>
    </xf>
    <xf numFmtId="0" fontId="22" fillId="8" borderId="0" xfId="4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3" fillId="8" borderId="0" xfId="2" applyFont="1" applyFill="1" applyBorder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3" fillId="8" borderId="0" xfId="1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3" fillId="8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8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center" vertical="center"/>
    </xf>
    <xf numFmtId="0" fontId="2" fillId="7" borderId="4" xfId="1" applyFill="1" applyBorder="1" applyAlignment="1">
      <alignment vertical="center"/>
    </xf>
    <xf numFmtId="0" fontId="2" fillId="7" borderId="5" xfId="1" applyFill="1" applyBorder="1" applyAlignment="1">
      <alignment vertical="center"/>
    </xf>
    <xf numFmtId="0" fontId="26" fillId="0" borderId="0" xfId="8"/>
    <xf numFmtId="0" fontId="26" fillId="8" borderId="0" xfId="8" applyFill="1"/>
    <xf numFmtId="0" fontId="28" fillId="8" borderId="0" xfId="8" applyFont="1" applyFill="1" applyAlignment="1">
      <alignment horizontal="center"/>
    </xf>
    <xf numFmtId="0" fontId="20" fillId="9" borderId="20" xfId="8" applyFont="1" applyFill="1" applyBorder="1" applyAlignment="1">
      <alignment horizontal="center"/>
    </xf>
    <xf numFmtId="1" fontId="20" fillId="9" borderId="20" xfId="8" applyNumberFormat="1" applyFont="1" applyFill="1" applyBorder="1" applyAlignment="1">
      <alignment horizontal="center"/>
    </xf>
    <xf numFmtId="1" fontId="20" fillId="9" borderId="21" xfId="8" applyNumberFormat="1" applyFont="1" applyFill="1" applyBorder="1" applyAlignment="1">
      <alignment horizontal="center"/>
    </xf>
    <xf numFmtId="0" fontId="29" fillId="8" borderId="0" xfId="8" applyFont="1" applyFill="1"/>
    <xf numFmtId="0" fontId="29" fillId="0" borderId="0" xfId="8" applyFont="1" applyFill="1"/>
    <xf numFmtId="0" fontId="27" fillId="8" borderId="0" xfId="8" applyFont="1" applyFill="1" applyAlignment="1"/>
    <xf numFmtId="0" fontId="30" fillId="8" borderId="0" xfId="8" applyFont="1" applyFill="1"/>
    <xf numFmtId="0" fontId="31" fillId="8" borderId="0" xfId="8" applyFont="1" applyFill="1"/>
    <xf numFmtId="2" fontId="33" fillId="8" borderId="0" xfId="8" applyNumberFormat="1" applyFont="1" applyFill="1" applyAlignment="1">
      <alignment horizontal="center"/>
    </xf>
    <xf numFmtId="0" fontId="34" fillId="8" borderId="0" xfId="8" applyFont="1" applyFill="1" applyBorder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8" borderId="0" xfId="8" applyFont="1" applyFill="1" applyBorder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8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8" borderId="27" xfId="8" applyFont="1" applyFill="1" applyBorder="1" applyAlignment="1">
      <alignment horizontal="center" vertical="center"/>
    </xf>
    <xf numFmtId="0" fontId="23" fillId="8" borderId="28" xfId="8" applyFont="1" applyFill="1" applyBorder="1" applyAlignment="1">
      <alignment horizontal="left" vertical="center"/>
    </xf>
    <xf numFmtId="0" fontId="22" fillId="8" borderId="28" xfId="8" applyFont="1" applyFill="1" applyBorder="1" applyAlignment="1">
      <alignment vertical="center"/>
    </xf>
    <xf numFmtId="1" fontId="35" fillId="8" borderId="29" xfId="8" applyNumberFormat="1" applyFont="1" applyFill="1" applyBorder="1" applyAlignment="1">
      <alignment horizontal="center" vertical="center"/>
    </xf>
    <xf numFmtId="1" fontId="22" fillId="8" borderId="28" xfId="8" applyNumberFormat="1" applyFont="1" applyFill="1" applyBorder="1" applyAlignment="1">
      <alignment horizontal="center" vertical="center"/>
    </xf>
    <xf numFmtId="0" fontId="22" fillId="8" borderId="28" xfId="8" applyFont="1" applyFill="1" applyBorder="1" applyAlignment="1">
      <alignment horizontal="center" vertical="center"/>
    </xf>
    <xf numFmtId="164" fontId="29" fillId="8" borderId="28" xfId="8" applyNumberFormat="1" applyFont="1" applyFill="1" applyBorder="1" applyAlignment="1">
      <alignment horizontal="center" vertical="center" wrapText="1"/>
    </xf>
    <xf numFmtId="1" fontId="29" fillId="8" borderId="29" xfId="8" applyNumberFormat="1" applyFont="1" applyFill="1" applyBorder="1" applyAlignment="1">
      <alignment horizontal="center" vertical="center" wrapText="1"/>
    </xf>
    <xf numFmtId="1" fontId="41" fillId="8" borderId="29" xfId="8" applyNumberFormat="1" applyFont="1" applyFill="1" applyBorder="1" applyAlignment="1">
      <alignment horizontal="center" vertical="center" wrapText="1"/>
    </xf>
    <xf numFmtId="0" fontId="18" fillId="6" borderId="28" xfId="8" applyFont="1" applyFill="1" applyBorder="1" applyAlignment="1">
      <alignment horizontal="center" vertical="center"/>
    </xf>
    <xf numFmtId="1" fontId="2" fillId="8" borderId="28" xfId="8" applyNumberFormat="1" applyFont="1" applyFill="1" applyBorder="1" applyAlignment="1">
      <alignment horizontal="center" vertical="center"/>
    </xf>
    <xf numFmtId="1" fontId="29" fillId="8" borderId="28" xfId="8" applyNumberFormat="1" applyFont="1" applyFill="1" applyBorder="1" applyAlignment="1">
      <alignment horizontal="center" vertical="center"/>
    </xf>
    <xf numFmtId="1" fontId="29" fillId="8" borderId="24" xfId="8" applyNumberFormat="1" applyFont="1" applyFill="1" applyBorder="1" applyAlignment="1">
      <alignment horizontal="center" vertical="center" wrapText="1"/>
    </xf>
    <xf numFmtId="0" fontId="3" fillId="8" borderId="23" xfId="8" applyFont="1" applyFill="1" applyBorder="1" applyAlignment="1" applyProtection="1">
      <alignment horizontal="center" vertical="center"/>
      <protection hidden="1"/>
    </xf>
    <xf numFmtId="0" fontId="20" fillId="8" borderId="30" xfId="8" applyFont="1" applyFill="1" applyBorder="1" applyAlignment="1" applyProtection="1">
      <alignment horizontal="center" vertical="center"/>
      <protection hidden="1"/>
    </xf>
    <xf numFmtId="0" fontId="3" fillId="8" borderId="10" xfId="8" applyFont="1" applyFill="1" applyBorder="1" applyAlignment="1" applyProtection="1">
      <alignment horizontal="center" vertical="center"/>
      <protection hidden="1"/>
    </xf>
    <xf numFmtId="0" fontId="3" fillId="8" borderId="31" xfId="8" applyFont="1" applyFill="1" applyBorder="1" applyAlignment="1" applyProtection="1">
      <alignment horizontal="center" vertical="center"/>
      <protection hidden="1"/>
    </xf>
    <xf numFmtId="0" fontId="20" fillId="8" borderId="32" xfId="8" applyFont="1" applyFill="1" applyBorder="1" applyAlignment="1" applyProtection="1">
      <alignment horizontal="center" vertical="center"/>
      <protection hidden="1"/>
    </xf>
    <xf numFmtId="0" fontId="3" fillId="8" borderId="33" xfId="8" applyFont="1" applyFill="1" applyBorder="1" applyAlignment="1" applyProtection="1">
      <alignment horizontal="center" vertical="center"/>
      <protection hidden="1"/>
    </xf>
    <xf numFmtId="0" fontId="20" fillId="8" borderId="34" xfId="8" applyFont="1" applyFill="1" applyBorder="1" applyAlignment="1" applyProtection="1">
      <alignment horizontal="center" vertical="center"/>
      <protection hidden="1"/>
    </xf>
    <xf numFmtId="0" fontId="3" fillId="8" borderId="27" xfId="8" applyFont="1" applyFill="1" applyBorder="1" applyAlignment="1" applyProtection="1">
      <alignment horizontal="center" vertical="center"/>
      <protection hidden="1"/>
    </xf>
    <xf numFmtId="0" fontId="20" fillId="8" borderId="24" xfId="8" applyFont="1" applyFill="1" applyBorder="1" applyAlignment="1" applyProtection="1">
      <alignment horizontal="center" vertical="center"/>
      <protection hidden="1"/>
    </xf>
    <xf numFmtId="0" fontId="42" fillId="8" borderId="0" xfId="8" applyFont="1" applyFill="1" applyBorder="1" applyAlignment="1" applyProtection="1">
      <alignment horizontal="center" vertical="center"/>
      <protection hidden="1"/>
    </xf>
    <xf numFmtId="0" fontId="43" fillId="8" borderId="0" xfId="8" applyFont="1" applyFill="1" applyBorder="1" applyAlignment="1" applyProtection="1">
      <alignment horizontal="center" vertical="center"/>
      <protection hidden="1"/>
    </xf>
    <xf numFmtId="0" fontId="29" fillId="8" borderId="27" xfId="8" applyFont="1" applyFill="1" applyBorder="1" applyAlignment="1">
      <alignment horizontal="center"/>
    </xf>
    <xf numFmtId="0" fontId="29" fillId="8" borderId="28" xfId="8" applyFont="1" applyFill="1" applyBorder="1" applyAlignment="1">
      <alignment horizontal="center"/>
    </xf>
    <xf numFmtId="0" fontId="29" fillId="8" borderId="29" xfId="8" applyFont="1" applyFill="1" applyBorder="1" applyAlignment="1">
      <alignment horizontal="center"/>
    </xf>
    <xf numFmtId="0" fontId="29" fillId="8" borderId="24" xfId="8" applyFont="1" applyFill="1" applyBorder="1" applyAlignment="1">
      <alignment horizontal="center"/>
    </xf>
    <xf numFmtId="0" fontId="26" fillId="8" borderId="35" xfId="8" applyFill="1" applyBorder="1" applyAlignment="1">
      <alignment horizontal="center"/>
    </xf>
    <xf numFmtId="0" fontId="26" fillId="8" borderId="29" xfId="8" applyFill="1" applyBorder="1" applyAlignment="1">
      <alignment horizontal="center"/>
    </xf>
    <xf numFmtId="0" fontId="26" fillId="8" borderId="28" xfId="8" applyFill="1" applyBorder="1" applyAlignment="1">
      <alignment horizontal="center"/>
    </xf>
    <xf numFmtId="0" fontId="20" fillId="8" borderId="28" xfId="8" applyFont="1" applyFill="1" applyBorder="1" applyAlignment="1">
      <alignment horizontal="center"/>
    </xf>
    <xf numFmtId="0" fontId="20" fillId="8" borderId="30" xfId="8" applyFont="1" applyFill="1" applyBorder="1" applyAlignment="1">
      <alignment horizontal="center"/>
    </xf>
    <xf numFmtId="0" fontId="20" fillId="8" borderId="36" xfId="8" applyFont="1" applyFill="1" applyBorder="1" applyAlignment="1">
      <alignment horizontal="center" vertical="center"/>
    </xf>
    <xf numFmtId="0" fontId="23" fillId="8" borderId="20" xfId="8" applyFont="1" applyFill="1" applyBorder="1" applyAlignment="1">
      <alignment horizontal="left" vertical="center"/>
    </xf>
    <xf numFmtId="0" fontId="22" fillId="8" borderId="21" xfId="8" applyFont="1" applyFill="1" applyBorder="1" applyAlignment="1">
      <alignment vertical="center"/>
    </xf>
    <xf numFmtId="1" fontId="35" fillId="8" borderId="18" xfId="8" applyNumberFormat="1" applyFont="1" applyFill="1" applyBorder="1" applyAlignment="1">
      <alignment horizontal="center" vertical="center"/>
    </xf>
    <xf numFmtId="1" fontId="22" fillId="8" borderId="21" xfId="8" applyNumberFormat="1" applyFont="1" applyFill="1" applyBorder="1" applyAlignment="1">
      <alignment horizontal="center" vertical="center"/>
    </xf>
    <xf numFmtId="0" fontId="22" fillId="8" borderId="21" xfId="8" applyFont="1" applyFill="1" applyBorder="1" applyAlignment="1">
      <alignment horizontal="center" vertical="center"/>
    </xf>
    <xf numFmtId="164" fontId="29" fillId="8" borderId="37" xfId="8" applyNumberFormat="1" applyFont="1" applyFill="1" applyBorder="1" applyAlignment="1">
      <alignment horizontal="center" vertical="center" wrapText="1"/>
    </xf>
    <xf numFmtId="1" fontId="29" fillId="8" borderId="21" xfId="8" applyNumberFormat="1" applyFont="1" applyFill="1" applyBorder="1" applyAlignment="1">
      <alignment horizontal="center" vertical="center" wrapText="1"/>
    </xf>
    <xf numFmtId="1" fontId="41" fillId="8" borderId="21" xfId="8" applyNumberFormat="1" applyFont="1" applyFill="1" applyBorder="1" applyAlignment="1">
      <alignment horizontal="center" vertical="center" wrapText="1"/>
    </xf>
    <xf numFmtId="0" fontId="18" fillId="6" borderId="37" xfId="8" applyFont="1" applyFill="1" applyBorder="1" applyAlignment="1">
      <alignment horizontal="center" vertical="center"/>
    </xf>
    <xf numFmtId="1" fontId="2" fillId="8" borderId="21" xfId="8" applyNumberFormat="1" applyFont="1" applyFill="1" applyBorder="1" applyAlignment="1">
      <alignment horizontal="center" vertical="center"/>
    </xf>
    <xf numFmtId="1" fontId="29" fillId="8" borderId="38" xfId="8" applyNumberFormat="1" applyFont="1" applyFill="1" applyBorder="1" applyAlignment="1">
      <alignment horizontal="center" vertical="center"/>
    </xf>
    <xf numFmtId="1" fontId="29" fillId="8" borderId="39" xfId="8" applyNumberFormat="1" applyFont="1" applyFill="1" applyBorder="1" applyAlignment="1">
      <alignment horizontal="center" vertical="center" wrapText="1"/>
    </xf>
    <xf numFmtId="0" fontId="3" fillId="8" borderId="36" xfId="8" applyFont="1" applyFill="1" applyBorder="1" applyAlignment="1" applyProtection="1">
      <alignment horizontal="center" vertical="center"/>
      <protection hidden="1"/>
    </xf>
    <xf numFmtId="0" fontId="20" fillId="8" borderId="39" xfId="8" applyFont="1" applyFill="1" applyBorder="1" applyAlignment="1" applyProtection="1">
      <alignment horizontal="center" vertical="center"/>
      <protection hidden="1"/>
    </xf>
    <xf numFmtId="0" fontId="3" fillId="8" borderId="40" xfId="8" applyFont="1" applyFill="1" applyBorder="1" applyAlignment="1" applyProtection="1">
      <alignment horizontal="center" vertical="center"/>
      <protection hidden="1"/>
    </xf>
    <xf numFmtId="0" fontId="20" fillId="8" borderId="41" xfId="8" applyFont="1" applyFill="1" applyBorder="1" applyAlignment="1" applyProtection="1">
      <alignment horizontal="center" vertical="center"/>
      <protection hidden="1"/>
    </xf>
    <xf numFmtId="0" fontId="3" fillId="8" borderId="42" xfId="8" applyFont="1" applyFill="1" applyBorder="1" applyAlignment="1" applyProtection="1">
      <alignment horizontal="center" vertical="center"/>
      <protection hidden="1"/>
    </xf>
    <xf numFmtId="0" fontId="20" fillId="8" borderId="43" xfId="8" applyFont="1" applyFill="1" applyBorder="1" applyAlignment="1" applyProtection="1">
      <alignment horizontal="center" vertical="center"/>
      <protection hidden="1"/>
    </xf>
    <xf numFmtId="0" fontId="3" fillId="8" borderId="44" xfId="8" applyFont="1" applyFill="1" applyBorder="1" applyAlignment="1" applyProtection="1">
      <alignment horizontal="center" vertical="center"/>
      <protection hidden="1"/>
    </xf>
    <xf numFmtId="0" fontId="29" fillId="8" borderId="45" xfId="8" applyFont="1" applyFill="1" applyBorder="1" applyAlignment="1">
      <alignment horizontal="center"/>
    </xf>
    <xf numFmtId="0" fontId="29" fillId="8" borderId="37" xfId="8" applyFont="1" applyFill="1" applyBorder="1" applyAlignment="1">
      <alignment horizontal="center"/>
    </xf>
    <xf numFmtId="0" fontId="29" fillId="8" borderId="21" xfId="8" applyFont="1" applyFill="1" applyBorder="1" applyAlignment="1">
      <alignment horizontal="center"/>
    </xf>
    <xf numFmtId="0" fontId="29" fillId="8" borderId="39" xfId="8" applyFont="1" applyFill="1" applyBorder="1" applyAlignment="1">
      <alignment horizontal="center"/>
    </xf>
    <xf numFmtId="0" fontId="26" fillId="8" borderId="36" xfId="8" applyFill="1" applyBorder="1" applyAlignment="1">
      <alignment horizontal="center"/>
    </xf>
    <xf numFmtId="0" fontId="26" fillId="8" borderId="21" xfId="8" applyFill="1" applyBorder="1" applyAlignment="1">
      <alignment horizontal="center"/>
    </xf>
    <xf numFmtId="0" fontId="26" fillId="8" borderId="37" xfId="8" applyFill="1" applyBorder="1" applyAlignment="1">
      <alignment horizontal="center"/>
    </xf>
    <xf numFmtId="0" fontId="20" fillId="8" borderId="37" xfId="8" applyFont="1" applyFill="1" applyBorder="1" applyAlignment="1">
      <alignment horizontal="center"/>
    </xf>
    <xf numFmtId="0" fontId="20" fillId="8" borderId="46" xfId="8" applyFont="1" applyFill="1" applyBorder="1" applyAlignment="1">
      <alignment horizontal="center"/>
    </xf>
    <xf numFmtId="1" fontId="35" fillId="8" borderId="21" xfId="8" applyNumberFormat="1" applyFont="1" applyFill="1" applyBorder="1" applyAlignment="1">
      <alignment horizontal="center" vertical="center"/>
    </xf>
    <xf numFmtId="0" fontId="3" fillId="8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8" borderId="48" xfId="8" applyFont="1" applyFill="1" applyBorder="1" applyAlignment="1" applyProtection="1">
      <alignment horizontal="center" vertical="center"/>
      <protection hidden="1"/>
    </xf>
    <xf numFmtId="0" fontId="44" fillId="8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9" borderId="49" xfId="8" applyFont="1" applyFill="1" applyBorder="1" applyAlignment="1">
      <alignment horizontal="center" vertical="center"/>
    </xf>
    <xf numFmtId="0" fontId="23" fillId="8" borderId="0" xfId="8" applyFont="1" applyFill="1" applyBorder="1" applyAlignment="1">
      <alignment horizontal="left" vertical="center"/>
    </xf>
    <xf numFmtId="0" fontId="22" fillId="8" borderId="0" xfId="8" applyFont="1" applyFill="1" applyBorder="1" applyAlignment="1">
      <alignment horizontal="left" vertical="center"/>
    </xf>
    <xf numFmtId="0" fontId="46" fillId="8" borderId="0" xfId="8" applyFont="1" applyFill="1" applyBorder="1" applyAlignment="1">
      <alignment vertical="center" wrapText="1"/>
    </xf>
    <xf numFmtId="1" fontId="35" fillId="8" borderId="0" xfId="8" applyNumberFormat="1" applyFont="1" applyFill="1" applyBorder="1" applyAlignment="1">
      <alignment horizontal="center" vertical="center"/>
    </xf>
    <xf numFmtId="1" fontId="22" fillId="8" borderId="0" xfId="8" applyNumberFormat="1" applyFont="1" applyFill="1" applyBorder="1" applyAlignment="1">
      <alignment horizontal="center" vertical="center"/>
    </xf>
    <xf numFmtId="1" fontId="29" fillId="9" borderId="0" xfId="8" applyNumberFormat="1" applyFont="1" applyFill="1" applyBorder="1" applyAlignment="1">
      <alignment horizontal="center" vertical="center" wrapText="1"/>
    </xf>
    <xf numFmtId="164" fontId="29" fillId="8" borderId="0" xfId="8" applyNumberFormat="1" applyFont="1" applyFill="1" applyBorder="1" applyAlignment="1">
      <alignment horizontal="center" vertical="center" wrapText="1"/>
    </xf>
    <xf numFmtId="1" fontId="29" fillId="8" borderId="0" xfId="8" applyNumberFormat="1" applyFont="1" applyFill="1" applyBorder="1" applyAlignment="1">
      <alignment horizontal="center" vertical="center" wrapText="1"/>
    </xf>
    <xf numFmtId="1" fontId="41" fillId="8" borderId="0" xfId="8" applyNumberFormat="1" applyFont="1" applyFill="1" applyBorder="1" applyAlignment="1">
      <alignment horizontal="center" vertical="center" wrapText="1"/>
    </xf>
    <xf numFmtId="0" fontId="2" fillId="8" borderId="0" xfId="8" applyFont="1" applyFill="1" applyBorder="1" applyAlignment="1">
      <alignment horizontal="center" vertical="center"/>
    </xf>
    <xf numFmtId="1" fontId="2" fillId="8" borderId="0" xfId="8" applyNumberFormat="1" applyFont="1" applyFill="1" applyBorder="1" applyAlignment="1">
      <alignment horizontal="center" vertical="center"/>
    </xf>
    <xf numFmtId="1" fontId="29" fillId="8" borderId="0" xfId="8" applyNumberFormat="1" applyFont="1" applyFill="1" applyBorder="1" applyAlignment="1">
      <alignment horizontal="center" vertical="center"/>
    </xf>
    <xf numFmtId="0" fontId="3" fillId="8" borderId="0" xfId="8" applyFont="1" applyFill="1" applyBorder="1" applyAlignment="1" applyProtection="1">
      <alignment horizontal="center" vertical="center"/>
      <protection hidden="1"/>
    </xf>
    <xf numFmtId="0" fontId="20" fillId="8" borderId="0" xfId="8" applyFont="1" applyFill="1" applyBorder="1" applyAlignment="1" applyProtection="1">
      <alignment horizontal="center" vertical="center"/>
      <protection hidden="1"/>
    </xf>
    <xf numFmtId="0" fontId="45" fillId="8" borderId="0" xfId="8" applyFont="1" applyFill="1" applyBorder="1" applyAlignment="1">
      <alignment horizontal="center"/>
    </xf>
    <xf numFmtId="0" fontId="26" fillId="8" borderId="0" xfId="8" applyFill="1" applyBorder="1" applyAlignment="1">
      <alignment horizontal="center"/>
    </xf>
    <xf numFmtId="0" fontId="20" fillId="8" borderId="0" xfId="8" applyFont="1" applyFill="1" applyBorder="1" applyAlignment="1">
      <alignment horizontal="center"/>
    </xf>
    <xf numFmtId="0" fontId="29" fillId="8" borderId="0" xfId="8" applyFont="1" applyFill="1" applyBorder="1" applyAlignment="1">
      <alignment horizontal="center"/>
    </xf>
    <xf numFmtId="0" fontId="40" fillId="9" borderId="3" xfId="8" applyFont="1" applyFill="1" applyBorder="1" applyAlignment="1">
      <alignment horizontal="center" vertical="center"/>
    </xf>
    <xf numFmtId="0" fontId="47" fillId="8" borderId="0" xfId="8" applyFont="1" applyFill="1" applyBorder="1" applyAlignment="1">
      <alignment horizontal="left" vertical="center"/>
    </xf>
    <xf numFmtId="0" fontId="48" fillId="8" borderId="0" xfId="8" applyFont="1" applyFill="1" applyBorder="1" applyAlignment="1">
      <alignment vertical="center" wrapText="1"/>
    </xf>
    <xf numFmtId="1" fontId="49" fillId="8" borderId="0" xfId="8" applyNumberFormat="1" applyFont="1" applyFill="1" applyBorder="1" applyAlignment="1">
      <alignment horizontal="center" vertical="center"/>
    </xf>
    <xf numFmtId="1" fontId="47" fillId="8" borderId="0" xfId="8" applyNumberFormat="1" applyFont="1" applyFill="1" applyBorder="1" applyAlignment="1">
      <alignment horizontal="center" vertical="center" wrapText="1"/>
    </xf>
    <xf numFmtId="0" fontId="50" fillId="8" borderId="0" xfId="8" applyFont="1" applyFill="1" applyBorder="1" applyAlignment="1" applyProtection="1">
      <alignment horizontal="center" vertical="center"/>
      <protection hidden="1"/>
    </xf>
    <xf numFmtId="0" fontId="20" fillId="9" borderId="3" xfId="8" applyFont="1" applyFill="1" applyBorder="1" applyAlignment="1">
      <alignment horizontal="center" vertical="center"/>
    </xf>
    <xf numFmtId="0" fontId="29" fillId="8" borderId="0" xfId="8" applyFont="1" applyFill="1" applyAlignment="1">
      <alignment horizontal="left"/>
    </xf>
    <xf numFmtId="0" fontId="36" fillId="8" borderId="0" xfId="8" applyFont="1" applyFill="1" applyBorder="1" applyAlignment="1">
      <alignment horizontal="center"/>
    </xf>
    <xf numFmtId="1" fontId="51" fillId="8" borderId="0" xfId="8" applyNumberFormat="1" applyFont="1" applyFill="1" applyBorder="1" applyAlignment="1">
      <alignment horizontal="center"/>
    </xf>
    <xf numFmtId="1" fontId="36" fillId="8" borderId="0" xfId="8" applyNumberFormat="1" applyFont="1" applyFill="1" applyBorder="1" applyAlignment="1">
      <alignment horizontal="center"/>
    </xf>
    <xf numFmtId="0" fontId="39" fillId="8" borderId="0" xfId="8" applyFont="1" applyFill="1" applyBorder="1" applyAlignment="1">
      <alignment horizontal="center"/>
    </xf>
    <xf numFmtId="0" fontId="29" fillId="8" borderId="0" xfId="8" applyFont="1" applyFill="1" applyBorder="1"/>
    <xf numFmtId="0" fontId="26" fillId="8" borderId="0" xfId="8" applyFill="1" applyBorder="1"/>
    <xf numFmtId="0" fontId="26" fillId="0" borderId="0" xfId="8" applyFill="1"/>
    <xf numFmtId="0" fontId="30" fillId="0" borderId="0" xfId="8" applyFont="1"/>
    <xf numFmtId="0" fontId="22" fillId="6" borderId="0" xfId="5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horizontal="center" vertical="center"/>
    </xf>
    <xf numFmtId="0" fontId="22" fillId="8" borderId="37" xfId="9" applyFont="1" applyFill="1" applyBorder="1" applyAlignment="1">
      <alignment horizontal="center" vertical="center"/>
    </xf>
    <xf numFmtId="0" fontId="2" fillId="10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0" borderId="0" xfId="10" applyFont="1" applyFill="1" applyAlignment="1">
      <alignment horizontal="center" vertical="center"/>
    </xf>
    <xf numFmtId="0" fontId="2" fillId="10" borderId="0" xfId="10" applyFill="1" applyAlignment="1">
      <alignment horizontal="left"/>
    </xf>
    <xf numFmtId="0" fontId="2" fillId="10" borderId="0" xfId="10" applyFill="1" applyAlignment="1">
      <alignment horizontal="right"/>
    </xf>
    <xf numFmtId="0" fontId="2" fillId="10" borderId="0" xfId="10" applyFill="1"/>
    <xf numFmtId="0" fontId="52" fillId="10" borderId="0" xfId="10" applyFont="1" applyFill="1" applyAlignment="1"/>
    <xf numFmtId="0" fontId="52" fillId="10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23" fillId="3" borderId="20" xfId="8" applyFont="1" applyFill="1" applyBorder="1" applyAlignment="1">
      <alignment horizontal="left" vertical="center"/>
    </xf>
    <xf numFmtId="0" fontId="22" fillId="8" borderId="20" xfId="8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1" fontId="29" fillId="3" borderId="21" xfId="8" applyNumberFormat="1" applyFont="1" applyFill="1" applyBorder="1" applyAlignment="1">
      <alignment horizontal="center" vertical="center" wrapText="1"/>
    </xf>
    <xf numFmtId="0" fontId="22" fillId="8" borderId="20" xfId="8" applyFont="1" applyFill="1" applyBorder="1" applyAlignment="1">
      <alignment vertical="center"/>
    </xf>
    <xf numFmtId="0" fontId="22" fillId="6" borderId="21" xfId="8" applyFont="1" applyFill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53" fillId="0" borderId="0" xfId="10" applyFont="1"/>
    <xf numFmtId="0" fontId="54" fillId="0" borderId="0" xfId="10" applyFont="1" applyBorder="1" applyAlignment="1">
      <alignment horizontal="center"/>
    </xf>
    <xf numFmtId="0" fontId="2" fillId="0" borderId="0" xfId="10"/>
    <xf numFmtId="0" fontId="2" fillId="0" borderId="0" xfId="10" applyAlignment="1">
      <alignment horizontal="right"/>
    </xf>
    <xf numFmtId="0" fontId="2" fillId="0" borderId="0" xfId="10" applyAlignment="1">
      <alignment horizontal="center"/>
    </xf>
    <xf numFmtId="0" fontId="2" fillId="0" borderId="0" xfId="10" applyAlignment="1">
      <alignment horizontal="left"/>
    </xf>
    <xf numFmtId="0" fontId="56" fillId="11" borderId="9" xfId="11" applyFont="1" applyBorder="1" applyAlignment="1">
      <alignment horizontal="center"/>
    </xf>
    <xf numFmtId="0" fontId="57" fillId="11" borderId="11" xfId="11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3" xfId="11" applyFont="1" applyBorder="1" applyAlignment="1">
      <alignment horizontal="center"/>
    </xf>
    <xf numFmtId="0" fontId="57" fillId="11" borderId="25" xfId="11" applyFont="1" applyBorder="1" applyAlignment="1">
      <alignment horizontal="center"/>
    </xf>
    <xf numFmtId="0" fontId="59" fillId="2" borderId="13" xfId="10" applyFont="1" applyFill="1" applyBorder="1" applyAlignment="1">
      <alignment horizontal="center" vertic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60" fillId="12" borderId="11" xfId="10" applyFont="1" applyFill="1" applyBorder="1" applyAlignment="1"/>
    <xf numFmtId="0" fontId="60" fillId="12" borderId="0" xfId="10" applyFont="1" applyFill="1" applyBorder="1" applyAlignment="1">
      <alignment horizontal="center"/>
    </xf>
    <xf numFmtId="0" fontId="60" fillId="12" borderId="14" xfId="10" applyFont="1" applyFill="1" applyBorder="1" applyAlignment="1">
      <alignment horizontal="left"/>
    </xf>
    <xf numFmtId="0" fontId="61" fillId="0" borderId="10" xfId="10" applyFont="1" applyBorder="1" applyAlignment="1"/>
    <xf numFmtId="0" fontId="61" fillId="0" borderId="11" xfId="10" applyFont="1" applyBorder="1" applyAlignment="1">
      <alignment horizontal="center"/>
    </xf>
    <xf numFmtId="0" fontId="61" fillId="0" borderId="11" xfId="10" applyFont="1" applyBorder="1" applyAlignment="1">
      <alignment horizontal="left"/>
    </xf>
    <xf numFmtId="0" fontId="62" fillId="0" borderId="10" xfId="10" applyFont="1" applyBorder="1" applyAlignment="1"/>
    <xf numFmtId="0" fontId="62" fillId="0" borderId="12" xfId="10" applyFont="1" applyBorder="1" applyAlignment="1">
      <alignment horizontal="left"/>
    </xf>
    <xf numFmtId="0" fontId="63" fillId="0" borderId="10" xfId="10" applyFont="1" applyBorder="1" applyAlignment="1"/>
    <xf numFmtId="0" fontId="63" fillId="0" borderId="11" xfId="10" applyFont="1" applyBorder="1" applyAlignment="1">
      <alignment horizontal="center"/>
    </xf>
    <xf numFmtId="0" fontId="63" fillId="0" borderId="12" xfId="10" applyFont="1" applyBorder="1" applyAlignment="1">
      <alignment horizontal="left"/>
    </xf>
    <xf numFmtId="0" fontId="61" fillId="0" borderId="12" xfId="10" applyFont="1" applyBorder="1" applyAlignment="1">
      <alignment horizontal="left"/>
    </xf>
    <xf numFmtId="0" fontId="62" fillId="0" borderId="11" xfId="10" applyFont="1" applyBorder="1" applyAlignment="1">
      <alignment horizontal="right"/>
    </xf>
    <xf numFmtId="0" fontId="62" fillId="0" borderId="11" xfId="10" applyFont="1" applyBorder="1" applyAlignment="1">
      <alignment horizontal="center"/>
    </xf>
    <xf numFmtId="0" fontId="62" fillId="0" borderId="11" xfId="10" applyFont="1" applyBorder="1" applyAlignment="1">
      <alignment horizontal="left"/>
    </xf>
    <xf numFmtId="0" fontId="59" fillId="2" borderId="15" xfId="10" applyFont="1" applyFill="1" applyBorder="1" applyAlignment="1">
      <alignment horizontal="center" vertical="center"/>
    </xf>
    <xf numFmtId="0" fontId="40" fillId="2" borderId="49" xfId="3" applyFont="1" applyFill="1" applyBorder="1" applyAlignment="1" applyProtection="1">
      <alignment horizontal="center" vertical="center"/>
      <protection locked="0"/>
    </xf>
    <xf numFmtId="0" fontId="60" fillId="12" borderId="16" xfId="10" applyFont="1" applyFill="1" applyBorder="1" applyAlignment="1"/>
    <xf numFmtId="0" fontId="60" fillId="12" borderId="16" xfId="10" applyFont="1" applyFill="1" applyBorder="1" applyAlignment="1">
      <alignment horizontal="center"/>
    </xf>
    <xf numFmtId="0" fontId="60" fillId="12" borderId="17" xfId="10" applyFont="1" applyFill="1" applyBorder="1" applyAlignment="1">
      <alignment horizontal="left"/>
    </xf>
    <xf numFmtId="0" fontId="61" fillId="0" borderId="15" xfId="10" applyFont="1" applyBorder="1" applyAlignment="1"/>
    <xf numFmtId="0" fontId="61" fillId="0" borderId="16" xfId="10" applyFont="1" applyBorder="1" applyAlignment="1">
      <alignment horizontal="center"/>
    </xf>
    <xf numFmtId="0" fontId="61" fillId="0" borderId="16" xfId="10" applyFont="1" applyBorder="1" applyAlignment="1">
      <alignment horizontal="left"/>
    </xf>
    <xf numFmtId="0" fontId="62" fillId="0" borderId="16" xfId="10" applyFont="1" applyBorder="1" applyAlignment="1">
      <alignment horizontal="left"/>
    </xf>
    <xf numFmtId="0" fontId="62" fillId="0" borderId="17" xfId="10" applyFont="1" applyBorder="1" applyAlignment="1">
      <alignment horizontal="left"/>
    </xf>
    <xf numFmtId="0" fontId="63" fillId="0" borderId="15" xfId="10" applyFont="1" applyBorder="1" applyAlignment="1"/>
    <xf numFmtId="0" fontId="63" fillId="0" borderId="16" xfId="10" applyFont="1" applyBorder="1" applyAlignment="1">
      <alignment horizontal="center"/>
    </xf>
    <xf numFmtId="0" fontId="63" fillId="0" borderId="17" xfId="10" applyFont="1" applyBorder="1" applyAlignment="1">
      <alignment horizontal="left"/>
    </xf>
    <xf numFmtId="0" fontId="61" fillId="0" borderId="17" xfId="10" applyFont="1" applyBorder="1" applyAlignment="1">
      <alignment horizontal="left"/>
    </xf>
    <xf numFmtId="0" fontId="62" fillId="0" borderId="16" xfId="10" applyFont="1" applyBorder="1" applyAlignment="1">
      <alignment horizontal="right"/>
    </xf>
    <xf numFmtId="0" fontId="62" fillId="0" borderId="16" xfId="10" applyFont="1" applyBorder="1" applyAlignment="1">
      <alignment horizontal="center"/>
    </xf>
    <xf numFmtId="0" fontId="59" fillId="6" borderId="52" xfId="10" applyFont="1" applyFill="1" applyBorder="1" applyAlignment="1">
      <alignment horizontal="center" vertical="center"/>
    </xf>
    <xf numFmtId="0" fontId="61" fillId="0" borderId="0" xfId="10" applyFont="1" applyBorder="1" applyAlignment="1">
      <alignment horizontal="center"/>
    </xf>
    <xf numFmtId="0" fontId="61" fillId="0" borderId="14" xfId="10" applyFont="1" applyBorder="1" applyAlignment="1">
      <alignment horizontal="left"/>
    </xf>
    <xf numFmtId="0" fontId="60" fillId="12" borderId="0" xfId="10" applyFont="1" applyFill="1" applyAlignment="1"/>
    <xf numFmtId="0" fontId="60" fillId="12" borderId="0" xfId="10" applyFont="1" applyFill="1" applyAlignment="1">
      <alignment horizontal="center"/>
    </xf>
    <xf numFmtId="0" fontId="60" fillId="12" borderId="0" xfId="10" applyFont="1" applyFill="1" applyAlignment="1">
      <alignment horizontal="left"/>
    </xf>
    <xf numFmtId="0" fontId="61" fillId="0" borderId="13" xfId="10" applyFont="1" applyBorder="1" applyAlignment="1"/>
    <xf numFmtId="0" fontId="61" fillId="0" borderId="0" xfId="10" applyFont="1" applyBorder="1" applyAlignment="1">
      <alignment horizontal="left"/>
    </xf>
    <xf numFmtId="0" fontId="63" fillId="0" borderId="13" xfId="10" applyFont="1" applyBorder="1" applyAlignment="1"/>
    <xf numFmtId="0" fontId="63" fillId="0" borderId="0" xfId="10" applyFont="1" applyBorder="1" applyAlignment="1">
      <alignment horizontal="left"/>
    </xf>
    <xf numFmtId="0" fontId="63" fillId="0" borderId="14" xfId="10" applyFont="1" applyBorder="1" applyAlignment="1">
      <alignment horizontal="left"/>
    </xf>
    <xf numFmtId="0" fontId="67" fillId="0" borderId="10" xfId="10" applyFont="1" applyBorder="1" applyAlignment="1"/>
    <xf numFmtId="0" fontId="63" fillId="0" borderId="13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49" fontId="65" fillId="13" borderId="11" xfId="10" applyNumberFormat="1" applyFont="1" applyFill="1" applyBorder="1" applyAlignment="1">
      <alignment horizontal="center" vertical="center"/>
    </xf>
    <xf numFmtId="0" fontId="59" fillId="6" borderId="49" xfId="10" applyFont="1" applyFill="1" applyBorder="1" applyAlignment="1">
      <alignment horizontal="center" vertical="center"/>
    </xf>
    <xf numFmtId="0" fontId="62" fillId="0" borderId="15" xfId="10" applyFont="1" applyBorder="1" applyAlignment="1"/>
    <xf numFmtId="0" fontId="63" fillId="0" borderId="15" xfId="10" applyFont="1" applyBorder="1" applyAlignment="1">
      <alignment horizontal="right"/>
    </xf>
    <xf numFmtId="49" fontId="65" fillId="13" borderId="16" xfId="10" applyNumberFormat="1" applyFont="1" applyFill="1" applyBorder="1" applyAlignment="1">
      <alignment horizontal="center" vertical="center"/>
    </xf>
    <xf numFmtId="0" fontId="63" fillId="0" borderId="11" xfId="10" applyFont="1" applyBorder="1" applyAlignment="1"/>
    <xf numFmtId="0" fontId="60" fillId="12" borderId="10" xfId="10" applyFont="1" applyFill="1" applyBorder="1" applyAlignment="1"/>
    <xf numFmtId="0" fontId="60" fillId="12" borderId="11" xfId="10" applyFont="1" applyFill="1" applyBorder="1" applyAlignment="1">
      <alignment horizontal="center"/>
    </xf>
    <xf numFmtId="0" fontId="60" fillId="12" borderId="12" xfId="10" applyFont="1" applyFill="1" applyBorder="1" applyAlignment="1">
      <alignment horizontal="left"/>
    </xf>
    <xf numFmtId="49" fontId="65" fillId="13" borderId="0" xfId="10" applyNumberFormat="1" applyFont="1" applyFill="1" applyBorder="1" applyAlignment="1">
      <alignment horizontal="center" vertical="center"/>
    </xf>
    <xf numFmtId="0" fontId="63" fillId="0" borderId="16" xfId="10" applyFont="1" applyBorder="1" applyAlignment="1"/>
    <xf numFmtId="0" fontId="60" fillId="12" borderId="15" xfId="10" applyFont="1" applyFill="1" applyBorder="1" applyAlignment="1"/>
    <xf numFmtId="0" fontId="62" fillId="0" borderId="13" xfId="10" applyFont="1" applyBorder="1" applyAlignment="1"/>
    <xf numFmtId="0" fontId="62" fillId="0" borderId="0" xfId="10" applyFont="1" applyBorder="1" applyAlignment="1">
      <alignment horizontal="center"/>
    </xf>
    <xf numFmtId="0" fontId="62" fillId="0" borderId="14" xfId="10" applyFont="1" applyBorder="1" applyAlignment="1">
      <alignment horizontal="left"/>
    </xf>
    <xf numFmtId="0" fontId="61" fillId="0" borderId="0" xfId="10" applyFont="1" applyAlignment="1"/>
    <xf numFmtId="0" fontId="61" fillId="0" borderId="0" xfId="10" applyFont="1" applyAlignment="1">
      <alignment horizontal="center"/>
    </xf>
    <xf numFmtId="0" fontId="61" fillId="0" borderId="0" xfId="10" applyFont="1" applyAlignment="1">
      <alignment horizontal="left"/>
    </xf>
    <xf numFmtId="0" fontId="62" fillId="0" borderId="13" xfId="10" applyFont="1" applyBorder="1" applyAlignment="1">
      <alignment horizontal="right"/>
    </xf>
    <xf numFmtId="0" fontId="60" fillId="12" borderId="11" xfId="10" applyFont="1" applyFill="1" applyBorder="1" applyAlignment="1">
      <alignment horizontal="left"/>
    </xf>
    <xf numFmtId="0" fontId="62" fillId="0" borderId="11" xfId="10" applyFont="1" applyBorder="1" applyAlignment="1"/>
    <xf numFmtId="0" fontId="60" fillId="12" borderId="16" xfId="10" applyFont="1" applyFill="1" applyBorder="1" applyAlignment="1">
      <alignment horizontal="left"/>
    </xf>
    <xf numFmtId="0" fontId="62" fillId="0" borderId="16" xfId="10" applyFont="1" applyBorder="1" applyAlignment="1"/>
    <xf numFmtId="0" fontId="61" fillId="0" borderId="11" xfId="10" applyFont="1" applyBorder="1" applyAlignment="1">
      <alignment horizontal="right"/>
    </xf>
    <xf numFmtId="0" fontId="61" fillId="0" borderId="16" xfId="10" applyFont="1" applyBorder="1" applyAlignment="1">
      <alignment horizontal="right"/>
    </xf>
    <xf numFmtId="49" fontId="61" fillId="0" borderId="13" xfId="10" applyNumberFormat="1" applyFont="1" applyBorder="1" applyAlignment="1"/>
    <xf numFmtId="0" fontId="59" fillId="2" borderId="52" xfId="10" applyFont="1" applyFill="1" applyBorder="1" applyAlignment="1">
      <alignment horizontal="center" vertical="center"/>
    </xf>
    <xf numFmtId="0" fontId="63" fillId="0" borderId="11" xfId="10" applyFont="1" applyBorder="1" applyAlignment="1">
      <alignment horizontal="left"/>
    </xf>
    <xf numFmtId="0" fontId="63" fillId="0" borderId="16" xfId="10" applyFont="1" applyBorder="1" applyAlignment="1">
      <alignment horizontal="left"/>
    </xf>
    <xf numFmtId="0" fontId="61" fillId="0" borderId="13" xfId="10" applyFont="1" applyBorder="1" applyAlignment="1">
      <alignment horizontal="right"/>
    </xf>
    <xf numFmtId="0" fontId="61" fillId="0" borderId="15" xfId="10" applyFont="1" applyBorder="1" applyAlignment="1">
      <alignment horizontal="right"/>
    </xf>
    <xf numFmtId="0" fontId="40" fillId="3" borderId="0" xfId="3" applyFont="1" applyFill="1" applyBorder="1" applyAlignment="1" applyProtection="1">
      <alignment horizontal="center" vertical="center"/>
      <protection locked="0"/>
    </xf>
    <xf numFmtId="0" fontId="62" fillId="0" borderId="10" xfId="10" applyFont="1" applyBorder="1" applyAlignment="1">
      <alignment horizontal="right"/>
    </xf>
    <xf numFmtId="0" fontId="60" fillId="12" borderId="13" xfId="10" applyFont="1" applyFill="1" applyBorder="1" applyAlignment="1">
      <alignment horizontal="left"/>
    </xf>
    <xf numFmtId="0" fontId="60" fillId="12" borderId="0" xfId="10" applyFont="1" applyFill="1" applyBorder="1" applyAlignment="1">
      <alignment horizontal="left"/>
    </xf>
    <xf numFmtId="0" fontId="40" fillId="2" borderId="0" xfId="3" applyFont="1" applyFill="1" applyBorder="1" applyAlignment="1" applyProtection="1">
      <alignment horizontal="center" vertical="center"/>
      <protection locked="0"/>
    </xf>
    <xf numFmtId="0" fontId="62" fillId="0" borderId="15" xfId="10" applyFont="1" applyBorder="1" applyAlignment="1">
      <alignment horizontal="right"/>
    </xf>
    <xf numFmtId="0" fontId="59" fillId="2" borderId="25" xfId="10" applyFont="1" applyFill="1" applyBorder="1" applyAlignment="1">
      <alignment horizontal="center" vertical="center"/>
    </xf>
    <xf numFmtId="0" fontId="61" fillId="0" borderId="11" xfId="10" applyFont="1" applyBorder="1" applyAlignment="1"/>
    <xf numFmtId="0" fontId="60" fillId="12" borderId="13" xfId="10" applyFont="1" applyFill="1" applyBorder="1" applyAlignment="1"/>
    <xf numFmtId="0" fontId="59" fillId="2" borderId="49" xfId="10" applyFont="1" applyFill="1" applyBorder="1" applyAlignment="1">
      <alignment horizontal="center" vertical="center"/>
    </xf>
    <xf numFmtId="0" fontId="59" fillId="2" borderId="10" xfId="10" applyFont="1" applyFill="1" applyBorder="1" applyAlignment="1">
      <alignment horizontal="center" vertical="center"/>
    </xf>
    <xf numFmtId="0" fontId="61" fillId="0" borderId="16" xfId="10" applyFont="1" applyBorder="1" applyAlignment="1"/>
    <xf numFmtId="0" fontId="40" fillId="3" borderId="52" xfId="3" applyFont="1" applyFill="1" applyBorder="1" applyAlignment="1" applyProtection="1">
      <alignment horizontal="center" vertical="center"/>
      <protection locked="0"/>
    </xf>
    <xf numFmtId="0" fontId="40" fillId="2" borderId="52" xfId="3" applyFont="1" applyFill="1" applyBorder="1" applyAlignment="1" applyProtection="1">
      <alignment horizontal="center" vertical="center"/>
      <protection locked="0"/>
    </xf>
    <xf numFmtId="0" fontId="71" fillId="0" borderId="11" xfId="10" applyFont="1" applyBorder="1"/>
    <xf numFmtId="0" fontId="63" fillId="0" borderId="15" xfId="10" applyFont="1" applyBorder="1" applyAlignment="1">
      <alignment horizontal="left"/>
    </xf>
    <xf numFmtId="0" fontId="63" fillId="0" borderId="10" xfId="10" applyFont="1" applyFill="1" applyBorder="1" applyAlignment="1"/>
    <xf numFmtId="0" fontId="63" fillId="0" borderId="11" xfId="10" applyFont="1" applyFill="1" applyBorder="1" applyAlignment="1">
      <alignment horizontal="center"/>
    </xf>
    <xf numFmtId="0" fontId="63" fillId="0" borderId="12" xfId="10" applyFont="1" applyFill="1" applyBorder="1" applyAlignment="1">
      <alignment horizontal="left"/>
    </xf>
    <xf numFmtId="0" fontId="63" fillId="0" borderId="15" xfId="10" applyFont="1" applyFill="1" applyBorder="1" applyAlignment="1"/>
    <xf numFmtId="0" fontId="63" fillId="0" borderId="16" xfId="10" applyFont="1" applyFill="1" applyBorder="1" applyAlignment="1">
      <alignment horizontal="center"/>
    </xf>
    <xf numFmtId="0" fontId="63" fillId="0" borderId="17" xfId="10" applyFont="1" applyFill="1" applyBorder="1" applyAlignment="1">
      <alignment horizontal="left"/>
    </xf>
    <xf numFmtId="0" fontId="71" fillId="0" borderId="0" xfId="10" applyFont="1"/>
    <xf numFmtId="0" fontId="71" fillId="0" borderId="0" xfId="10" applyFont="1" applyAlignment="1">
      <alignment horizontal="right"/>
    </xf>
    <xf numFmtId="0" fontId="63" fillId="0" borderId="0" xfId="10" applyFont="1" applyAlignment="1"/>
    <xf numFmtId="0" fontId="63" fillId="0" borderId="0" xfId="10" applyFont="1" applyAlignment="1">
      <alignment horizontal="center"/>
    </xf>
    <xf numFmtId="0" fontId="63" fillId="0" borderId="0" xfId="10" applyFont="1" applyAlignment="1">
      <alignment horizontal="left"/>
    </xf>
    <xf numFmtId="0" fontId="63" fillId="0" borderId="11" xfId="10" applyFont="1" applyBorder="1" applyAlignment="1">
      <alignment horizontal="right"/>
    </xf>
    <xf numFmtId="0" fontId="63" fillId="0" borderId="16" xfId="10" applyFont="1" applyBorder="1" applyAlignment="1">
      <alignment horizontal="right"/>
    </xf>
    <xf numFmtId="49" fontId="63" fillId="0" borderId="13" xfId="10" applyNumberFormat="1" applyFont="1" applyBorder="1" applyAlignment="1"/>
    <xf numFmtId="0" fontId="62" fillId="0" borderId="0" xfId="10" applyFont="1" applyBorder="1" applyAlignment="1"/>
    <xf numFmtId="0" fontId="20" fillId="2" borderId="0" xfId="10" applyFont="1" applyFill="1" applyAlignment="1">
      <alignment horizontal="center" vertical="center"/>
    </xf>
    <xf numFmtId="0" fontId="2" fillId="2" borderId="0" xfId="10" applyFill="1" applyAlignment="1">
      <alignment horizontal="center"/>
    </xf>
    <xf numFmtId="0" fontId="2" fillId="2" borderId="0" xfId="10" applyFill="1" applyAlignment="1">
      <alignment horizontal="left"/>
    </xf>
    <xf numFmtId="0" fontId="2" fillId="2" borderId="0" xfId="10" applyFill="1" applyAlignment="1">
      <alignment horizontal="right"/>
    </xf>
    <xf numFmtId="0" fontId="2" fillId="2" borderId="0" xfId="10" applyFill="1"/>
    <xf numFmtId="0" fontId="52" fillId="2" borderId="0" xfId="10" applyFont="1" applyFill="1" applyAlignment="1"/>
    <xf numFmtId="0" fontId="10" fillId="2" borderId="3" xfId="4" applyFont="1" applyFill="1" applyBorder="1" applyAlignment="1">
      <alignment horizontal="center" vertical="center"/>
    </xf>
    <xf numFmtId="49" fontId="13" fillId="3" borderId="13" xfId="1" applyNumberFormat="1" applyFont="1" applyFill="1" applyBorder="1" applyAlignment="1">
      <alignment horizontal="center" vertical="center"/>
    </xf>
    <xf numFmtId="0" fontId="14" fillId="5" borderId="14" xfId="1" applyFont="1" applyFill="1" applyBorder="1" applyAlignment="1">
      <alignment horizontal="center" vertical="center"/>
    </xf>
    <xf numFmtId="49" fontId="15" fillId="0" borderId="13" xfId="1" applyNumberFormat="1" applyFont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15" fillId="5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1" fontId="29" fillId="3" borderId="39" xfId="8" applyNumberFormat="1" applyFont="1" applyFill="1" applyBorder="1" applyAlignment="1">
      <alignment horizontal="center" vertical="center" wrapText="1"/>
    </xf>
    <xf numFmtId="0" fontId="40" fillId="8" borderId="0" xfId="8" applyFont="1" applyFill="1" applyBorder="1" applyAlignment="1">
      <alignment horizontal="center" vertical="center"/>
    </xf>
    <xf numFmtId="0" fontId="72" fillId="8" borderId="0" xfId="8" applyFont="1" applyFill="1" applyBorder="1" applyAlignment="1">
      <alignment horizontal="center" vertical="center"/>
    </xf>
    <xf numFmtId="0" fontId="73" fillId="8" borderId="0" xfId="8" applyFont="1" applyFill="1" applyBorder="1" applyAlignment="1"/>
    <xf numFmtId="0" fontId="22" fillId="6" borderId="28" xfId="8" applyFont="1" applyFill="1" applyBorder="1" applyAlignment="1">
      <alignment horizontal="center" vertical="center"/>
    </xf>
    <xf numFmtId="0" fontId="22" fillId="6" borderId="21" xfId="8" applyFont="1" applyFill="1" applyBorder="1" applyAlignment="1">
      <alignment horizontal="center" vertical="center"/>
    </xf>
    <xf numFmtId="0" fontId="53" fillId="0" borderId="25" xfId="10" applyFont="1" applyFill="1" applyBorder="1" applyAlignment="1">
      <alignment horizontal="center" vertical="center"/>
    </xf>
    <xf numFmtId="0" fontId="53" fillId="0" borderId="49" xfId="10" applyFont="1" applyFill="1" applyBorder="1" applyAlignment="1">
      <alignment horizontal="center" vertical="center"/>
    </xf>
    <xf numFmtId="0" fontId="64" fillId="0" borderId="25" xfId="10" applyFont="1" applyBorder="1" applyAlignment="1">
      <alignment horizontal="center" vertical="center"/>
    </xf>
    <xf numFmtId="0" fontId="64" fillId="0" borderId="49" xfId="10" applyFont="1" applyBorder="1" applyAlignment="1">
      <alignment horizontal="center" vertical="center"/>
    </xf>
    <xf numFmtId="0" fontId="70" fillId="0" borderId="25" xfId="10" applyFont="1" applyBorder="1" applyAlignment="1">
      <alignment horizontal="center" vertical="center"/>
    </xf>
    <xf numFmtId="0" fontId="70" fillId="0" borderId="49" xfId="10" applyFont="1" applyBorder="1" applyAlignment="1">
      <alignment horizontal="center" vertical="center"/>
    </xf>
    <xf numFmtId="0" fontId="70" fillId="0" borderId="10" xfId="10" applyFont="1" applyBorder="1" applyAlignment="1">
      <alignment horizontal="center" vertical="center"/>
    </xf>
    <xf numFmtId="0" fontId="70" fillId="0" borderId="15" xfId="10" applyFont="1" applyBorder="1" applyAlignment="1">
      <alignment horizontal="center" vertical="center"/>
    </xf>
    <xf numFmtId="49" fontId="66" fillId="2" borderId="25" xfId="10" applyNumberFormat="1" applyFont="1" applyFill="1" applyBorder="1" applyAlignment="1">
      <alignment horizontal="center" vertical="center"/>
    </xf>
    <xf numFmtId="49" fontId="66" fillId="2" borderId="49" xfId="10" applyNumberFormat="1" applyFont="1" applyFill="1" applyBorder="1" applyAlignment="1">
      <alignment horizontal="center" vertical="center"/>
    </xf>
    <xf numFmtId="0" fontId="53" fillId="0" borderId="10" xfId="10" applyFont="1" applyFill="1" applyBorder="1" applyAlignment="1">
      <alignment horizontal="center" vertical="center"/>
    </xf>
    <xf numFmtId="0" fontId="53" fillId="0" borderId="15" xfId="10" applyFont="1" applyFill="1" applyBorder="1" applyAlignment="1">
      <alignment horizontal="center" vertical="center"/>
    </xf>
    <xf numFmtId="49" fontId="69" fillId="2" borderId="25" xfId="10" applyNumberFormat="1" applyFont="1" applyFill="1" applyBorder="1" applyAlignment="1">
      <alignment horizontal="center" vertical="center"/>
    </xf>
    <xf numFmtId="49" fontId="69" fillId="2" borderId="49" xfId="10" applyNumberFormat="1" applyFont="1" applyFill="1" applyBorder="1" applyAlignment="1">
      <alignment horizontal="center" vertical="center"/>
    </xf>
    <xf numFmtId="49" fontId="68" fillId="3" borderId="25" xfId="10" applyNumberFormat="1" applyFont="1" applyFill="1" applyBorder="1" applyAlignment="1">
      <alignment horizontal="center" vertical="center"/>
    </xf>
    <xf numFmtId="49" fontId="68" fillId="3" borderId="49" xfId="10" applyNumberFormat="1" applyFont="1" applyFill="1" applyBorder="1" applyAlignment="1">
      <alignment horizontal="center" vertical="center"/>
    </xf>
    <xf numFmtId="49" fontId="66" fillId="3" borderId="25" xfId="10" applyNumberFormat="1" applyFont="1" applyFill="1" applyBorder="1" applyAlignment="1">
      <alignment horizontal="center" vertical="center"/>
    </xf>
    <xf numFmtId="49" fontId="66" fillId="3" borderId="49" xfId="10" applyNumberFormat="1" applyFont="1" applyFill="1" applyBorder="1" applyAlignment="1">
      <alignment horizontal="center" vertical="center"/>
    </xf>
    <xf numFmtId="0" fontId="54" fillId="0" borderId="0" xfId="10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4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0" fontId="57" fillId="11" borderId="5" xfId="11" applyFont="1" applyBorder="1" applyAlignment="1">
      <alignment horizontal="center"/>
    </xf>
    <xf numFmtId="49" fontId="65" fillId="13" borderId="25" xfId="10" applyNumberFormat="1" applyFont="1" applyFill="1" applyBorder="1" applyAlignment="1">
      <alignment horizontal="center" vertical="center"/>
    </xf>
    <xf numFmtId="49" fontId="65" fillId="13" borderId="49" xfId="10" applyNumberFormat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5" fillId="8" borderId="16" xfId="8" applyFont="1" applyFill="1" applyBorder="1" applyAlignment="1">
      <alignment horizontal="center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Alignment="1">
      <alignment horizontal="center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0" fontId="31" fillId="8" borderId="0" xfId="8" applyFont="1" applyFill="1" applyBorder="1" applyAlignment="1">
      <alignment horizontal="center"/>
    </xf>
    <xf numFmtId="0" fontId="32" fillId="8" borderId="0" xfId="8" applyFont="1" applyFill="1" applyBorder="1" applyAlignment="1">
      <alignment horizontal="center"/>
    </xf>
    <xf numFmtId="0" fontId="31" fillId="8" borderId="0" xfId="8" applyFont="1" applyFill="1" applyBorder="1" applyAlignment="1">
      <alignment horizontal="left"/>
    </xf>
    <xf numFmtId="14" fontId="31" fillId="8" borderId="0" xfId="8" applyNumberFormat="1" applyFont="1" applyFill="1" applyBorder="1" applyAlignment="1">
      <alignment horizontal="center"/>
    </xf>
    <xf numFmtId="0" fontId="36" fillId="5" borderId="4" xfId="8" applyFont="1" applyFill="1" applyBorder="1" applyAlignment="1" applyProtection="1">
      <alignment horizontal="center" vertical="center"/>
      <protection hidden="1"/>
    </xf>
    <xf numFmtId="0" fontId="36" fillId="5" borderId="5" xfId="8" applyFont="1" applyFill="1" applyBorder="1" applyAlignment="1" applyProtection="1">
      <alignment horizontal="center" vertical="center"/>
      <protection hidden="1"/>
    </xf>
    <xf numFmtId="0" fontId="36" fillId="5" borderId="50" xfId="8" applyFont="1" applyFill="1" applyBorder="1" applyAlignment="1" applyProtection="1">
      <alignment horizontal="center" vertical="center"/>
      <protection hidden="1"/>
    </xf>
    <xf numFmtId="0" fontId="36" fillId="5" borderId="51" xfId="8" applyFont="1" applyFill="1" applyBorder="1" applyAlignment="1" applyProtection="1">
      <alignment horizontal="center" vertical="center"/>
      <protection hidden="1"/>
    </xf>
    <xf numFmtId="1" fontId="29" fillId="14" borderId="21" xfId="8" applyNumberFormat="1" applyFont="1" applyFill="1" applyBorder="1" applyAlignment="1">
      <alignment horizontal="center" vertical="center" wrapText="1"/>
    </xf>
  </cellXfs>
  <cellStyles count="12">
    <cellStyle name="40% - Accent3 2 2" xfId="11"/>
    <cellStyle name="Normal" xfId="0" builtinId="0"/>
    <cellStyle name="Normal 10" xfId="3"/>
    <cellStyle name="Normal 11" xfId="6"/>
    <cellStyle name="Normal 2" xfId="8"/>
    <cellStyle name="Normal 2 2" xfId="1"/>
    <cellStyle name="Normal 2 3" xfId="5"/>
    <cellStyle name="Normal 3" xfId="10"/>
    <cellStyle name="Normal 4" xfId="2"/>
    <cellStyle name="Normal 7" xfId="7"/>
    <cellStyle name="Normal 8" xfId="9"/>
    <cellStyle name="Normal 9" xfId="4"/>
  </cellStyles>
  <dxfs count="601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3.jpe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6" Type="http://schemas.openxmlformats.org/officeDocument/2006/relationships/image" Target="../media/image11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11.png"/><Relationship Id="rId5" Type="http://schemas.openxmlformats.org/officeDocument/2006/relationships/image" Target="../media/image14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6" Type="http://schemas.openxmlformats.org/officeDocument/2006/relationships/image" Target="../media/image11.png"/><Relationship Id="rId5" Type="http://schemas.openxmlformats.org/officeDocument/2006/relationships/image" Target="../media/image14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2.png"/><Relationship Id="rId1" Type="http://schemas.openxmlformats.org/officeDocument/2006/relationships/image" Target="../media/image3.jpeg"/><Relationship Id="rId6" Type="http://schemas.openxmlformats.org/officeDocument/2006/relationships/image" Target="../media/image11.png"/><Relationship Id="rId5" Type="http://schemas.openxmlformats.org/officeDocument/2006/relationships/image" Target="../media/image14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95251</xdr:colOff>
      <xdr:row>0</xdr:row>
      <xdr:rowOff>19050</xdr:rowOff>
    </xdr:from>
    <xdr:to>
      <xdr:col>36</xdr:col>
      <xdr:colOff>66676</xdr:colOff>
      <xdr:row>2</xdr:row>
      <xdr:rowOff>46532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1905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1</xdr:col>
      <xdr:colOff>962025</xdr:colOff>
      <xdr:row>2</xdr:row>
      <xdr:rowOff>92075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29</xdr:row>
      <xdr:rowOff>152400</xdr:rowOff>
    </xdr:from>
    <xdr:to>
      <xdr:col>2</xdr:col>
      <xdr:colOff>266701</xdr:colOff>
      <xdr:row>34</xdr:row>
      <xdr:rowOff>9525</xdr:rowOff>
    </xdr:to>
    <xdr:sp macro="" textlink="">
      <xdr:nvSpPr>
        <xdr:cNvPr id="6" name="Flowchart: Punched Tape 5"/>
        <xdr:cNvSpPr/>
      </xdr:nvSpPr>
      <xdr:spPr>
        <a:xfrm>
          <a:off x="104776" y="4895850"/>
          <a:ext cx="1276350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21.03.2026</a:t>
          </a:r>
        </a:p>
      </xdr:txBody>
    </xdr:sp>
    <xdr:clientData/>
  </xdr:twoCellAnchor>
  <xdr:twoCellAnchor editAs="oneCell">
    <xdr:from>
      <xdr:col>0</xdr:col>
      <xdr:colOff>228601</xdr:colOff>
      <xdr:row>36</xdr:row>
      <xdr:rowOff>28576</xdr:rowOff>
    </xdr:from>
    <xdr:to>
      <xdr:col>2</xdr:col>
      <xdr:colOff>26019</xdr:colOff>
      <xdr:row>39</xdr:row>
      <xdr:rowOff>152400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590550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23</xdr:row>
      <xdr:rowOff>152401</xdr:rowOff>
    </xdr:from>
    <xdr:to>
      <xdr:col>18</xdr:col>
      <xdr:colOff>152399</xdr:colOff>
      <xdr:row>41</xdr:row>
      <xdr:rowOff>160906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3857626"/>
          <a:ext cx="3733799" cy="2989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76200</xdr:colOff>
      <xdr:row>23</xdr:row>
      <xdr:rowOff>161925</xdr:rowOff>
    </xdr:from>
    <xdr:to>
      <xdr:col>38</xdr:col>
      <xdr:colOff>0</xdr:colOff>
      <xdr:row>42</xdr:row>
      <xdr:rowOff>12473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67150"/>
          <a:ext cx="4095750" cy="299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942975</xdr:colOff>
      <xdr:row>2</xdr:row>
      <xdr:rowOff>257175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22</xdr:row>
      <xdr:rowOff>28575</xdr:rowOff>
    </xdr:from>
    <xdr:to>
      <xdr:col>12</xdr:col>
      <xdr:colOff>123825</xdr:colOff>
      <xdr:row>39</xdr:row>
      <xdr:rowOff>114300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4143375"/>
          <a:ext cx="5267324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104775</xdr:colOff>
      <xdr:row>22</xdr:row>
      <xdr:rowOff>66675</xdr:rowOff>
    </xdr:from>
    <xdr:to>
      <xdr:col>37</xdr:col>
      <xdr:colOff>19050</xdr:colOff>
      <xdr:row>40</xdr:row>
      <xdr:rowOff>13282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181475"/>
          <a:ext cx="3381375" cy="288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371475</xdr:colOff>
      <xdr:row>22</xdr:row>
      <xdr:rowOff>171450</xdr:rowOff>
    </xdr:from>
    <xdr:to>
      <xdr:col>21</xdr:col>
      <xdr:colOff>228601</xdr:colOff>
      <xdr:row>27</xdr:row>
      <xdr:rowOff>9525</xdr:rowOff>
    </xdr:to>
    <xdr:sp macro="" textlink="">
      <xdr:nvSpPr>
        <xdr:cNvPr id="18" name="Flowchart: Punched Tape 17"/>
        <xdr:cNvSpPr/>
      </xdr:nvSpPr>
      <xdr:spPr>
        <a:xfrm>
          <a:off x="5781675" y="42862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11.04.2026</a:t>
          </a:r>
        </a:p>
      </xdr:txBody>
    </xdr:sp>
    <xdr:clientData/>
  </xdr:twoCellAnchor>
  <xdr:twoCellAnchor editAs="oneCell">
    <xdr:from>
      <xdr:col>14</xdr:col>
      <xdr:colOff>0</xdr:colOff>
      <xdr:row>28</xdr:row>
      <xdr:rowOff>66674</xdr:rowOff>
    </xdr:from>
    <xdr:to>
      <xdr:col>20</xdr:col>
      <xdr:colOff>231897</xdr:colOff>
      <xdr:row>33</xdr:row>
      <xdr:rowOff>142874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5172074"/>
          <a:ext cx="1851147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57150</xdr:colOff>
      <xdr:row>34</xdr:row>
      <xdr:rowOff>19050</xdr:rowOff>
    </xdr:from>
    <xdr:to>
      <xdr:col>22</xdr:col>
      <xdr:colOff>35983</xdr:colOff>
      <xdr:row>39</xdr:row>
      <xdr:rowOff>122767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096000"/>
          <a:ext cx="1464733" cy="913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561975</xdr:colOff>
      <xdr:row>18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917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18</xdr:row>
      <xdr:rowOff>19050</xdr:rowOff>
    </xdr:from>
    <xdr:to>
      <xdr:col>6</xdr:col>
      <xdr:colOff>114300</xdr:colOff>
      <xdr:row>32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48050"/>
          <a:ext cx="3648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171449</xdr:colOff>
      <xdr:row>18</xdr:row>
      <xdr:rowOff>9525</xdr:rowOff>
    </xdr:from>
    <xdr:to>
      <xdr:col>14</xdr:col>
      <xdr:colOff>552450</xdr:colOff>
      <xdr:row>32</xdr:row>
      <xdr:rowOff>161925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49" y="3438525"/>
          <a:ext cx="4800601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34</xdr:row>
      <xdr:rowOff>85727</xdr:rowOff>
    </xdr:from>
    <xdr:to>
      <xdr:col>2</xdr:col>
      <xdr:colOff>123825</xdr:colOff>
      <xdr:row>38</xdr:row>
      <xdr:rowOff>137171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6727"/>
          <a:ext cx="542925" cy="813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34</xdr:row>
      <xdr:rowOff>142875</xdr:rowOff>
    </xdr:from>
    <xdr:to>
      <xdr:col>11</xdr:col>
      <xdr:colOff>180975</xdr:colOff>
      <xdr:row>39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619875"/>
          <a:ext cx="1552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28576</xdr:colOff>
      <xdr:row>35</xdr:row>
      <xdr:rowOff>28575</xdr:rowOff>
    </xdr:from>
    <xdr:to>
      <xdr:col>6</xdr:col>
      <xdr:colOff>523876</xdr:colOff>
      <xdr:row>38</xdr:row>
      <xdr:rowOff>180975</xdr:rowOff>
    </xdr:to>
    <xdr:sp macro="" textlink="">
      <xdr:nvSpPr>
        <xdr:cNvPr id="11" name="Flowchart: Punched Tape 10"/>
        <xdr:cNvSpPr/>
      </xdr:nvSpPr>
      <xdr:spPr>
        <a:xfrm>
          <a:off x="2466976" y="6696075"/>
          <a:ext cx="1714500" cy="72390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07.03.2026</a:t>
          </a:r>
        </a:p>
      </xdr:txBody>
    </xdr:sp>
    <xdr:clientData/>
  </xdr:twoCellAnchor>
  <xdr:twoCellAnchor editAs="oneCell">
    <xdr:from>
      <xdr:col>12</xdr:col>
      <xdr:colOff>276225</xdr:colOff>
      <xdr:row>34</xdr:row>
      <xdr:rowOff>161925</xdr:rowOff>
    </xdr:from>
    <xdr:to>
      <xdr:col>14</xdr:col>
      <xdr:colOff>521758</xdr:colOff>
      <xdr:row>39</xdr:row>
      <xdr:rowOff>142876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638925"/>
          <a:ext cx="1464733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157692</xdr:rowOff>
    </xdr:to>
    <xdr:pic>
      <xdr:nvPicPr>
        <xdr:cNvPr id="11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158750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3</xdr:row>
      <xdr:rowOff>95250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30</xdr:row>
      <xdr:rowOff>56092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609600" cy="77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30</xdr:row>
      <xdr:rowOff>28575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838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6" name="Flowchart: Punched Tape 15"/>
        <xdr:cNvSpPr/>
      </xdr:nvSpPr>
      <xdr:spPr>
        <a:xfrm>
          <a:off x="2876550" y="4876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132291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772024"/>
          <a:ext cx="1464733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/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9" workbookViewId="0">
      <selection activeCell="I28" sqref="I28"/>
    </sheetView>
  </sheetViews>
  <sheetFormatPr defaultColWidth="0.7109375" defaultRowHeight="12.75" x14ac:dyDescent="0.25"/>
  <cols>
    <col min="1" max="2" width="0.7109375" style="69" customWidth="1"/>
    <col min="3" max="3" width="5.5703125" style="63" customWidth="1"/>
    <col min="4" max="4" width="14.140625" style="63" customWidth="1"/>
    <col min="5" max="5" width="27.5703125" style="63" customWidth="1"/>
    <col min="6" max="6" width="9.140625" style="2" customWidth="1"/>
    <col min="7" max="7" width="21.28515625" style="2" customWidth="1"/>
    <col min="8" max="8" width="6.140625" style="2" customWidth="1"/>
    <col min="9" max="9" width="23" style="63" customWidth="1"/>
    <col min="10" max="255" width="9.140625" style="2" customWidth="1"/>
    <col min="256" max="16384" width="0.7109375" style="2"/>
  </cols>
  <sheetData>
    <row r="1" spans="2:13" x14ac:dyDescent="0.25">
      <c r="B1" s="35"/>
      <c r="C1" s="36" t="s">
        <v>48</v>
      </c>
      <c r="D1" s="37"/>
      <c r="E1" s="37" t="s">
        <v>0</v>
      </c>
      <c r="G1" s="38" t="s">
        <v>49</v>
      </c>
      <c r="H1" s="39"/>
      <c r="I1" s="40"/>
      <c r="J1" s="39"/>
      <c r="K1" s="39"/>
      <c r="L1" s="39"/>
      <c r="M1" s="41"/>
    </row>
    <row r="2" spans="2:13" ht="18" x14ac:dyDescent="0.25">
      <c r="B2" s="42"/>
      <c r="C2" s="11">
        <v>1</v>
      </c>
      <c r="D2" s="43" t="s">
        <v>50</v>
      </c>
      <c r="E2" s="43" t="s">
        <v>51</v>
      </c>
      <c r="G2" s="44" t="s">
        <v>52</v>
      </c>
      <c r="H2" s="45"/>
      <c r="I2" s="46"/>
      <c r="J2" s="47"/>
      <c r="K2" s="47"/>
      <c r="L2" s="47"/>
      <c r="M2" s="48"/>
    </row>
    <row r="3" spans="2:13" ht="18" x14ac:dyDescent="0.25">
      <c r="B3" s="42"/>
      <c r="C3" s="11">
        <v>2</v>
      </c>
      <c r="D3" s="49" t="s">
        <v>14</v>
      </c>
      <c r="E3" s="50" t="s">
        <v>53</v>
      </c>
      <c r="G3" s="51" t="s">
        <v>54</v>
      </c>
      <c r="H3" s="52"/>
      <c r="I3" s="53"/>
      <c r="J3" s="6"/>
      <c r="K3" s="6"/>
      <c r="L3" s="6"/>
      <c r="M3" s="54"/>
    </row>
    <row r="4" spans="2:13" ht="18" x14ac:dyDescent="0.25">
      <c r="B4" s="42"/>
      <c r="C4" s="11">
        <v>3</v>
      </c>
      <c r="D4" s="55" t="s">
        <v>55</v>
      </c>
      <c r="E4" s="49" t="s">
        <v>56</v>
      </c>
      <c r="G4" s="56" t="s">
        <v>57</v>
      </c>
      <c r="H4" s="57"/>
      <c r="I4" s="58"/>
      <c r="J4" s="59"/>
      <c r="K4" s="59"/>
      <c r="L4" s="59"/>
      <c r="M4" s="60"/>
    </row>
    <row r="5" spans="2:13" ht="18" x14ac:dyDescent="0.25">
      <c r="B5" s="42"/>
      <c r="C5" s="11">
        <v>4</v>
      </c>
      <c r="D5" s="49" t="s">
        <v>14</v>
      </c>
      <c r="E5" s="49" t="s">
        <v>58</v>
      </c>
      <c r="G5" s="6"/>
      <c r="H5" s="6"/>
      <c r="I5" s="53"/>
      <c r="J5" s="6"/>
      <c r="K5" s="6"/>
      <c r="L5" s="6"/>
      <c r="M5" s="6"/>
    </row>
    <row r="6" spans="2:13" ht="18" x14ac:dyDescent="0.25">
      <c r="B6" s="42"/>
      <c r="C6" s="11">
        <v>5</v>
      </c>
      <c r="D6" s="55" t="s">
        <v>21</v>
      </c>
      <c r="E6" s="49" t="s">
        <v>38</v>
      </c>
      <c r="G6" s="6"/>
      <c r="H6" s="6"/>
      <c r="I6" s="53"/>
      <c r="J6" s="6"/>
      <c r="K6" s="6"/>
      <c r="L6" s="6"/>
      <c r="M6" s="6"/>
    </row>
    <row r="7" spans="2:13" ht="18" x14ac:dyDescent="0.25">
      <c r="B7" s="42"/>
      <c r="C7" s="11">
        <v>6</v>
      </c>
      <c r="D7" s="49" t="s">
        <v>59</v>
      </c>
      <c r="E7" s="49" t="s">
        <v>60</v>
      </c>
      <c r="G7" s="6"/>
      <c r="H7" s="6"/>
      <c r="I7" s="61">
        <v>45829</v>
      </c>
      <c r="J7" s="6"/>
      <c r="K7" s="6"/>
      <c r="L7" s="6"/>
      <c r="M7" s="6"/>
    </row>
    <row r="8" spans="2:13" ht="18" x14ac:dyDescent="0.25">
      <c r="B8" s="42"/>
      <c r="C8" s="11">
        <v>7</v>
      </c>
      <c r="D8" s="49" t="s">
        <v>14</v>
      </c>
      <c r="E8" s="49" t="s">
        <v>28</v>
      </c>
      <c r="G8" s="53" t="s">
        <v>61</v>
      </c>
      <c r="H8" s="53">
        <v>1</v>
      </c>
      <c r="I8" s="53" t="s">
        <v>25</v>
      </c>
      <c r="J8" s="6"/>
      <c r="K8" s="6"/>
      <c r="L8" s="6"/>
      <c r="M8" s="6"/>
    </row>
    <row r="9" spans="2:13" ht="18" x14ac:dyDescent="0.25">
      <c r="B9" s="42"/>
      <c r="C9" s="11">
        <v>8</v>
      </c>
      <c r="D9" s="49" t="s">
        <v>14</v>
      </c>
      <c r="E9" s="49" t="s">
        <v>62</v>
      </c>
      <c r="G9" s="62" t="s">
        <v>15</v>
      </c>
      <c r="H9" s="62">
        <v>2</v>
      </c>
      <c r="I9" s="63" t="s">
        <v>18</v>
      </c>
    </row>
    <row r="10" spans="2:13" ht="18" x14ac:dyDescent="0.25">
      <c r="B10" s="42"/>
      <c r="C10" s="11">
        <v>9</v>
      </c>
      <c r="D10" s="49" t="s">
        <v>63</v>
      </c>
      <c r="E10" s="49" t="s">
        <v>64</v>
      </c>
      <c r="G10" s="53" t="s">
        <v>65</v>
      </c>
      <c r="H10" s="53">
        <v>3</v>
      </c>
      <c r="I10" s="64" t="s">
        <v>36</v>
      </c>
    </row>
    <row r="11" spans="2:13" ht="18" x14ac:dyDescent="0.25">
      <c r="B11" s="42"/>
      <c r="C11" s="11">
        <v>10</v>
      </c>
      <c r="D11" s="49" t="s">
        <v>66</v>
      </c>
      <c r="E11" s="49" t="s">
        <v>67</v>
      </c>
      <c r="G11" s="62" t="s">
        <v>33</v>
      </c>
      <c r="H11" s="62">
        <v>4</v>
      </c>
      <c r="I11" s="53" t="s">
        <v>43</v>
      </c>
    </row>
    <row r="12" spans="2:13" ht="18" x14ac:dyDescent="0.25">
      <c r="B12" s="42"/>
      <c r="C12" s="11">
        <v>11</v>
      </c>
      <c r="D12" s="65" t="s">
        <v>55</v>
      </c>
      <c r="E12" s="43" t="s">
        <v>68</v>
      </c>
      <c r="G12" s="64" t="s">
        <v>36</v>
      </c>
      <c r="H12" s="53">
        <v>5</v>
      </c>
      <c r="I12" s="62" t="s">
        <v>4</v>
      </c>
    </row>
    <row r="13" spans="2:13" ht="18" x14ac:dyDescent="0.25">
      <c r="B13" s="42"/>
      <c r="C13" s="11">
        <v>12</v>
      </c>
      <c r="D13" s="49" t="s">
        <v>63</v>
      </c>
      <c r="E13" s="49" t="s">
        <v>69</v>
      </c>
      <c r="G13" s="62" t="s">
        <v>18</v>
      </c>
      <c r="H13" s="62">
        <v>6</v>
      </c>
      <c r="I13" s="53" t="s">
        <v>65</v>
      </c>
    </row>
    <row r="14" spans="2:13" ht="18" x14ac:dyDescent="0.25">
      <c r="B14" s="42"/>
      <c r="C14" s="11">
        <v>13</v>
      </c>
      <c r="D14" s="49" t="s">
        <v>3</v>
      </c>
      <c r="E14" s="49" t="s">
        <v>4</v>
      </c>
      <c r="G14" s="62" t="s">
        <v>38</v>
      </c>
      <c r="H14" s="53">
        <v>7</v>
      </c>
      <c r="I14" s="53" t="s">
        <v>61</v>
      </c>
      <c r="J14" s="64"/>
    </row>
    <row r="15" spans="2:13" ht="18" x14ac:dyDescent="0.25">
      <c r="B15" s="42"/>
      <c r="C15" s="11">
        <v>14</v>
      </c>
      <c r="D15" s="49" t="s">
        <v>14</v>
      </c>
      <c r="E15" s="49" t="s">
        <v>70</v>
      </c>
      <c r="G15" s="62" t="s">
        <v>28</v>
      </c>
      <c r="H15" s="62">
        <v>8</v>
      </c>
      <c r="I15" s="63" t="s">
        <v>28</v>
      </c>
    </row>
    <row r="16" spans="2:13" ht="18" x14ac:dyDescent="0.25">
      <c r="B16" s="42"/>
      <c r="C16" s="11">
        <v>15</v>
      </c>
      <c r="D16" s="49" t="s">
        <v>59</v>
      </c>
      <c r="E16" s="49" t="s">
        <v>71</v>
      </c>
      <c r="G16" s="53" t="s">
        <v>72</v>
      </c>
      <c r="H16" s="53">
        <v>9</v>
      </c>
      <c r="I16" s="63" t="s">
        <v>73</v>
      </c>
    </row>
    <row r="17" spans="2:9" ht="18" x14ac:dyDescent="0.25">
      <c r="B17" s="42"/>
      <c r="C17" s="11">
        <v>16</v>
      </c>
      <c r="D17" s="49" t="s">
        <v>14</v>
      </c>
      <c r="E17" s="49" t="s">
        <v>19</v>
      </c>
      <c r="G17" s="53" t="s">
        <v>43</v>
      </c>
      <c r="H17" s="62">
        <v>10</v>
      </c>
      <c r="I17" s="63" t="s">
        <v>74</v>
      </c>
    </row>
    <row r="18" spans="2:9" ht="18" x14ac:dyDescent="0.25">
      <c r="B18" s="42"/>
      <c r="C18" s="11">
        <v>17</v>
      </c>
      <c r="D18" s="49" t="s">
        <v>14</v>
      </c>
      <c r="E18" s="43" t="s">
        <v>75</v>
      </c>
      <c r="G18" s="62" t="s">
        <v>4</v>
      </c>
      <c r="H18" s="53">
        <v>11</v>
      </c>
      <c r="I18" s="63" t="s">
        <v>38</v>
      </c>
    </row>
    <row r="19" spans="2:9" ht="18" x14ac:dyDescent="0.25">
      <c r="B19" s="42"/>
      <c r="C19" s="11">
        <v>18</v>
      </c>
      <c r="D19" s="43" t="s">
        <v>30</v>
      </c>
      <c r="E19" s="43" t="s">
        <v>76</v>
      </c>
      <c r="G19" s="53" t="s">
        <v>46</v>
      </c>
      <c r="H19" s="62">
        <v>12</v>
      </c>
      <c r="I19" s="63" t="s">
        <v>23</v>
      </c>
    </row>
    <row r="20" spans="2:9" ht="18" x14ac:dyDescent="0.25">
      <c r="B20" s="42"/>
      <c r="C20" s="11">
        <v>19</v>
      </c>
      <c r="D20" s="49" t="s">
        <v>14</v>
      </c>
      <c r="E20" s="49" t="s">
        <v>77</v>
      </c>
      <c r="G20" s="66" t="s">
        <v>22</v>
      </c>
      <c r="H20" s="53">
        <v>13</v>
      </c>
      <c r="I20" s="63" t="s">
        <v>27</v>
      </c>
    </row>
    <row r="21" spans="2:9" ht="18" x14ac:dyDescent="0.25">
      <c r="B21" s="42"/>
      <c r="C21" s="11">
        <v>20</v>
      </c>
      <c r="D21" s="55" t="s">
        <v>21</v>
      </c>
      <c r="E21" s="49" t="s">
        <v>78</v>
      </c>
      <c r="G21" s="53" t="s">
        <v>79</v>
      </c>
      <c r="H21" s="53"/>
      <c r="I21" s="63" t="s">
        <v>80</v>
      </c>
    </row>
    <row r="22" spans="2:9" ht="18" x14ac:dyDescent="0.25">
      <c r="B22" s="42"/>
      <c r="C22" s="11">
        <v>21</v>
      </c>
      <c r="D22" s="55" t="s">
        <v>21</v>
      </c>
      <c r="E22" s="49" t="s">
        <v>27</v>
      </c>
      <c r="G22" s="53" t="s">
        <v>74</v>
      </c>
      <c r="H22" s="53"/>
      <c r="I22" s="63" t="s">
        <v>12</v>
      </c>
    </row>
    <row r="23" spans="2:9" ht="18" x14ac:dyDescent="0.25">
      <c r="B23" s="42"/>
      <c r="C23" s="11">
        <v>22</v>
      </c>
      <c r="D23" s="49" t="s">
        <v>14</v>
      </c>
      <c r="E23" s="49" t="s">
        <v>81</v>
      </c>
      <c r="G23" s="64" t="s">
        <v>39</v>
      </c>
      <c r="H23" s="64"/>
      <c r="I23" s="63" t="s">
        <v>24</v>
      </c>
    </row>
    <row r="24" spans="2:9" ht="18" x14ac:dyDescent="0.25">
      <c r="B24" s="42"/>
      <c r="C24" s="11">
        <v>23</v>
      </c>
      <c r="D24" s="49" t="s">
        <v>14</v>
      </c>
      <c r="E24" s="49" t="s">
        <v>82</v>
      </c>
      <c r="G24" s="53" t="s">
        <v>23</v>
      </c>
      <c r="H24" s="53"/>
      <c r="I24" s="63" t="s">
        <v>83</v>
      </c>
    </row>
    <row r="25" spans="2:9" ht="18" x14ac:dyDescent="0.25">
      <c r="B25" s="42"/>
      <c r="C25" s="11">
        <v>24</v>
      </c>
      <c r="D25" s="49" t="s">
        <v>84</v>
      </c>
      <c r="E25" s="49" t="s">
        <v>85</v>
      </c>
      <c r="G25" s="62" t="s">
        <v>78</v>
      </c>
      <c r="H25" s="62"/>
      <c r="I25" s="63" t="s">
        <v>47</v>
      </c>
    </row>
    <row r="26" spans="2:9" ht="18" x14ac:dyDescent="0.25">
      <c r="B26" s="42"/>
      <c r="C26" s="11">
        <v>25</v>
      </c>
      <c r="D26" s="55" t="s">
        <v>55</v>
      </c>
      <c r="E26" s="67" t="s">
        <v>86</v>
      </c>
      <c r="G26" s="62" t="s">
        <v>27</v>
      </c>
      <c r="H26" s="62"/>
      <c r="I26" s="63" t="s">
        <v>44</v>
      </c>
    </row>
    <row r="27" spans="2:9" ht="18" x14ac:dyDescent="0.25">
      <c r="B27" s="42"/>
      <c r="C27" s="11">
        <v>26</v>
      </c>
      <c r="D27" s="55" t="s">
        <v>55</v>
      </c>
      <c r="E27" s="49" t="s">
        <v>87</v>
      </c>
      <c r="G27" s="64" t="s">
        <v>88</v>
      </c>
      <c r="H27" s="64"/>
      <c r="I27" s="63" t="s">
        <v>226</v>
      </c>
    </row>
    <row r="28" spans="2:9" ht="18" x14ac:dyDescent="0.25">
      <c r="B28" s="42"/>
      <c r="C28" s="11">
        <v>27</v>
      </c>
      <c r="D28" s="55" t="s">
        <v>55</v>
      </c>
      <c r="E28" s="68" t="s">
        <v>89</v>
      </c>
      <c r="G28" s="53" t="s">
        <v>19</v>
      </c>
      <c r="H28" s="53"/>
      <c r="I28" s="63" t="s">
        <v>227</v>
      </c>
    </row>
    <row r="29" spans="2:9" x14ac:dyDescent="0.25">
      <c r="C29" s="11">
        <v>28</v>
      </c>
      <c r="D29" s="49" t="s">
        <v>3</v>
      </c>
      <c r="E29" s="49" t="s">
        <v>90</v>
      </c>
      <c r="G29" s="63" t="s">
        <v>91</v>
      </c>
      <c r="H29" s="63"/>
    </row>
    <row r="30" spans="2:9" x14ac:dyDescent="0.25">
      <c r="C30" s="11">
        <v>29</v>
      </c>
      <c r="D30" s="49" t="s">
        <v>32</v>
      </c>
      <c r="E30" s="49" t="s">
        <v>33</v>
      </c>
    </row>
    <row r="31" spans="2:9" x14ac:dyDescent="0.25">
      <c r="C31" s="11">
        <v>30</v>
      </c>
      <c r="D31" s="49" t="s">
        <v>14</v>
      </c>
      <c r="E31" s="67" t="s">
        <v>92</v>
      </c>
    </row>
    <row r="32" spans="2:9" x14ac:dyDescent="0.25">
      <c r="C32" s="11">
        <v>31</v>
      </c>
      <c r="D32" s="49" t="s">
        <v>14</v>
      </c>
      <c r="E32" s="50" t="s">
        <v>92</v>
      </c>
    </row>
    <row r="33" spans="3:5" x14ac:dyDescent="0.25">
      <c r="C33" s="11">
        <v>32</v>
      </c>
      <c r="D33" s="43" t="s">
        <v>93</v>
      </c>
      <c r="E33" s="70" t="s">
        <v>94</v>
      </c>
    </row>
    <row r="34" spans="3:5" x14ac:dyDescent="0.25">
      <c r="C34" s="11">
        <v>33</v>
      </c>
      <c r="D34" s="55" t="s">
        <v>21</v>
      </c>
      <c r="E34" s="49" t="s">
        <v>45</v>
      </c>
    </row>
    <row r="35" spans="3:5" x14ac:dyDescent="0.25">
      <c r="C35" s="11">
        <v>34</v>
      </c>
      <c r="D35" s="49" t="s">
        <v>14</v>
      </c>
      <c r="E35" s="43" t="s">
        <v>95</v>
      </c>
    </row>
    <row r="36" spans="3:5" x14ac:dyDescent="0.25">
      <c r="C36" s="11">
        <v>35</v>
      </c>
      <c r="D36" s="49" t="s">
        <v>14</v>
      </c>
      <c r="E36" s="43" t="s">
        <v>96</v>
      </c>
    </row>
    <row r="37" spans="3:5" x14ac:dyDescent="0.25">
      <c r="C37" s="11">
        <v>36</v>
      </c>
      <c r="D37" s="49" t="s">
        <v>14</v>
      </c>
      <c r="E37" s="68" t="s">
        <v>97</v>
      </c>
    </row>
    <row r="38" spans="3:5" x14ac:dyDescent="0.25">
      <c r="C38" s="11">
        <v>37</v>
      </c>
      <c r="D38" s="49" t="s">
        <v>93</v>
      </c>
      <c r="E38" s="49" t="s">
        <v>98</v>
      </c>
    </row>
    <row r="39" spans="3:5" x14ac:dyDescent="0.25">
      <c r="C39" s="11">
        <v>38</v>
      </c>
      <c r="D39" s="49" t="s">
        <v>14</v>
      </c>
      <c r="E39" s="49" t="s">
        <v>99</v>
      </c>
    </row>
    <row r="40" spans="3:5" x14ac:dyDescent="0.25">
      <c r="C40" s="11">
        <v>39</v>
      </c>
      <c r="D40" s="55" t="s">
        <v>21</v>
      </c>
      <c r="E40" s="49" t="s">
        <v>100</v>
      </c>
    </row>
    <row r="41" spans="3:5" x14ac:dyDescent="0.25">
      <c r="C41" s="11">
        <v>40</v>
      </c>
      <c r="D41" s="55" t="s">
        <v>21</v>
      </c>
      <c r="E41" s="49" t="s">
        <v>101</v>
      </c>
    </row>
    <row r="42" spans="3:5" x14ac:dyDescent="0.25">
      <c r="C42" s="11">
        <v>41</v>
      </c>
      <c r="D42" s="55" t="s">
        <v>21</v>
      </c>
      <c r="E42" s="49" t="s">
        <v>102</v>
      </c>
    </row>
    <row r="43" spans="3:5" x14ac:dyDescent="0.25">
      <c r="C43" s="11">
        <v>42</v>
      </c>
      <c r="D43" s="49" t="s">
        <v>103</v>
      </c>
      <c r="E43" s="50" t="s">
        <v>104</v>
      </c>
    </row>
    <row r="44" spans="3:5" x14ac:dyDescent="0.25">
      <c r="C44" s="11">
        <v>43</v>
      </c>
      <c r="D44" s="43" t="s">
        <v>93</v>
      </c>
      <c r="E44" s="70" t="s">
        <v>105</v>
      </c>
    </row>
    <row r="45" spans="3:5" x14ac:dyDescent="0.25">
      <c r="C45" s="11">
        <v>44</v>
      </c>
      <c r="D45" s="43" t="s">
        <v>106</v>
      </c>
      <c r="E45" s="43" t="s">
        <v>42</v>
      </c>
    </row>
    <row r="46" spans="3:5" x14ac:dyDescent="0.25">
      <c r="C46" s="11">
        <v>45</v>
      </c>
      <c r="D46" s="49" t="s">
        <v>14</v>
      </c>
      <c r="E46" s="43" t="s">
        <v>40</v>
      </c>
    </row>
    <row r="47" spans="3:5" x14ac:dyDescent="0.25">
      <c r="C47" s="11">
        <v>46</v>
      </c>
      <c r="D47" s="49" t="s">
        <v>14</v>
      </c>
      <c r="E47" s="43" t="s">
        <v>107</v>
      </c>
    </row>
    <row r="48" spans="3:5" x14ac:dyDescent="0.25">
      <c r="C48" s="11">
        <v>47</v>
      </c>
      <c r="D48" s="49" t="s">
        <v>3</v>
      </c>
      <c r="E48" s="49" t="s">
        <v>108</v>
      </c>
    </row>
    <row r="49" spans="3:11" x14ac:dyDescent="0.25">
      <c r="C49" s="11">
        <v>48</v>
      </c>
      <c r="D49" s="49" t="s">
        <v>14</v>
      </c>
      <c r="E49" s="49" t="s">
        <v>109</v>
      </c>
    </row>
    <row r="50" spans="3:11" x14ac:dyDescent="0.25">
      <c r="C50" s="11">
        <v>49</v>
      </c>
      <c r="D50" s="49" t="s">
        <v>14</v>
      </c>
      <c r="E50" s="50" t="s">
        <v>110</v>
      </c>
    </row>
    <row r="51" spans="3:11" x14ac:dyDescent="0.25">
      <c r="C51" s="11">
        <v>50</v>
      </c>
      <c r="D51" s="43" t="s">
        <v>93</v>
      </c>
      <c r="E51" s="43" t="s">
        <v>111</v>
      </c>
    </row>
    <row r="52" spans="3:11" x14ac:dyDescent="0.25">
      <c r="C52" s="11">
        <v>51</v>
      </c>
      <c r="D52" s="43"/>
      <c r="E52" s="43" t="s">
        <v>65</v>
      </c>
    </row>
    <row r="53" spans="3:11" x14ac:dyDescent="0.25">
      <c r="C53" s="11">
        <v>52</v>
      </c>
      <c r="D53" s="49" t="s">
        <v>59</v>
      </c>
      <c r="E53" s="49" t="s">
        <v>112</v>
      </c>
    </row>
    <row r="54" spans="3:11" x14ac:dyDescent="0.25">
      <c r="C54" s="11">
        <v>53</v>
      </c>
      <c r="D54" s="49" t="s">
        <v>14</v>
      </c>
      <c r="E54" s="49" t="s">
        <v>113</v>
      </c>
      <c r="K54" s="67"/>
    </row>
    <row r="55" spans="3:11" x14ac:dyDescent="0.25">
      <c r="C55" s="11">
        <v>54</v>
      </c>
      <c r="D55" s="49" t="s">
        <v>14</v>
      </c>
      <c r="E55" s="50" t="s">
        <v>114</v>
      </c>
    </row>
    <row r="56" spans="3:11" x14ac:dyDescent="0.25">
      <c r="C56" s="11">
        <v>55</v>
      </c>
      <c r="D56" s="49" t="s">
        <v>14</v>
      </c>
      <c r="E56" s="50" t="s">
        <v>115</v>
      </c>
    </row>
    <row r="57" spans="3:11" x14ac:dyDescent="0.25">
      <c r="C57" s="11">
        <v>56</v>
      </c>
      <c r="D57" s="43" t="s">
        <v>116</v>
      </c>
      <c r="E57" s="43" t="s">
        <v>117</v>
      </c>
    </row>
    <row r="58" spans="3:11" x14ac:dyDescent="0.25">
      <c r="C58" s="11">
        <v>57</v>
      </c>
      <c r="D58" s="49" t="s">
        <v>59</v>
      </c>
      <c r="E58" s="49" t="s">
        <v>118</v>
      </c>
    </row>
    <row r="59" spans="3:11" x14ac:dyDescent="0.25">
      <c r="C59" s="11">
        <v>58</v>
      </c>
      <c r="D59" s="49" t="s">
        <v>14</v>
      </c>
      <c r="E59" s="50" t="s">
        <v>119</v>
      </c>
    </row>
    <row r="60" spans="3:11" x14ac:dyDescent="0.25">
      <c r="C60" s="11">
        <v>59</v>
      </c>
      <c r="D60" s="43" t="s">
        <v>93</v>
      </c>
      <c r="E60" s="43" t="s">
        <v>120</v>
      </c>
    </row>
    <row r="61" spans="3:11" x14ac:dyDescent="0.25">
      <c r="C61" s="11">
        <v>60</v>
      </c>
      <c r="D61" s="43" t="s">
        <v>121</v>
      </c>
      <c r="E61" s="43" t="s">
        <v>74</v>
      </c>
    </row>
    <row r="62" spans="3:11" x14ac:dyDescent="0.25">
      <c r="C62" s="11">
        <v>61</v>
      </c>
      <c r="D62" s="43" t="s">
        <v>59</v>
      </c>
      <c r="E62" s="43" t="s">
        <v>43</v>
      </c>
    </row>
    <row r="63" spans="3:11" x14ac:dyDescent="0.25">
      <c r="C63" s="11">
        <v>62</v>
      </c>
      <c r="D63" s="43" t="s">
        <v>93</v>
      </c>
      <c r="E63" s="70" t="s">
        <v>122</v>
      </c>
    </row>
    <row r="64" spans="3:11" x14ac:dyDescent="0.25">
      <c r="C64" s="11">
        <v>63</v>
      </c>
      <c r="D64" s="49" t="s">
        <v>14</v>
      </c>
      <c r="E64" s="43" t="s">
        <v>123</v>
      </c>
    </row>
    <row r="65" spans="3:5" x14ac:dyDescent="0.25">
      <c r="C65" s="11">
        <v>64</v>
      </c>
      <c r="D65" s="49" t="s">
        <v>124</v>
      </c>
      <c r="E65" s="62" t="s">
        <v>125</v>
      </c>
    </row>
    <row r="66" spans="3:5" x14ac:dyDescent="0.25">
      <c r="C66" s="11">
        <v>65</v>
      </c>
      <c r="D66" s="49" t="s">
        <v>14</v>
      </c>
      <c r="E66" s="43" t="s">
        <v>126</v>
      </c>
    </row>
    <row r="67" spans="3:5" x14ac:dyDescent="0.25">
      <c r="C67" s="11">
        <v>66</v>
      </c>
      <c r="D67" s="43" t="s">
        <v>127</v>
      </c>
      <c r="E67" s="43" t="s">
        <v>46</v>
      </c>
    </row>
    <row r="68" spans="3:5" x14ac:dyDescent="0.25">
      <c r="C68" s="11">
        <v>67</v>
      </c>
      <c r="D68" s="55" t="s">
        <v>21</v>
      </c>
      <c r="E68" s="67" t="s">
        <v>128</v>
      </c>
    </row>
    <row r="69" spans="3:5" x14ac:dyDescent="0.25">
      <c r="C69" s="11">
        <v>68</v>
      </c>
      <c r="D69" s="49" t="s">
        <v>14</v>
      </c>
      <c r="E69" s="68" t="s">
        <v>129</v>
      </c>
    </row>
    <row r="70" spans="3:5" x14ac:dyDescent="0.25">
      <c r="C70" s="11">
        <v>69</v>
      </c>
      <c r="D70" s="49" t="s">
        <v>3</v>
      </c>
      <c r="E70" s="49" t="s">
        <v>130</v>
      </c>
    </row>
    <row r="71" spans="3:5" x14ac:dyDescent="0.25">
      <c r="C71" s="11">
        <v>70</v>
      </c>
      <c r="D71" s="49" t="s">
        <v>30</v>
      </c>
      <c r="E71" s="67" t="s">
        <v>31</v>
      </c>
    </row>
    <row r="72" spans="3:5" x14ac:dyDescent="0.25">
      <c r="C72" s="11">
        <v>71</v>
      </c>
      <c r="D72" s="49" t="s">
        <v>14</v>
      </c>
      <c r="E72" s="49" t="s">
        <v>131</v>
      </c>
    </row>
    <row r="73" spans="3:5" x14ac:dyDescent="0.25">
      <c r="C73" s="11">
        <v>72</v>
      </c>
      <c r="D73" s="49" t="s">
        <v>35</v>
      </c>
      <c r="E73" s="50" t="s">
        <v>36</v>
      </c>
    </row>
    <row r="74" spans="3:5" x14ac:dyDescent="0.25">
      <c r="C74" s="11">
        <v>73</v>
      </c>
      <c r="D74" s="49" t="s">
        <v>32</v>
      </c>
      <c r="E74" s="70" t="s">
        <v>132</v>
      </c>
    </row>
    <row r="75" spans="3:5" x14ac:dyDescent="0.25">
      <c r="C75" s="11">
        <v>74</v>
      </c>
      <c r="D75" s="55" t="s">
        <v>21</v>
      </c>
      <c r="E75" s="70" t="s">
        <v>22</v>
      </c>
    </row>
    <row r="76" spans="3:5" x14ac:dyDescent="0.25">
      <c r="C76" s="11">
        <v>75</v>
      </c>
      <c r="D76" s="49" t="s">
        <v>133</v>
      </c>
      <c r="E76" s="50" t="s">
        <v>134</v>
      </c>
    </row>
    <row r="77" spans="3:5" x14ac:dyDescent="0.25">
      <c r="C77" s="11">
        <v>76</v>
      </c>
      <c r="D77" s="55" t="s">
        <v>55</v>
      </c>
      <c r="E77" s="49" t="s">
        <v>135</v>
      </c>
    </row>
    <row r="78" spans="3:5" x14ac:dyDescent="0.25">
      <c r="C78" s="11">
        <v>77</v>
      </c>
      <c r="D78" s="49" t="s">
        <v>14</v>
      </c>
      <c r="E78" s="49" t="s">
        <v>136</v>
      </c>
    </row>
    <row r="79" spans="3:5" x14ac:dyDescent="0.25">
      <c r="C79" s="11">
        <v>78</v>
      </c>
      <c r="D79" s="49" t="s">
        <v>3</v>
      </c>
      <c r="E79" s="50" t="s">
        <v>137</v>
      </c>
    </row>
    <row r="80" spans="3:5" x14ac:dyDescent="0.25">
      <c r="C80" s="11">
        <v>79</v>
      </c>
      <c r="D80" s="55" t="s">
        <v>21</v>
      </c>
      <c r="E80" s="50" t="s">
        <v>88</v>
      </c>
    </row>
    <row r="81" spans="3:15" x14ac:dyDescent="0.25">
      <c r="C81" s="11">
        <v>80</v>
      </c>
      <c r="D81" s="55" t="s">
        <v>21</v>
      </c>
      <c r="E81" s="50" t="s">
        <v>39</v>
      </c>
    </row>
    <row r="82" spans="3:15" x14ac:dyDescent="0.25">
      <c r="C82" s="11">
        <v>81</v>
      </c>
      <c r="D82" s="55" t="s">
        <v>21</v>
      </c>
      <c r="E82" s="43" t="s">
        <v>23</v>
      </c>
    </row>
    <row r="83" spans="3:15" x14ac:dyDescent="0.25">
      <c r="C83" s="11">
        <v>82</v>
      </c>
      <c r="D83" s="49" t="s">
        <v>133</v>
      </c>
      <c r="E83" s="50" t="s">
        <v>138</v>
      </c>
      <c r="O83" s="2" t="s">
        <v>139</v>
      </c>
    </row>
    <row r="84" spans="3:15" x14ac:dyDescent="0.25">
      <c r="C84" s="11">
        <v>83</v>
      </c>
      <c r="D84" s="49" t="s">
        <v>133</v>
      </c>
      <c r="E84" s="50" t="s">
        <v>140</v>
      </c>
    </row>
    <row r="85" spans="3:15" x14ac:dyDescent="0.25">
      <c r="C85" s="11">
        <v>84</v>
      </c>
      <c r="D85" s="49" t="s">
        <v>14</v>
      </c>
      <c r="E85" s="49" t="s">
        <v>141</v>
      </c>
    </row>
    <row r="86" spans="3:15" x14ac:dyDescent="0.25">
      <c r="C86" s="11">
        <v>85</v>
      </c>
      <c r="D86" s="49" t="s">
        <v>142</v>
      </c>
      <c r="E86" s="49" t="s">
        <v>143</v>
      </c>
    </row>
    <row r="87" spans="3:15" x14ac:dyDescent="0.25">
      <c r="C87" s="11">
        <v>86</v>
      </c>
      <c r="D87" s="49" t="s">
        <v>32</v>
      </c>
      <c r="E87" s="70" t="s">
        <v>144</v>
      </c>
    </row>
    <row r="88" spans="3:15" x14ac:dyDescent="0.25">
      <c r="C88" s="11">
        <v>87</v>
      </c>
      <c r="D88" s="49" t="s">
        <v>3</v>
      </c>
      <c r="E88" s="43" t="s">
        <v>145</v>
      </c>
    </row>
    <row r="89" spans="3:15" x14ac:dyDescent="0.25">
      <c r="C89" s="11">
        <v>88</v>
      </c>
      <c r="D89" s="49" t="s">
        <v>14</v>
      </c>
      <c r="E89" s="43" t="s">
        <v>146</v>
      </c>
    </row>
    <row r="90" spans="3:15" x14ac:dyDescent="0.25">
      <c r="C90" s="11">
        <v>89</v>
      </c>
      <c r="D90" s="55" t="s">
        <v>21</v>
      </c>
      <c r="E90" s="71" t="s">
        <v>147</v>
      </c>
    </row>
    <row r="91" spans="3:15" x14ac:dyDescent="0.25">
      <c r="C91" s="11">
        <v>90</v>
      </c>
      <c r="D91" s="49" t="s">
        <v>14</v>
      </c>
      <c r="E91" s="43" t="s">
        <v>148</v>
      </c>
    </row>
    <row r="92" spans="3:15" x14ac:dyDescent="0.25">
      <c r="C92" s="11">
        <v>91</v>
      </c>
      <c r="D92" s="55" t="s">
        <v>21</v>
      </c>
      <c r="E92" s="43" t="s">
        <v>34</v>
      </c>
    </row>
    <row r="93" spans="3:15" x14ac:dyDescent="0.25">
      <c r="C93" s="11">
        <v>92</v>
      </c>
      <c r="D93" s="2"/>
      <c r="E93" s="43" t="s">
        <v>79</v>
      </c>
    </row>
    <row r="94" spans="3:15" x14ac:dyDescent="0.25">
      <c r="C94" s="11">
        <v>93</v>
      </c>
      <c r="D94" s="49" t="s">
        <v>14</v>
      </c>
      <c r="E94" s="72" t="s">
        <v>149</v>
      </c>
    </row>
    <row r="95" spans="3:15" x14ac:dyDescent="0.25">
      <c r="C95" s="11">
        <v>94</v>
      </c>
      <c r="D95" s="43" t="s">
        <v>93</v>
      </c>
      <c r="E95" s="43" t="s">
        <v>150</v>
      </c>
    </row>
    <row r="96" spans="3:15" x14ac:dyDescent="0.25">
      <c r="C96" s="11">
        <v>95</v>
      </c>
      <c r="D96" s="49" t="s">
        <v>14</v>
      </c>
      <c r="E96" s="43" t="s">
        <v>151</v>
      </c>
    </row>
    <row r="97" spans="3:5" x14ac:dyDescent="0.25">
      <c r="C97" s="11">
        <v>96</v>
      </c>
      <c r="D97" s="49" t="s">
        <v>14</v>
      </c>
      <c r="E97" s="72" t="s">
        <v>152</v>
      </c>
    </row>
    <row r="98" spans="3:5" x14ac:dyDescent="0.25">
      <c r="C98" s="11">
        <v>97</v>
      </c>
      <c r="D98" s="49" t="s">
        <v>3</v>
      </c>
      <c r="E98" s="49" t="s">
        <v>153</v>
      </c>
    </row>
    <row r="99" spans="3:5" x14ac:dyDescent="0.25">
      <c r="C99" s="11">
        <v>98</v>
      </c>
      <c r="D99" s="49" t="s">
        <v>14</v>
      </c>
      <c r="E99" s="49" t="s">
        <v>154</v>
      </c>
    </row>
    <row r="100" spans="3:5" x14ac:dyDescent="0.25">
      <c r="C100" s="11">
        <v>99</v>
      </c>
      <c r="D100" s="43" t="s">
        <v>93</v>
      </c>
      <c r="E100" s="43" t="s">
        <v>155</v>
      </c>
    </row>
    <row r="101" spans="3:5" x14ac:dyDescent="0.25">
      <c r="C101" s="11">
        <v>100</v>
      </c>
      <c r="D101" s="49" t="s">
        <v>14</v>
      </c>
      <c r="E101" s="43" t="s">
        <v>156</v>
      </c>
    </row>
    <row r="102" spans="3:5" x14ac:dyDescent="0.25">
      <c r="C102" s="11">
        <v>101</v>
      </c>
      <c r="D102" s="43" t="s">
        <v>14</v>
      </c>
      <c r="E102" s="43" t="s">
        <v>157</v>
      </c>
    </row>
    <row r="103" spans="3:5" x14ac:dyDescent="0.25">
      <c r="C103" s="11">
        <v>102</v>
      </c>
      <c r="D103" s="49" t="s">
        <v>14</v>
      </c>
      <c r="E103" s="49" t="s">
        <v>158</v>
      </c>
    </row>
    <row r="104" spans="3:5" x14ac:dyDescent="0.25">
      <c r="C104" s="11">
        <v>103</v>
      </c>
      <c r="D104" s="43" t="s">
        <v>159</v>
      </c>
      <c r="E104" s="43" t="s">
        <v>160</v>
      </c>
    </row>
    <row r="105" spans="3:5" x14ac:dyDescent="0.25">
      <c r="C105" s="11">
        <v>104</v>
      </c>
      <c r="D105" s="49" t="s">
        <v>14</v>
      </c>
      <c r="E105" s="43" t="s">
        <v>161</v>
      </c>
    </row>
    <row r="106" spans="3:5" x14ac:dyDescent="0.25">
      <c r="C106" s="11">
        <v>105</v>
      </c>
      <c r="D106" s="49" t="s">
        <v>37</v>
      </c>
      <c r="E106" s="43" t="s">
        <v>61</v>
      </c>
    </row>
    <row r="107" spans="3:5" x14ac:dyDescent="0.25">
      <c r="C107" s="11">
        <v>106</v>
      </c>
      <c r="D107" s="55" t="s">
        <v>55</v>
      </c>
      <c r="E107" s="49" t="s">
        <v>162</v>
      </c>
    </row>
    <row r="108" spans="3:5" x14ac:dyDescent="0.25">
      <c r="C108" s="11">
        <v>107</v>
      </c>
      <c r="D108" s="49" t="s">
        <v>14</v>
      </c>
      <c r="E108" s="43" t="s">
        <v>163</v>
      </c>
    </row>
    <row r="109" spans="3:5" x14ac:dyDescent="0.25">
      <c r="C109" s="11">
        <v>108</v>
      </c>
      <c r="D109" s="49" t="s">
        <v>14</v>
      </c>
      <c r="E109" s="49" t="s">
        <v>15</v>
      </c>
    </row>
    <row r="110" spans="3:5" x14ac:dyDescent="0.25">
      <c r="C110" s="11">
        <v>109</v>
      </c>
      <c r="D110" s="49" t="s">
        <v>3</v>
      </c>
      <c r="E110" s="49" t="s">
        <v>164</v>
      </c>
    </row>
    <row r="111" spans="3:5" x14ac:dyDescent="0.25">
      <c r="C111" s="11">
        <v>110</v>
      </c>
      <c r="D111" s="49" t="s">
        <v>14</v>
      </c>
      <c r="E111" s="43" t="s">
        <v>165</v>
      </c>
    </row>
    <row r="112" spans="3:5" x14ac:dyDescent="0.25">
      <c r="C112" s="11">
        <v>111</v>
      </c>
      <c r="D112" s="43" t="s">
        <v>93</v>
      </c>
      <c r="E112" s="43" t="s">
        <v>166</v>
      </c>
    </row>
    <row r="113" spans="3:5" x14ac:dyDescent="0.25">
      <c r="C113" s="11">
        <v>112</v>
      </c>
      <c r="D113" s="49" t="s">
        <v>59</v>
      </c>
      <c r="E113" s="49" t="s">
        <v>167</v>
      </c>
    </row>
    <row r="114" spans="3:5" x14ac:dyDescent="0.25">
      <c r="C114" s="11">
        <v>113</v>
      </c>
      <c r="D114" s="43" t="s">
        <v>159</v>
      </c>
      <c r="E114" s="43" t="s">
        <v>168</v>
      </c>
    </row>
    <row r="115" spans="3:5" x14ac:dyDescent="0.25">
      <c r="C115" s="11">
        <v>114</v>
      </c>
      <c r="D115" s="73" t="s">
        <v>133</v>
      </c>
      <c r="E115" s="43" t="s">
        <v>169</v>
      </c>
    </row>
    <row r="116" spans="3:5" x14ac:dyDescent="0.25">
      <c r="C116" s="11">
        <v>115</v>
      </c>
      <c r="D116" s="49" t="s">
        <v>14</v>
      </c>
      <c r="E116" s="49" t="s">
        <v>170</v>
      </c>
    </row>
    <row r="117" spans="3:5" x14ac:dyDescent="0.25">
      <c r="C117" s="11">
        <v>116</v>
      </c>
      <c r="D117" s="55" t="s">
        <v>21</v>
      </c>
      <c r="E117" s="49" t="s">
        <v>171</v>
      </c>
    </row>
    <row r="118" spans="3:5" x14ac:dyDescent="0.25">
      <c r="C118" s="11">
        <v>117</v>
      </c>
      <c r="D118" s="49" t="s">
        <v>14</v>
      </c>
      <c r="E118" s="49" t="s">
        <v>172</v>
      </c>
    </row>
    <row r="119" spans="3:5" x14ac:dyDescent="0.25">
      <c r="C119" s="11">
        <v>118</v>
      </c>
      <c r="D119" s="49" t="s">
        <v>14</v>
      </c>
      <c r="E119" s="74" t="s">
        <v>173</v>
      </c>
    </row>
    <row r="120" spans="3:5" x14ac:dyDescent="0.25">
      <c r="C120" s="11">
        <v>119</v>
      </c>
      <c r="D120" s="73" t="s">
        <v>174</v>
      </c>
      <c r="E120" s="43" t="s">
        <v>175</v>
      </c>
    </row>
    <row r="121" spans="3:5" x14ac:dyDescent="0.25">
      <c r="C121" s="11">
        <v>120</v>
      </c>
      <c r="D121" s="55" t="s">
        <v>21</v>
      </c>
      <c r="E121" s="49" t="s">
        <v>176</v>
      </c>
    </row>
    <row r="122" spans="3:5" x14ac:dyDescent="0.25">
      <c r="C122" s="11">
        <v>121</v>
      </c>
      <c r="D122" s="43" t="s">
        <v>177</v>
      </c>
      <c r="E122" s="49" t="s">
        <v>18</v>
      </c>
    </row>
    <row r="123" spans="3:5" x14ac:dyDescent="0.25">
      <c r="C123" s="11">
        <v>122</v>
      </c>
      <c r="D123" s="49" t="s">
        <v>3</v>
      </c>
      <c r="E123" s="43" t="s">
        <v>178</v>
      </c>
    </row>
    <row r="124" spans="3:5" x14ac:dyDescent="0.25">
      <c r="C124" s="11">
        <v>123</v>
      </c>
      <c r="D124" s="55" t="s">
        <v>21</v>
      </c>
      <c r="E124" s="49" t="s">
        <v>179</v>
      </c>
    </row>
    <row r="125" spans="3:5" x14ac:dyDescent="0.25">
      <c r="C125" s="11">
        <v>124</v>
      </c>
      <c r="D125" s="65" t="s">
        <v>124</v>
      </c>
      <c r="E125" s="65" t="s">
        <v>180</v>
      </c>
    </row>
    <row r="126" spans="3:5" x14ac:dyDescent="0.25">
      <c r="C126" s="11">
        <v>125</v>
      </c>
      <c r="D126" s="49" t="s">
        <v>14</v>
      </c>
      <c r="E126" s="74" t="s">
        <v>181</v>
      </c>
    </row>
    <row r="127" spans="3:5" x14ac:dyDescent="0.25">
      <c r="C127" s="11">
        <v>126</v>
      </c>
      <c r="D127" s="49" t="s">
        <v>182</v>
      </c>
      <c r="E127" s="49" t="s">
        <v>183</v>
      </c>
    </row>
    <row r="128" spans="3:5" x14ac:dyDescent="0.25">
      <c r="C128" s="11">
        <v>127</v>
      </c>
      <c r="D128" s="49" t="s">
        <v>14</v>
      </c>
      <c r="E128" s="43" t="s">
        <v>72</v>
      </c>
    </row>
    <row r="129" spans="3:5" x14ac:dyDescent="0.25">
      <c r="C129" s="11">
        <v>128</v>
      </c>
      <c r="D129" s="43" t="s">
        <v>93</v>
      </c>
      <c r="E129" s="43" t="s">
        <v>184</v>
      </c>
    </row>
    <row r="130" spans="3:5" x14ac:dyDescent="0.25">
      <c r="C130" s="11"/>
      <c r="D130" s="43"/>
      <c r="E130" s="43"/>
    </row>
    <row r="131" spans="3:5" x14ac:dyDescent="0.25">
      <c r="C131" s="43"/>
      <c r="D131" s="43"/>
      <c r="E131" s="43"/>
    </row>
    <row r="132" spans="3:5" x14ac:dyDescent="0.25">
      <c r="C132" s="43"/>
      <c r="D132" s="43"/>
      <c r="E132" s="43"/>
    </row>
    <row r="133" spans="3:5" x14ac:dyDescent="0.25">
      <c r="C133" s="43"/>
      <c r="D133" s="43"/>
      <c r="E133" s="43"/>
    </row>
    <row r="134" spans="3:5" x14ac:dyDescent="0.25">
      <c r="C134" s="43"/>
      <c r="D134" s="43"/>
      <c r="E134" s="43"/>
    </row>
    <row r="135" spans="3:5" x14ac:dyDescent="0.25">
      <c r="C135" s="43"/>
      <c r="D135" s="43"/>
      <c r="E135" s="43"/>
    </row>
    <row r="136" spans="3:5" x14ac:dyDescent="0.25">
      <c r="C136" s="43"/>
      <c r="D136" s="43"/>
      <c r="E136" s="43"/>
    </row>
    <row r="137" spans="3:5" x14ac:dyDescent="0.25">
      <c r="C137" s="43"/>
      <c r="D137" s="43"/>
      <c r="E137" s="43"/>
    </row>
    <row r="138" spans="3:5" x14ac:dyDescent="0.25">
      <c r="C138" s="43"/>
      <c r="D138" s="43"/>
      <c r="E138" s="43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600" priority="52" stopIfTrue="1">
      <formula>M92=1</formula>
    </cfRule>
    <cfRule type="expression" dxfId="599" priority="53" stopIfTrue="1">
      <formula>M92=2</formula>
    </cfRule>
    <cfRule type="expression" dxfId="598" priority="54" stopIfTrue="1">
      <formula>M92=3</formula>
    </cfRule>
  </conditionalFormatting>
  <conditionalFormatting sqref="C3:C130">
    <cfRule type="expression" dxfId="597" priority="70" stopIfTrue="1">
      <formula>L3=1</formula>
    </cfRule>
    <cfRule type="expression" dxfId="596" priority="71" stopIfTrue="1">
      <formula>L3=2</formula>
    </cfRule>
    <cfRule type="expression" dxfId="595" priority="72" stopIfTrue="1">
      <formula>L3=3</formula>
    </cfRule>
  </conditionalFormatting>
  <conditionalFormatting sqref="C2">
    <cfRule type="expression" dxfId="594" priority="67" stopIfTrue="1">
      <formula>L2=1</formula>
    </cfRule>
    <cfRule type="expression" dxfId="593" priority="68" stopIfTrue="1">
      <formula>L2=2</formula>
    </cfRule>
    <cfRule type="expression" dxfId="592" priority="69" stopIfTrue="1">
      <formula>L2=3</formula>
    </cfRule>
  </conditionalFormatting>
  <conditionalFormatting sqref="E87">
    <cfRule type="expression" dxfId="591" priority="64" stopIfTrue="1">
      <formula>M87=1</formula>
    </cfRule>
    <cfRule type="expression" dxfId="590" priority="65" stopIfTrue="1">
      <formula>M87=2</formula>
    </cfRule>
    <cfRule type="expression" dxfId="589" priority="66" stopIfTrue="1">
      <formula>M87=3</formula>
    </cfRule>
  </conditionalFormatting>
  <conditionalFormatting sqref="E88">
    <cfRule type="expression" dxfId="588" priority="61" stopIfTrue="1">
      <formula>M88=1</formula>
    </cfRule>
    <cfRule type="expression" dxfId="587" priority="62" stopIfTrue="1">
      <formula>M88=2</formula>
    </cfRule>
    <cfRule type="expression" dxfId="586" priority="63" stopIfTrue="1">
      <formula>M88=3</formula>
    </cfRule>
  </conditionalFormatting>
  <conditionalFormatting sqref="E89">
    <cfRule type="expression" dxfId="585" priority="58" stopIfTrue="1">
      <formula>M89=1</formula>
    </cfRule>
    <cfRule type="expression" dxfId="584" priority="59" stopIfTrue="1">
      <formula>M89=2</formula>
    </cfRule>
    <cfRule type="expression" dxfId="583" priority="60" stopIfTrue="1">
      <formula>M89=3</formula>
    </cfRule>
  </conditionalFormatting>
  <conditionalFormatting sqref="E90">
    <cfRule type="expression" dxfId="582" priority="55" stopIfTrue="1">
      <formula>M90=1</formula>
    </cfRule>
    <cfRule type="expression" dxfId="581" priority="56" stopIfTrue="1">
      <formula>M90=2</formula>
    </cfRule>
    <cfRule type="expression" dxfId="580" priority="57" stopIfTrue="1">
      <formula>M90=3</formula>
    </cfRule>
  </conditionalFormatting>
  <conditionalFormatting sqref="E94">
    <cfRule type="expression" dxfId="579" priority="49" stopIfTrue="1">
      <formula>M94=1</formula>
    </cfRule>
    <cfRule type="expression" dxfId="578" priority="50" stopIfTrue="1">
      <formula>M94=2</formula>
    </cfRule>
    <cfRule type="expression" dxfId="577" priority="51" stopIfTrue="1">
      <formula>M94=3</formula>
    </cfRule>
  </conditionalFormatting>
  <conditionalFormatting sqref="E96">
    <cfRule type="expression" dxfId="576" priority="46" stopIfTrue="1">
      <formula>M96=1</formula>
    </cfRule>
    <cfRule type="expression" dxfId="575" priority="47" stopIfTrue="1">
      <formula>M96=2</formula>
    </cfRule>
    <cfRule type="expression" dxfId="574" priority="48" stopIfTrue="1">
      <formula>M96=3</formula>
    </cfRule>
  </conditionalFormatting>
  <conditionalFormatting sqref="E97">
    <cfRule type="expression" dxfId="573" priority="43" stopIfTrue="1">
      <formula>M97=1</formula>
    </cfRule>
    <cfRule type="expression" dxfId="572" priority="44" stopIfTrue="1">
      <formula>M97=2</formula>
    </cfRule>
    <cfRule type="expression" dxfId="571" priority="45" stopIfTrue="1">
      <formula>M97=3</formula>
    </cfRule>
  </conditionalFormatting>
  <conditionalFormatting sqref="E99">
    <cfRule type="expression" dxfId="570" priority="37" stopIfTrue="1">
      <formula>M99=1</formula>
    </cfRule>
    <cfRule type="expression" dxfId="569" priority="38" stopIfTrue="1">
      <formula>M99=2</formula>
    </cfRule>
    <cfRule type="expression" dxfId="568" priority="39" stopIfTrue="1">
      <formula>M99=3</formula>
    </cfRule>
  </conditionalFormatting>
  <conditionalFormatting sqref="E98">
    <cfRule type="expression" dxfId="567" priority="40" stopIfTrue="1">
      <formula>M98=1</formula>
    </cfRule>
    <cfRule type="expression" dxfId="566" priority="41" stopIfTrue="1">
      <formula>M98=2</formula>
    </cfRule>
    <cfRule type="expression" dxfId="565" priority="42" stopIfTrue="1">
      <formula>M98=3</formula>
    </cfRule>
  </conditionalFormatting>
  <conditionalFormatting sqref="E121:E122">
    <cfRule type="expression" dxfId="564" priority="34" stopIfTrue="1">
      <formula>M121=1</formula>
    </cfRule>
    <cfRule type="expression" dxfId="563" priority="35" stopIfTrue="1">
      <formula>M121=2</formula>
    </cfRule>
    <cfRule type="expression" dxfId="562" priority="36" stopIfTrue="1">
      <formula>M121=3</formula>
    </cfRule>
  </conditionalFormatting>
  <conditionalFormatting sqref="E123">
    <cfRule type="expression" dxfId="561" priority="31" stopIfTrue="1">
      <formula>M123=1</formula>
    </cfRule>
    <cfRule type="expression" dxfId="560" priority="32" stopIfTrue="1">
      <formula>M123=2</formula>
    </cfRule>
    <cfRule type="expression" dxfId="559" priority="33" stopIfTrue="1">
      <formula>M123=3</formula>
    </cfRule>
  </conditionalFormatting>
  <conditionalFormatting sqref="E124">
    <cfRule type="expression" dxfId="558" priority="28" stopIfTrue="1">
      <formula>M124=1</formula>
    </cfRule>
    <cfRule type="expression" dxfId="557" priority="29" stopIfTrue="1">
      <formula>M124=2</formula>
    </cfRule>
    <cfRule type="expression" dxfId="556" priority="30" stopIfTrue="1">
      <formula>M124=3</formula>
    </cfRule>
  </conditionalFormatting>
  <conditionalFormatting sqref="E125">
    <cfRule type="expression" dxfId="555" priority="25" stopIfTrue="1">
      <formula>M125=1</formula>
    </cfRule>
    <cfRule type="expression" dxfId="554" priority="26" stopIfTrue="1">
      <formula>M125=2</formula>
    </cfRule>
    <cfRule type="expression" dxfId="553" priority="27" stopIfTrue="1">
      <formula>M125=3</formula>
    </cfRule>
  </conditionalFormatting>
  <conditionalFormatting sqref="E126">
    <cfRule type="expression" dxfId="552" priority="22" stopIfTrue="1">
      <formula>M126=1</formula>
    </cfRule>
    <cfRule type="expression" dxfId="551" priority="23" stopIfTrue="1">
      <formula>M126=2</formula>
    </cfRule>
    <cfRule type="expression" dxfId="550" priority="24" stopIfTrue="1">
      <formula>M126=3</formula>
    </cfRule>
  </conditionalFormatting>
  <conditionalFormatting sqref="G12">
    <cfRule type="expression" dxfId="549" priority="19" stopIfTrue="1">
      <formula>N109=1</formula>
    </cfRule>
    <cfRule type="expression" dxfId="548" priority="20" stopIfTrue="1">
      <formula>N109=2</formula>
    </cfRule>
    <cfRule type="expression" dxfId="547" priority="21" stopIfTrue="1">
      <formula>N109=3</formula>
    </cfRule>
  </conditionalFormatting>
  <conditionalFormatting sqref="G20">
    <cfRule type="expression" dxfId="546" priority="13" stopIfTrue="1">
      <formula>N117=1</formula>
    </cfRule>
    <cfRule type="expression" dxfId="545" priority="14" stopIfTrue="1">
      <formula>N117=2</formula>
    </cfRule>
    <cfRule type="expression" dxfId="544" priority="15" stopIfTrue="1">
      <formula>N117=3</formula>
    </cfRule>
  </conditionalFormatting>
  <conditionalFormatting sqref="G13">
    <cfRule type="expression" dxfId="543" priority="16" stopIfTrue="1">
      <formula>O110=1</formula>
    </cfRule>
    <cfRule type="expression" dxfId="542" priority="17" stopIfTrue="1">
      <formula>O110=2</formula>
    </cfRule>
    <cfRule type="expression" dxfId="541" priority="18" stopIfTrue="1">
      <formula>O110=3</formula>
    </cfRule>
  </conditionalFormatting>
  <conditionalFormatting sqref="G23:H23">
    <cfRule type="expression" dxfId="540" priority="10" stopIfTrue="1">
      <formula>N122=1</formula>
    </cfRule>
    <cfRule type="expression" dxfId="539" priority="11" stopIfTrue="1">
      <formula>N122=2</formula>
    </cfRule>
    <cfRule type="expression" dxfId="538" priority="12" stopIfTrue="1">
      <formula>N122=3</formula>
    </cfRule>
  </conditionalFormatting>
  <conditionalFormatting sqref="G24:H24">
    <cfRule type="expression" dxfId="537" priority="7" stopIfTrue="1">
      <formula>N122=1</formula>
    </cfRule>
    <cfRule type="expression" dxfId="536" priority="8" stopIfTrue="1">
      <formula>N122=2</formula>
    </cfRule>
    <cfRule type="expression" dxfId="535" priority="9" stopIfTrue="1">
      <formula>N122=3</formula>
    </cfRule>
  </conditionalFormatting>
  <conditionalFormatting sqref="G27:H27">
    <cfRule type="expression" dxfId="534" priority="4" stopIfTrue="1">
      <formula>N127=1</formula>
    </cfRule>
    <cfRule type="expression" dxfId="533" priority="5" stopIfTrue="1">
      <formula>N127=2</formula>
    </cfRule>
    <cfRule type="expression" dxfId="532" priority="6" stopIfTrue="1">
      <formula>N127=3</formula>
    </cfRule>
  </conditionalFormatting>
  <conditionalFormatting sqref="I10">
    <cfRule type="expression" dxfId="531" priority="1" stopIfTrue="1">
      <formula>O107=1</formula>
    </cfRule>
    <cfRule type="expression" dxfId="530" priority="2" stopIfTrue="1">
      <formula>O107=2</formula>
    </cfRule>
    <cfRule type="expression" dxfId="529" priority="3" stopIfTrue="1">
      <formula>O107=3</formula>
    </cfRule>
  </conditionalFormatting>
  <conditionalFormatting sqref="E70:E75 E84:E86">
    <cfRule type="expression" dxfId="528" priority="73" stopIfTrue="1">
      <formula>#REF!=1</formula>
    </cfRule>
    <cfRule type="expression" dxfId="527" priority="74" stopIfTrue="1">
      <formula>#REF!=2</formula>
    </cfRule>
    <cfRule type="expression" dxfId="526" priority="75" stopIfTrue="1">
      <formula>#REF!=3</formula>
    </cfRule>
  </conditionalFormatting>
  <conditionalFormatting sqref="E76:E78 E82:E83">
    <cfRule type="expression" dxfId="525" priority="76" stopIfTrue="1">
      <formula>#REF!=1</formula>
    </cfRule>
    <cfRule type="expression" dxfId="524" priority="77" stopIfTrue="1">
      <formula>#REF!=2</formula>
    </cfRule>
    <cfRule type="expression" dxfId="523" priority="78" stopIfTrue="1">
      <formula>#REF!=3</formula>
    </cfRule>
  </conditionalFormatting>
  <conditionalFormatting sqref="E81">
    <cfRule type="expression" dxfId="522" priority="79" stopIfTrue="1">
      <formula>#REF!=1</formula>
    </cfRule>
    <cfRule type="expression" dxfId="521" priority="80" stopIfTrue="1">
      <formula>#REF!=2</formula>
    </cfRule>
    <cfRule type="expression" dxfId="520" priority="81" stopIfTrue="1">
      <formula>#REF!=3</formula>
    </cfRule>
  </conditionalFormatting>
  <conditionalFormatting sqref="E79:E80">
    <cfRule type="expression" dxfId="519" priority="82" stopIfTrue="1">
      <formula>#REF!=1</formula>
    </cfRule>
    <cfRule type="expression" dxfId="518" priority="83" stopIfTrue="1">
      <formula>#REF!=2</formula>
    </cfRule>
    <cfRule type="expression" dxfId="517" priority="84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42"/>
  <sheetViews>
    <sheetView zoomScaleNormal="100" workbookViewId="0">
      <selection activeCell="AO35" sqref="AO35"/>
    </sheetView>
  </sheetViews>
  <sheetFormatPr defaultRowHeight="15.75" x14ac:dyDescent="0.25"/>
  <cols>
    <col min="1" max="1" width="3.85546875" style="238" bestFit="1" customWidth="1"/>
    <col min="2" max="2" width="15.5703125" style="240" customWidth="1"/>
    <col min="3" max="3" width="24.7109375" style="240" customWidth="1"/>
    <col min="4" max="4" width="2.28515625" style="241" customWidth="1"/>
    <col min="5" max="5" width="2.28515625" style="242" customWidth="1"/>
    <col min="6" max="6" width="2.28515625" style="243" customWidth="1"/>
    <col min="7" max="7" width="2.28515625" style="241" customWidth="1"/>
    <col min="8" max="8" width="2.28515625" style="240" customWidth="1"/>
    <col min="9" max="9" width="2.28515625" style="243" customWidth="1"/>
    <col min="10" max="10" width="2.28515625" style="241" customWidth="1"/>
    <col min="11" max="11" width="2.28515625" style="240" customWidth="1"/>
    <col min="12" max="12" width="2.28515625" style="243" customWidth="1"/>
    <col min="13" max="13" width="2.28515625" style="241" customWidth="1"/>
    <col min="14" max="14" width="2.28515625" style="240" customWidth="1"/>
    <col min="15" max="15" width="2.28515625" style="243" customWidth="1"/>
    <col min="16" max="16" width="2.28515625" style="241" customWidth="1"/>
    <col min="17" max="17" width="2.28515625" style="240" customWidth="1"/>
    <col min="18" max="18" width="2.28515625" style="243" customWidth="1"/>
    <col min="19" max="19" width="2.28515625" style="241" customWidth="1"/>
    <col min="20" max="20" width="2.28515625" style="240" customWidth="1"/>
    <col min="21" max="21" width="2.28515625" style="243" customWidth="1"/>
    <col min="22" max="22" width="2.28515625" style="241" customWidth="1"/>
    <col min="23" max="23" width="2.28515625" style="240" customWidth="1"/>
    <col min="24" max="24" width="2.28515625" style="243" customWidth="1"/>
    <col min="25" max="25" width="2.28515625" style="241" customWidth="1"/>
    <col min="26" max="26" width="2.28515625" style="240" customWidth="1"/>
    <col min="27" max="30" width="2.28515625" style="243" customWidth="1"/>
    <col min="31" max="31" width="2.28515625" style="241" customWidth="1"/>
    <col min="32" max="32" width="2.28515625" style="240" customWidth="1"/>
    <col min="33" max="33" width="2.28515625" style="243" customWidth="1"/>
    <col min="34" max="34" width="9.7109375" style="240" customWidth="1"/>
    <col min="35" max="35" width="5.85546875" style="240" customWidth="1"/>
    <col min="36" max="36" width="2.28515625" style="240" customWidth="1"/>
    <col min="37" max="37" width="5.28515625" style="240" customWidth="1"/>
    <col min="38" max="38" width="7.42578125" style="240" customWidth="1"/>
    <col min="39" max="203" width="9.140625" style="240"/>
    <col min="204" max="204" width="3.85546875" style="240" bestFit="1" customWidth="1"/>
    <col min="205" max="205" width="12.85546875" style="240" customWidth="1"/>
    <col min="206" max="206" width="21.28515625" style="240" customWidth="1"/>
    <col min="207" max="236" width="2.28515625" style="240" customWidth="1"/>
    <col min="237" max="237" width="6.42578125" style="240" customWidth="1"/>
    <col min="238" max="238" width="4" style="240" customWidth="1"/>
    <col min="239" max="239" width="1.5703125" style="240" customWidth="1"/>
    <col min="240" max="240" width="4" style="240" customWidth="1"/>
    <col min="241" max="241" width="8" style="240" customWidth="1"/>
    <col min="242" max="459" width="9.140625" style="240"/>
    <col min="460" max="460" width="3.85546875" style="240" bestFit="1" customWidth="1"/>
    <col min="461" max="461" width="12.85546875" style="240" customWidth="1"/>
    <col min="462" max="462" width="21.28515625" style="240" customWidth="1"/>
    <col min="463" max="492" width="2.28515625" style="240" customWidth="1"/>
    <col min="493" max="493" width="6.42578125" style="240" customWidth="1"/>
    <col min="494" max="494" width="4" style="240" customWidth="1"/>
    <col min="495" max="495" width="1.5703125" style="240" customWidth="1"/>
    <col min="496" max="496" width="4" style="240" customWidth="1"/>
    <col min="497" max="497" width="8" style="240" customWidth="1"/>
    <col min="498" max="715" width="9.140625" style="240"/>
    <col min="716" max="716" width="3.85546875" style="240" bestFit="1" customWidth="1"/>
    <col min="717" max="717" width="12.85546875" style="240" customWidth="1"/>
    <col min="718" max="718" width="21.28515625" style="240" customWidth="1"/>
    <col min="719" max="748" width="2.28515625" style="240" customWidth="1"/>
    <col min="749" max="749" width="6.42578125" style="240" customWidth="1"/>
    <col min="750" max="750" width="4" style="240" customWidth="1"/>
    <col min="751" max="751" width="1.5703125" style="240" customWidth="1"/>
    <col min="752" max="752" width="4" style="240" customWidth="1"/>
    <col min="753" max="753" width="8" style="240" customWidth="1"/>
    <col min="754" max="971" width="9.140625" style="240"/>
    <col min="972" max="972" width="3.85546875" style="240" bestFit="1" customWidth="1"/>
    <col min="973" max="973" width="12.85546875" style="240" customWidth="1"/>
    <col min="974" max="974" width="21.28515625" style="240" customWidth="1"/>
    <col min="975" max="1004" width="2.28515625" style="240" customWidth="1"/>
    <col min="1005" max="1005" width="6.42578125" style="240" customWidth="1"/>
    <col min="1006" max="1006" width="4" style="240" customWidth="1"/>
    <col min="1007" max="1007" width="1.5703125" style="240" customWidth="1"/>
    <col min="1008" max="1008" width="4" style="240" customWidth="1"/>
    <col min="1009" max="1009" width="8" style="240" customWidth="1"/>
    <col min="1010" max="1227" width="9.140625" style="240"/>
    <col min="1228" max="1228" width="3.85546875" style="240" bestFit="1" customWidth="1"/>
    <col min="1229" max="1229" width="12.85546875" style="240" customWidth="1"/>
    <col min="1230" max="1230" width="21.28515625" style="240" customWidth="1"/>
    <col min="1231" max="1260" width="2.28515625" style="240" customWidth="1"/>
    <col min="1261" max="1261" width="6.42578125" style="240" customWidth="1"/>
    <col min="1262" max="1262" width="4" style="240" customWidth="1"/>
    <col min="1263" max="1263" width="1.5703125" style="240" customWidth="1"/>
    <col min="1264" max="1264" width="4" style="240" customWidth="1"/>
    <col min="1265" max="1265" width="8" style="240" customWidth="1"/>
    <col min="1266" max="1483" width="9.140625" style="240"/>
    <col min="1484" max="1484" width="3.85546875" style="240" bestFit="1" customWidth="1"/>
    <col min="1485" max="1485" width="12.85546875" style="240" customWidth="1"/>
    <col min="1486" max="1486" width="21.28515625" style="240" customWidth="1"/>
    <col min="1487" max="1516" width="2.28515625" style="240" customWidth="1"/>
    <col min="1517" max="1517" width="6.42578125" style="240" customWidth="1"/>
    <col min="1518" max="1518" width="4" style="240" customWidth="1"/>
    <col min="1519" max="1519" width="1.5703125" style="240" customWidth="1"/>
    <col min="1520" max="1520" width="4" style="240" customWidth="1"/>
    <col min="1521" max="1521" width="8" style="240" customWidth="1"/>
    <col min="1522" max="1739" width="9.140625" style="240"/>
    <col min="1740" max="1740" width="3.85546875" style="240" bestFit="1" customWidth="1"/>
    <col min="1741" max="1741" width="12.85546875" style="240" customWidth="1"/>
    <col min="1742" max="1742" width="21.28515625" style="240" customWidth="1"/>
    <col min="1743" max="1772" width="2.28515625" style="240" customWidth="1"/>
    <col min="1773" max="1773" width="6.42578125" style="240" customWidth="1"/>
    <col min="1774" max="1774" width="4" style="240" customWidth="1"/>
    <col min="1775" max="1775" width="1.5703125" style="240" customWidth="1"/>
    <col min="1776" max="1776" width="4" style="240" customWidth="1"/>
    <col min="1777" max="1777" width="8" style="240" customWidth="1"/>
    <col min="1778" max="1995" width="9.140625" style="240"/>
    <col min="1996" max="1996" width="3.85546875" style="240" bestFit="1" customWidth="1"/>
    <col min="1997" max="1997" width="12.85546875" style="240" customWidth="1"/>
    <col min="1998" max="1998" width="21.28515625" style="240" customWidth="1"/>
    <col min="1999" max="2028" width="2.28515625" style="240" customWidth="1"/>
    <col min="2029" max="2029" width="6.42578125" style="240" customWidth="1"/>
    <col min="2030" max="2030" width="4" style="240" customWidth="1"/>
    <col min="2031" max="2031" width="1.5703125" style="240" customWidth="1"/>
    <col min="2032" max="2032" width="4" style="240" customWidth="1"/>
    <col min="2033" max="2033" width="8" style="240" customWidth="1"/>
    <col min="2034" max="2251" width="9.140625" style="240"/>
    <col min="2252" max="2252" width="3.85546875" style="240" bestFit="1" customWidth="1"/>
    <col min="2253" max="2253" width="12.85546875" style="240" customWidth="1"/>
    <col min="2254" max="2254" width="21.28515625" style="240" customWidth="1"/>
    <col min="2255" max="2284" width="2.28515625" style="240" customWidth="1"/>
    <col min="2285" max="2285" width="6.42578125" style="240" customWidth="1"/>
    <col min="2286" max="2286" width="4" style="240" customWidth="1"/>
    <col min="2287" max="2287" width="1.5703125" style="240" customWidth="1"/>
    <col min="2288" max="2288" width="4" style="240" customWidth="1"/>
    <col min="2289" max="2289" width="8" style="240" customWidth="1"/>
    <col min="2290" max="2507" width="9.140625" style="240"/>
    <col min="2508" max="2508" width="3.85546875" style="240" bestFit="1" customWidth="1"/>
    <col min="2509" max="2509" width="12.85546875" style="240" customWidth="1"/>
    <col min="2510" max="2510" width="21.28515625" style="240" customWidth="1"/>
    <col min="2511" max="2540" width="2.28515625" style="240" customWidth="1"/>
    <col min="2541" max="2541" width="6.42578125" style="240" customWidth="1"/>
    <col min="2542" max="2542" width="4" style="240" customWidth="1"/>
    <col min="2543" max="2543" width="1.5703125" style="240" customWidth="1"/>
    <col min="2544" max="2544" width="4" style="240" customWidth="1"/>
    <col min="2545" max="2545" width="8" style="240" customWidth="1"/>
    <col min="2546" max="2763" width="9.140625" style="240"/>
    <col min="2764" max="2764" width="3.85546875" style="240" bestFit="1" customWidth="1"/>
    <col min="2765" max="2765" width="12.85546875" style="240" customWidth="1"/>
    <col min="2766" max="2766" width="21.28515625" style="240" customWidth="1"/>
    <col min="2767" max="2796" width="2.28515625" style="240" customWidth="1"/>
    <col min="2797" max="2797" width="6.42578125" style="240" customWidth="1"/>
    <col min="2798" max="2798" width="4" style="240" customWidth="1"/>
    <col min="2799" max="2799" width="1.5703125" style="240" customWidth="1"/>
    <col min="2800" max="2800" width="4" style="240" customWidth="1"/>
    <col min="2801" max="2801" width="8" style="240" customWidth="1"/>
    <col min="2802" max="3019" width="9.140625" style="240"/>
    <col min="3020" max="3020" width="3.85546875" style="240" bestFit="1" customWidth="1"/>
    <col min="3021" max="3021" width="12.85546875" style="240" customWidth="1"/>
    <col min="3022" max="3022" width="21.28515625" style="240" customWidth="1"/>
    <col min="3023" max="3052" width="2.28515625" style="240" customWidth="1"/>
    <col min="3053" max="3053" width="6.42578125" style="240" customWidth="1"/>
    <col min="3054" max="3054" width="4" style="240" customWidth="1"/>
    <col min="3055" max="3055" width="1.5703125" style="240" customWidth="1"/>
    <col min="3056" max="3056" width="4" style="240" customWidth="1"/>
    <col min="3057" max="3057" width="8" style="240" customWidth="1"/>
    <col min="3058" max="3275" width="9.140625" style="240"/>
    <col min="3276" max="3276" width="3.85546875" style="240" bestFit="1" customWidth="1"/>
    <col min="3277" max="3277" width="12.85546875" style="240" customWidth="1"/>
    <col min="3278" max="3278" width="21.28515625" style="240" customWidth="1"/>
    <col min="3279" max="3308" width="2.28515625" style="240" customWidth="1"/>
    <col min="3309" max="3309" width="6.42578125" style="240" customWidth="1"/>
    <col min="3310" max="3310" width="4" style="240" customWidth="1"/>
    <col min="3311" max="3311" width="1.5703125" style="240" customWidth="1"/>
    <col min="3312" max="3312" width="4" style="240" customWidth="1"/>
    <col min="3313" max="3313" width="8" style="240" customWidth="1"/>
    <col min="3314" max="3531" width="9.140625" style="240"/>
    <col min="3532" max="3532" width="3.85546875" style="240" bestFit="1" customWidth="1"/>
    <col min="3533" max="3533" width="12.85546875" style="240" customWidth="1"/>
    <col min="3534" max="3534" width="21.28515625" style="240" customWidth="1"/>
    <col min="3535" max="3564" width="2.28515625" style="240" customWidth="1"/>
    <col min="3565" max="3565" width="6.42578125" style="240" customWidth="1"/>
    <col min="3566" max="3566" width="4" style="240" customWidth="1"/>
    <col min="3567" max="3567" width="1.5703125" style="240" customWidth="1"/>
    <col min="3568" max="3568" width="4" style="240" customWidth="1"/>
    <col min="3569" max="3569" width="8" style="240" customWidth="1"/>
    <col min="3570" max="3787" width="9.140625" style="240"/>
    <col min="3788" max="3788" width="3.85546875" style="240" bestFit="1" customWidth="1"/>
    <col min="3789" max="3789" width="12.85546875" style="240" customWidth="1"/>
    <col min="3790" max="3790" width="21.28515625" style="240" customWidth="1"/>
    <col min="3791" max="3820" width="2.28515625" style="240" customWidth="1"/>
    <col min="3821" max="3821" width="6.42578125" style="240" customWidth="1"/>
    <col min="3822" max="3822" width="4" style="240" customWidth="1"/>
    <col min="3823" max="3823" width="1.5703125" style="240" customWidth="1"/>
    <col min="3824" max="3824" width="4" style="240" customWidth="1"/>
    <col min="3825" max="3825" width="8" style="240" customWidth="1"/>
    <col min="3826" max="4043" width="9.140625" style="240"/>
    <col min="4044" max="4044" width="3.85546875" style="240" bestFit="1" customWidth="1"/>
    <col min="4045" max="4045" width="12.85546875" style="240" customWidth="1"/>
    <col min="4046" max="4046" width="21.28515625" style="240" customWidth="1"/>
    <col min="4047" max="4076" width="2.28515625" style="240" customWidth="1"/>
    <col min="4077" max="4077" width="6.42578125" style="240" customWidth="1"/>
    <col min="4078" max="4078" width="4" style="240" customWidth="1"/>
    <col min="4079" max="4079" width="1.5703125" style="240" customWidth="1"/>
    <col min="4080" max="4080" width="4" style="240" customWidth="1"/>
    <col min="4081" max="4081" width="8" style="240" customWidth="1"/>
    <col min="4082" max="4299" width="9.140625" style="240"/>
    <col min="4300" max="4300" width="3.85546875" style="240" bestFit="1" customWidth="1"/>
    <col min="4301" max="4301" width="12.85546875" style="240" customWidth="1"/>
    <col min="4302" max="4302" width="21.28515625" style="240" customWidth="1"/>
    <col min="4303" max="4332" width="2.28515625" style="240" customWidth="1"/>
    <col min="4333" max="4333" width="6.42578125" style="240" customWidth="1"/>
    <col min="4334" max="4334" width="4" style="240" customWidth="1"/>
    <col min="4335" max="4335" width="1.5703125" style="240" customWidth="1"/>
    <col min="4336" max="4336" width="4" style="240" customWidth="1"/>
    <col min="4337" max="4337" width="8" style="240" customWidth="1"/>
    <col min="4338" max="4555" width="9.140625" style="240"/>
    <col min="4556" max="4556" width="3.85546875" style="240" bestFit="1" customWidth="1"/>
    <col min="4557" max="4557" width="12.85546875" style="240" customWidth="1"/>
    <col min="4558" max="4558" width="21.28515625" style="240" customWidth="1"/>
    <col min="4559" max="4588" width="2.28515625" style="240" customWidth="1"/>
    <col min="4589" max="4589" width="6.42578125" style="240" customWidth="1"/>
    <col min="4590" max="4590" width="4" style="240" customWidth="1"/>
    <col min="4591" max="4591" width="1.5703125" style="240" customWidth="1"/>
    <col min="4592" max="4592" width="4" style="240" customWidth="1"/>
    <col min="4593" max="4593" width="8" style="240" customWidth="1"/>
    <col min="4594" max="4811" width="9.140625" style="240"/>
    <col min="4812" max="4812" width="3.85546875" style="240" bestFit="1" customWidth="1"/>
    <col min="4813" max="4813" width="12.85546875" style="240" customWidth="1"/>
    <col min="4814" max="4814" width="21.28515625" style="240" customWidth="1"/>
    <col min="4815" max="4844" width="2.28515625" style="240" customWidth="1"/>
    <col min="4845" max="4845" width="6.42578125" style="240" customWidth="1"/>
    <col min="4846" max="4846" width="4" style="240" customWidth="1"/>
    <col min="4847" max="4847" width="1.5703125" style="240" customWidth="1"/>
    <col min="4848" max="4848" width="4" style="240" customWidth="1"/>
    <col min="4849" max="4849" width="8" style="240" customWidth="1"/>
    <col min="4850" max="5067" width="9.140625" style="240"/>
    <col min="5068" max="5068" width="3.85546875" style="240" bestFit="1" customWidth="1"/>
    <col min="5069" max="5069" width="12.85546875" style="240" customWidth="1"/>
    <col min="5070" max="5070" width="21.28515625" style="240" customWidth="1"/>
    <col min="5071" max="5100" width="2.28515625" style="240" customWidth="1"/>
    <col min="5101" max="5101" width="6.42578125" style="240" customWidth="1"/>
    <col min="5102" max="5102" width="4" style="240" customWidth="1"/>
    <col min="5103" max="5103" width="1.5703125" style="240" customWidth="1"/>
    <col min="5104" max="5104" width="4" style="240" customWidth="1"/>
    <col min="5105" max="5105" width="8" style="240" customWidth="1"/>
    <col min="5106" max="5323" width="9.140625" style="240"/>
    <col min="5324" max="5324" width="3.85546875" style="240" bestFit="1" customWidth="1"/>
    <col min="5325" max="5325" width="12.85546875" style="240" customWidth="1"/>
    <col min="5326" max="5326" width="21.28515625" style="240" customWidth="1"/>
    <col min="5327" max="5356" width="2.28515625" style="240" customWidth="1"/>
    <col min="5357" max="5357" width="6.42578125" style="240" customWidth="1"/>
    <col min="5358" max="5358" width="4" style="240" customWidth="1"/>
    <col min="5359" max="5359" width="1.5703125" style="240" customWidth="1"/>
    <col min="5360" max="5360" width="4" style="240" customWidth="1"/>
    <col min="5361" max="5361" width="8" style="240" customWidth="1"/>
    <col min="5362" max="5579" width="9.140625" style="240"/>
    <col min="5580" max="5580" width="3.85546875" style="240" bestFit="1" customWidth="1"/>
    <col min="5581" max="5581" width="12.85546875" style="240" customWidth="1"/>
    <col min="5582" max="5582" width="21.28515625" style="240" customWidth="1"/>
    <col min="5583" max="5612" width="2.28515625" style="240" customWidth="1"/>
    <col min="5613" max="5613" width="6.42578125" style="240" customWidth="1"/>
    <col min="5614" max="5614" width="4" style="240" customWidth="1"/>
    <col min="5615" max="5615" width="1.5703125" style="240" customWidth="1"/>
    <col min="5616" max="5616" width="4" style="240" customWidth="1"/>
    <col min="5617" max="5617" width="8" style="240" customWidth="1"/>
    <col min="5618" max="5835" width="9.140625" style="240"/>
    <col min="5836" max="5836" width="3.85546875" style="240" bestFit="1" customWidth="1"/>
    <col min="5837" max="5837" width="12.85546875" style="240" customWidth="1"/>
    <col min="5838" max="5838" width="21.28515625" style="240" customWidth="1"/>
    <col min="5839" max="5868" width="2.28515625" style="240" customWidth="1"/>
    <col min="5869" max="5869" width="6.42578125" style="240" customWidth="1"/>
    <col min="5870" max="5870" width="4" style="240" customWidth="1"/>
    <col min="5871" max="5871" width="1.5703125" style="240" customWidth="1"/>
    <col min="5872" max="5872" width="4" style="240" customWidth="1"/>
    <col min="5873" max="5873" width="8" style="240" customWidth="1"/>
    <col min="5874" max="6091" width="9.140625" style="240"/>
    <col min="6092" max="6092" width="3.85546875" style="240" bestFit="1" customWidth="1"/>
    <col min="6093" max="6093" width="12.85546875" style="240" customWidth="1"/>
    <col min="6094" max="6094" width="21.28515625" style="240" customWidth="1"/>
    <col min="6095" max="6124" width="2.28515625" style="240" customWidth="1"/>
    <col min="6125" max="6125" width="6.42578125" style="240" customWidth="1"/>
    <col min="6126" max="6126" width="4" style="240" customWidth="1"/>
    <col min="6127" max="6127" width="1.5703125" style="240" customWidth="1"/>
    <col min="6128" max="6128" width="4" style="240" customWidth="1"/>
    <col min="6129" max="6129" width="8" style="240" customWidth="1"/>
    <col min="6130" max="6347" width="9.140625" style="240"/>
    <col min="6348" max="6348" width="3.85546875" style="240" bestFit="1" customWidth="1"/>
    <col min="6349" max="6349" width="12.85546875" style="240" customWidth="1"/>
    <col min="6350" max="6350" width="21.28515625" style="240" customWidth="1"/>
    <col min="6351" max="6380" width="2.28515625" style="240" customWidth="1"/>
    <col min="6381" max="6381" width="6.42578125" style="240" customWidth="1"/>
    <col min="6382" max="6382" width="4" style="240" customWidth="1"/>
    <col min="6383" max="6383" width="1.5703125" style="240" customWidth="1"/>
    <col min="6384" max="6384" width="4" style="240" customWidth="1"/>
    <col min="6385" max="6385" width="8" style="240" customWidth="1"/>
    <col min="6386" max="6603" width="9.140625" style="240"/>
    <col min="6604" max="6604" width="3.85546875" style="240" bestFit="1" customWidth="1"/>
    <col min="6605" max="6605" width="12.85546875" style="240" customWidth="1"/>
    <col min="6606" max="6606" width="21.28515625" style="240" customWidth="1"/>
    <col min="6607" max="6636" width="2.28515625" style="240" customWidth="1"/>
    <col min="6637" max="6637" width="6.42578125" style="240" customWidth="1"/>
    <col min="6638" max="6638" width="4" style="240" customWidth="1"/>
    <col min="6639" max="6639" width="1.5703125" style="240" customWidth="1"/>
    <col min="6640" max="6640" width="4" style="240" customWidth="1"/>
    <col min="6641" max="6641" width="8" style="240" customWidth="1"/>
    <col min="6642" max="6859" width="9.140625" style="240"/>
    <col min="6860" max="6860" width="3.85546875" style="240" bestFit="1" customWidth="1"/>
    <col min="6861" max="6861" width="12.85546875" style="240" customWidth="1"/>
    <col min="6862" max="6862" width="21.28515625" style="240" customWidth="1"/>
    <col min="6863" max="6892" width="2.28515625" style="240" customWidth="1"/>
    <col min="6893" max="6893" width="6.42578125" style="240" customWidth="1"/>
    <col min="6894" max="6894" width="4" style="240" customWidth="1"/>
    <col min="6895" max="6895" width="1.5703125" style="240" customWidth="1"/>
    <col min="6896" max="6896" width="4" style="240" customWidth="1"/>
    <col min="6897" max="6897" width="8" style="240" customWidth="1"/>
    <col min="6898" max="7115" width="9.140625" style="240"/>
    <col min="7116" max="7116" width="3.85546875" style="240" bestFit="1" customWidth="1"/>
    <col min="7117" max="7117" width="12.85546875" style="240" customWidth="1"/>
    <col min="7118" max="7118" width="21.28515625" style="240" customWidth="1"/>
    <col min="7119" max="7148" width="2.28515625" style="240" customWidth="1"/>
    <col min="7149" max="7149" width="6.42578125" style="240" customWidth="1"/>
    <col min="7150" max="7150" width="4" style="240" customWidth="1"/>
    <col min="7151" max="7151" width="1.5703125" style="240" customWidth="1"/>
    <col min="7152" max="7152" width="4" style="240" customWidth="1"/>
    <col min="7153" max="7153" width="8" style="240" customWidth="1"/>
    <col min="7154" max="7371" width="9.140625" style="240"/>
    <col min="7372" max="7372" width="3.85546875" style="240" bestFit="1" customWidth="1"/>
    <col min="7373" max="7373" width="12.85546875" style="240" customWidth="1"/>
    <col min="7374" max="7374" width="21.28515625" style="240" customWidth="1"/>
    <col min="7375" max="7404" width="2.28515625" style="240" customWidth="1"/>
    <col min="7405" max="7405" width="6.42578125" style="240" customWidth="1"/>
    <col min="7406" max="7406" width="4" style="240" customWidth="1"/>
    <col min="7407" max="7407" width="1.5703125" style="240" customWidth="1"/>
    <col min="7408" max="7408" width="4" style="240" customWidth="1"/>
    <col min="7409" max="7409" width="8" style="240" customWidth="1"/>
    <col min="7410" max="7627" width="9.140625" style="240"/>
    <col min="7628" max="7628" width="3.85546875" style="240" bestFit="1" customWidth="1"/>
    <col min="7629" max="7629" width="12.85546875" style="240" customWidth="1"/>
    <col min="7630" max="7630" width="21.28515625" style="240" customWidth="1"/>
    <col min="7631" max="7660" width="2.28515625" style="240" customWidth="1"/>
    <col min="7661" max="7661" width="6.42578125" style="240" customWidth="1"/>
    <col min="7662" max="7662" width="4" style="240" customWidth="1"/>
    <col min="7663" max="7663" width="1.5703125" style="240" customWidth="1"/>
    <col min="7664" max="7664" width="4" style="240" customWidth="1"/>
    <col min="7665" max="7665" width="8" style="240" customWidth="1"/>
    <col min="7666" max="7883" width="9.140625" style="240"/>
    <col min="7884" max="7884" width="3.85546875" style="240" bestFit="1" customWidth="1"/>
    <col min="7885" max="7885" width="12.85546875" style="240" customWidth="1"/>
    <col min="7886" max="7886" width="21.28515625" style="240" customWidth="1"/>
    <col min="7887" max="7916" width="2.28515625" style="240" customWidth="1"/>
    <col min="7917" max="7917" width="6.42578125" style="240" customWidth="1"/>
    <col min="7918" max="7918" width="4" style="240" customWidth="1"/>
    <col min="7919" max="7919" width="1.5703125" style="240" customWidth="1"/>
    <col min="7920" max="7920" width="4" style="240" customWidth="1"/>
    <col min="7921" max="7921" width="8" style="240" customWidth="1"/>
    <col min="7922" max="8139" width="9.140625" style="240"/>
    <col min="8140" max="8140" width="3.85546875" style="240" bestFit="1" customWidth="1"/>
    <col min="8141" max="8141" width="12.85546875" style="240" customWidth="1"/>
    <col min="8142" max="8142" width="21.28515625" style="240" customWidth="1"/>
    <col min="8143" max="8172" width="2.28515625" style="240" customWidth="1"/>
    <col min="8173" max="8173" width="6.42578125" style="240" customWidth="1"/>
    <col min="8174" max="8174" width="4" style="240" customWidth="1"/>
    <col min="8175" max="8175" width="1.5703125" style="240" customWidth="1"/>
    <col min="8176" max="8176" width="4" style="240" customWidth="1"/>
    <col min="8177" max="8177" width="8" style="240" customWidth="1"/>
    <col min="8178" max="8395" width="9.140625" style="240"/>
    <col min="8396" max="8396" width="3.85546875" style="240" bestFit="1" customWidth="1"/>
    <col min="8397" max="8397" width="12.85546875" style="240" customWidth="1"/>
    <col min="8398" max="8398" width="21.28515625" style="240" customWidth="1"/>
    <col min="8399" max="8428" width="2.28515625" style="240" customWidth="1"/>
    <col min="8429" max="8429" width="6.42578125" style="240" customWidth="1"/>
    <col min="8430" max="8430" width="4" style="240" customWidth="1"/>
    <col min="8431" max="8431" width="1.5703125" style="240" customWidth="1"/>
    <col min="8432" max="8432" width="4" style="240" customWidth="1"/>
    <col min="8433" max="8433" width="8" style="240" customWidth="1"/>
    <col min="8434" max="8651" width="9.140625" style="240"/>
    <col min="8652" max="8652" width="3.85546875" style="240" bestFit="1" customWidth="1"/>
    <col min="8653" max="8653" width="12.85546875" style="240" customWidth="1"/>
    <col min="8654" max="8654" width="21.28515625" style="240" customWidth="1"/>
    <col min="8655" max="8684" width="2.28515625" style="240" customWidth="1"/>
    <col min="8685" max="8685" width="6.42578125" style="240" customWidth="1"/>
    <col min="8686" max="8686" width="4" style="240" customWidth="1"/>
    <col min="8687" max="8687" width="1.5703125" style="240" customWidth="1"/>
    <col min="8688" max="8688" width="4" style="240" customWidth="1"/>
    <col min="8689" max="8689" width="8" style="240" customWidth="1"/>
    <col min="8690" max="8907" width="9.140625" style="240"/>
    <col min="8908" max="8908" width="3.85546875" style="240" bestFit="1" customWidth="1"/>
    <col min="8909" max="8909" width="12.85546875" style="240" customWidth="1"/>
    <col min="8910" max="8910" width="21.28515625" style="240" customWidth="1"/>
    <col min="8911" max="8940" width="2.28515625" style="240" customWidth="1"/>
    <col min="8941" max="8941" width="6.42578125" style="240" customWidth="1"/>
    <col min="8942" max="8942" width="4" style="240" customWidth="1"/>
    <col min="8943" max="8943" width="1.5703125" style="240" customWidth="1"/>
    <col min="8944" max="8944" width="4" style="240" customWidth="1"/>
    <col min="8945" max="8945" width="8" style="240" customWidth="1"/>
    <col min="8946" max="9163" width="9.140625" style="240"/>
    <col min="9164" max="9164" width="3.85546875" style="240" bestFit="1" customWidth="1"/>
    <col min="9165" max="9165" width="12.85546875" style="240" customWidth="1"/>
    <col min="9166" max="9166" width="21.28515625" style="240" customWidth="1"/>
    <col min="9167" max="9196" width="2.28515625" style="240" customWidth="1"/>
    <col min="9197" max="9197" width="6.42578125" style="240" customWidth="1"/>
    <col min="9198" max="9198" width="4" style="240" customWidth="1"/>
    <col min="9199" max="9199" width="1.5703125" style="240" customWidth="1"/>
    <col min="9200" max="9200" width="4" style="240" customWidth="1"/>
    <col min="9201" max="9201" width="8" style="240" customWidth="1"/>
    <col min="9202" max="9419" width="9.140625" style="240"/>
    <col min="9420" max="9420" width="3.85546875" style="240" bestFit="1" customWidth="1"/>
    <col min="9421" max="9421" width="12.85546875" style="240" customWidth="1"/>
    <col min="9422" max="9422" width="21.28515625" style="240" customWidth="1"/>
    <col min="9423" max="9452" width="2.28515625" style="240" customWidth="1"/>
    <col min="9453" max="9453" width="6.42578125" style="240" customWidth="1"/>
    <col min="9454" max="9454" width="4" style="240" customWidth="1"/>
    <col min="9455" max="9455" width="1.5703125" style="240" customWidth="1"/>
    <col min="9456" max="9456" width="4" style="240" customWidth="1"/>
    <col min="9457" max="9457" width="8" style="240" customWidth="1"/>
    <col min="9458" max="9675" width="9.140625" style="240"/>
    <col min="9676" max="9676" width="3.85546875" style="240" bestFit="1" customWidth="1"/>
    <col min="9677" max="9677" width="12.85546875" style="240" customWidth="1"/>
    <col min="9678" max="9678" width="21.28515625" style="240" customWidth="1"/>
    <col min="9679" max="9708" width="2.28515625" style="240" customWidth="1"/>
    <col min="9709" max="9709" width="6.42578125" style="240" customWidth="1"/>
    <col min="9710" max="9710" width="4" style="240" customWidth="1"/>
    <col min="9711" max="9711" width="1.5703125" style="240" customWidth="1"/>
    <col min="9712" max="9712" width="4" style="240" customWidth="1"/>
    <col min="9713" max="9713" width="8" style="240" customWidth="1"/>
    <col min="9714" max="9931" width="9.140625" style="240"/>
    <col min="9932" max="9932" width="3.85546875" style="240" bestFit="1" customWidth="1"/>
    <col min="9933" max="9933" width="12.85546875" style="240" customWidth="1"/>
    <col min="9934" max="9934" width="21.28515625" style="240" customWidth="1"/>
    <col min="9935" max="9964" width="2.28515625" style="240" customWidth="1"/>
    <col min="9965" max="9965" width="6.42578125" style="240" customWidth="1"/>
    <col min="9966" max="9966" width="4" style="240" customWidth="1"/>
    <col min="9967" max="9967" width="1.5703125" style="240" customWidth="1"/>
    <col min="9968" max="9968" width="4" style="240" customWidth="1"/>
    <col min="9969" max="9969" width="8" style="240" customWidth="1"/>
    <col min="9970" max="10187" width="9.140625" style="240"/>
    <col min="10188" max="10188" width="3.85546875" style="240" bestFit="1" customWidth="1"/>
    <col min="10189" max="10189" width="12.85546875" style="240" customWidth="1"/>
    <col min="10190" max="10190" width="21.28515625" style="240" customWidth="1"/>
    <col min="10191" max="10220" width="2.28515625" style="240" customWidth="1"/>
    <col min="10221" max="10221" width="6.42578125" style="240" customWidth="1"/>
    <col min="10222" max="10222" width="4" style="240" customWidth="1"/>
    <col min="10223" max="10223" width="1.5703125" style="240" customWidth="1"/>
    <col min="10224" max="10224" width="4" style="240" customWidth="1"/>
    <col min="10225" max="10225" width="8" style="240" customWidth="1"/>
    <col min="10226" max="10443" width="9.140625" style="240"/>
    <col min="10444" max="10444" width="3.85546875" style="240" bestFit="1" customWidth="1"/>
    <col min="10445" max="10445" width="12.85546875" style="240" customWidth="1"/>
    <col min="10446" max="10446" width="21.28515625" style="240" customWidth="1"/>
    <col min="10447" max="10476" width="2.28515625" style="240" customWidth="1"/>
    <col min="10477" max="10477" width="6.42578125" style="240" customWidth="1"/>
    <col min="10478" max="10478" width="4" style="240" customWidth="1"/>
    <col min="10479" max="10479" width="1.5703125" style="240" customWidth="1"/>
    <col min="10480" max="10480" width="4" style="240" customWidth="1"/>
    <col min="10481" max="10481" width="8" style="240" customWidth="1"/>
    <col min="10482" max="10699" width="9.140625" style="240"/>
    <col min="10700" max="10700" width="3.85546875" style="240" bestFit="1" customWidth="1"/>
    <col min="10701" max="10701" width="12.85546875" style="240" customWidth="1"/>
    <col min="10702" max="10702" width="21.28515625" style="240" customWidth="1"/>
    <col min="10703" max="10732" width="2.28515625" style="240" customWidth="1"/>
    <col min="10733" max="10733" width="6.42578125" style="240" customWidth="1"/>
    <col min="10734" max="10734" width="4" style="240" customWidth="1"/>
    <col min="10735" max="10735" width="1.5703125" style="240" customWidth="1"/>
    <col min="10736" max="10736" width="4" style="240" customWidth="1"/>
    <col min="10737" max="10737" width="8" style="240" customWidth="1"/>
    <col min="10738" max="10955" width="9.140625" style="240"/>
    <col min="10956" max="10956" width="3.85546875" style="240" bestFit="1" customWidth="1"/>
    <col min="10957" max="10957" width="12.85546875" style="240" customWidth="1"/>
    <col min="10958" max="10958" width="21.28515625" style="240" customWidth="1"/>
    <col min="10959" max="10988" width="2.28515625" style="240" customWidth="1"/>
    <col min="10989" max="10989" width="6.42578125" style="240" customWidth="1"/>
    <col min="10990" max="10990" width="4" style="240" customWidth="1"/>
    <col min="10991" max="10991" width="1.5703125" style="240" customWidth="1"/>
    <col min="10992" max="10992" width="4" style="240" customWidth="1"/>
    <col min="10993" max="10993" width="8" style="240" customWidth="1"/>
    <col min="10994" max="11211" width="9.140625" style="240"/>
    <col min="11212" max="11212" width="3.85546875" style="240" bestFit="1" customWidth="1"/>
    <col min="11213" max="11213" width="12.85546875" style="240" customWidth="1"/>
    <col min="11214" max="11214" width="21.28515625" style="240" customWidth="1"/>
    <col min="11215" max="11244" width="2.28515625" style="240" customWidth="1"/>
    <col min="11245" max="11245" width="6.42578125" style="240" customWidth="1"/>
    <col min="11246" max="11246" width="4" style="240" customWidth="1"/>
    <col min="11247" max="11247" width="1.5703125" style="240" customWidth="1"/>
    <col min="11248" max="11248" width="4" style="240" customWidth="1"/>
    <col min="11249" max="11249" width="8" style="240" customWidth="1"/>
    <col min="11250" max="11467" width="9.140625" style="240"/>
    <col min="11468" max="11468" width="3.85546875" style="240" bestFit="1" customWidth="1"/>
    <col min="11469" max="11469" width="12.85546875" style="240" customWidth="1"/>
    <col min="11470" max="11470" width="21.28515625" style="240" customWidth="1"/>
    <col min="11471" max="11500" width="2.28515625" style="240" customWidth="1"/>
    <col min="11501" max="11501" width="6.42578125" style="240" customWidth="1"/>
    <col min="11502" max="11502" width="4" style="240" customWidth="1"/>
    <col min="11503" max="11503" width="1.5703125" style="240" customWidth="1"/>
    <col min="11504" max="11504" width="4" style="240" customWidth="1"/>
    <col min="11505" max="11505" width="8" style="240" customWidth="1"/>
    <col min="11506" max="11723" width="9.140625" style="240"/>
    <col min="11724" max="11724" width="3.85546875" style="240" bestFit="1" customWidth="1"/>
    <col min="11725" max="11725" width="12.85546875" style="240" customWidth="1"/>
    <col min="11726" max="11726" width="21.28515625" style="240" customWidth="1"/>
    <col min="11727" max="11756" width="2.28515625" style="240" customWidth="1"/>
    <col min="11757" max="11757" width="6.42578125" style="240" customWidth="1"/>
    <col min="11758" max="11758" width="4" style="240" customWidth="1"/>
    <col min="11759" max="11759" width="1.5703125" style="240" customWidth="1"/>
    <col min="11760" max="11760" width="4" style="240" customWidth="1"/>
    <col min="11761" max="11761" width="8" style="240" customWidth="1"/>
    <col min="11762" max="11979" width="9.140625" style="240"/>
    <col min="11980" max="11980" width="3.85546875" style="240" bestFit="1" customWidth="1"/>
    <col min="11981" max="11981" width="12.85546875" style="240" customWidth="1"/>
    <col min="11982" max="11982" width="21.28515625" style="240" customWidth="1"/>
    <col min="11983" max="12012" width="2.28515625" style="240" customWidth="1"/>
    <col min="12013" max="12013" width="6.42578125" style="240" customWidth="1"/>
    <col min="12014" max="12014" width="4" style="240" customWidth="1"/>
    <col min="12015" max="12015" width="1.5703125" style="240" customWidth="1"/>
    <col min="12016" max="12016" width="4" style="240" customWidth="1"/>
    <col min="12017" max="12017" width="8" style="240" customWidth="1"/>
    <col min="12018" max="12235" width="9.140625" style="240"/>
    <col min="12236" max="12236" width="3.85546875" style="240" bestFit="1" customWidth="1"/>
    <col min="12237" max="12237" width="12.85546875" style="240" customWidth="1"/>
    <col min="12238" max="12238" width="21.28515625" style="240" customWidth="1"/>
    <col min="12239" max="12268" width="2.28515625" style="240" customWidth="1"/>
    <col min="12269" max="12269" width="6.42578125" style="240" customWidth="1"/>
    <col min="12270" max="12270" width="4" style="240" customWidth="1"/>
    <col min="12271" max="12271" width="1.5703125" style="240" customWidth="1"/>
    <col min="12272" max="12272" width="4" style="240" customWidth="1"/>
    <col min="12273" max="12273" width="8" style="240" customWidth="1"/>
    <col min="12274" max="12491" width="9.140625" style="240"/>
    <col min="12492" max="12492" width="3.85546875" style="240" bestFit="1" customWidth="1"/>
    <col min="12493" max="12493" width="12.85546875" style="240" customWidth="1"/>
    <col min="12494" max="12494" width="21.28515625" style="240" customWidth="1"/>
    <col min="12495" max="12524" width="2.28515625" style="240" customWidth="1"/>
    <col min="12525" max="12525" width="6.42578125" style="240" customWidth="1"/>
    <col min="12526" max="12526" width="4" style="240" customWidth="1"/>
    <col min="12527" max="12527" width="1.5703125" style="240" customWidth="1"/>
    <col min="12528" max="12528" width="4" style="240" customWidth="1"/>
    <col min="12529" max="12529" width="8" style="240" customWidth="1"/>
    <col min="12530" max="12747" width="9.140625" style="240"/>
    <col min="12748" max="12748" width="3.85546875" style="240" bestFit="1" customWidth="1"/>
    <col min="12749" max="12749" width="12.85546875" style="240" customWidth="1"/>
    <col min="12750" max="12750" width="21.28515625" style="240" customWidth="1"/>
    <col min="12751" max="12780" width="2.28515625" style="240" customWidth="1"/>
    <col min="12781" max="12781" width="6.42578125" style="240" customWidth="1"/>
    <col min="12782" max="12782" width="4" style="240" customWidth="1"/>
    <col min="12783" max="12783" width="1.5703125" style="240" customWidth="1"/>
    <col min="12784" max="12784" width="4" style="240" customWidth="1"/>
    <col min="12785" max="12785" width="8" style="240" customWidth="1"/>
    <col min="12786" max="13003" width="9.140625" style="240"/>
    <col min="13004" max="13004" width="3.85546875" style="240" bestFit="1" customWidth="1"/>
    <col min="13005" max="13005" width="12.85546875" style="240" customWidth="1"/>
    <col min="13006" max="13006" width="21.28515625" style="240" customWidth="1"/>
    <col min="13007" max="13036" width="2.28515625" style="240" customWidth="1"/>
    <col min="13037" max="13037" width="6.42578125" style="240" customWidth="1"/>
    <col min="13038" max="13038" width="4" style="240" customWidth="1"/>
    <col min="13039" max="13039" width="1.5703125" style="240" customWidth="1"/>
    <col min="13040" max="13040" width="4" style="240" customWidth="1"/>
    <col min="13041" max="13041" width="8" style="240" customWidth="1"/>
    <col min="13042" max="13259" width="9.140625" style="240"/>
    <col min="13260" max="13260" width="3.85546875" style="240" bestFit="1" customWidth="1"/>
    <col min="13261" max="13261" width="12.85546875" style="240" customWidth="1"/>
    <col min="13262" max="13262" width="21.28515625" style="240" customWidth="1"/>
    <col min="13263" max="13292" width="2.28515625" style="240" customWidth="1"/>
    <col min="13293" max="13293" width="6.42578125" style="240" customWidth="1"/>
    <col min="13294" max="13294" width="4" style="240" customWidth="1"/>
    <col min="13295" max="13295" width="1.5703125" style="240" customWidth="1"/>
    <col min="13296" max="13296" width="4" style="240" customWidth="1"/>
    <col min="13297" max="13297" width="8" style="240" customWidth="1"/>
    <col min="13298" max="13515" width="9.140625" style="240"/>
    <col min="13516" max="13516" width="3.85546875" style="240" bestFit="1" customWidth="1"/>
    <col min="13517" max="13517" width="12.85546875" style="240" customWidth="1"/>
    <col min="13518" max="13518" width="21.28515625" style="240" customWidth="1"/>
    <col min="13519" max="13548" width="2.28515625" style="240" customWidth="1"/>
    <col min="13549" max="13549" width="6.42578125" style="240" customWidth="1"/>
    <col min="13550" max="13550" width="4" style="240" customWidth="1"/>
    <col min="13551" max="13551" width="1.5703125" style="240" customWidth="1"/>
    <col min="13552" max="13552" width="4" style="240" customWidth="1"/>
    <col min="13553" max="13553" width="8" style="240" customWidth="1"/>
    <col min="13554" max="13771" width="9.140625" style="240"/>
    <col min="13772" max="13772" width="3.85546875" style="240" bestFit="1" customWidth="1"/>
    <col min="13773" max="13773" width="12.85546875" style="240" customWidth="1"/>
    <col min="13774" max="13774" width="21.28515625" style="240" customWidth="1"/>
    <col min="13775" max="13804" width="2.28515625" style="240" customWidth="1"/>
    <col min="13805" max="13805" width="6.42578125" style="240" customWidth="1"/>
    <col min="13806" max="13806" width="4" style="240" customWidth="1"/>
    <col min="13807" max="13807" width="1.5703125" style="240" customWidth="1"/>
    <col min="13808" max="13808" width="4" style="240" customWidth="1"/>
    <col min="13809" max="13809" width="8" style="240" customWidth="1"/>
    <col min="13810" max="14027" width="9.140625" style="240"/>
    <col min="14028" max="14028" width="3.85546875" style="240" bestFit="1" customWidth="1"/>
    <col min="14029" max="14029" width="12.85546875" style="240" customWidth="1"/>
    <col min="14030" max="14030" width="21.28515625" style="240" customWidth="1"/>
    <col min="14031" max="14060" width="2.28515625" style="240" customWidth="1"/>
    <col min="14061" max="14061" width="6.42578125" style="240" customWidth="1"/>
    <col min="14062" max="14062" width="4" style="240" customWidth="1"/>
    <col min="14063" max="14063" width="1.5703125" style="240" customWidth="1"/>
    <col min="14064" max="14064" width="4" style="240" customWidth="1"/>
    <col min="14065" max="14065" width="8" style="240" customWidth="1"/>
    <col min="14066" max="14283" width="9.140625" style="240"/>
    <col min="14284" max="14284" width="3.85546875" style="240" bestFit="1" customWidth="1"/>
    <col min="14285" max="14285" width="12.85546875" style="240" customWidth="1"/>
    <col min="14286" max="14286" width="21.28515625" style="240" customWidth="1"/>
    <col min="14287" max="14316" width="2.28515625" style="240" customWidth="1"/>
    <col min="14317" max="14317" width="6.42578125" style="240" customWidth="1"/>
    <col min="14318" max="14318" width="4" style="240" customWidth="1"/>
    <col min="14319" max="14319" width="1.5703125" style="240" customWidth="1"/>
    <col min="14320" max="14320" width="4" style="240" customWidth="1"/>
    <col min="14321" max="14321" width="8" style="240" customWidth="1"/>
    <col min="14322" max="14539" width="9.140625" style="240"/>
    <col min="14540" max="14540" width="3.85546875" style="240" bestFit="1" customWidth="1"/>
    <col min="14541" max="14541" width="12.85546875" style="240" customWidth="1"/>
    <col min="14542" max="14542" width="21.28515625" style="240" customWidth="1"/>
    <col min="14543" max="14572" width="2.28515625" style="240" customWidth="1"/>
    <col min="14573" max="14573" width="6.42578125" style="240" customWidth="1"/>
    <col min="14574" max="14574" width="4" style="240" customWidth="1"/>
    <col min="14575" max="14575" width="1.5703125" style="240" customWidth="1"/>
    <col min="14576" max="14576" width="4" style="240" customWidth="1"/>
    <col min="14577" max="14577" width="8" style="240" customWidth="1"/>
    <col min="14578" max="14795" width="9.140625" style="240"/>
    <col min="14796" max="14796" width="3.85546875" style="240" bestFit="1" customWidth="1"/>
    <col min="14797" max="14797" width="12.85546875" style="240" customWidth="1"/>
    <col min="14798" max="14798" width="21.28515625" style="240" customWidth="1"/>
    <col min="14799" max="14828" width="2.28515625" style="240" customWidth="1"/>
    <col min="14829" max="14829" width="6.42578125" style="240" customWidth="1"/>
    <col min="14830" max="14830" width="4" style="240" customWidth="1"/>
    <col min="14831" max="14831" width="1.5703125" style="240" customWidth="1"/>
    <col min="14832" max="14832" width="4" style="240" customWidth="1"/>
    <col min="14833" max="14833" width="8" style="240" customWidth="1"/>
    <col min="14834" max="15051" width="9.140625" style="240"/>
    <col min="15052" max="15052" width="3.85546875" style="240" bestFit="1" customWidth="1"/>
    <col min="15053" max="15053" width="12.85546875" style="240" customWidth="1"/>
    <col min="15054" max="15054" width="21.28515625" style="240" customWidth="1"/>
    <col min="15055" max="15084" width="2.28515625" style="240" customWidth="1"/>
    <col min="15085" max="15085" width="6.42578125" style="240" customWidth="1"/>
    <col min="15086" max="15086" width="4" style="240" customWidth="1"/>
    <col min="15087" max="15087" width="1.5703125" style="240" customWidth="1"/>
    <col min="15088" max="15088" width="4" style="240" customWidth="1"/>
    <col min="15089" max="15089" width="8" style="240" customWidth="1"/>
    <col min="15090" max="15307" width="9.140625" style="240"/>
    <col min="15308" max="15308" width="3.85546875" style="240" bestFit="1" customWidth="1"/>
    <col min="15309" max="15309" width="12.85546875" style="240" customWidth="1"/>
    <col min="15310" max="15310" width="21.28515625" style="240" customWidth="1"/>
    <col min="15311" max="15340" width="2.28515625" style="240" customWidth="1"/>
    <col min="15341" max="15341" width="6.42578125" style="240" customWidth="1"/>
    <col min="15342" max="15342" width="4" style="240" customWidth="1"/>
    <col min="15343" max="15343" width="1.5703125" style="240" customWidth="1"/>
    <col min="15344" max="15344" width="4" style="240" customWidth="1"/>
    <col min="15345" max="15345" width="8" style="240" customWidth="1"/>
    <col min="15346" max="15563" width="9.140625" style="240"/>
    <col min="15564" max="15564" width="3.85546875" style="240" bestFit="1" customWidth="1"/>
    <col min="15565" max="15565" width="12.85546875" style="240" customWidth="1"/>
    <col min="15566" max="15566" width="21.28515625" style="240" customWidth="1"/>
    <col min="15567" max="15596" width="2.28515625" style="240" customWidth="1"/>
    <col min="15597" max="15597" width="6.42578125" style="240" customWidth="1"/>
    <col min="15598" max="15598" width="4" style="240" customWidth="1"/>
    <col min="15599" max="15599" width="1.5703125" style="240" customWidth="1"/>
    <col min="15600" max="15600" width="4" style="240" customWidth="1"/>
    <col min="15601" max="15601" width="8" style="240" customWidth="1"/>
    <col min="15602" max="15819" width="9.140625" style="240"/>
    <col min="15820" max="15820" width="3.85546875" style="240" bestFit="1" customWidth="1"/>
    <col min="15821" max="15821" width="12.85546875" style="240" customWidth="1"/>
    <col min="15822" max="15822" width="21.28515625" style="240" customWidth="1"/>
    <col min="15823" max="15852" width="2.28515625" style="240" customWidth="1"/>
    <col min="15853" max="15853" width="6.42578125" style="240" customWidth="1"/>
    <col min="15854" max="15854" width="4" style="240" customWidth="1"/>
    <col min="15855" max="15855" width="1.5703125" style="240" customWidth="1"/>
    <col min="15856" max="15856" width="4" style="240" customWidth="1"/>
    <col min="15857" max="15857" width="8" style="240" customWidth="1"/>
    <col min="15858" max="16075" width="9.140625" style="240"/>
    <col min="16076" max="16076" width="3.85546875" style="240" bestFit="1" customWidth="1"/>
    <col min="16077" max="16077" width="12.85546875" style="240" customWidth="1"/>
    <col min="16078" max="16078" width="21.28515625" style="240" customWidth="1"/>
    <col min="16079" max="16108" width="2.28515625" style="240" customWidth="1"/>
    <col min="16109" max="16109" width="6.42578125" style="240" customWidth="1"/>
    <col min="16110" max="16110" width="4" style="240" customWidth="1"/>
    <col min="16111" max="16111" width="1.5703125" style="240" customWidth="1"/>
    <col min="16112" max="16112" width="4" style="240" customWidth="1"/>
    <col min="16113" max="16113" width="8" style="240" customWidth="1"/>
    <col min="16114" max="16384" width="9.140625" style="240"/>
  </cols>
  <sheetData>
    <row r="1" spans="1:38" ht="34.5" customHeight="1" x14ac:dyDescent="0.35">
      <c r="B1" s="397" t="s">
        <v>249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  <c r="AG1" s="397"/>
      <c r="AH1" s="397"/>
      <c r="AI1" s="239"/>
    </row>
    <row r="2" spans="1:38" ht="4.5" customHeight="1" x14ac:dyDescent="0.25"/>
    <row r="3" spans="1:38" ht="12.75" customHeight="1" x14ac:dyDescent="0.25">
      <c r="A3" s="244" t="s">
        <v>238</v>
      </c>
      <c r="B3" s="245"/>
      <c r="C3" s="245" t="s">
        <v>239</v>
      </c>
      <c r="D3" s="246"/>
      <c r="E3" s="246">
        <v>1</v>
      </c>
      <c r="F3" s="246"/>
      <c r="G3" s="246"/>
      <c r="H3" s="246">
        <v>2</v>
      </c>
      <c r="I3" s="246"/>
      <c r="J3" s="246"/>
      <c r="K3" s="246">
        <v>3</v>
      </c>
      <c r="L3" s="246"/>
      <c r="M3" s="246"/>
      <c r="N3" s="246">
        <v>4</v>
      </c>
      <c r="O3" s="246"/>
      <c r="P3" s="246"/>
      <c r="Q3" s="246">
        <v>5</v>
      </c>
      <c r="R3" s="246"/>
      <c r="S3" s="246"/>
      <c r="T3" s="246">
        <v>6</v>
      </c>
      <c r="U3" s="246"/>
      <c r="V3" s="246"/>
      <c r="W3" s="246">
        <v>7</v>
      </c>
      <c r="X3" s="246"/>
      <c r="Y3" s="246"/>
      <c r="Z3" s="246">
        <v>8</v>
      </c>
      <c r="AA3" s="246"/>
      <c r="AB3" s="246"/>
      <c r="AC3" s="246">
        <v>9</v>
      </c>
      <c r="AD3" s="246"/>
      <c r="AE3" s="398">
        <v>10</v>
      </c>
      <c r="AF3" s="398"/>
      <c r="AG3" s="398"/>
      <c r="AH3" s="247" t="s">
        <v>1</v>
      </c>
      <c r="AI3" s="399" t="s">
        <v>240</v>
      </c>
      <c r="AJ3" s="400"/>
      <c r="AK3" s="401"/>
      <c r="AL3" s="248" t="s">
        <v>2</v>
      </c>
    </row>
    <row r="4" spans="1:38" ht="12" customHeight="1" x14ac:dyDescent="0.2">
      <c r="A4" s="389">
        <v>1</v>
      </c>
      <c r="B4" s="333" t="s">
        <v>14</v>
      </c>
      <c r="C4" s="250" t="s">
        <v>18</v>
      </c>
      <c r="D4" s="251"/>
      <c r="E4" s="252"/>
      <c r="F4" s="253"/>
      <c r="G4" s="257"/>
      <c r="H4" s="264">
        <v>1</v>
      </c>
      <c r="I4" s="258"/>
      <c r="J4" s="254"/>
      <c r="K4" s="255">
        <v>2</v>
      </c>
      <c r="L4" s="256"/>
      <c r="M4" s="259"/>
      <c r="N4" s="341">
        <v>0</v>
      </c>
      <c r="O4" s="261"/>
      <c r="P4" s="343"/>
      <c r="Q4" s="344">
        <v>0</v>
      </c>
      <c r="R4" s="345"/>
      <c r="S4" s="254"/>
      <c r="T4" s="255">
        <v>2</v>
      </c>
      <c r="U4" s="262"/>
      <c r="V4" s="257"/>
      <c r="W4" s="264">
        <v>1</v>
      </c>
      <c r="X4" s="258"/>
      <c r="Y4" s="254"/>
      <c r="Z4" s="255">
        <v>2</v>
      </c>
      <c r="AA4" s="262"/>
      <c r="AB4" s="263"/>
      <c r="AC4" s="264">
        <v>1</v>
      </c>
      <c r="AD4" s="265"/>
      <c r="AE4" s="325"/>
      <c r="AF4" s="283">
        <v>2</v>
      </c>
      <c r="AG4" s="284"/>
      <c r="AH4" s="381">
        <f t="shared" ref="AH4:AH22" si="0">SUM(E4+H4+K4+N4+Q4+T4+W4+Z4+AC4+AF4)</f>
        <v>11</v>
      </c>
      <c r="AI4" s="383">
        <f>SUM(D5+G5+J5+M5+P5+S5+V5+Y5+AB5+AE5)</f>
        <v>18</v>
      </c>
      <c r="AJ4" s="402" t="s">
        <v>241</v>
      </c>
      <c r="AK4" s="385">
        <f>SUM(F5+I5+L5+O5+R5+U5+X5+AA5+AD5+AG5)</f>
        <v>15</v>
      </c>
      <c r="AL4" s="395">
        <v>3</v>
      </c>
    </row>
    <row r="5" spans="1:38" ht="12" customHeight="1" x14ac:dyDescent="0.2">
      <c r="A5" s="390"/>
      <c r="B5" s="297" t="s">
        <v>35</v>
      </c>
      <c r="C5" s="267" t="s">
        <v>36</v>
      </c>
      <c r="D5" s="268"/>
      <c r="E5" s="269"/>
      <c r="F5" s="270"/>
      <c r="G5" s="298">
        <v>2</v>
      </c>
      <c r="H5" s="281"/>
      <c r="I5" s="275">
        <v>2</v>
      </c>
      <c r="J5" s="271">
        <v>3</v>
      </c>
      <c r="K5" s="272"/>
      <c r="L5" s="273">
        <v>1</v>
      </c>
      <c r="M5" s="342">
        <v>0</v>
      </c>
      <c r="N5" s="324"/>
      <c r="O5" s="278">
        <v>3</v>
      </c>
      <c r="P5" s="346">
        <v>0</v>
      </c>
      <c r="Q5" s="347"/>
      <c r="R5" s="348">
        <v>3</v>
      </c>
      <c r="S5" s="271">
        <v>3</v>
      </c>
      <c r="T5" s="272"/>
      <c r="U5" s="279">
        <v>0</v>
      </c>
      <c r="V5" s="298">
        <v>2</v>
      </c>
      <c r="W5" s="281"/>
      <c r="X5" s="275">
        <v>2</v>
      </c>
      <c r="Y5" s="271">
        <v>3</v>
      </c>
      <c r="Z5" s="272"/>
      <c r="AA5" s="279">
        <v>1</v>
      </c>
      <c r="AB5" s="280">
        <v>2</v>
      </c>
      <c r="AC5" s="281"/>
      <c r="AD5" s="274">
        <v>2</v>
      </c>
      <c r="AE5" s="326">
        <v>3</v>
      </c>
      <c r="AF5" s="272"/>
      <c r="AG5" s="279">
        <v>1</v>
      </c>
      <c r="AH5" s="382"/>
      <c r="AI5" s="384"/>
      <c r="AJ5" s="403"/>
      <c r="AK5" s="386"/>
      <c r="AL5" s="396"/>
    </row>
    <row r="6" spans="1:38" ht="12" customHeight="1" x14ac:dyDescent="0.2">
      <c r="A6" s="389">
        <v>2</v>
      </c>
      <c r="B6" s="249" t="s">
        <v>11</v>
      </c>
      <c r="C6" s="250" t="s">
        <v>25</v>
      </c>
      <c r="D6" s="357"/>
      <c r="E6" s="309">
        <v>1</v>
      </c>
      <c r="F6" s="310"/>
      <c r="G6" s="285"/>
      <c r="H6" s="286"/>
      <c r="I6" s="287"/>
      <c r="J6" s="308"/>
      <c r="K6" s="309">
        <v>1</v>
      </c>
      <c r="L6" s="310"/>
      <c r="M6" s="259"/>
      <c r="N6" s="260">
        <v>0</v>
      </c>
      <c r="O6" s="261"/>
      <c r="P6" s="290"/>
      <c r="Q6" s="291">
        <v>0</v>
      </c>
      <c r="R6" s="292"/>
      <c r="S6" s="288"/>
      <c r="T6" s="289">
        <v>2</v>
      </c>
      <c r="U6" s="284"/>
      <c r="V6" s="293"/>
      <c r="W6" s="264">
        <v>1</v>
      </c>
      <c r="X6" s="258"/>
      <c r="Y6" s="257"/>
      <c r="Z6" s="264">
        <v>1</v>
      </c>
      <c r="AA6" s="258"/>
      <c r="AB6" s="328"/>
      <c r="AC6" s="264">
        <v>1</v>
      </c>
      <c r="AD6" s="258"/>
      <c r="AE6" s="325"/>
      <c r="AF6" s="283">
        <v>2</v>
      </c>
      <c r="AG6" s="284"/>
      <c r="AH6" s="381">
        <f t="shared" si="0"/>
        <v>9</v>
      </c>
      <c r="AI6" s="383">
        <f t="shared" ref="AI6" si="1">SUM(D7+G7+J7+M7+P7+S7+V7+Y7+AB7+AE7)</f>
        <v>18</v>
      </c>
      <c r="AJ6" s="296" t="s">
        <v>241</v>
      </c>
      <c r="AK6" s="385">
        <f t="shared" ref="AK6" si="2">SUM(F7+I7+L7+O7+R7+U7+X7+AA7+AD7+AG7)</f>
        <v>17</v>
      </c>
      <c r="AL6" s="387">
        <v>5</v>
      </c>
    </row>
    <row r="7" spans="1:38" ht="12" customHeight="1" x14ac:dyDescent="0.2">
      <c r="A7" s="390">
        <v>2</v>
      </c>
      <c r="B7" s="266" t="s">
        <v>11</v>
      </c>
      <c r="C7" s="267" t="s">
        <v>24</v>
      </c>
      <c r="D7" s="357">
        <v>2</v>
      </c>
      <c r="E7" s="309"/>
      <c r="F7" s="310">
        <v>2</v>
      </c>
      <c r="G7" s="285"/>
      <c r="H7" s="286"/>
      <c r="I7" s="287"/>
      <c r="J7" s="308">
        <v>2</v>
      </c>
      <c r="K7" s="309"/>
      <c r="L7" s="310">
        <v>2</v>
      </c>
      <c r="M7" s="276">
        <v>1</v>
      </c>
      <c r="N7" s="277"/>
      <c r="O7" s="278">
        <v>3</v>
      </c>
      <c r="P7" s="290">
        <v>1</v>
      </c>
      <c r="Q7" s="291"/>
      <c r="R7" s="292">
        <v>3</v>
      </c>
      <c r="S7" s="288">
        <v>3</v>
      </c>
      <c r="T7" s="289"/>
      <c r="U7" s="284">
        <v>0</v>
      </c>
      <c r="V7" s="298">
        <v>2</v>
      </c>
      <c r="W7" s="281"/>
      <c r="X7" s="275">
        <v>2</v>
      </c>
      <c r="Y7" s="298">
        <v>2</v>
      </c>
      <c r="Z7" s="281"/>
      <c r="AA7" s="275">
        <v>2</v>
      </c>
      <c r="AB7" s="332">
        <v>2</v>
      </c>
      <c r="AC7" s="281"/>
      <c r="AD7" s="275">
        <v>2</v>
      </c>
      <c r="AE7" s="325">
        <v>3</v>
      </c>
      <c r="AF7" s="283"/>
      <c r="AG7" s="284">
        <v>1</v>
      </c>
      <c r="AH7" s="382"/>
      <c r="AI7" s="384"/>
      <c r="AJ7" s="300"/>
      <c r="AK7" s="386"/>
      <c r="AL7" s="388"/>
    </row>
    <row r="8" spans="1:38" ht="12" customHeight="1" x14ac:dyDescent="0.2">
      <c r="A8" s="389">
        <v>3</v>
      </c>
      <c r="B8" s="282" t="s">
        <v>21</v>
      </c>
      <c r="C8" s="250" t="s">
        <v>23</v>
      </c>
      <c r="D8" s="301"/>
      <c r="E8" s="260">
        <v>0</v>
      </c>
      <c r="F8" s="261"/>
      <c r="G8" s="316"/>
      <c r="H8" s="264">
        <v>1</v>
      </c>
      <c r="I8" s="265"/>
      <c r="J8" s="302"/>
      <c r="K8" s="303"/>
      <c r="L8" s="304"/>
      <c r="M8" s="254"/>
      <c r="N8" s="255">
        <v>2</v>
      </c>
      <c r="O8" s="262"/>
      <c r="P8" s="259"/>
      <c r="Q8" s="260">
        <v>0</v>
      </c>
      <c r="R8" s="261"/>
      <c r="S8" s="259"/>
      <c r="T8" s="260">
        <v>0</v>
      </c>
      <c r="U8" s="261"/>
      <c r="V8" s="254"/>
      <c r="W8" s="255">
        <v>2</v>
      </c>
      <c r="X8" s="262"/>
      <c r="Y8" s="254"/>
      <c r="Z8" s="255">
        <v>2</v>
      </c>
      <c r="AA8" s="262"/>
      <c r="AB8" s="259"/>
      <c r="AC8" s="260">
        <v>0</v>
      </c>
      <c r="AD8" s="261"/>
      <c r="AE8" s="328"/>
      <c r="AF8" s="264">
        <v>1</v>
      </c>
      <c r="AG8" s="258"/>
      <c r="AH8" s="381">
        <f t="shared" si="0"/>
        <v>8</v>
      </c>
      <c r="AI8" s="383">
        <f t="shared" ref="AI8" si="3">SUM(D9+G9+J9+M9+P9+S9+V9+Y9+AB9+AE9)</f>
        <v>14</v>
      </c>
      <c r="AJ8" s="305" t="s">
        <v>241</v>
      </c>
      <c r="AK8" s="385">
        <f t="shared" ref="AK8" si="4">SUM(F9+I9+L9+O9+R9+U9+X9+AA9+AD9+AG9)</f>
        <v>17</v>
      </c>
      <c r="AL8" s="387">
        <v>6</v>
      </c>
    </row>
    <row r="9" spans="1:38" ht="12" customHeight="1" x14ac:dyDescent="0.2">
      <c r="A9" s="390"/>
      <c r="B9" s="297" t="s">
        <v>21</v>
      </c>
      <c r="C9" s="267" t="s">
        <v>74</v>
      </c>
      <c r="D9" s="306">
        <v>1</v>
      </c>
      <c r="E9" s="277"/>
      <c r="F9" s="278">
        <v>3</v>
      </c>
      <c r="G9" s="318">
        <v>2</v>
      </c>
      <c r="H9" s="281"/>
      <c r="I9" s="274">
        <v>2</v>
      </c>
      <c r="J9" s="307"/>
      <c r="K9" s="269"/>
      <c r="L9" s="270"/>
      <c r="M9" s="271">
        <v>3</v>
      </c>
      <c r="N9" s="272"/>
      <c r="O9" s="279">
        <v>0</v>
      </c>
      <c r="P9" s="276">
        <v>0</v>
      </c>
      <c r="Q9" s="277"/>
      <c r="R9" s="278">
        <v>3</v>
      </c>
      <c r="S9" s="276">
        <v>0</v>
      </c>
      <c r="T9" s="277"/>
      <c r="U9" s="278">
        <v>3</v>
      </c>
      <c r="V9" s="271">
        <v>3</v>
      </c>
      <c r="W9" s="272"/>
      <c r="X9" s="279">
        <v>0</v>
      </c>
      <c r="Y9" s="271">
        <v>3</v>
      </c>
      <c r="Z9" s="272"/>
      <c r="AA9" s="279">
        <v>1</v>
      </c>
      <c r="AB9" s="276">
        <v>0</v>
      </c>
      <c r="AC9" s="277"/>
      <c r="AD9" s="278">
        <v>3</v>
      </c>
      <c r="AE9" s="332">
        <v>2</v>
      </c>
      <c r="AF9" s="281"/>
      <c r="AG9" s="275">
        <v>2</v>
      </c>
      <c r="AH9" s="382"/>
      <c r="AI9" s="384"/>
      <c r="AJ9" s="305"/>
      <c r="AK9" s="386"/>
      <c r="AL9" s="388"/>
    </row>
    <row r="10" spans="1:38" ht="12" customHeight="1" x14ac:dyDescent="0.2">
      <c r="A10" s="379">
        <v>4</v>
      </c>
      <c r="B10" s="322" t="s">
        <v>250</v>
      </c>
      <c r="C10" s="250" t="s">
        <v>244</v>
      </c>
      <c r="D10" s="288"/>
      <c r="E10" s="283">
        <v>2</v>
      </c>
      <c r="F10" s="284"/>
      <c r="G10" s="311"/>
      <c r="H10" s="312">
        <v>2</v>
      </c>
      <c r="I10" s="313"/>
      <c r="J10" s="259"/>
      <c r="K10" s="260">
        <v>0</v>
      </c>
      <c r="L10" s="261"/>
      <c r="M10" s="285"/>
      <c r="N10" s="286"/>
      <c r="O10" s="287"/>
      <c r="P10" s="319"/>
      <c r="Q10" s="255">
        <v>2</v>
      </c>
      <c r="R10" s="256"/>
      <c r="S10" s="254"/>
      <c r="T10" s="255">
        <v>2</v>
      </c>
      <c r="U10" s="262"/>
      <c r="V10" s="254"/>
      <c r="W10" s="255">
        <v>2</v>
      </c>
      <c r="X10" s="262"/>
      <c r="Y10" s="254"/>
      <c r="Z10" s="255">
        <v>2</v>
      </c>
      <c r="AA10" s="262"/>
      <c r="AB10" s="257"/>
      <c r="AC10" s="264">
        <v>1</v>
      </c>
      <c r="AD10" s="258"/>
      <c r="AE10" s="325"/>
      <c r="AF10" s="283">
        <v>2</v>
      </c>
      <c r="AG10" s="284"/>
      <c r="AH10" s="381">
        <f t="shared" si="0"/>
        <v>15</v>
      </c>
      <c r="AI10" s="383">
        <f t="shared" ref="AI10" si="5">SUM(D11+G11+J11+M11+P11+S11+V11+Y11+AB11+AE11)</f>
        <v>23</v>
      </c>
      <c r="AJ10" s="296" t="s">
        <v>241</v>
      </c>
      <c r="AK10" s="385">
        <f t="shared" ref="AK10" si="6">SUM(F11+I11+L11+O11+R11+U11+X11+AA11+AD11+AG11)</f>
        <v>6</v>
      </c>
      <c r="AL10" s="393" t="s">
        <v>242</v>
      </c>
    </row>
    <row r="11" spans="1:38" ht="12" customHeight="1" x14ac:dyDescent="0.2">
      <c r="A11" s="380">
        <v>4</v>
      </c>
      <c r="B11" s="336" t="s">
        <v>251</v>
      </c>
      <c r="C11" s="267" t="s">
        <v>245</v>
      </c>
      <c r="D11" s="321" t="s">
        <v>252</v>
      </c>
      <c r="E11" s="283"/>
      <c r="F11" s="284">
        <v>0</v>
      </c>
      <c r="G11" s="311">
        <v>3</v>
      </c>
      <c r="H11" s="312"/>
      <c r="I11" s="313">
        <v>1</v>
      </c>
      <c r="J11" s="276">
        <v>0</v>
      </c>
      <c r="K11" s="277"/>
      <c r="L11" s="278">
        <v>3</v>
      </c>
      <c r="M11" s="285"/>
      <c r="N11" s="286"/>
      <c r="O11" s="287"/>
      <c r="P11" s="320">
        <v>3</v>
      </c>
      <c r="Q11" s="272"/>
      <c r="R11" s="273">
        <v>0</v>
      </c>
      <c r="S11" s="271">
        <v>3</v>
      </c>
      <c r="T11" s="272"/>
      <c r="U11" s="279">
        <v>0</v>
      </c>
      <c r="V11" s="271">
        <v>3</v>
      </c>
      <c r="W11" s="272"/>
      <c r="X11" s="279">
        <v>0</v>
      </c>
      <c r="Y11" s="271">
        <v>3</v>
      </c>
      <c r="Z11" s="272"/>
      <c r="AA11" s="279">
        <v>0</v>
      </c>
      <c r="AB11" s="298">
        <v>2</v>
      </c>
      <c r="AC11" s="281"/>
      <c r="AD11" s="275">
        <v>2</v>
      </c>
      <c r="AE11" s="325">
        <v>3</v>
      </c>
      <c r="AF11" s="283"/>
      <c r="AG11" s="284">
        <v>0</v>
      </c>
      <c r="AH11" s="382"/>
      <c r="AI11" s="384"/>
      <c r="AJ11" s="300"/>
      <c r="AK11" s="386"/>
      <c r="AL11" s="394"/>
    </row>
    <row r="12" spans="1:38" ht="12" customHeight="1" x14ac:dyDescent="0.2">
      <c r="A12" s="379">
        <v>5</v>
      </c>
      <c r="B12" s="322" t="s">
        <v>14</v>
      </c>
      <c r="C12" s="250" t="s">
        <v>19</v>
      </c>
      <c r="D12" s="334"/>
      <c r="E12" s="255">
        <v>2</v>
      </c>
      <c r="F12" s="262"/>
      <c r="G12" s="334"/>
      <c r="H12" s="255">
        <v>2</v>
      </c>
      <c r="I12" s="256"/>
      <c r="J12" s="288"/>
      <c r="K12" s="283">
        <v>2</v>
      </c>
      <c r="L12" s="284"/>
      <c r="M12" s="294"/>
      <c r="N12" s="349">
        <v>0</v>
      </c>
      <c r="O12" s="292"/>
      <c r="P12" s="302"/>
      <c r="Q12" s="315"/>
      <c r="R12" s="304"/>
      <c r="S12" s="254"/>
      <c r="T12" s="255">
        <v>2</v>
      </c>
      <c r="U12" s="262"/>
      <c r="V12" s="254"/>
      <c r="W12" s="255">
        <v>2</v>
      </c>
      <c r="X12" s="262"/>
      <c r="Y12" s="334"/>
      <c r="Z12" s="255">
        <v>2</v>
      </c>
      <c r="AA12" s="256"/>
      <c r="AB12" s="254"/>
      <c r="AC12" s="255">
        <v>2</v>
      </c>
      <c r="AD12" s="262"/>
      <c r="AE12" s="254"/>
      <c r="AF12" s="255">
        <v>2</v>
      </c>
      <c r="AG12" s="262"/>
      <c r="AH12" s="381">
        <f t="shared" si="0"/>
        <v>16</v>
      </c>
      <c r="AI12" s="383">
        <f t="shared" ref="AI12" si="7">SUM(D13+G13+J13+M13+P13+S13+V13+Y13+AB13+AE13)</f>
        <v>24</v>
      </c>
      <c r="AJ12" s="305" t="s">
        <v>241</v>
      </c>
      <c r="AK12" s="385">
        <f t="shared" ref="AK12" si="8">SUM(F13+I13+L13+O13+R13+U13+X13+AA13+AD13+AG13)</f>
        <v>6</v>
      </c>
      <c r="AL12" s="393">
        <v>1</v>
      </c>
    </row>
    <row r="13" spans="1:38" ht="12" customHeight="1" x14ac:dyDescent="0.2">
      <c r="A13" s="380">
        <v>5</v>
      </c>
      <c r="B13" s="322" t="s">
        <v>14</v>
      </c>
      <c r="C13" s="340" t="s">
        <v>246</v>
      </c>
      <c r="D13" s="338">
        <v>3</v>
      </c>
      <c r="E13" s="272"/>
      <c r="F13" s="279">
        <v>0</v>
      </c>
      <c r="G13" s="338">
        <v>3</v>
      </c>
      <c r="H13" s="272"/>
      <c r="I13" s="273">
        <v>1</v>
      </c>
      <c r="J13" s="288">
        <v>3</v>
      </c>
      <c r="K13" s="283"/>
      <c r="L13" s="284">
        <v>0</v>
      </c>
      <c r="M13" s="350">
        <v>0</v>
      </c>
      <c r="N13" s="277"/>
      <c r="O13" s="278">
        <v>3</v>
      </c>
      <c r="P13" s="307"/>
      <c r="Q13" s="317"/>
      <c r="R13" s="270"/>
      <c r="S13" s="271">
        <v>3</v>
      </c>
      <c r="T13" s="272"/>
      <c r="U13" s="279">
        <v>0</v>
      </c>
      <c r="V13" s="271">
        <v>3</v>
      </c>
      <c r="W13" s="272"/>
      <c r="X13" s="279">
        <v>0</v>
      </c>
      <c r="Y13" s="338">
        <v>3</v>
      </c>
      <c r="Z13" s="272"/>
      <c r="AA13" s="273">
        <v>1</v>
      </c>
      <c r="AB13" s="271">
        <v>3</v>
      </c>
      <c r="AC13" s="272"/>
      <c r="AD13" s="279">
        <v>1</v>
      </c>
      <c r="AE13" s="271">
        <v>3</v>
      </c>
      <c r="AF13" s="272"/>
      <c r="AG13" s="279">
        <v>0</v>
      </c>
      <c r="AH13" s="382"/>
      <c r="AI13" s="384"/>
      <c r="AJ13" s="305"/>
      <c r="AK13" s="386"/>
      <c r="AL13" s="394"/>
    </row>
    <row r="14" spans="1:38" ht="12" customHeight="1" x14ac:dyDescent="0.2">
      <c r="A14" s="389">
        <v>6</v>
      </c>
      <c r="B14" s="337" t="s">
        <v>32</v>
      </c>
      <c r="C14" s="250" t="s">
        <v>33</v>
      </c>
      <c r="D14" s="301"/>
      <c r="E14" s="323">
        <v>0</v>
      </c>
      <c r="F14" s="261"/>
      <c r="G14" s="351"/>
      <c r="H14" s="352">
        <v>0</v>
      </c>
      <c r="I14" s="353"/>
      <c r="J14" s="254"/>
      <c r="K14" s="255">
        <v>2</v>
      </c>
      <c r="L14" s="262"/>
      <c r="M14" s="259"/>
      <c r="N14" s="260">
        <v>0</v>
      </c>
      <c r="O14" s="261"/>
      <c r="P14" s="354"/>
      <c r="Q14" s="260">
        <v>0</v>
      </c>
      <c r="R14" s="323"/>
      <c r="S14" s="285"/>
      <c r="T14" s="287"/>
      <c r="U14" s="287"/>
      <c r="V14" s="290"/>
      <c r="W14" s="295">
        <v>0</v>
      </c>
      <c r="X14" s="292"/>
      <c r="Y14" s="254"/>
      <c r="Z14" s="255">
        <v>1</v>
      </c>
      <c r="AA14" s="262"/>
      <c r="AB14" s="254"/>
      <c r="AC14" s="255">
        <v>2</v>
      </c>
      <c r="AD14" s="262"/>
      <c r="AE14" s="314"/>
      <c r="AF14" s="309">
        <v>1</v>
      </c>
      <c r="AG14" s="310"/>
      <c r="AH14" s="381">
        <f t="shared" si="0"/>
        <v>6</v>
      </c>
      <c r="AI14" s="383">
        <f t="shared" ref="AI14" si="9">SUM(D15+G15+J15+M15+P15+S15+V15+Y15+AB15+AE15)</f>
        <v>11</v>
      </c>
      <c r="AJ14" s="296" t="s">
        <v>241</v>
      </c>
      <c r="AK14" s="385">
        <f t="shared" ref="AK14" si="10">SUM(F15+I15+L15+O15+R15+U15+X15+AA15+AD15+AG15)</f>
        <v>20</v>
      </c>
      <c r="AL14" s="387">
        <v>9</v>
      </c>
    </row>
    <row r="15" spans="1:38" ht="12" customHeight="1" x14ac:dyDescent="0.2">
      <c r="A15" s="390">
        <v>6</v>
      </c>
      <c r="B15" s="266" t="s">
        <v>37</v>
      </c>
      <c r="C15" s="267" t="s">
        <v>226</v>
      </c>
      <c r="D15" s="306">
        <v>0</v>
      </c>
      <c r="E15" s="324"/>
      <c r="F15" s="278">
        <v>3</v>
      </c>
      <c r="G15" s="351">
        <v>0</v>
      </c>
      <c r="H15" s="352"/>
      <c r="I15" s="353">
        <v>3</v>
      </c>
      <c r="J15" s="271">
        <v>3</v>
      </c>
      <c r="K15" s="272"/>
      <c r="L15" s="279">
        <v>0</v>
      </c>
      <c r="M15" s="276">
        <v>0</v>
      </c>
      <c r="N15" s="277"/>
      <c r="O15" s="278">
        <v>3</v>
      </c>
      <c r="P15" s="355">
        <v>0</v>
      </c>
      <c r="Q15" s="277"/>
      <c r="R15" s="324">
        <v>3</v>
      </c>
      <c r="S15" s="285"/>
      <c r="T15" s="287"/>
      <c r="U15" s="287"/>
      <c r="V15" s="356" t="s">
        <v>10</v>
      </c>
      <c r="W15" s="295"/>
      <c r="X15" s="292">
        <v>3</v>
      </c>
      <c r="Y15" s="271">
        <v>2</v>
      </c>
      <c r="Z15" s="272"/>
      <c r="AA15" s="279">
        <v>2</v>
      </c>
      <c r="AB15" s="271">
        <v>3</v>
      </c>
      <c r="AC15" s="272"/>
      <c r="AD15" s="279">
        <v>1</v>
      </c>
      <c r="AE15" s="314">
        <v>2</v>
      </c>
      <c r="AF15" s="309"/>
      <c r="AG15" s="310">
        <v>2</v>
      </c>
      <c r="AH15" s="382"/>
      <c r="AI15" s="384"/>
      <c r="AJ15" s="300"/>
      <c r="AK15" s="386"/>
      <c r="AL15" s="388"/>
    </row>
    <row r="16" spans="1:38" ht="12" customHeight="1" x14ac:dyDescent="0.2">
      <c r="A16" s="379">
        <v>7</v>
      </c>
      <c r="B16" s="282" t="s">
        <v>21</v>
      </c>
      <c r="C16" s="339" t="s">
        <v>22</v>
      </c>
      <c r="D16" s="316"/>
      <c r="E16" s="264">
        <v>1</v>
      </c>
      <c r="F16" s="258"/>
      <c r="G16" s="257"/>
      <c r="H16" s="264">
        <v>1</v>
      </c>
      <c r="I16" s="258"/>
      <c r="J16" s="290"/>
      <c r="K16" s="295">
        <v>0</v>
      </c>
      <c r="L16" s="292"/>
      <c r="M16" s="259"/>
      <c r="N16" s="260">
        <v>0</v>
      </c>
      <c r="O16" s="261"/>
      <c r="P16" s="259"/>
      <c r="Q16" s="260">
        <v>0</v>
      </c>
      <c r="R16" s="261"/>
      <c r="S16" s="334"/>
      <c r="T16" s="256">
        <v>2</v>
      </c>
      <c r="U16" s="256"/>
      <c r="V16" s="302"/>
      <c r="W16" s="303"/>
      <c r="X16" s="304"/>
      <c r="Y16" s="254"/>
      <c r="Z16" s="255">
        <v>2</v>
      </c>
      <c r="AA16" s="262"/>
      <c r="AB16" s="257"/>
      <c r="AC16" s="264">
        <v>1</v>
      </c>
      <c r="AD16" s="258"/>
      <c r="AE16" s="259"/>
      <c r="AF16" s="260">
        <v>0</v>
      </c>
      <c r="AG16" s="261"/>
      <c r="AH16" s="381">
        <f t="shared" si="0"/>
        <v>7</v>
      </c>
      <c r="AI16" s="383">
        <f t="shared" ref="AI16" si="11">SUM(D17+G17+J17+M17+P17+S17+V17+Y17+AB17+AE17)</f>
        <v>13</v>
      </c>
      <c r="AJ16" s="305" t="s">
        <v>241</v>
      </c>
      <c r="AK16" s="385">
        <f t="shared" ref="AK16" si="12">SUM(F17+I17+L17+O17+R17+U17+X17+AA17+AD17+AG17)</f>
        <v>19</v>
      </c>
      <c r="AL16" s="391">
        <v>7</v>
      </c>
    </row>
    <row r="17" spans="1:234" ht="12" customHeight="1" x14ac:dyDescent="0.2">
      <c r="A17" s="380">
        <v>7</v>
      </c>
      <c r="B17" s="297" t="s">
        <v>21</v>
      </c>
      <c r="C17" s="267" t="s">
        <v>219</v>
      </c>
      <c r="D17" s="318">
        <v>2</v>
      </c>
      <c r="E17" s="281"/>
      <c r="F17" s="275">
        <v>2</v>
      </c>
      <c r="G17" s="298">
        <v>2</v>
      </c>
      <c r="H17" s="281"/>
      <c r="I17" s="275">
        <v>2</v>
      </c>
      <c r="J17" s="290">
        <v>0</v>
      </c>
      <c r="K17" s="295"/>
      <c r="L17" s="292">
        <v>3</v>
      </c>
      <c r="M17" s="276">
        <v>0</v>
      </c>
      <c r="N17" s="277"/>
      <c r="O17" s="278">
        <v>3</v>
      </c>
      <c r="P17" s="276">
        <v>0</v>
      </c>
      <c r="Q17" s="277"/>
      <c r="R17" s="278">
        <v>3</v>
      </c>
      <c r="S17" s="338">
        <v>3</v>
      </c>
      <c r="T17" s="273"/>
      <c r="U17" s="273">
        <v>1</v>
      </c>
      <c r="V17" s="307"/>
      <c r="W17" s="269"/>
      <c r="X17" s="270"/>
      <c r="Y17" s="271">
        <v>3</v>
      </c>
      <c r="Z17" s="272"/>
      <c r="AA17" s="279">
        <v>0</v>
      </c>
      <c r="AB17" s="298">
        <v>2</v>
      </c>
      <c r="AC17" s="281"/>
      <c r="AD17" s="275">
        <v>2</v>
      </c>
      <c r="AE17" s="276">
        <v>1</v>
      </c>
      <c r="AF17" s="277"/>
      <c r="AG17" s="278">
        <v>3</v>
      </c>
      <c r="AH17" s="382"/>
      <c r="AI17" s="384"/>
      <c r="AJ17" s="305"/>
      <c r="AK17" s="386"/>
      <c r="AL17" s="392"/>
    </row>
    <row r="18" spans="1:234" ht="12" customHeight="1" x14ac:dyDescent="0.2">
      <c r="A18" s="379">
        <v>8</v>
      </c>
      <c r="B18" s="322" t="s">
        <v>32</v>
      </c>
      <c r="C18" s="250" t="s">
        <v>243</v>
      </c>
      <c r="D18" s="259"/>
      <c r="E18" s="260">
        <v>0</v>
      </c>
      <c r="F18" s="261"/>
      <c r="G18" s="257"/>
      <c r="H18" s="264">
        <v>1</v>
      </c>
      <c r="I18" s="258"/>
      <c r="J18" s="259"/>
      <c r="K18" s="260">
        <v>0</v>
      </c>
      <c r="L18" s="261"/>
      <c r="M18" s="259"/>
      <c r="N18" s="260">
        <v>0</v>
      </c>
      <c r="O18" s="261"/>
      <c r="P18" s="259"/>
      <c r="Q18" s="323">
        <v>0</v>
      </c>
      <c r="R18" s="261"/>
      <c r="S18" s="257"/>
      <c r="T18" s="264">
        <v>1</v>
      </c>
      <c r="U18" s="258"/>
      <c r="V18" s="259"/>
      <c r="W18" s="260">
        <v>0</v>
      </c>
      <c r="X18" s="261"/>
      <c r="Y18" s="251"/>
      <c r="Z18" s="303"/>
      <c r="AA18" s="315"/>
      <c r="AB18" s="259"/>
      <c r="AC18" s="260">
        <v>0</v>
      </c>
      <c r="AD18" s="261"/>
      <c r="AE18" s="294"/>
      <c r="AF18" s="295">
        <v>0</v>
      </c>
      <c r="AG18" s="292"/>
      <c r="AH18" s="381">
        <f t="shared" si="0"/>
        <v>2</v>
      </c>
      <c r="AI18" s="383">
        <f t="shared" ref="AI18" si="13">SUM(D19+G19+J19+M19+P19+S19+V19+Y19+AB19+AE19)</f>
        <v>8</v>
      </c>
      <c r="AJ18" s="296" t="s">
        <v>241</v>
      </c>
      <c r="AK18" s="385">
        <f t="shared" ref="AK18" si="14">SUM(F19+I19+L19+O19+R19+U19+X19+AA19+AD19+AG19)</f>
        <v>25</v>
      </c>
      <c r="AL18" s="387">
        <v>10</v>
      </c>
    </row>
    <row r="19" spans="1:234" ht="12" customHeight="1" x14ac:dyDescent="0.2">
      <c r="A19" s="380">
        <v>8</v>
      </c>
      <c r="B19" s="322" t="s">
        <v>32</v>
      </c>
      <c r="C19" s="267" t="s">
        <v>65</v>
      </c>
      <c r="D19" s="276">
        <v>1</v>
      </c>
      <c r="E19" s="277"/>
      <c r="F19" s="278">
        <v>3</v>
      </c>
      <c r="G19" s="298">
        <v>2</v>
      </c>
      <c r="H19" s="281"/>
      <c r="I19" s="275">
        <v>2</v>
      </c>
      <c r="J19" s="276">
        <v>1</v>
      </c>
      <c r="K19" s="277"/>
      <c r="L19" s="278">
        <v>3</v>
      </c>
      <c r="M19" s="276">
        <v>0</v>
      </c>
      <c r="N19" s="277"/>
      <c r="O19" s="278">
        <v>3</v>
      </c>
      <c r="P19" s="276">
        <v>1</v>
      </c>
      <c r="Q19" s="324"/>
      <c r="R19" s="278">
        <v>3</v>
      </c>
      <c r="S19" s="298">
        <v>2</v>
      </c>
      <c r="T19" s="281"/>
      <c r="U19" s="275">
        <v>2</v>
      </c>
      <c r="V19" s="276">
        <v>0</v>
      </c>
      <c r="W19" s="277"/>
      <c r="X19" s="278">
        <v>3</v>
      </c>
      <c r="Y19" s="268"/>
      <c r="Z19" s="269"/>
      <c r="AA19" s="317"/>
      <c r="AB19" s="276">
        <v>1</v>
      </c>
      <c r="AC19" s="277"/>
      <c r="AD19" s="278">
        <v>3</v>
      </c>
      <c r="AE19" s="299">
        <v>0</v>
      </c>
      <c r="AF19" s="277"/>
      <c r="AG19" s="278">
        <v>3</v>
      </c>
      <c r="AH19" s="382"/>
      <c r="AI19" s="384"/>
      <c r="AJ19" s="300"/>
      <c r="AK19" s="386"/>
      <c r="AL19" s="388"/>
    </row>
    <row r="20" spans="1:234" ht="12" customHeight="1" x14ac:dyDescent="0.2">
      <c r="A20" s="379">
        <v>9</v>
      </c>
      <c r="B20" s="282" t="s">
        <v>21</v>
      </c>
      <c r="C20" s="327" t="s">
        <v>27</v>
      </c>
      <c r="D20" s="328"/>
      <c r="E20" s="264">
        <v>1</v>
      </c>
      <c r="F20" s="258"/>
      <c r="G20" s="314"/>
      <c r="H20" s="309">
        <v>1</v>
      </c>
      <c r="I20" s="310"/>
      <c r="J20" s="254"/>
      <c r="K20" s="255">
        <v>2</v>
      </c>
      <c r="L20" s="262"/>
      <c r="M20" s="257"/>
      <c r="N20" s="264">
        <v>1</v>
      </c>
      <c r="O20" s="258"/>
      <c r="P20" s="259"/>
      <c r="Q20" s="260">
        <v>0</v>
      </c>
      <c r="R20" s="261"/>
      <c r="S20" s="259"/>
      <c r="T20" s="260">
        <v>0</v>
      </c>
      <c r="U20" s="261"/>
      <c r="V20" s="257"/>
      <c r="W20" s="264">
        <v>1</v>
      </c>
      <c r="X20" s="258"/>
      <c r="Y20" s="254"/>
      <c r="Z20" s="255">
        <v>2</v>
      </c>
      <c r="AA20" s="262"/>
      <c r="AB20" s="329"/>
      <c r="AC20" s="330"/>
      <c r="AD20" s="330"/>
      <c r="AE20" s="254"/>
      <c r="AF20" s="255">
        <v>2</v>
      </c>
      <c r="AG20" s="262"/>
      <c r="AH20" s="381">
        <f t="shared" si="0"/>
        <v>10</v>
      </c>
      <c r="AI20" s="383">
        <f t="shared" ref="AI20" si="15">SUM(D21+G21+J21+M21+P21+S21+V21+Y21+AB21+AE21)</f>
        <v>19</v>
      </c>
      <c r="AJ20" s="296" t="s">
        <v>241</v>
      </c>
      <c r="AK20" s="385">
        <f t="shared" ref="AK20" si="16">SUM(F21+I21+L21+O21+R21+U21+X21+AA21+AD21+AG21)</f>
        <v>15</v>
      </c>
      <c r="AL20" s="387">
        <v>4</v>
      </c>
    </row>
    <row r="21" spans="1:234" ht="12" customHeight="1" x14ac:dyDescent="0.2">
      <c r="A21" s="380">
        <v>9</v>
      </c>
      <c r="B21" s="297" t="s">
        <v>21</v>
      </c>
      <c r="C21" s="331" t="s">
        <v>34</v>
      </c>
      <c r="D21" s="332">
        <v>2</v>
      </c>
      <c r="E21" s="281"/>
      <c r="F21" s="275">
        <v>2</v>
      </c>
      <c r="G21" s="332">
        <v>2</v>
      </c>
      <c r="H21" s="281"/>
      <c r="I21" s="275">
        <v>2</v>
      </c>
      <c r="J21" s="271">
        <v>3</v>
      </c>
      <c r="K21" s="272"/>
      <c r="L21" s="279">
        <v>0</v>
      </c>
      <c r="M21" s="298">
        <v>2</v>
      </c>
      <c r="N21" s="281"/>
      <c r="O21" s="275">
        <v>2</v>
      </c>
      <c r="P21" s="276">
        <v>1</v>
      </c>
      <c r="Q21" s="277"/>
      <c r="R21" s="278">
        <v>3</v>
      </c>
      <c r="S21" s="276">
        <v>1</v>
      </c>
      <c r="T21" s="277"/>
      <c r="U21" s="278">
        <v>3</v>
      </c>
      <c r="V21" s="298">
        <v>2</v>
      </c>
      <c r="W21" s="281"/>
      <c r="X21" s="275">
        <v>2</v>
      </c>
      <c r="Y21" s="271">
        <v>3</v>
      </c>
      <c r="Z21" s="272"/>
      <c r="AA21" s="279">
        <v>1</v>
      </c>
      <c r="AB21" s="329"/>
      <c r="AC21" s="330"/>
      <c r="AD21" s="330"/>
      <c r="AE21" s="271">
        <v>3</v>
      </c>
      <c r="AF21" s="272"/>
      <c r="AG21" s="279">
        <v>0</v>
      </c>
      <c r="AH21" s="382"/>
      <c r="AI21" s="384"/>
      <c r="AJ21" s="300"/>
      <c r="AK21" s="386"/>
      <c r="AL21" s="388"/>
    </row>
    <row r="22" spans="1:234" ht="12" customHeight="1" x14ac:dyDescent="0.2">
      <c r="A22" s="389">
        <v>10</v>
      </c>
      <c r="B22" s="322" t="s">
        <v>37</v>
      </c>
      <c r="C22" s="250" t="s">
        <v>247</v>
      </c>
      <c r="D22" s="301"/>
      <c r="E22" s="341">
        <v>0</v>
      </c>
      <c r="F22" s="261"/>
      <c r="G22" s="354"/>
      <c r="H22" s="260">
        <v>0</v>
      </c>
      <c r="I22" s="323"/>
      <c r="J22" s="328"/>
      <c r="K22" s="264">
        <v>1</v>
      </c>
      <c r="L22" s="258"/>
      <c r="M22" s="354"/>
      <c r="N22" s="260">
        <v>0</v>
      </c>
      <c r="O22" s="323"/>
      <c r="P22" s="259"/>
      <c r="Q22" s="260">
        <v>0</v>
      </c>
      <c r="R22" s="261"/>
      <c r="S22" s="263"/>
      <c r="T22" s="264">
        <v>1</v>
      </c>
      <c r="U22" s="265"/>
      <c r="V22" s="288"/>
      <c r="W22" s="283">
        <v>2</v>
      </c>
      <c r="X22" s="284"/>
      <c r="Y22" s="319"/>
      <c r="Z22" s="255">
        <v>2</v>
      </c>
      <c r="AA22" s="256"/>
      <c r="AB22" s="259"/>
      <c r="AC22" s="260">
        <v>0</v>
      </c>
      <c r="AD22" s="261"/>
      <c r="AE22" s="335"/>
      <c r="AF22" s="252"/>
      <c r="AG22" s="253"/>
      <c r="AH22" s="381">
        <f t="shared" si="0"/>
        <v>6</v>
      </c>
      <c r="AI22" s="383">
        <f t="shared" ref="AI22" si="17">SUM(D23+G23+J23+M23+P23+S23+V23+Y23+AB23+AE23)</f>
        <v>12</v>
      </c>
      <c r="AJ22" s="296" t="s">
        <v>241</v>
      </c>
      <c r="AK22" s="385">
        <f t="shared" ref="AK22" si="18">SUM(F23+I23+L23+O23+R23+U23+X23+AA23+AD23+AG23)</f>
        <v>20</v>
      </c>
      <c r="AL22" s="387">
        <v>8</v>
      </c>
    </row>
    <row r="23" spans="1:234" ht="12" customHeight="1" x14ac:dyDescent="0.2">
      <c r="A23" s="390">
        <v>10</v>
      </c>
      <c r="B23" s="336" t="s">
        <v>37</v>
      </c>
      <c r="C23" s="267" t="s">
        <v>248</v>
      </c>
      <c r="D23" s="324">
        <v>1</v>
      </c>
      <c r="E23" s="324"/>
      <c r="F23" s="278">
        <v>3</v>
      </c>
      <c r="G23" s="355">
        <v>1</v>
      </c>
      <c r="H23" s="277"/>
      <c r="I23" s="324">
        <v>3</v>
      </c>
      <c r="J23" s="332">
        <v>2</v>
      </c>
      <c r="K23" s="281"/>
      <c r="L23" s="275">
        <v>2</v>
      </c>
      <c r="M23" s="355">
        <v>0</v>
      </c>
      <c r="N23" s="277"/>
      <c r="O23" s="324">
        <v>3</v>
      </c>
      <c r="P23" s="276">
        <v>0</v>
      </c>
      <c r="Q23" s="277"/>
      <c r="R23" s="278">
        <v>3</v>
      </c>
      <c r="S23" s="280">
        <v>2</v>
      </c>
      <c r="T23" s="281"/>
      <c r="U23" s="274">
        <v>2</v>
      </c>
      <c r="V23" s="326">
        <v>3</v>
      </c>
      <c r="W23" s="272"/>
      <c r="X23" s="279">
        <v>1</v>
      </c>
      <c r="Y23" s="320">
        <v>3</v>
      </c>
      <c r="Z23" s="272"/>
      <c r="AA23" s="273">
        <v>0</v>
      </c>
      <c r="AB23" s="276">
        <v>0</v>
      </c>
      <c r="AC23" s="277"/>
      <c r="AD23" s="278">
        <v>3</v>
      </c>
      <c r="AE23" s="307"/>
      <c r="AF23" s="269"/>
      <c r="AG23" s="270"/>
      <c r="AH23" s="382"/>
      <c r="AI23" s="384"/>
      <c r="AJ23" s="300"/>
      <c r="AK23" s="386"/>
      <c r="AL23" s="388"/>
    </row>
    <row r="24" spans="1:234" customFormat="1" ht="14.1" customHeight="1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40" t="s">
        <v>29</v>
      </c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</row>
    <row r="25" spans="1:234" customFormat="1" ht="14.1" customHeight="1" x14ac:dyDescent="0.25">
      <c r="A25" s="358"/>
      <c r="B25" s="359"/>
      <c r="C25" s="359"/>
      <c r="D25" s="359"/>
      <c r="E25" s="359"/>
      <c r="F25" s="359"/>
      <c r="G25" s="359"/>
      <c r="H25" s="360"/>
      <c r="I25" s="361"/>
      <c r="J25" s="362"/>
      <c r="K25" s="360"/>
      <c r="L25" s="361"/>
      <c r="M25" s="362"/>
      <c r="N25" s="360"/>
      <c r="O25" s="361"/>
      <c r="P25" s="362"/>
      <c r="Q25" s="360"/>
      <c r="R25" s="361"/>
      <c r="S25" s="362"/>
      <c r="T25" s="360"/>
      <c r="U25" s="361"/>
      <c r="V25" s="360"/>
      <c r="W25" s="360"/>
      <c r="X25" s="361"/>
      <c r="Y25" s="362"/>
      <c r="Z25" s="360"/>
      <c r="AA25" s="361"/>
      <c r="AB25" s="361"/>
      <c r="AC25" s="361"/>
      <c r="AD25" s="361"/>
      <c r="AE25" s="361"/>
      <c r="AF25" s="361"/>
      <c r="AG25" s="359"/>
      <c r="AH25" s="361"/>
      <c r="AI25" s="361"/>
      <c r="AJ25" s="361"/>
      <c r="AK25" s="361"/>
      <c r="AL25" s="361"/>
      <c r="AM25" s="240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  <c r="FL25" s="212"/>
      <c r="FM25" s="212"/>
      <c r="FN25" s="212"/>
      <c r="FO25" s="212"/>
      <c r="FP25" s="212"/>
      <c r="FQ25" s="212"/>
      <c r="FR25" s="212"/>
      <c r="FS25" s="212"/>
      <c r="FT25" s="212"/>
      <c r="FU25" s="212"/>
      <c r="FV25" s="212"/>
      <c r="FW25" s="212"/>
      <c r="FX25" s="212"/>
      <c r="FY25" s="212"/>
      <c r="FZ25" s="212"/>
      <c r="GA25" s="212"/>
      <c r="GB25" s="212"/>
      <c r="GC25" s="212"/>
      <c r="GD25" s="212"/>
      <c r="GE25" s="212"/>
      <c r="GF25" s="212"/>
      <c r="GG25" s="212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  <c r="GT25" s="212"/>
      <c r="GU25" s="212"/>
      <c r="GV25" s="212"/>
      <c r="GW25" s="212"/>
      <c r="GX25" s="212"/>
      <c r="GY25" s="212"/>
      <c r="GZ25" s="212"/>
      <c r="HA25" s="212"/>
      <c r="HB25" s="212"/>
      <c r="HC25" s="212"/>
      <c r="HD25" s="212"/>
      <c r="HE25" s="212"/>
      <c r="HF25" s="212"/>
      <c r="HG25" s="212"/>
      <c r="HH25" s="212"/>
      <c r="HI25" s="212"/>
      <c r="HJ25" s="212"/>
      <c r="HK25" s="212"/>
      <c r="HL25" s="212"/>
      <c r="HM25" s="212"/>
      <c r="HN25" s="212"/>
      <c r="HO25" s="212"/>
      <c r="HP25" s="212"/>
      <c r="HQ25" s="212"/>
      <c r="HR25" s="212"/>
      <c r="HS25" s="212"/>
      <c r="HT25" s="212"/>
      <c r="HU25" s="212"/>
      <c r="HV25" s="212"/>
      <c r="HW25" s="212"/>
      <c r="HX25" s="212"/>
      <c r="HY25" s="212"/>
      <c r="HZ25" s="212"/>
    </row>
    <row r="26" spans="1:234" customFormat="1" ht="14.1" customHeight="1" x14ac:dyDescent="0.25">
      <c r="A26" s="358"/>
      <c r="B26" s="359"/>
      <c r="C26" s="359"/>
      <c r="D26" s="359"/>
      <c r="E26" s="359"/>
      <c r="F26" s="359"/>
      <c r="G26" s="359"/>
      <c r="H26" s="360"/>
      <c r="I26" s="359"/>
      <c r="J26" s="362"/>
      <c r="K26" s="360"/>
      <c r="L26" s="361"/>
      <c r="M26" s="362"/>
      <c r="N26" s="360"/>
      <c r="O26" s="361"/>
      <c r="P26" s="362"/>
      <c r="Q26" s="360"/>
      <c r="R26" s="361"/>
      <c r="S26" s="362"/>
      <c r="T26" s="360"/>
      <c r="U26" s="361"/>
      <c r="V26" s="362"/>
      <c r="W26" s="360"/>
      <c r="X26" s="361"/>
      <c r="Y26" s="362"/>
      <c r="Z26" s="362"/>
      <c r="AA26" s="361"/>
      <c r="AB26" s="361"/>
      <c r="AC26" s="361"/>
      <c r="AD26" s="361"/>
      <c r="AE26" s="361"/>
      <c r="AF26" s="361"/>
      <c r="AG26" s="359"/>
      <c r="AH26" s="361"/>
      <c r="AI26" s="361"/>
      <c r="AJ26" s="361"/>
      <c r="AK26" s="361"/>
      <c r="AL26" s="361"/>
      <c r="AM26" s="240" t="s">
        <v>29</v>
      </c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</row>
    <row r="27" spans="1:234" customFormat="1" ht="14.1" customHeight="1" x14ac:dyDescent="0.25">
      <c r="A27" s="358"/>
      <c r="B27" s="359"/>
      <c r="C27" s="359"/>
      <c r="D27" s="359"/>
      <c r="E27" s="359"/>
      <c r="F27" s="359"/>
      <c r="G27" s="359"/>
      <c r="H27" s="360"/>
      <c r="I27" s="361"/>
      <c r="J27" s="362"/>
      <c r="K27" s="360"/>
      <c r="L27" s="361"/>
      <c r="M27" s="362"/>
      <c r="N27" s="360"/>
      <c r="O27" s="361"/>
      <c r="P27" s="362"/>
      <c r="Q27" s="360"/>
      <c r="R27" s="361"/>
      <c r="S27" s="362"/>
      <c r="T27" s="360"/>
      <c r="U27" s="361"/>
      <c r="V27" s="362"/>
      <c r="W27" s="360"/>
      <c r="X27" s="361"/>
      <c r="Y27" s="362"/>
      <c r="Z27" s="362"/>
      <c r="AA27" s="361"/>
      <c r="AB27" s="361"/>
      <c r="AC27" s="361"/>
      <c r="AD27" s="361"/>
      <c r="AE27" s="361"/>
      <c r="AF27" s="361"/>
      <c r="AG27" s="359"/>
      <c r="AH27" s="361"/>
      <c r="AI27" s="361"/>
      <c r="AJ27" s="361"/>
      <c r="AK27" s="361"/>
      <c r="AL27" s="361"/>
      <c r="AM27" s="240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</row>
    <row r="28" spans="1:234" customFormat="1" ht="15" x14ac:dyDescent="0.25">
      <c r="A28" s="363" t="s">
        <v>222</v>
      </c>
      <c r="B28" s="359"/>
      <c r="C28" s="359"/>
      <c r="D28" s="359"/>
      <c r="E28" s="359"/>
      <c r="F28" s="359"/>
      <c r="G28" s="359"/>
      <c r="H28" s="360"/>
      <c r="I28" s="361"/>
      <c r="J28" s="362"/>
      <c r="K28" s="360"/>
      <c r="L28" s="361"/>
      <c r="M28" s="362"/>
      <c r="N28" s="360"/>
      <c r="O28" s="361"/>
      <c r="P28" s="362"/>
      <c r="Q28" s="360"/>
      <c r="R28" s="361"/>
      <c r="S28" s="362"/>
      <c r="T28" s="360"/>
      <c r="U28" s="361"/>
      <c r="V28" s="362"/>
      <c r="W28" s="360"/>
      <c r="X28" s="361"/>
      <c r="Y28" s="362"/>
      <c r="Z28" s="362"/>
      <c r="AA28" s="361"/>
      <c r="AB28" s="361"/>
      <c r="AC28" s="361"/>
      <c r="AD28" s="361"/>
      <c r="AE28" s="361"/>
      <c r="AF28" s="361"/>
      <c r="AG28" s="359"/>
      <c r="AH28" s="361"/>
      <c r="AI28" s="361"/>
      <c r="AJ28" s="361"/>
      <c r="AK28" s="361"/>
      <c r="AL28" s="361"/>
      <c r="AM28" s="240"/>
    </row>
    <row r="29" spans="1:234" ht="12.75" x14ac:dyDescent="0.2">
      <c r="A29" s="361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</row>
    <row r="30" spans="1:234" ht="12.75" x14ac:dyDescent="0.2">
      <c r="A30" s="361"/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</row>
    <row r="31" spans="1:234" ht="12.75" x14ac:dyDescent="0.2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</row>
    <row r="32" spans="1:234" ht="12.75" x14ac:dyDescent="0.2">
      <c r="A32" s="361"/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</row>
    <row r="33" spans="1:38" ht="12.75" x14ac:dyDescent="0.2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</row>
    <row r="34" spans="1:38" ht="12.75" x14ac:dyDescent="0.2">
      <c r="A34" s="361"/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</row>
    <row r="35" spans="1:38" ht="12.75" x14ac:dyDescent="0.2">
      <c r="A35" s="361"/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</row>
    <row r="36" spans="1:38" ht="12.75" x14ac:dyDescent="0.2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</row>
    <row r="37" spans="1:38" ht="12.75" x14ac:dyDescent="0.2">
      <c r="A37" s="361"/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</row>
    <row r="38" spans="1:38" ht="12.75" x14ac:dyDescent="0.2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</row>
    <row r="39" spans="1:38" ht="12.75" x14ac:dyDescent="0.2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</row>
    <row r="40" spans="1:38" ht="12.75" x14ac:dyDescent="0.2">
      <c r="A40" s="361"/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</row>
    <row r="41" spans="1:38" ht="12.75" x14ac:dyDescent="0.2">
      <c r="A41" s="361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</row>
    <row r="42" spans="1:38" ht="12.75" x14ac:dyDescent="0.2">
      <c r="A42" s="361"/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B1:AH1"/>
    <mergeCell ref="AE3:AG3"/>
    <mergeCell ref="AI3:AK3"/>
    <mergeCell ref="A4:A5"/>
    <mergeCell ref="AH4:AH5"/>
    <mergeCell ref="AI4:AI5"/>
    <mergeCell ref="AJ4:AJ5"/>
    <mergeCell ref="AK4:AK5"/>
    <mergeCell ref="AL4:AL5"/>
    <mergeCell ref="A6:A7"/>
    <mergeCell ref="AH6:AH7"/>
    <mergeCell ref="AI6:AI7"/>
    <mergeCell ref="AK6:AK7"/>
    <mergeCell ref="AL6:AL7"/>
    <mergeCell ref="A10:A11"/>
    <mergeCell ref="AH10:AH11"/>
    <mergeCell ref="AI10:AI11"/>
    <mergeCell ref="AK10:AK11"/>
    <mergeCell ref="AL10:AL11"/>
    <mergeCell ref="A8:A9"/>
    <mergeCell ref="AH8:AH9"/>
    <mergeCell ref="AI8:AI9"/>
    <mergeCell ref="AK8:AK9"/>
    <mergeCell ref="AL8:AL9"/>
    <mergeCell ref="A14:A15"/>
    <mergeCell ref="AH14:AH15"/>
    <mergeCell ref="AI14:AI15"/>
    <mergeCell ref="AK14:AK15"/>
    <mergeCell ref="AL14:AL15"/>
    <mergeCell ref="A12:A13"/>
    <mergeCell ref="AH12:AH13"/>
    <mergeCell ref="AI12:AI13"/>
    <mergeCell ref="AK12:AK13"/>
    <mergeCell ref="AL12:AL13"/>
    <mergeCell ref="A18:A19"/>
    <mergeCell ref="AH18:AH19"/>
    <mergeCell ref="AI18:AI19"/>
    <mergeCell ref="AK18:AK19"/>
    <mergeCell ref="AL18:AL19"/>
    <mergeCell ref="A16:A17"/>
    <mergeCell ref="AH16:AH17"/>
    <mergeCell ref="AI16:AI17"/>
    <mergeCell ref="AK16:AK17"/>
    <mergeCell ref="AL16:AL17"/>
    <mergeCell ref="A22:A23"/>
    <mergeCell ref="AH22:AH23"/>
    <mergeCell ref="AI22:AI23"/>
    <mergeCell ref="AK22:AK23"/>
    <mergeCell ref="AL22:AL23"/>
    <mergeCell ref="A20:A21"/>
    <mergeCell ref="AH20:AH21"/>
    <mergeCell ref="AI20:AI21"/>
    <mergeCell ref="AK20:AK21"/>
    <mergeCell ref="AL20:AL21"/>
  </mergeCells>
  <conditionalFormatting sqref="G25:G28">
    <cfRule type="expression" dxfId="516" priority="74" stopIfTrue="1">
      <formula>A25=0</formula>
    </cfRule>
  </conditionalFormatting>
  <conditionalFormatting sqref="H25:H28">
    <cfRule type="expression" dxfId="515" priority="73" stopIfTrue="1">
      <formula>A25=0</formula>
    </cfRule>
  </conditionalFormatting>
  <conditionalFormatting sqref="J25:J28">
    <cfRule type="expression" dxfId="514" priority="72" stopIfTrue="1">
      <formula>A25=0</formula>
    </cfRule>
  </conditionalFormatting>
  <conditionalFormatting sqref="R25:R28">
    <cfRule type="expression" dxfId="513" priority="70" stopIfTrue="1">
      <formula>A25=0</formula>
    </cfRule>
    <cfRule type="expression" dxfId="512" priority="71" stopIfTrue="1">
      <formula>R25=99</formula>
    </cfRule>
  </conditionalFormatting>
  <conditionalFormatting sqref="AA25:AA28 O25:O28">
    <cfRule type="expression" dxfId="511" priority="69" stopIfTrue="1">
      <formula>A25=0</formula>
    </cfRule>
  </conditionalFormatting>
  <conditionalFormatting sqref="P25:P28">
    <cfRule type="expression" dxfId="510" priority="68" stopIfTrue="1">
      <formula>A25=0</formula>
    </cfRule>
  </conditionalFormatting>
  <conditionalFormatting sqref="S25:S28">
    <cfRule type="expression" dxfId="509" priority="67" stopIfTrue="1">
      <formula>A25=0</formula>
    </cfRule>
  </conditionalFormatting>
  <conditionalFormatting sqref="W25:W28">
    <cfRule type="expression" dxfId="508" priority="66" stopIfTrue="1">
      <formula>A25=0</formula>
    </cfRule>
  </conditionalFormatting>
  <conditionalFormatting sqref="Y25:Y28">
    <cfRule type="expression" dxfId="507" priority="65" stopIfTrue="1">
      <formula>A25=0</formula>
    </cfRule>
  </conditionalFormatting>
  <conditionalFormatting sqref="D25:D28">
    <cfRule type="expression" dxfId="506" priority="62" stopIfTrue="1">
      <formula>L25=1</formula>
    </cfRule>
    <cfRule type="expression" dxfId="505" priority="63" stopIfTrue="1">
      <formula>L25=2</formula>
    </cfRule>
    <cfRule type="expression" dxfId="504" priority="64" stopIfTrue="1">
      <formula>L25=3</formula>
    </cfRule>
  </conditionalFormatting>
  <conditionalFormatting sqref="T25:T28">
    <cfRule type="expression" dxfId="503" priority="60" stopIfTrue="1">
      <formula>A25=0</formula>
    </cfRule>
    <cfRule type="expression" dxfId="502" priority="61" stopIfTrue="1">
      <formula>T25=99</formula>
    </cfRule>
  </conditionalFormatting>
  <conditionalFormatting sqref="V26:V28">
    <cfRule type="expression" dxfId="501" priority="58" stopIfTrue="1">
      <formula>A26=0</formula>
    </cfRule>
    <cfRule type="expression" dxfId="500" priority="59" stopIfTrue="1">
      <formula>V26=99</formula>
    </cfRule>
  </conditionalFormatting>
  <conditionalFormatting sqref="X25:X28">
    <cfRule type="expression" dxfId="499" priority="56" stopIfTrue="1">
      <formula>A25=0</formula>
    </cfRule>
    <cfRule type="expression" dxfId="498" priority="57" stopIfTrue="1">
      <formula>X25=99</formula>
    </cfRule>
  </conditionalFormatting>
  <conditionalFormatting sqref="Z26:Z28">
    <cfRule type="expression" dxfId="497" priority="54" stopIfTrue="1">
      <formula>A26=0</formula>
    </cfRule>
    <cfRule type="expression" dxfId="496" priority="55" stopIfTrue="1">
      <formula>Z26=99</formula>
    </cfRule>
  </conditionalFormatting>
  <conditionalFormatting sqref="M25:M28 A29:K42">
    <cfRule type="expression" dxfId="495" priority="53" stopIfTrue="1">
      <formula>XES25=0</formula>
    </cfRule>
  </conditionalFormatting>
  <conditionalFormatting sqref="L25:L28">
    <cfRule type="cellIs" dxfId="494" priority="50" stopIfTrue="1" operator="equal">
      <formula>1</formula>
    </cfRule>
    <cfRule type="cellIs" dxfId="493" priority="51" stopIfTrue="1" operator="equal">
      <formula>2</formula>
    </cfRule>
    <cfRule type="cellIs" dxfId="492" priority="52" stopIfTrue="1" operator="equal">
      <formula>3</formula>
    </cfRule>
  </conditionalFormatting>
  <conditionalFormatting sqref="G25:G27">
    <cfRule type="expression" dxfId="491" priority="49" stopIfTrue="1">
      <formula>A25=0</formula>
    </cfRule>
  </conditionalFormatting>
  <conditionalFormatting sqref="J25:J27">
    <cfRule type="expression" dxfId="490" priority="48" stopIfTrue="1">
      <formula>A25=0</formula>
    </cfRule>
  </conditionalFormatting>
  <conditionalFormatting sqref="R25:R27">
    <cfRule type="expression" dxfId="489" priority="46" stopIfTrue="1">
      <formula>A25=0</formula>
    </cfRule>
    <cfRule type="expression" dxfId="488" priority="47" stopIfTrue="1">
      <formula>R25=99</formula>
    </cfRule>
  </conditionalFormatting>
  <conditionalFormatting sqref="O25:O27">
    <cfRule type="expression" dxfId="487" priority="45" stopIfTrue="1">
      <formula>A25=0</formula>
    </cfRule>
  </conditionalFormatting>
  <conditionalFormatting sqref="P25:P27">
    <cfRule type="expression" dxfId="486" priority="44" stopIfTrue="1">
      <formula>A25=0</formula>
    </cfRule>
  </conditionalFormatting>
  <conditionalFormatting sqref="Q25:Q28">
    <cfRule type="expression" dxfId="485" priority="43" stopIfTrue="1">
      <formula>A25=0</formula>
    </cfRule>
  </conditionalFormatting>
  <conditionalFormatting sqref="S25:S27">
    <cfRule type="expression" dxfId="484" priority="42" stopIfTrue="1">
      <formula>A25=0</formula>
    </cfRule>
  </conditionalFormatting>
  <conditionalFormatting sqref="U25:U28">
    <cfRule type="expression" dxfId="483" priority="41" stopIfTrue="1">
      <formula>A25=0</formula>
    </cfRule>
  </conditionalFormatting>
  <conditionalFormatting sqref="W25:W27">
    <cfRule type="expression" dxfId="482" priority="40" stopIfTrue="1">
      <formula>A25=0</formula>
    </cfRule>
  </conditionalFormatting>
  <conditionalFormatting sqref="Y25:Y27">
    <cfRule type="expression" dxfId="481" priority="39" stopIfTrue="1">
      <formula>A25=0</formula>
    </cfRule>
  </conditionalFormatting>
  <conditionalFormatting sqref="D25:D27">
    <cfRule type="expression" dxfId="480" priority="36" stopIfTrue="1">
      <formula>L25=1</formula>
    </cfRule>
    <cfRule type="expression" dxfId="479" priority="37" stopIfTrue="1">
      <formula>L25=2</formula>
    </cfRule>
    <cfRule type="expression" dxfId="478" priority="38" stopIfTrue="1">
      <formula>L25=3</formula>
    </cfRule>
  </conditionalFormatting>
  <conditionalFormatting sqref="T25:T27">
    <cfRule type="expression" dxfId="477" priority="34" stopIfTrue="1">
      <formula>A25=0</formula>
    </cfRule>
    <cfRule type="expression" dxfId="476" priority="35" stopIfTrue="1">
      <formula>T25=99</formula>
    </cfRule>
  </conditionalFormatting>
  <conditionalFormatting sqref="V26:V27">
    <cfRule type="expression" dxfId="475" priority="32" stopIfTrue="1">
      <formula>A26=0</formula>
    </cfRule>
    <cfRule type="expression" dxfId="474" priority="33" stopIfTrue="1">
      <formula>V26=99</formula>
    </cfRule>
  </conditionalFormatting>
  <conditionalFormatting sqref="X25:X27">
    <cfRule type="expression" dxfId="473" priority="30" stopIfTrue="1">
      <formula>A25=0</formula>
    </cfRule>
    <cfRule type="expression" dxfId="472" priority="31" stopIfTrue="1">
      <formula>X25=99</formula>
    </cfRule>
  </conditionalFormatting>
  <conditionalFormatting sqref="Z26:Z27">
    <cfRule type="expression" dxfId="471" priority="28" stopIfTrue="1">
      <formula>A26=0</formula>
    </cfRule>
    <cfRule type="expression" dxfId="470" priority="29" stopIfTrue="1">
      <formula>Z26=99</formula>
    </cfRule>
  </conditionalFormatting>
  <conditionalFormatting sqref="M25:M27">
    <cfRule type="expression" dxfId="469" priority="27" stopIfTrue="1">
      <formula>A25=0</formula>
    </cfRule>
  </conditionalFormatting>
  <conditionalFormatting sqref="D25:D28">
    <cfRule type="expression" dxfId="468" priority="24" stopIfTrue="1">
      <formula>L25=1</formula>
    </cfRule>
    <cfRule type="expression" dxfId="467" priority="25" stopIfTrue="1">
      <formula>L25=2</formula>
    </cfRule>
    <cfRule type="expression" dxfId="466" priority="26" stopIfTrue="1">
      <formula>L25=3</formula>
    </cfRule>
  </conditionalFormatting>
  <conditionalFormatting sqref="V26:V28 Z26:Z28">
    <cfRule type="expression" dxfId="465" priority="23" stopIfTrue="1">
      <formula>EV24=0</formula>
    </cfRule>
  </conditionalFormatting>
  <conditionalFormatting sqref="F26">
    <cfRule type="expression" dxfId="464" priority="22" stopIfTrue="1">
      <formula>A26=0</formula>
    </cfRule>
  </conditionalFormatting>
  <conditionalFormatting sqref="I26">
    <cfRule type="expression" dxfId="463" priority="21" stopIfTrue="1">
      <formula>E26=0</formula>
    </cfRule>
  </conditionalFormatting>
  <conditionalFormatting sqref="E26">
    <cfRule type="expression" dxfId="462" priority="75" stopIfTrue="1">
      <formula>FA24=0</formula>
    </cfRule>
  </conditionalFormatting>
  <conditionalFormatting sqref="AB25:AF25 AB26:AE28 L29:AL42">
    <cfRule type="expression" dxfId="461" priority="76" stopIfTrue="1">
      <formula>A25=0</formula>
    </cfRule>
  </conditionalFormatting>
  <conditionalFormatting sqref="AF26:AF28">
    <cfRule type="expression" dxfId="460" priority="20" stopIfTrue="1">
      <formula>U26=0</formula>
    </cfRule>
  </conditionalFormatting>
  <conditionalFormatting sqref="V25">
    <cfRule type="expression" dxfId="459" priority="18" stopIfTrue="1">
      <formula>C25=0</formula>
    </cfRule>
    <cfRule type="expression" dxfId="458" priority="19" stopIfTrue="1">
      <formula>V25=99</formula>
    </cfRule>
  </conditionalFormatting>
  <conditionalFormatting sqref="V25">
    <cfRule type="expression" dxfId="457" priority="16" stopIfTrue="1">
      <formula>C25=0</formula>
    </cfRule>
    <cfRule type="expression" dxfId="456" priority="17" stopIfTrue="1">
      <formula>V25=99</formula>
    </cfRule>
  </conditionalFormatting>
  <conditionalFormatting sqref="V25">
    <cfRule type="expression" dxfId="455" priority="14" stopIfTrue="1">
      <formula>C25=0</formula>
    </cfRule>
    <cfRule type="expression" dxfId="454" priority="15" stopIfTrue="1">
      <formula>V25=99</formula>
    </cfRule>
  </conditionalFormatting>
  <conditionalFormatting sqref="Z25">
    <cfRule type="expression" dxfId="453" priority="12" stopIfTrue="1">
      <formula>G25=0</formula>
    </cfRule>
    <cfRule type="expression" dxfId="452" priority="13" stopIfTrue="1">
      <formula>Z25=99</formula>
    </cfRule>
  </conditionalFormatting>
  <conditionalFormatting sqref="Z25">
    <cfRule type="expression" dxfId="451" priority="10" stopIfTrue="1">
      <formula>G25=0</formula>
    </cfRule>
    <cfRule type="expression" dxfId="450" priority="11" stopIfTrue="1">
      <formula>Z25=99</formula>
    </cfRule>
  </conditionalFormatting>
  <conditionalFormatting sqref="Z25">
    <cfRule type="expression" dxfId="449" priority="8" stopIfTrue="1">
      <formula>G25=0</formula>
    </cfRule>
    <cfRule type="expression" dxfId="448" priority="9" stopIfTrue="1">
      <formula>Z25=99</formula>
    </cfRule>
  </conditionalFormatting>
  <conditionalFormatting sqref="AH25:AL28">
    <cfRule type="expression" dxfId="447" priority="7" stopIfTrue="1">
      <formula>Z25=0</formula>
    </cfRule>
  </conditionalFormatting>
  <pageMargins left="0" right="0" top="0.74803149606299213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6"/>
  <sheetViews>
    <sheetView workbookViewId="0">
      <selection activeCell="B8" sqref="B8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34" customWidth="1"/>
    <col min="21" max="22" width="6.7109375" style="34" customWidth="1"/>
    <col min="23" max="178" width="9.140625" style="2" customWidth="1"/>
    <col min="179" max="181" width="0.7109375" style="2" customWidth="1"/>
    <col min="182" max="182" width="10" style="2" bestFit="1" customWidth="1"/>
    <col min="183" max="183" width="21.7109375" style="2" customWidth="1"/>
    <col min="184" max="184" width="3.42578125" style="2" customWidth="1"/>
    <col min="185" max="16384" width="4.28515625" style="2"/>
  </cols>
  <sheetData>
    <row r="1" spans="1:248" ht="16.5" x14ac:dyDescent="0.25">
      <c r="B1" s="405" t="s">
        <v>191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</row>
    <row r="2" spans="1:248" ht="29.25" customHeight="1" x14ac:dyDescent="0.25">
      <c r="A2" s="3"/>
      <c r="B2" s="4"/>
      <c r="C2" s="5"/>
      <c r="D2" s="5"/>
      <c r="E2" s="5"/>
      <c r="F2" s="5"/>
      <c r="G2" s="406" t="s">
        <v>254</v>
      </c>
      <c r="H2" s="406"/>
      <c r="I2" s="406"/>
      <c r="J2" s="406"/>
      <c r="K2" s="406"/>
      <c r="L2" s="406"/>
      <c r="M2" s="406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spans="1:248" ht="21" customHeight="1" x14ac:dyDescent="0.25">
      <c r="A3" s="7"/>
      <c r="B3" s="8" t="s">
        <v>0</v>
      </c>
      <c r="C3" s="404" t="s">
        <v>185</v>
      </c>
      <c r="D3" s="404"/>
      <c r="E3" s="407" t="s">
        <v>224</v>
      </c>
      <c r="F3" s="407"/>
      <c r="G3" s="404" t="s">
        <v>235</v>
      </c>
      <c r="H3" s="404"/>
      <c r="I3" s="407" t="s">
        <v>236</v>
      </c>
      <c r="J3" s="407"/>
      <c r="K3" s="404" t="s">
        <v>186</v>
      </c>
      <c r="L3" s="404"/>
      <c r="M3" s="404" t="s">
        <v>187</v>
      </c>
      <c r="N3" s="404"/>
      <c r="O3" s="404" t="s">
        <v>188</v>
      </c>
      <c r="P3" s="404"/>
      <c r="Q3" s="404" t="s">
        <v>189</v>
      </c>
      <c r="R3" s="404"/>
      <c r="S3" s="404" t="s">
        <v>190</v>
      </c>
      <c r="T3" s="404"/>
      <c r="U3" s="9" t="s">
        <v>1</v>
      </c>
      <c r="V3" s="9" t="s">
        <v>2</v>
      </c>
    </row>
    <row r="4" spans="1:248" ht="14.1" customHeight="1" x14ac:dyDescent="0.25">
      <c r="A4" s="10" t="s">
        <v>14</v>
      </c>
      <c r="B4" s="11" t="s">
        <v>18</v>
      </c>
      <c r="C4" s="226" t="s">
        <v>13</v>
      </c>
      <c r="D4" s="228">
        <v>8</v>
      </c>
      <c r="E4" s="229" t="s">
        <v>9</v>
      </c>
      <c r="F4" s="17">
        <v>6</v>
      </c>
      <c r="G4" s="16" t="s">
        <v>8</v>
      </c>
      <c r="H4" s="17">
        <v>4</v>
      </c>
      <c r="I4" s="14" t="s">
        <v>5</v>
      </c>
      <c r="J4" s="15">
        <v>5</v>
      </c>
      <c r="K4" s="18"/>
      <c r="L4" s="221"/>
      <c r="M4" s="18"/>
      <c r="N4" s="221"/>
      <c r="O4" s="18"/>
      <c r="P4" s="221"/>
      <c r="Q4" s="18"/>
      <c r="R4" s="221"/>
      <c r="S4" s="18"/>
      <c r="T4" s="221"/>
      <c r="U4" s="20">
        <f t="shared" ref="U4:U21" si="0">D4+F4+H4+J4+L4+R4+T4+N4+P4</f>
        <v>23</v>
      </c>
      <c r="V4" s="21" t="s">
        <v>10</v>
      </c>
    </row>
    <row r="5" spans="1:248" ht="14.1" customHeight="1" x14ac:dyDescent="0.25">
      <c r="A5" s="29" t="s">
        <v>35</v>
      </c>
      <c r="B5" s="11" t="s">
        <v>36</v>
      </c>
      <c r="C5" s="18"/>
      <c r="D5" s="221"/>
      <c r="E5" s="367" t="s">
        <v>5</v>
      </c>
      <c r="F5" s="370">
        <v>5</v>
      </c>
      <c r="G5" s="230" t="s">
        <v>6</v>
      </c>
      <c r="H5" s="22">
        <v>10</v>
      </c>
      <c r="I5" s="24" t="s">
        <v>16</v>
      </c>
      <c r="J5" s="20">
        <v>2</v>
      </c>
      <c r="K5" s="18"/>
      <c r="L5" s="221"/>
      <c r="M5" s="18"/>
      <c r="N5" s="221"/>
      <c r="O5" s="18"/>
      <c r="P5" s="221"/>
      <c r="Q5" s="18"/>
      <c r="R5" s="221"/>
      <c r="S5" s="18"/>
      <c r="T5" s="221"/>
      <c r="U5" s="20">
        <f t="shared" si="0"/>
        <v>17</v>
      </c>
      <c r="V5" s="21" t="s">
        <v>242</v>
      </c>
    </row>
    <row r="6" spans="1:248" ht="14.1" customHeight="1" x14ac:dyDescent="0.25">
      <c r="A6" s="10" t="s">
        <v>14</v>
      </c>
      <c r="B6" s="11" t="s">
        <v>28</v>
      </c>
      <c r="C6" s="365" t="s">
        <v>6</v>
      </c>
      <c r="D6" s="366">
        <v>10</v>
      </c>
      <c r="E6" s="18"/>
      <c r="F6" s="221"/>
      <c r="G6" s="14" t="s">
        <v>5</v>
      </c>
      <c r="H6" s="15">
        <v>5</v>
      </c>
      <c r="I6" s="18"/>
      <c r="J6" s="221"/>
      <c r="K6" s="18"/>
      <c r="L6" s="221"/>
      <c r="M6" s="18"/>
      <c r="N6" s="221"/>
      <c r="O6" s="18"/>
      <c r="P6" s="221"/>
      <c r="Q6" s="18"/>
      <c r="R6" s="221"/>
      <c r="S6" s="18"/>
      <c r="T6" s="221"/>
      <c r="U6" s="20">
        <f t="shared" si="0"/>
        <v>15</v>
      </c>
      <c r="V6" s="21" t="s">
        <v>252</v>
      </c>
    </row>
    <row r="7" spans="1:248" ht="14.1" customHeight="1" x14ac:dyDescent="0.25">
      <c r="A7" s="27" t="s">
        <v>21</v>
      </c>
      <c r="B7" s="11" t="s">
        <v>23</v>
      </c>
      <c r="C7" s="18"/>
      <c r="D7" s="221"/>
      <c r="E7" s="14"/>
      <c r="F7" s="13"/>
      <c r="G7" s="225" t="s">
        <v>13</v>
      </c>
      <c r="H7" s="19">
        <v>8</v>
      </c>
      <c r="I7" s="229" t="s">
        <v>9</v>
      </c>
      <c r="J7" s="17">
        <v>6</v>
      </c>
      <c r="K7" s="18"/>
      <c r="L7" s="221"/>
      <c r="M7" s="18"/>
      <c r="N7" s="221"/>
      <c r="O7" s="18"/>
      <c r="P7" s="221"/>
      <c r="Q7" s="18"/>
      <c r="R7" s="221"/>
      <c r="S7" s="18"/>
      <c r="T7" s="221"/>
      <c r="U7" s="20">
        <f t="shared" si="0"/>
        <v>14</v>
      </c>
      <c r="V7" s="26" t="s">
        <v>237</v>
      </c>
    </row>
    <row r="8" spans="1:248" ht="14.1" customHeight="1" x14ac:dyDescent="0.25">
      <c r="A8" s="10" t="s">
        <v>14</v>
      </c>
      <c r="B8" s="23" t="s">
        <v>41</v>
      </c>
      <c r="C8" s="16" t="s">
        <v>8</v>
      </c>
      <c r="D8" s="17">
        <v>4</v>
      </c>
      <c r="E8" s="225" t="s">
        <v>13</v>
      </c>
      <c r="F8" s="19">
        <v>8</v>
      </c>
      <c r="G8" s="18"/>
      <c r="H8" s="221"/>
      <c r="I8" s="18"/>
      <c r="J8" s="221"/>
      <c r="K8" s="18"/>
      <c r="L8" s="221"/>
      <c r="M8" s="18"/>
      <c r="N8" s="221"/>
      <c r="O8" s="18"/>
      <c r="P8" s="221"/>
      <c r="Q8" s="18"/>
      <c r="R8" s="221"/>
      <c r="S8" s="18"/>
      <c r="T8" s="221"/>
      <c r="U8" s="20">
        <f t="shared" si="0"/>
        <v>12</v>
      </c>
      <c r="V8" s="26" t="s">
        <v>20</v>
      </c>
    </row>
    <row r="9" spans="1:248" ht="14.1" customHeight="1" x14ac:dyDescent="0.25">
      <c r="A9" s="27" t="s">
        <v>21</v>
      </c>
      <c r="B9" s="11" t="s">
        <v>22</v>
      </c>
      <c r="C9" s="18" t="s">
        <v>17</v>
      </c>
      <c r="D9" s="19">
        <v>1</v>
      </c>
      <c r="E9" s="16" t="s">
        <v>8</v>
      </c>
      <c r="F9" s="17">
        <v>4</v>
      </c>
      <c r="G9" s="14" t="s">
        <v>7</v>
      </c>
      <c r="H9" s="15">
        <v>3</v>
      </c>
      <c r="I9" s="14" t="s">
        <v>7</v>
      </c>
      <c r="J9" s="15">
        <v>3</v>
      </c>
      <c r="K9" s="18"/>
      <c r="L9" s="221"/>
      <c r="M9" s="18"/>
      <c r="N9" s="221"/>
      <c r="O9" s="18"/>
      <c r="P9" s="221"/>
      <c r="Q9" s="18"/>
      <c r="R9" s="221"/>
      <c r="S9" s="18"/>
      <c r="T9" s="221"/>
      <c r="U9" s="20">
        <f t="shared" si="0"/>
        <v>11</v>
      </c>
      <c r="V9" s="26" t="s">
        <v>255</v>
      </c>
    </row>
    <row r="10" spans="1:248" ht="14.1" customHeight="1" x14ac:dyDescent="0.25">
      <c r="A10" s="10" t="s">
        <v>14</v>
      </c>
      <c r="B10" s="23" t="s">
        <v>15</v>
      </c>
      <c r="C10" s="18"/>
      <c r="D10" s="221"/>
      <c r="E10" s="230" t="s">
        <v>6</v>
      </c>
      <c r="F10" s="22">
        <v>10</v>
      </c>
      <c r="G10" s="18"/>
      <c r="H10" s="221"/>
      <c r="I10" s="227"/>
      <c r="J10" s="234"/>
      <c r="K10" s="18"/>
      <c r="L10" s="221"/>
      <c r="M10" s="18"/>
      <c r="N10" s="221"/>
      <c r="O10" s="18"/>
      <c r="P10" s="221"/>
      <c r="Q10" s="18"/>
      <c r="R10" s="221"/>
      <c r="S10" s="18"/>
      <c r="T10" s="221"/>
      <c r="U10" s="20">
        <f t="shared" si="0"/>
        <v>10</v>
      </c>
      <c r="V10" s="26" t="s">
        <v>256</v>
      </c>
    </row>
    <row r="11" spans="1:248" ht="14.1" customHeight="1" x14ac:dyDescent="0.25">
      <c r="A11" s="364" t="s">
        <v>3</v>
      </c>
      <c r="B11" s="11" t="s">
        <v>4</v>
      </c>
      <c r="C11" s="18"/>
      <c r="D11" s="221"/>
      <c r="E11" s="14"/>
      <c r="F11" s="13"/>
      <c r="G11" s="18"/>
      <c r="H11" s="221"/>
      <c r="I11" s="230" t="s">
        <v>6</v>
      </c>
      <c r="J11" s="22">
        <v>10</v>
      </c>
      <c r="K11" s="18"/>
      <c r="L11" s="221"/>
      <c r="M11" s="18"/>
      <c r="N11" s="221"/>
      <c r="O11" s="18"/>
      <c r="P11" s="221"/>
      <c r="Q11" s="18"/>
      <c r="R11" s="221"/>
      <c r="S11" s="18"/>
      <c r="T11" s="221"/>
      <c r="U11" s="20">
        <f t="shared" si="0"/>
        <v>10</v>
      </c>
      <c r="V11" s="26" t="s">
        <v>256</v>
      </c>
    </row>
    <row r="12" spans="1:248" ht="14.1" customHeight="1" x14ac:dyDescent="0.25">
      <c r="A12" s="364" t="s">
        <v>14</v>
      </c>
      <c r="B12" s="11" t="s">
        <v>19</v>
      </c>
      <c r="C12" s="18"/>
      <c r="D12" s="221"/>
      <c r="E12" s="14"/>
      <c r="F12" s="13"/>
      <c r="G12" s="18"/>
      <c r="H12" s="221"/>
      <c r="I12" s="226" t="s">
        <v>13</v>
      </c>
      <c r="J12" s="228">
        <v>8</v>
      </c>
      <c r="K12" s="18"/>
      <c r="L12" s="221"/>
      <c r="M12" s="18"/>
      <c r="N12" s="221"/>
      <c r="O12" s="18"/>
      <c r="P12" s="221"/>
      <c r="Q12" s="18"/>
      <c r="R12" s="221"/>
      <c r="S12" s="18"/>
      <c r="T12" s="221"/>
      <c r="U12" s="20">
        <f t="shared" si="0"/>
        <v>8</v>
      </c>
      <c r="V12" s="26" t="s">
        <v>26</v>
      </c>
    </row>
    <row r="13" spans="1:248" ht="14.1" customHeight="1" x14ac:dyDescent="0.25">
      <c r="A13" s="10" t="s">
        <v>37</v>
      </c>
      <c r="B13" s="11" t="s">
        <v>226</v>
      </c>
      <c r="C13" s="18"/>
      <c r="D13" s="221"/>
      <c r="E13" s="18"/>
      <c r="F13" s="221"/>
      <c r="G13" s="229" t="s">
        <v>9</v>
      </c>
      <c r="H13" s="17">
        <v>6</v>
      </c>
      <c r="I13" s="18"/>
      <c r="J13" s="221"/>
      <c r="K13" s="18"/>
      <c r="L13" s="221"/>
      <c r="M13" s="18"/>
      <c r="N13" s="221"/>
      <c r="O13" s="18"/>
      <c r="P13" s="221"/>
      <c r="Q13" s="18"/>
      <c r="R13" s="221"/>
      <c r="S13" s="18"/>
      <c r="T13" s="221"/>
      <c r="U13" s="20">
        <f t="shared" si="0"/>
        <v>6</v>
      </c>
      <c r="V13" s="26" t="s">
        <v>257</v>
      </c>
    </row>
    <row r="14" spans="1:248" ht="14.1" customHeight="1" x14ac:dyDescent="0.25">
      <c r="A14" s="10" t="s">
        <v>11</v>
      </c>
      <c r="B14" s="11" t="s">
        <v>24</v>
      </c>
      <c r="C14" s="229" t="s">
        <v>9</v>
      </c>
      <c r="D14" s="17">
        <v>6</v>
      </c>
      <c r="E14" s="18"/>
      <c r="F14" s="221"/>
      <c r="G14" s="18"/>
      <c r="H14" s="221"/>
      <c r="I14" s="227"/>
      <c r="J14" s="234"/>
      <c r="K14" s="18"/>
      <c r="L14" s="221"/>
      <c r="M14" s="18"/>
      <c r="N14" s="221"/>
      <c r="O14" s="18"/>
      <c r="P14" s="221"/>
      <c r="Q14" s="18"/>
      <c r="R14" s="221"/>
      <c r="S14" s="18"/>
      <c r="T14" s="221"/>
      <c r="U14" s="20">
        <f t="shared" si="0"/>
        <v>6</v>
      </c>
      <c r="V14" s="26" t="s">
        <v>257</v>
      </c>
    </row>
    <row r="15" spans="1:248" ht="14.1" customHeight="1" x14ac:dyDescent="0.25">
      <c r="A15" s="10" t="s">
        <v>11</v>
      </c>
      <c r="B15" s="11" t="s">
        <v>25</v>
      </c>
      <c r="C15" s="14" t="s">
        <v>5</v>
      </c>
      <c r="D15" s="15">
        <v>5</v>
      </c>
      <c r="E15" s="18"/>
      <c r="F15" s="221"/>
      <c r="G15" s="18" t="s">
        <v>17</v>
      </c>
      <c r="H15" s="19">
        <v>1</v>
      </c>
      <c r="I15" s="18"/>
      <c r="J15" s="221"/>
      <c r="K15" s="18"/>
      <c r="L15" s="221"/>
      <c r="M15" s="18"/>
      <c r="N15" s="221"/>
      <c r="O15" s="18"/>
      <c r="P15" s="221"/>
      <c r="Q15" s="18"/>
      <c r="R15" s="221"/>
      <c r="S15" s="18"/>
      <c r="T15" s="221"/>
      <c r="U15" s="20">
        <f t="shared" si="0"/>
        <v>6</v>
      </c>
      <c r="V15" s="26" t="s">
        <v>257</v>
      </c>
    </row>
    <row r="16" spans="1:248" ht="14.1" customHeight="1" x14ac:dyDescent="0.25">
      <c r="A16" s="27" t="s">
        <v>21</v>
      </c>
      <c r="B16" s="11" t="s">
        <v>78</v>
      </c>
      <c r="C16" s="227"/>
      <c r="D16" s="234"/>
      <c r="E16" s="14"/>
      <c r="F16" s="13"/>
      <c r="G16" s="18"/>
      <c r="H16" s="221"/>
      <c r="I16" s="16" t="s">
        <v>8</v>
      </c>
      <c r="J16" s="17">
        <v>4</v>
      </c>
      <c r="K16" s="18"/>
      <c r="L16" s="221"/>
      <c r="M16" s="18"/>
      <c r="N16" s="221"/>
      <c r="O16" s="18"/>
      <c r="P16" s="221"/>
      <c r="Q16" s="18"/>
      <c r="R16" s="221"/>
      <c r="S16" s="18"/>
      <c r="T16" s="221"/>
      <c r="U16" s="20">
        <f t="shared" si="0"/>
        <v>4</v>
      </c>
      <c r="V16" s="26" t="s">
        <v>258</v>
      </c>
    </row>
    <row r="17" spans="1:25" ht="14.1" customHeight="1" x14ac:dyDescent="0.25">
      <c r="A17" s="27" t="s">
        <v>21</v>
      </c>
      <c r="B17" s="11" t="s">
        <v>74</v>
      </c>
      <c r="C17" s="14" t="s">
        <v>7</v>
      </c>
      <c r="D17" s="15">
        <v>3</v>
      </c>
      <c r="E17" s="18" t="s">
        <v>17</v>
      </c>
      <c r="F17" s="19">
        <v>1</v>
      </c>
      <c r="G17" s="227"/>
      <c r="H17" s="234"/>
      <c r="I17" s="18"/>
      <c r="J17" s="221"/>
      <c r="K17" s="18"/>
      <c r="L17" s="221"/>
      <c r="M17" s="18"/>
      <c r="N17" s="221"/>
      <c r="O17" s="18"/>
      <c r="P17" s="221"/>
      <c r="Q17" s="18"/>
      <c r="R17" s="221"/>
      <c r="S17" s="18"/>
      <c r="T17" s="221"/>
      <c r="U17" s="20">
        <f t="shared" si="0"/>
        <v>4</v>
      </c>
      <c r="V17" s="26" t="s">
        <v>258</v>
      </c>
    </row>
    <row r="18" spans="1:25" ht="14.1" customHeight="1" x14ac:dyDescent="0.25">
      <c r="A18" s="27" t="s">
        <v>21</v>
      </c>
      <c r="B18" s="11" t="s">
        <v>27</v>
      </c>
      <c r="C18" s="24" t="s">
        <v>16</v>
      </c>
      <c r="D18" s="20">
        <v>2</v>
      </c>
      <c r="E18" s="368" t="s">
        <v>16</v>
      </c>
      <c r="F18" s="371">
        <v>2</v>
      </c>
      <c r="G18" s="235"/>
      <c r="H18" s="236"/>
      <c r="I18" s="18"/>
      <c r="J18" s="221"/>
      <c r="K18" s="18"/>
      <c r="L18" s="221"/>
      <c r="M18" s="18"/>
      <c r="N18" s="221"/>
      <c r="O18" s="18"/>
      <c r="P18" s="221"/>
      <c r="Q18" s="18"/>
      <c r="R18" s="221"/>
      <c r="S18" s="18"/>
      <c r="T18" s="221"/>
      <c r="U18" s="20">
        <f t="shared" si="0"/>
        <v>4</v>
      </c>
      <c r="V18" s="26" t="s">
        <v>258</v>
      </c>
    </row>
    <row r="19" spans="1:25" ht="14.1" customHeight="1" x14ac:dyDescent="0.25">
      <c r="A19" s="10" t="s">
        <v>32</v>
      </c>
      <c r="B19" s="11" t="s">
        <v>33</v>
      </c>
      <c r="C19" s="18"/>
      <c r="D19" s="221"/>
      <c r="E19" s="14" t="s">
        <v>7</v>
      </c>
      <c r="F19" s="15">
        <v>3</v>
      </c>
      <c r="G19" s="18"/>
      <c r="H19" s="221"/>
      <c r="I19" s="18"/>
      <c r="J19" s="221"/>
      <c r="K19" s="18"/>
      <c r="L19" s="221"/>
      <c r="M19" s="18"/>
      <c r="N19" s="221"/>
      <c r="O19" s="18"/>
      <c r="P19" s="221"/>
      <c r="Q19" s="18"/>
      <c r="R19" s="221"/>
      <c r="S19" s="18"/>
      <c r="T19" s="221"/>
      <c r="U19" s="20">
        <f t="shared" si="0"/>
        <v>3</v>
      </c>
      <c r="V19" s="26" t="s">
        <v>259</v>
      </c>
    </row>
    <row r="20" spans="1:25" ht="14.1" customHeight="1" x14ac:dyDescent="0.25">
      <c r="A20" s="10" t="s">
        <v>229</v>
      </c>
      <c r="B20" s="28" t="s">
        <v>227</v>
      </c>
      <c r="C20" s="18"/>
      <c r="D20" s="221"/>
      <c r="E20" s="18"/>
      <c r="F20" s="221"/>
      <c r="G20" s="24" t="s">
        <v>16</v>
      </c>
      <c r="H20" s="20">
        <v>2</v>
      </c>
      <c r="I20" s="18"/>
      <c r="J20" s="221"/>
      <c r="K20" s="18"/>
      <c r="L20" s="221"/>
      <c r="M20" s="18"/>
      <c r="N20" s="221"/>
      <c r="O20" s="18"/>
      <c r="P20" s="221"/>
      <c r="Q20" s="18"/>
      <c r="R20" s="221"/>
      <c r="S20" s="18"/>
      <c r="T20" s="221"/>
      <c r="U20" s="20">
        <f t="shared" si="0"/>
        <v>2</v>
      </c>
      <c r="V20" s="26" t="s">
        <v>223</v>
      </c>
    </row>
    <row r="21" spans="1:25" ht="14.1" customHeight="1" x14ac:dyDescent="0.25">
      <c r="A21" s="364" t="s">
        <v>37</v>
      </c>
      <c r="B21" s="28" t="s">
        <v>253</v>
      </c>
      <c r="C21" s="18"/>
      <c r="D21" s="221"/>
      <c r="E21" s="369"/>
      <c r="F21" s="372"/>
      <c r="G21" s="18"/>
      <c r="H21" s="221"/>
      <c r="I21" s="18" t="s">
        <v>17</v>
      </c>
      <c r="J21" s="19">
        <v>1</v>
      </c>
      <c r="K21" s="18"/>
      <c r="L21" s="221"/>
      <c r="M21" s="18"/>
      <c r="N21" s="221"/>
      <c r="O21" s="18"/>
      <c r="P21" s="221"/>
      <c r="Q21" s="18"/>
      <c r="R21" s="221"/>
      <c r="S21" s="18"/>
      <c r="T21" s="221"/>
      <c r="U21" s="20">
        <f t="shared" si="0"/>
        <v>1</v>
      </c>
      <c r="V21" s="26" t="s">
        <v>230</v>
      </c>
      <c r="Y21" s="2" t="s">
        <v>29</v>
      </c>
    </row>
    <row r="22" spans="1:25" ht="8.25" customHeight="1" thickBot="1" x14ac:dyDescent="0.3">
      <c r="A22" s="30"/>
      <c r="B22" s="31"/>
      <c r="C22" s="31"/>
      <c r="D22" s="31"/>
      <c r="E22" s="77"/>
      <c r="F22" s="78"/>
      <c r="G22" s="77"/>
      <c r="H22" s="78"/>
      <c r="I22" s="77"/>
      <c r="J22" s="78"/>
      <c r="K22" s="77"/>
      <c r="L22" s="78"/>
      <c r="M22" s="77"/>
      <c r="N22" s="78"/>
      <c r="O22" s="31"/>
      <c r="P22" s="31"/>
      <c r="Q22" s="77"/>
      <c r="R22" s="78"/>
      <c r="S22" s="31"/>
      <c r="T22" s="31"/>
      <c r="U22" s="32"/>
      <c r="V22" s="32"/>
    </row>
    <row r="23" spans="1:25" ht="14.1" customHeight="1" x14ac:dyDescent="0.25">
      <c r="A23" s="33"/>
      <c r="B23" s="23" t="s">
        <v>46</v>
      </c>
      <c r="C23" s="16" t="s">
        <v>8</v>
      </c>
      <c r="D23" s="17">
        <v>4</v>
      </c>
      <c r="E23" s="225" t="s">
        <v>13</v>
      </c>
      <c r="F23" s="19">
        <v>8</v>
      </c>
      <c r="G23" s="12" t="s">
        <v>234</v>
      </c>
      <c r="H23" s="13"/>
      <c r="I23" s="12"/>
      <c r="J23" s="13"/>
      <c r="K23" s="12"/>
      <c r="L23" s="13"/>
      <c r="M23" s="12"/>
      <c r="N23" s="13"/>
      <c r="O23" s="12"/>
      <c r="P23" s="13"/>
      <c r="Q23" s="12"/>
      <c r="R23" s="13"/>
      <c r="S23" s="12"/>
      <c r="T23" s="13"/>
      <c r="U23" s="26" t="s">
        <v>231</v>
      </c>
      <c r="V23" s="21" t="s">
        <v>10</v>
      </c>
    </row>
    <row r="24" spans="1:25" ht="15" x14ac:dyDescent="0.25">
      <c r="B24" s="23" t="s">
        <v>15</v>
      </c>
      <c r="C24" s="24" t="s">
        <v>26</v>
      </c>
      <c r="D24" s="75"/>
      <c r="E24" s="219" t="s">
        <v>6</v>
      </c>
      <c r="F24" s="220">
        <v>10</v>
      </c>
      <c r="G24" s="76" t="s">
        <v>233</v>
      </c>
      <c r="H24" s="20"/>
      <c r="I24" s="24"/>
      <c r="J24" s="20"/>
      <c r="K24" s="76"/>
      <c r="L24" s="20"/>
      <c r="M24" s="24"/>
      <c r="N24" s="20"/>
      <c r="O24" s="24"/>
      <c r="P24" s="20"/>
      <c r="Q24" s="18"/>
      <c r="R24" s="20"/>
      <c r="S24" s="12"/>
      <c r="T24" s="13"/>
      <c r="U24" s="25">
        <v>10</v>
      </c>
      <c r="V24" s="237">
        <v>2</v>
      </c>
    </row>
    <row r="25" spans="1:25" ht="14.1" customHeight="1" x14ac:dyDescent="0.25">
      <c r="B25" s="23" t="s">
        <v>43</v>
      </c>
      <c r="C25" s="24"/>
      <c r="D25" s="13"/>
      <c r="E25" s="12"/>
      <c r="F25" s="13"/>
      <c r="G25" s="24"/>
      <c r="H25" s="20"/>
      <c r="I25" s="12"/>
      <c r="J25" s="13"/>
      <c r="K25" s="12"/>
      <c r="L25" s="13"/>
      <c r="M25" s="12"/>
      <c r="N25" s="13"/>
      <c r="O25" s="12"/>
      <c r="P25" s="13"/>
      <c r="Q25" s="12"/>
      <c r="R25" s="13"/>
      <c r="S25" s="12"/>
      <c r="T25" s="13"/>
      <c r="U25" s="25">
        <v>0</v>
      </c>
      <c r="V25" s="25">
        <v>0</v>
      </c>
    </row>
    <row r="26" spans="1:25" ht="15" x14ac:dyDescent="0.25">
      <c r="B26" s="23" t="s">
        <v>47</v>
      </c>
      <c r="C26" s="24" t="s">
        <v>223</v>
      </c>
      <c r="D26" s="13"/>
      <c r="E26" s="24" t="s">
        <v>230</v>
      </c>
      <c r="F26" s="13"/>
      <c r="G26" s="24"/>
      <c r="H26" s="20"/>
      <c r="I26" s="12"/>
      <c r="J26" s="13"/>
      <c r="K26" s="12"/>
      <c r="L26" s="13"/>
      <c r="M26" s="12"/>
      <c r="N26" s="13"/>
      <c r="O26" s="12"/>
      <c r="P26" s="13"/>
      <c r="Q26" s="24"/>
      <c r="R26" s="13"/>
      <c r="S26" s="12"/>
      <c r="T26" s="13"/>
      <c r="U26" s="25">
        <v>0</v>
      </c>
      <c r="V26" s="25">
        <v>0</v>
      </c>
    </row>
  </sheetData>
  <protectedRanges>
    <protectedRange sqref="B10:B15 B4" name="Diapazons1_19"/>
    <protectedRange sqref="A4" name="Diapazons1_2_3"/>
    <protectedRange sqref="B5" name="Diapazons1_9"/>
    <protectedRange sqref="A5:A21" name="Diapazons1_6_2_1"/>
    <protectedRange sqref="B6:B7" name="Diapazons1_3"/>
    <protectedRange sqref="B24:B25 B20:B21" name="Diapazons1_6"/>
    <protectedRange sqref="B23" name="Diapazons1_1"/>
    <protectedRange sqref="B17:B19" name="Diapazons1_2"/>
    <protectedRange sqref="B16" name="Diapazons1_7"/>
    <protectedRange sqref="B26" name="Diapazons1_4"/>
    <protectedRange sqref="B8:B9" name="Diapazons1_5"/>
  </protectedRanges>
  <sortState ref="A4:U21">
    <sortCondition descending="1" ref="U4:U21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P40"/>
  <sheetViews>
    <sheetView tabSelected="1" workbookViewId="0">
      <selection sqref="A1:AG2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16384" width="9.140625" style="79"/>
  </cols>
  <sheetData>
    <row r="1" spans="1:68" ht="18.75" customHeight="1" x14ac:dyDescent="0.3">
      <c r="A1" s="414" t="s">
        <v>262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I1" s="80"/>
      <c r="AJ1" s="80"/>
      <c r="AK1" s="80"/>
      <c r="AL1" s="81"/>
      <c r="AM1" s="81"/>
      <c r="AN1" s="81"/>
      <c r="AO1" s="415" t="s">
        <v>192</v>
      </c>
      <c r="AP1" s="416"/>
      <c r="AQ1" s="82">
        <f>SUM(MAX(L5:L20)*2)</f>
        <v>18</v>
      </c>
      <c r="AR1" s="415" t="s">
        <v>193</v>
      </c>
      <c r="AS1" s="416"/>
      <c r="AT1" s="416"/>
      <c r="AU1" s="83">
        <f>SUM(AQ1/100*65)</f>
        <v>11.7</v>
      </c>
      <c r="AV1" s="417" t="s">
        <v>194</v>
      </c>
      <c r="AW1" s="418"/>
      <c r="AX1" s="84">
        <f>MAX(L5:L20)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19" t="s">
        <v>260</v>
      </c>
      <c r="B3" s="419"/>
      <c r="C3" s="89"/>
      <c r="D3" s="420" t="s">
        <v>196</v>
      </c>
      <c r="E3" s="420"/>
      <c r="F3" s="420"/>
      <c r="G3" s="420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0.86</v>
      </c>
      <c r="I3" s="89"/>
      <c r="J3" s="89"/>
      <c r="K3" s="89"/>
      <c r="L3" s="89"/>
      <c r="M3" s="420" t="s">
        <v>197</v>
      </c>
      <c r="N3" s="420"/>
      <c r="O3" s="420"/>
      <c r="P3" s="420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91"/>
      <c r="AM3" s="91"/>
      <c r="AN3" s="91"/>
      <c r="AO3" s="410" t="s">
        <v>198</v>
      </c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80"/>
      <c r="BA3" s="410" t="s">
        <v>199</v>
      </c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11">
        <v>1</v>
      </c>
      <c r="Q4" s="412"/>
      <c r="R4" s="409">
        <v>2</v>
      </c>
      <c r="S4" s="413"/>
      <c r="T4" s="413">
        <v>3</v>
      </c>
      <c r="U4" s="413"/>
      <c r="V4" s="413">
        <v>4</v>
      </c>
      <c r="W4" s="413"/>
      <c r="X4" s="413">
        <v>5</v>
      </c>
      <c r="Y4" s="413"/>
      <c r="Z4" s="413">
        <v>6</v>
      </c>
      <c r="AA4" s="413"/>
      <c r="AB4" s="413">
        <v>7</v>
      </c>
      <c r="AC4" s="413"/>
      <c r="AD4" s="413">
        <v>8</v>
      </c>
      <c r="AE4" s="413"/>
      <c r="AF4" s="413">
        <v>9</v>
      </c>
      <c r="AG4" s="413"/>
      <c r="AH4" s="408">
        <v>10</v>
      </c>
      <c r="AI4" s="409"/>
      <c r="AJ4" s="408">
        <v>11</v>
      </c>
      <c r="AK4" s="409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377" t="s">
        <v>21</v>
      </c>
      <c r="D5" s="106"/>
      <c r="E5" s="107">
        <f>IF(G5=0,0,IF(G5+F5&lt;1000,1000,G5+F5))</f>
        <v>1000</v>
      </c>
      <c r="F5" s="108">
        <f t="shared" ref="F5:F20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0" si="1">IF(J5=0,0,(IF(IF($A$23&gt;=30,(SUM(31-J5)*$H$3),(SUM(30-J5)*$H$3))&lt;0,0,IF($A$23&gt;=30,(SUM(31-J5)*$H$3),(SUM(30-J5)*$H$3)))))</f>
        <v>20.64</v>
      </c>
      <c r="I5" s="111">
        <f>IF(M5=0,0,G5-M5)</f>
        <v>0</v>
      </c>
      <c r="J5" s="112">
        <v>6</v>
      </c>
      <c r="K5" s="113">
        <v>11</v>
      </c>
      <c r="L5" s="114">
        <v>9</v>
      </c>
      <c r="M5" s="115">
        <f t="shared" ref="M5:M20" si="2">IF(L5=0,0,SUM(AO5:AY5)/L5)</f>
        <v>1000</v>
      </c>
      <c r="N5" s="111">
        <f t="shared" ref="N5:N20" si="3">BL5</f>
        <v>71</v>
      </c>
      <c r="O5" s="116">
        <f t="shared" ref="O5:O20" si="4">BO5</f>
        <v>71</v>
      </c>
      <c r="P5" s="117">
        <v>9</v>
      </c>
      <c r="Q5" s="118">
        <v>2</v>
      </c>
      <c r="R5" s="119">
        <v>16</v>
      </c>
      <c r="S5" s="118">
        <v>1</v>
      </c>
      <c r="T5" s="120">
        <v>13</v>
      </c>
      <c r="U5" s="121">
        <v>0</v>
      </c>
      <c r="V5" s="122">
        <v>11</v>
      </c>
      <c r="W5" s="121">
        <v>1</v>
      </c>
      <c r="X5" s="120">
        <v>6</v>
      </c>
      <c r="Y5" s="121">
        <v>0</v>
      </c>
      <c r="Z5" s="120">
        <v>4</v>
      </c>
      <c r="AA5" s="121">
        <v>2</v>
      </c>
      <c r="AB5" s="120">
        <v>8</v>
      </c>
      <c r="AC5" s="123">
        <v>2</v>
      </c>
      <c r="AD5" s="124">
        <v>2</v>
      </c>
      <c r="AE5" s="125">
        <v>1</v>
      </c>
      <c r="AF5" s="122">
        <v>10</v>
      </c>
      <c r="AG5" s="123">
        <v>2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0" si="5">IF(B5=0,0,IF(B5="BRIVS",0,(LOOKUP(P5,$A$5:$A$21,$G$5:$G$21))))</f>
        <v>1000</v>
      </c>
      <c r="AP5" s="129">
        <f t="shared" ref="AP5:AP20" si="6">IF(B5=0,0,IF(B5="BRIVS",0,(LOOKUP(R5,$A$5:$A$21,$G$5:$G$21))))</f>
        <v>1000</v>
      </c>
      <c r="AQ5" s="130">
        <f t="shared" ref="AQ5:AQ20" si="7">IF(B5=0,0,IF(B5="BRIVS",0,(LOOKUP(T5,$A$5:$A$21,$G$5:$G$21))))</f>
        <v>1000</v>
      </c>
      <c r="AR5" s="129">
        <f t="shared" ref="AR5:AR20" si="8">IF(B5=0,0,IF(B5="BRIVS",0,(LOOKUP(V5,$A$5:$A$21,$G$5:$G$21))))</f>
        <v>1000</v>
      </c>
      <c r="AS5" s="130">
        <f t="shared" ref="AS5:AS20" si="9">IF(B5=0,0,IF(B5="BRIVS",0,(LOOKUP(X5,$A$5:$A$21,$G$5:$G$21))))</f>
        <v>1000</v>
      </c>
      <c r="AT5" s="130">
        <f t="shared" ref="AT5:AT20" si="10">IF(B5=0,0,IF(B5="BRIVS",0,(LOOKUP(Z5,$A$5:$A$21,$G$5:$G$21))))</f>
        <v>1000</v>
      </c>
      <c r="AU5" s="130">
        <f t="shared" ref="AU5:AU20" si="11">IF(B5=0,0,IF(B5="BRIVS",0,(LOOKUP(AB5,$A$5:$A$21,$G$5:$G$21))))</f>
        <v>1000</v>
      </c>
      <c r="AV5" s="130">
        <f t="shared" ref="AV5:AV20" si="12">IF(B5=0,0,IF(B5="BRIVS",0,(LOOKUP(AD5,$A$5:$A$21,$G$5:$G$21))))</f>
        <v>1000</v>
      </c>
      <c r="AW5" s="129">
        <f t="shared" ref="AW5:AW20" si="13">IF(B5=0,0,IF(B5="BRIVS",0,(LOOKUP(AF5,$A$5:$A$21,$G$5:$G$21))))</f>
        <v>1000</v>
      </c>
      <c r="AX5" s="130">
        <f t="shared" ref="AX5:AX20" si="14">IF(B5=0,0,IF(B5="BRIVS",0,(LOOKUP(AH5,$A$5:$A$21,$G$5:$G$21))))</f>
        <v>0</v>
      </c>
      <c r="AY5" s="131">
        <f t="shared" ref="AY5:AY20" si="15">IF(B5=0,0,IF(B5="BRIVS",0,(LOOKUP(AJ5,$A$5:$A$21,$G$5:$G$21))))</f>
        <v>0</v>
      </c>
      <c r="AZ5" s="80"/>
      <c r="BA5" s="132">
        <f t="shared" ref="BA5:BA20" si="16">IF(P5=99,0,(LOOKUP($P5,$A$5:$A$22,$K$5:$K$22)))</f>
        <v>5</v>
      </c>
      <c r="BB5" s="133">
        <f t="shared" ref="BB5:BB20" si="17">IF(R5=99,0,(LOOKUP($R5,$A$5:$A$22,$K$5:$K$22)))</f>
        <v>10</v>
      </c>
      <c r="BC5" s="133">
        <f t="shared" ref="BC5:BC20" si="18">IF(T5=99,0,(LOOKUP($T5,$A$5:$A$22,$K$5:$K$22)))</f>
        <v>12</v>
      </c>
      <c r="BD5" s="134">
        <f t="shared" ref="BD5:BD20" si="19">IF(V5=99,0,(LOOKUP($V5,$A$5:$A$22,$K$5:$K$22)))</f>
        <v>9</v>
      </c>
      <c r="BE5" s="133">
        <f t="shared" ref="BE5:BE20" si="20">IF(X5=99,0,(LOOKUP($X5,$A$5:$A$22,$K$5:$K$22)))</f>
        <v>11</v>
      </c>
      <c r="BF5" s="133">
        <f t="shared" ref="BF5:BF20" si="21">IF(Z5=99,0,(LOOKUP($Z5,$A$5:$A$22,$K$5:$K$22)))</f>
        <v>0</v>
      </c>
      <c r="BG5" s="133">
        <f t="shared" ref="BG5:BG20" si="22">IF(AB5=99,0,(LOOKUP($AB5,$A$5:$A$22,$K$5:$K$22)))</f>
        <v>4</v>
      </c>
      <c r="BH5" s="133">
        <f t="shared" ref="BH5:BH20" si="23">IF(AD5=99,0,(LOOKUP($AD5,$A$5:$A$22,$K$5:$K$22)))</f>
        <v>11</v>
      </c>
      <c r="BI5" s="133">
        <f t="shared" ref="BI5:BI20" si="24">IF(AF5=99,0,(LOOKUP($AF5,$A$5:$A$22,$K$5:$K$22)))</f>
        <v>9</v>
      </c>
      <c r="BJ5" s="133">
        <f t="shared" ref="BJ5:BJ20" si="25">IF(AH5=99,0,(LOOKUP($AH5,$A$5:$A$22,$K$5:$K$22)))</f>
        <v>0</v>
      </c>
      <c r="BK5" s="133">
        <f t="shared" ref="BK5:BK20" si="26">IF(AJ5=99,0,(LOOKUP($AJ5,$A$5:$A$22,$K$5:$K$22)))</f>
        <v>0</v>
      </c>
      <c r="BL5" s="135">
        <f>SUM(BA5,BB5,BC5,BD5,BE5,BG5,BF5,BH5,BI5,BJ5,BK5)</f>
        <v>71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0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12</v>
      </c>
      <c r="BO5" s="136">
        <f>SUM($BL5-$BM5)</f>
        <v>71</v>
      </c>
      <c r="BP5" s="86"/>
    </row>
    <row r="6" spans="1:68" ht="15" x14ac:dyDescent="0.2">
      <c r="A6" s="137">
        <v>2</v>
      </c>
      <c r="B6" s="138" t="s">
        <v>23</v>
      </c>
      <c r="C6" s="37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23.22</v>
      </c>
      <c r="I6" s="144">
        <f>IF(M6=0,0,G6-M6)</f>
        <v>0</v>
      </c>
      <c r="J6" s="171">
        <v>3</v>
      </c>
      <c r="K6" s="146">
        <v>11</v>
      </c>
      <c r="L6" s="147">
        <v>9</v>
      </c>
      <c r="M6" s="148">
        <f t="shared" si="2"/>
        <v>1000</v>
      </c>
      <c r="N6" s="427">
        <f t="shared" si="3"/>
        <v>98</v>
      </c>
      <c r="O6" s="149">
        <f t="shared" si="4"/>
        <v>89</v>
      </c>
      <c r="P6" s="150">
        <v>10</v>
      </c>
      <c r="Q6" s="151">
        <v>2</v>
      </c>
      <c r="R6" s="152">
        <v>14</v>
      </c>
      <c r="S6" s="153">
        <v>2</v>
      </c>
      <c r="T6" s="154">
        <v>12</v>
      </c>
      <c r="U6" s="155">
        <v>2</v>
      </c>
      <c r="V6" s="152">
        <v>13</v>
      </c>
      <c r="W6" s="155">
        <v>0</v>
      </c>
      <c r="X6" s="154">
        <v>5</v>
      </c>
      <c r="Y6" s="155">
        <v>1</v>
      </c>
      <c r="Z6" s="154">
        <v>6</v>
      </c>
      <c r="AA6" s="155">
        <v>1</v>
      </c>
      <c r="AB6" s="154">
        <v>11</v>
      </c>
      <c r="AC6" s="153">
        <v>2</v>
      </c>
      <c r="AD6" s="150">
        <v>1</v>
      </c>
      <c r="AE6" s="151">
        <v>1</v>
      </c>
      <c r="AF6" s="156">
        <v>15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0" si="27">SUM(Q6+S6+U6+W6+Y6+AA6+AC6+AE6+AG6+AI6+AK6)</f>
        <v>11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9</v>
      </c>
      <c r="BB6" s="162">
        <f t="shared" si="17"/>
        <v>11</v>
      </c>
      <c r="BC6" s="162">
        <f t="shared" si="18"/>
        <v>15</v>
      </c>
      <c r="BD6" s="163">
        <f t="shared" si="19"/>
        <v>12</v>
      </c>
      <c r="BE6" s="162">
        <f t="shared" si="20"/>
        <v>9</v>
      </c>
      <c r="BF6" s="162">
        <f t="shared" si="21"/>
        <v>11</v>
      </c>
      <c r="BG6" s="162">
        <f t="shared" si="22"/>
        <v>9</v>
      </c>
      <c r="BH6" s="162">
        <f t="shared" si="23"/>
        <v>11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98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9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65">
        <f t="shared" ref="BO6:BO20" si="28">SUM($BL6-$BM6)</f>
        <v>89</v>
      </c>
      <c r="BP6" s="86"/>
    </row>
    <row r="7" spans="1:68" ht="15" x14ac:dyDescent="0.2">
      <c r="A7" s="137">
        <v>3</v>
      </c>
      <c r="B7" s="138" t="s">
        <v>39</v>
      </c>
      <c r="C7" s="377" t="s">
        <v>21</v>
      </c>
      <c r="D7" s="139"/>
      <c r="E7" s="166">
        <f t="shared" ref="E7:E20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15.48</v>
      </c>
      <c r="I7" s="144">
        <f t="shared" ref="I7:I20" si="30">IF(M7=0,0,G7-M7)</f>
        <v>0</v>
      </c>
      <c r="J7" s="145">
        <v>12</v>
      </c>
      <c r="K7" s="146">
        <v>9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11</v>
      </c>
      <c r="Q7" s="151">
        <v>2</v>
      </c>
      <c r="R7" s="152">
        <v>12</v>
      </c>
      <c r="S7" s="153">
        <v>0</v>
      </c>
      <c r="T7" s="154">
        <v>15</v>
      </c>
      <c r="U7" s="155">
        <v>0</v>
      </c>
      <c r="V7" s="152">
        <v>9</v>
      </c>
      <c r="W7" s="155">
        <v>2</v>
      </c>
      <c r="X7" s="154">
        <v>10</v>
      </c>
      <c r="Y7" s="155">
        <v>1</v>
      </c>
      <c r="Z7" s="154">
        <v>16</v>
      </c>
      <c r="AA7" s="155">
        <v>1</v>
      </c>
      <c r="AB7" s="154">
        <v>7</v>
      </c>
      <c r="AC7" s="153">
        <v>0</v>
      </c>
      <c r="AD7" s="150">
        <v>4</v>
      </c>
      <c r="AE7" s="151">
        <v>2</v>
      </c>
      <c r="AF7" s="156">
        <v>8</v>
      </c>
      <c r="AG7" s="153">
        <v>1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9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9</v>
      </c>
      <c r="BB7" s="162">
        <f t="shared" si="17"/>
        <v>15</v>
      </c>
      <c r="BC7" s="162">
        <f t="shared" si="18"/>
        <v>11</v>
      </c>
      <c r="BD7" s="163">
        <f t="shared" si="19"/>
        <v>5</v>
      </c>
      <c r="BE7" s="162">
        <f t="shared" si="20"/>
        <v>9</v>
      </c>
      <c r="BF7" s="162">
        <f t="shared" si="21"/>
        <v>10</v>
      </c>
      <c r="BG7" s="162">
        <f t="shared" si="22"/>
        <v>7</v>
      </c>
      <c r="BH7" s="162">
        <f t="shared" si="23"/>
        <v>0</v>
      </c>
      <c r="BI7" s="162">
        <f t="shared" si="24"/>
        <v>4</v>
      </c>
      <c r="BJ7" s="162">
        <f t="shared" si="25"/>
        <v>0</v>
      </c>
      <c r="BK7" s="162">
        <f t="shared" si="26"/>
        <v>0</v>
      </c>
      <c r="BL7" s="164">
        <f t="shared" ref="BL7:BL20" si="31">SUM(BA7,BB7,BC7,BD7,BE7,BG7,BF7,BH7,BI7,BJ7,BK7)</f>
        <v>70</v>
      </c>
      <c r="BM7" s="158">
        <f t="shared" ref="BM7:BM20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0" si="33">IF($AX$1&gt;7,(IF($AX$1=8,MAX(BA7:BH7),IF($AX$1=9,MAX(BA7:BI7),IF($AX$1=10,MAX(BA7:BJ7),IF($AX$1=11,MAX(BA7:BK7)))))),(IF($AX$1=4,MAX(BA7:BD7),IF($AX$1=5,MAX(BA7:BE7),IF($AX$1=6,MAX(BA7:BF7),IF($AX$1=7,MAX(BA7:BG7)))))))</f>
        <v>15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88</v>
      </c>
      <c r="C8" s="37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12.04</v>
      </c>
      <c r="I8" s="144">
        <f t="shared" si="30"/>
        <v>0</v>
      </c>
      <c r="J8" s="145">
        <v>16</v>
      </c>
      <c r="K8" s="146">
        <v>0</v>
      </c>
      <c r="L8" s="147">
        <v>9</v>
      </c>
      <c r="M8" s="148">
        <f t="shared" si="2"/>
        <v>1000</v>
      </c>
      <c r="N8" s="144">
        <f t="shared" si="3"/>
        <v>81</v>
      </c>
      <c r="O8" s="149">
        <f t="shared" si="4"/>
        <v>77</v>
      </c>
      <c r="P8" s="150">
        <v>12</v>
      </c>
      <c r="Q8" s="151">
        <v>0</v>
      </c>
      <c r="R8" s="152">
        <v>11</v>
      </c>
      <c r="S8" s="153">
        <v>0</v>
      </c>
      <c r="T8" s="154">
        <v>8</v>
      </c>
      <c r="U8" s="155">
        <v>0</v>
      </c>
      <c r="V8" s="152">
        <v>7</v>
      </c>
      <c r="W8" s="155">
        <v>0</v>
      </c>
      <c r="X8" s="154">
        <v>9</v>
      </c>
      <c r="Y8" s="155">
        <v>0</v>
      </c>
      <c r="Z8" s="154">
        <v>1</v>
      </c>
      <c r="AA8" s="155">
        <v>0</v>
      </c>
      <c r="AB8" s="154">
        <v>15</v>
      </c>
      <c r="AC8" s="153">
        <v>0</v>
      </c>
      <c r="AD8" s="167">
        <v>3</v>
      </c>
      <c r="AE8" s="151">
        <v>0</v>
      </c>
      <c r="AF8" s="156">
        <v>16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15</v>
      </c>
      <c r="BB8" s="162">
        <f t="shared" si="17"/>
        <v>9</v>
      </c>
      <c r="BC8" s="162">
        <f t="shared" si="18"/>
        <v>4</v>
      </c>
      <c r="BD8" s="163">
        <f t="shared" si="19"/>
        <v>7</v>
      </c>
      <c r="BE8" s="162">
        <f t="shared" si="20"/>
        <v>5</v>
      </c>
      <c r="BF8" s="162">
        <f t="shared" si="21"/>
        <v>11</v>
      </c>
      <c r="BG8" s="162">
        <f t="shared" si="22"/>
        <v>11</v>
      </c>
      <c r="BH8" s="162">
        <f t="shared" si="23"/>
        <v>9</v>
      </c>
      <c r="BI8" s="162">
        <f t="shared" si="24"/>
        <v>10</v>
      </c>
      <c r="BJ8" s="162">
        <f t="shared" si="25"/>
        <v>0</v>
      </c>
      <c r="BK8" s="162">
        <f t="shared" si="26"/>
        <v>0</v>
      </c>
      <c r="BL8" s="164">
        <f t="shared" si="31"/>
        <v>81</v>
      </c>
      <c r="BM8" s="158">
        <f t="shared" si="32"/>
        <v>4</v>
      </c>
      <c r="BN8" s="158">
        <f t="shared" si="33"/>
        <v>15</v>
      </c>
      <c r="BO8" s="165">
        <f t="shared" si="28"/>
        <v>77</v>
      </c>
      <c r="BP8" s="86"/>
    </row>
    <row r="9" spans="1:68" ht="15" x14ac:dyDescent="0.2">
      <c r="A9" s="137">
        <v>5</v>
      </c>
      <c r="B9" s="138" t="s">
        <v>87</v>
      </c>
      <c r="C9" s="37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18.059999999999999</v>
      </c>
      <c r="I9" s="144">
        <f t="shared" si="30"/>
        <v>0</v>
      </c>
      <c r="J9" s="145">
        <v>9</v>
      </c>
      <c r="K9" s="146">
        <v>9</v>
      </c>
      <c r="L9" s="147">
        <v>9</v>
      </c>
      <c r="M9" s="148">
        <f t="shared" si="2"/>
        <v>1000</v>
      </c>
      <c r="N9" s="231">
        <f t="shared" si="3"/>
        <v>90</v>
      </c>
      <c r="O9" s="373">
        <f t="shared" si="4"/>
        <v>86</v>
      </c>
      <c r="P9" s="150">
        <v>13</v>
      </c>
      <c r="Q9" s="151">
        <v>1</v>
      </c>
      <c r="R9" s="152">
        <v>15</v>
      </c>
      <c r="S9" s="153">
        <v>2</v>
      </c>
      <c r="T9" s="154">
        <v>16</v>
      </c>
      <c r="U9" s="155">
        <v>2</v>
      </c>
      <c r="V9" s="152">
        <v>14</v>
      </c>
      <c r="W9" s="155">
        <v>1</v>
      </c>
      <c r="X9" s="154">
        <v>2</v>
      </c>
      <c r="Y9" s="155">
        <v>1</v>
      </c>
      <c r="Z9" s="154">
        <v>12</v>
      </c>
      <c r="AA9" s="155">
        <v>0</v>
      </c>
      <c r="AB9" s="154">
        <v>6</v>
      </c>
      <c r="AC9" s="153">
        <v>0</v>
      </c>
      <c r="AD9" s="150">
        <v>8</v>
      </c>
      <c r="AE9" s="151">
        <v>1</v>
      </c>
      <c r="AF9" s="156">
        <v>9</v>
      </c>
      <c r="AG9" s="153">
        <v>1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12</v>
      </c>
      <c r="BB9" s="162">
        <f t="shared" si="17"/>
        <v>11</v>
      </c>
      <c r="BC9" s="162">
        <f t="shared" si="18"/>
        <v>10</v>
      </c>
      <c r="BD9" s="163">
        <f t="shared" si="19"/>
        <v>11</v>
      </c>
      <c r="BE9" s="162">
        <f t="shared" si="20"/>
        <v>11</v>
      </c>
      <c r="BF9" s="162">
        <f t="shared" si="21"/>
        <v>15</v>
      </c>
      <c r="BG9" s="162">
        <f t="shared" si="22"/>
        <v>11</v>
      </c>
      <c r="BH9" s="162">
        <f t="shared" si="23"/>
        <v>4</v>
      </c>
      <c r="BI9" s="162">
        <f t="shared" si="24"/>
        <v>5</v>
      </c>
      <c r="BJ9" s="162">
        <f t="shared" si="25"/>
        <v>0</v>
      </c>
      <c r="BK9" s="162">
        <f t="shared" si="26"/>
        <v>0</v>
      </c>
      <c r="BL9" s="164">
        <f t="shared" si="31"/>
        <v>90</v>
      </c>
      <c r="BM9" s="158">
        <f t="shared" si="32"/>
        <v>4</v>
      </c>
      <c r="BN9" s="158">
        <f t="shared" si="33"/>
        <v>15</v>
      </c>
      <c r="BO9" s="165">
        <f t="shared" si="28"/>
        <v>86</v>
      </c>
      <c r="BP9" s="86"/>
    </row>
    <row r="10" spans="1:68" ht="15" x14ac:dyDescent="0.2">
      <c r="A10" s="137">
        <v>6</v>
      </c>
      <c r="B10" s="138" t="s">
        <v>78</v>
      </c>
      <c r="C10" s="37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21.5</v>
      </c>
      <c r="I10" s="144">
        <f t="shared" si="30"/>
        <v>0</v>
      </c>
      <c r="J10" s="145">
        <v>5</v>
      </c>
      <c r="K10" s="146">
        <v>11</v>
      </c>
      <c r="L10" s="147">
        <v>9</v>
      </c>
      <c r="M10" s="148">
        <f t="shared" si="2"/>
        <v>1000</v>
      </c>
      <c r="N10" s="144">
        <f t="shared" si="3"/>
        <v>89</v>
      </c>
      <c r="O10" s="149">
        <f t="shared" si="4"/>
        <v>85</v>
      </c>
      <c r="P10" s="150">
        <v>14</v>
      </c>
      <c r="Q10" s="151">
        <v>0</v>
      </c>
      <c r="R10" s="152">
        <v>10</v>
      </c>
      <c r="S10" s="153">
        <v>0</v>
      </c>
      <c r="T10" s="154">
        <v>7</v>
      </c>
      <c r="U10" s="155">
        <v>2</v>
      </c>
      <c r="V10" s="152">
        <v>8</v>
      </c>
      <c r="W10" s="155">
        <v>2</v>
      </c>
      <c r="X10" s="154">
        <v>1</v>
      </c>
      <c r="Y10" s="155">
        <v>2</v>
      </c>
      <c r="Z10" s="154">
        <v>2</v>
      </c>
      <c r="AA10" s="155">
        <v>1</v>
      </c>
      <c r="AB10" s="154">
        <v>5</v>
      </c>
      <c r="AC10" s="153">
        <v>2</v>
      </c>
      <c r="AD10" s="167">
        <v>12</v>
      </c>
      <c r="AE10" s="151">
        <v>0</v>
      </c>
      <c r="AF10" s="156">
        <v>13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11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11</v>
      </c>
      <c r="BB10" s="162">
        <f t="shared" si="17"/>
        <v>9</v>
      </c>
      <c r="BC10" s="162">
        <f t="shared" si="18"/>
        <v>7</v>
      </c>
      <c r="BD10" s="163">
        <f t="shared" si="19"/>
        <v>4</v>
      </c>
      <c r="BE10" s="162">
        <f t="shared" si="20"/>
        <v>11</v>
      </c>
      <c r="BF10" s="162">
        <f t="shared" si="21"/>
        <v>11</v>
      </c>
      <c r="BG10" s="162">
        <f t="shared" si="22"/>
        <v>9</v>
      </c>
      <c r="BH10" s="162">
        <f t="shared" si="23"/>
        <v>15</v>
      </c>
      <c r="BI10" s="162">
        <f t="shared" si="24"/>
        <v>12</v>
      </c>
      <c r="BJ10" s="162">
        <f t="shared" si="25"/>
        <v>0</v>
      </c>
      <c r="BK10" s="162">
        <f t="shared" si="26"/>
        <v>0</v>
      </c>
      <c r="BL10" s="164">
        <f t="shared" si="31"/>
        <v>89</v>
      </c>
      <c r="BM10" s="158">
        <f t="shared" si="32"/>
        <v>4</v>
      </c>
      <c r="BN10" s="158">
        <f t="shared" si="33"/>
        <v>15</v>
      </c>
      <c r="BO10" s="165">
        <f t="shared" si="28"/>
        <v>85</v>
      </c>
      <c r="BP10" s="86"/>
    </row>
    <row r="11" spans="1:68" ht="15" x14ac:dyDescent="0.2">
      <c r="A11" s="137">
        <v>7</v>
      </c>
      <c r="B11" s="138" t="s">
        <v>27</v>
      </c>
      <c r="C11" s="37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14.62</v>
      </c>
      <c r="I11" s="144">
        <f t="shared" si="30"/>
        <v>0</v>
      </c>
      <c r="J11" s="145">
        <v>13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76</v>
      </c>
      <c r="O11" s="149">
        <f t="shared" si="4"/>
        <v>76</v>
      </c>
      <c r="P11" s="150">
        <v>15</v>
      </c>
      <c r="Q11" s="151">
        <v>1</v>
      </c>
      <c r="R11" s="152">
        <v>13</v>
      </c>
      <c r="S11" s="153">
        <v>0</v>
      </c>
      <c r="T11" s="154">
        <v>6</v>
      </c>
      <c r="U11" s="155">
        <v>0</v>
      </c>
      <c r="V11" s="152">
        <v>4</v>
      </c>
      <c r="W11" s="155">
        <v>2</v>
      </c>
      <c r="X11" s="154">
        <v>11</v>
      </c>
      <c r="Y11" s="155">
        <v>0</v>
      </c>
      <c r="Z11" s="154">
        <v>8</v>
      </c>
      <c r="AA11" s="155">
        <v>2</v>
      </c>
      <c r="AB11" s="154">
        <v>3</v>
      </c>
      <c r="AC11" s="153">
        <v>2</v>
      </c>
      <c r="AD11" s="169">
        <v>10</v>
      </c>
      <c r="AE11" s="151">
        <v>0</v>
      </c>
      <c r="AF11" s="156">
        <v>14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12</v>
      </c>
      <c r="BC11" s="162">
        <f t="shared" si="18"/>
        <v>11</v>
      </c>
      <c r="BD11" s="163">
        <f t="shared" si="19"/>
        <v>0</v>
      </c>
      <c r="BE11" s="162">
        <f t="shared" si="20"/>
        <v>9</v>
      </c>
      <c r="BF11" s="162">
        <f t="shared" si="21"/>
        <v>4</v>
      </c>
      <c r="BG11" s="162">
        <f t="shared" si="22"/>
        <v>9</v>
      </c>
      <c r="BH11" s="162">
        <f t="shared" si="23"/>
        <v>9</v>
      </c>
      <c r="BI11" s="162">
        <f t="shared" si="24"/>
        <v>11</v>
      </c>
      <c r="BJ11" s="162">
        <f t="shared" si="25"/>
        <v>0</v>
      </c>
      <c r="BK11" s="162">
        <f t="shared" si="26"/>
        <v>0</v>
      </c>
      <c r="BL11" s="164">
        <f t="shared" si="31"/>
        <v>76</v>
      </c>
      <c r="BM11" s="158">
        <f t="shared" si="32"/>
        <v>0</v>
      </c>
      <c r="BN11" s="158">
        <f t="shared" si="33"/>
        <v>12</v>
      </c>
      <c r="BO11" s="165">
        <f t="shared" si="28"/>
        <v>76</v>
      </c>
      <c r="BP11" s="86"/>
    </row>
    <row r="12" spans="1:68" ht="15" x14ac:dyDescent="0.2">
      <c r="A12" s="137">
        <v>8</v>
      </c>
      <c r="B12" s="138" t="s">
        <v>33</v>
      </c>
      <c r="C12" s="142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12.9</v>
      </c>
      <c r="I12" s="144">
        <f t="shared" si="30"/>
        <v>0</v>
      </c>
      <c r="J12" s="145">
        <v>15</v>
      </c>
      <c r="K12" s="146">
        <v>4</v>
      </c>
      <c r="L12" s="147">
        <v>9</v>
      </c>
      <c r="M12" s="148">
        <f t="shared" si="2"/>
        <v>1000</v>
      </c>
      <c r="N12" s="144">
        <f t="shared" si="3"/>
        <v>73</v>
      </c>
      <c r="O12" s="149">
        <f t="shared" si="4"/>
        <v>73</v>
      </c>
      <c r="P12" s="150">
        <v>16</v>
      </c>
      <c r="Q12" s="151">
        <v>0</v>
      </c>
      <c r="R12" s="152">
        <v>9</v>
      </c>
      <c r="S12" s="153">
        <v>0</v>
      </c>
      <c r="T12" s="154">
        <v>4</v>
      </c>
      <c r="U12" s="155">
        <v>2</v>
      </c>
      <c r="V12" s="152">
        <v>6</v>
      </c>
      <c r="W12" s="155">
        <v>0</v>
      </c>
      <c r="X12" s="154">
        <v>15</v>
      </c>
      <c r="Y12" s="155">
        <v>0</v>
      </c>
      <c r="Z12" s="154">
        <v>7</v>
      </c>
      <c r="AA12" s="155">
        <v>0</v>
      </c>
      <c r="AB12" s="154">
        <v>1</v>
      </c>
      <c r="AC12" s="153">
        <v>0</v>
      </c>
      <c r="AD12" s="169">
        <v>5</v>
      </c>
      <c r="AE12" s="151">
        <v>1</v>
      </c>
      <c r="AF12" s="156">
        <v>3</v>
      </c>
      <c r="AG12" s="153">
        <v>1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4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10</v>
      </c>
      <c r="BB12" s="162">
        <f t="shared" si="17"/>
        <v>5</v>
      </c>
      <c r="BC12" s="162">
        <f t="shared" si="18"/>
        <v>0</v>
      </c>
      <c r="BD12" s="163">
        <f t="shared" si="19"/>
        <v>11</v>
      </c>
      <c r="BE12" s="162">
        <f t="shared" si="20"/>
        <v>11</v>
      </c>
      <c r="BF12" s="162">
        <f t="shared" si="21"/>
        <v>7</v>
      </c>
      <c r="BG12" s="162">
        <f t="shared" si="22"/>
        <v>11</v>
      </c>
      <c r="BH12" s="162">
        <f t="shared" si="23"/>
        <v>9</v>
      </c>
      <c r="BI12" s="162">
        <f t="shared" si="24"/>
        <v>9</v>
      </c>
      <c r="BJ12" s="162">
        <f t="shared" si="25"/>
        <v>0</v>
      </c>
      <c r="BK12" s="162">
        <f t="shared" si="26"/>
        <v>0</v>
      </c>
      <c r="BL12" s="164">
        <f t="shared" si="31"/>
        <v>73</v>
      </c>
      <c r="BM12" s="158">
        <f t="shared" si="32"/>
        <v>0</v>
      </c>
      <c r="BN12" s="158">
        <f t="shared" si="33"/>
        <v>11</v>
      </c>
      <c r="BO12" s="165">
        <f t="shared" si="28"/>
        <v>73</v>
      </c>
      <c r="BP12" s="86"/>
    </row>
    <row r="13" spans="1:68" ht="15" x14ac:dyDescent="0.2">
      <c r="A13" s="137">
        <v>9</v>
      </c>
      <c r="B13" s="138" t="s">
        <v>243</v>
      </c>
      <c r="C13" s="142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13.76</v>
      </c>
      <c r="I13" s="144">
        <f t="shared" si="30"/>
        <v>0</v>
      </c>
      <c r="J13" s="145">
        <v>14</v>
      </c>
      <c r="K13" s="146">
        <v>5</v>
      </c>
      <c r="L13" s="147">
        <v>9</v>
      </c>
      <c r="M13" s="148">
        <f t="shared" si="2"/>
        <v>1000</v>
      </c>
      <c r="N13" s="144">
        <f t="shared" si="3"/>
        <v>72</v>
      </c>
      <c r="O13" s="149">
        <f t="shared" si="4"/>
        <v>72</v>
      </c>
      <c r="P13" s="150">
        <v>1</v>
      </c>
      <c r="Q13" s="151">
        <v>0</v>
      </c>
      <c r="R13" s="152">
        <v>8</v>
      </c>
      <c r="S13" s="153">
        <v>2</v>
      </c>
      <c r="T13" s="154">
        <v>14</v>
      </c>
      <c r="U13" s="155">
        <v>0</v>
      </c>
      <c r="V13" s="152">
        <v>3</v>
      </c>
      <c r="W13" s="155">
        <v>0</v>
      </c>
      <c r="X13" s="154">
        <v>4</v>
      </c>
      <c r="Y13" s="155">
        <v>2</v>
      </c>
      <c r="Z13" s="154">
        <v>10</v>
      </c>
      <c r="AA13" s="155">
        <v>0</v>
      </c>
      <c r="AB13" s="154">
        <v>16</v>
      </c>
      <c r="AC13" s="153">
        <v>0</v>
      </c>
      <c r="AD13" s="169">
        <v>11</v>
      </c>
      <c r="AE13" s="151">
        <v>0</v>
      </c>
      <c r="AF13" s="156">
        <v>5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5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11</v>
      </c>
      <c r="BB13" s="162">
        <f t="shared" si="17"/>
        <v>4</v>
      </c>
      <c r="BC13" s="162">
        <f t="shared" si="18"/>
        <v>11</v>
      </c>
      <c r="BD13" s="163">
        <f t="shared" si="19"/>
        <v>9</v>
      </c>
      <c r="BE13" s="162">
        <f t="shared" si="20"/>
        <v>0</v>
      </c>
      <c r="BF13" s="162">
        <f t="shared" si="21"/>
        <v>9</v>
      </c>
      <c r="BG13" s="162">
        <f t="shared" si="22"/>
        <v>10</v>
      </c>
      <c r="BH13" s="162">
        <f t="shared" si="23"/>
        <v>9</v>
      </c>
      <c r="BI13" s="162">
        <f t="shared" si="24"/>
        <v>9</v>
      </c>
      <c r="BJ13" s="162">
        <f t="shared" si="25"/>
        <v>0</v>
      </c>
      <c r="BK13" s="162">
        <f t="shared" si="26"/>
        <v>0</v>
      </c>
      <c r="BL13" s="164">
        <f t="shared" si="31"/>
        <v>72</v>
      </c>
      <c r="BM13" s="158">
        <f t="shared" si="32"/>
        <v>0</v>
      </c>
      <c r="BN13" s="158">
        <f t="shared" si="33"/>
        <v>11</v>
      </c>
      <c r="BO13" s="165">
        <f t="shared" si="28"/>
        <v>72</v>
      </c>
      <c r="BP13" s="86"/>
    </row>
    <row r="14" spans="1:68" ht="15" x14ac:dyDescent="0.2">
      <c r="A14" s="137">
        <v>10</v>
      </c>
      <c r="B14" s="138" t="s">
        <v>227</v>
      </c>
      <c r="C14" s="142" t="s">
        <v>229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17.2</v>
      </c>
      <c r="I14" s="144">
        <f t="shared" si="30"/>
        <v>0</v>
      </c>
      <c r="J14" s="145">
        <v>10</v>
      </c>
      <c r="K14" s="146">
        <v>9</v>
      </c>
      <c r="L14" s="147">
        <v>9</v>
      </c>
      <c r="M14" s="148">
        <f t="shared" si="2"/>
        <v>1000</v>
      </c>
      <c r="N14" s="231">
        <f t="shared" si="3"/>
        <v>90</v>
      </c>
      <c r="O14" s="373">
        <f t="shared" si="4"/>
        <v>85</v>
      </c>
      <c r="P14" s="150">
        <v>2</v>
      </c>
      <c r="Q14" s="151">
        <v>0</v>
      </c>
      <c r="R14" s="152">
        <v>6</v>
      </c>
      <c r="S14" s="153">
        <v>2</v>
      </c>
      <c r="T14" s="154">
        <v>11</v>
      </c>
      <c r="U14" s="155">
        <v>2</v>
      </c>
      <c r="V14" s="152">
        <v>12</v>
      </c>
      <c r="W14" s="155">
        <v>0</v>
      </c>
      <c r="X14" s="154">
        <v>3</v>
      </c>
      <c r="Y14" s="155">
        <v>1</v>
      </c>
      <c r="Z14" s="154">
        <v>9</v>
      </c>
      <c r="AA14" s="155">
        <v>2</v>
      </c>
      <c r="AB14" s="154">
        <v>13</v>
      </c>
      <c r="AC14" s="153">
        <v>0</v>
      </c>
      <c r="AD14" s="150">
        <v>7</v>
      </c>
      <c r="AE14" s="151">
        <v>2</v>
      </c>
      <c r="AF14" s="156">
        <v>1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11</v>
      </c>
      <c r="BC14" s="162">
        <f t="shared" si="18"/>
        <v>9</v>
      </c>
      <c r="BD14" s="163">
        <f t="shared" si="19"/>
        <v>15</v>
      </c>
      <c r="BE14" s="162">
        <f t="shared" si="20"/>
        <v>9</v>
      </c>
      <c r="BF14" s="162">
        <f t="shared" si="21"/>
        <v>5</v>
      </c>
      <c r="BG14" s="162">
        <f t="shared" si="22"/>
        <v>12</v>
      </c>
      <c r="BH14" s="162">
        <f t="shared" si="23"/>
        <v>7</v>
      </c>
      <c r="BI14" s="162">
        <f t="shared" si="24"/>
        <v>11</v>
      </c>
      <c r="BJ14" s="162">
        <f t="shared" si="25"/>
        <v>0</v>
      </c>
      <c r="BK14" s="162">
        <f t="shared" si="26"/>
        <v>0</v>
      </c>
      <c r="BL14" s="164">
        <f t="shared" si="31"/>
        <v>90</v>
      </c>
      <c r="BM14" s="158">
        <f t="shared" si="32"/>
        <v>5</v>
      </c>
      <c r="BN14" s="158">
        <f t="shared" si="33"/>
        <v>15</v>
      </c>
      <c r="BO14" s="165">
        <f t="shared" si="28"/>
        <v>85</v>
      </c>
      <c r="BP14" s="86"/>
    </row>
    <row r="15" spans="1:68" ht="15" x14ac:dyDescent="0.2">
      <c r="A15" s="137">
        <v>11</v>
      </c>
      <c r="B15" s="138" t="s">
        <v>261</v>
      </c>
      <c r="C15" s="142" t="s">
        <v>11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16.34</v>
      </c>
      <c r="I15" s="144">
        <f t="shared" si="30"/>
        <v>0</v>
      </c>
      <c r="J15" s="145">
        <v>11</v>
      </c>
      <c r="K15" s="146">
        <v>9</v>
      </c>
      <c r="L15" s="147">
        <v>9</v>
      </c>
      <c r="M15" s="148">
        <f t="shared" si="2"/>
        <v>1000</v>
      </c>
      <c r="N15" s="144">
        <f t="shared" si="3"/>
        <v>78</v>
      </c>
      <c r="O15" s="149">
        <f t="shared" si="4"/>
        <v>78</v>
      </c>
      <c r="P15" s="150">
        <v>3</v>
      </c>
      <c r="Q15" s="151">
        <v>0</v>
      </c>
      <c r="R15" s="152">
        <v>4</v>
      </c>
      <c r="S15" s="153">
        <v>2</v>
      </c>
      <c r="T15" s="154">
        <v>10</v>
      </c>
      <c r="U15" s="155">
        <v>0</v>
      </c>
      <c r="V15" s="152">
        <v>1</v>
      </c>
      <c r="W15" s="155">
        <v>1</v>
      </c>
      <c r="X15" s="154">
        <v>7</v>
      </c>
      <c r="Y15" s="155">
        <v>2</v>
      </c>
      <c r="Z15" s="154">
        <v>15</v>
      </c>
      <c r="AA15" s="155">
        <v>2</v>
      </c>
      <c r="AB15" s="154">
        <v>2</v>
      </c>
      <c r="AC15" s="153">
        <v>0</v>
      </c>
      <c r="AD15" s="167">
        <v>9</v>
      </c>
      <c r="AE15" s="151">
        <v>2</v>
      </c>
      <c r="AF15" s="156">
        <v>12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9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0</v>
      </c>
      <c r="BC15" s="162">
        <f t="shared" si="18"/>
        <v>9</v>
      </c>
      <c r="BD15" s="163">
        <f t="shared" si="19"/>
        <v>11</v>
      </c>
      <c r="BE15" s="162">
        <f t="shared" si="20"/>
        <v>7</v>
      </c>
      <c r="BF15" s="162">
        <f t="shared" si="21"/>
        <v>11</v>
      </c>
      <c r="BG15" s="162">
        <f t="shared" si="22"/>
        <v>11</v>
      </c>
      <c r="BH15" s="162">
        <f t="shared" si="23"/>
        <v>5</v>
      </c>
      <c r="BI15" s="162">
        <f t="shared" si="24"/>
        <v>15</v>
      </c>
      <c r="BJ15" s="162">
        <f t="shared" si="25"/>
        <v>0</v>
      </c>
      <c r="BK15" s="162">
        <f t="shared" si="26"/>
        <v>0</v>
      </c>
      <c r="BL15" s="164">
        <f t="shared" si="31"/>
        <v>78</v>
      </c>
      <c r="BM15" s="158">
        <f t="shared" si="32"/>
        <v>0</v>
      </c>
      <c r="BN15" s="158">
        <f t="shared" si="33"/>
        <v>15</v>
      </c>
      <c r="BO15" s="165">
        <f t="shared" si="28"/>
        <v>78</v>
      </c>
      <c r="BP15" s="86"/>
    </row>
    <row r="16" spans="1:68" ht="15" x14ac:dyDescent="0.2">
      <c r="A16" s="137">
        <v>12</v>
      </c>
      <c r="B16" s="138" t="s">
        <v>4</v>
      </c>
      <c r="C16" s="142" t="s">
        <v>3</v>
      </c>
      <c r="D16" s="170"/>
      <c r="E16" s="166">
        <f t="shared" si="29"/>
        <v>1040</v>
      </c>
      <c r="F16" s="141">
        <f t="shared" si="0"/>
        <v>40</v>
      </c>
      <c r="G16" s="142">
        <v>1000</v>
      </c>
      <c r="H16" s="143">
        <f t="shared" si="1"/>
        <v>24.94</v>
      </c>
      <c r="I16" s="144">
        <f t="shared" si="30"/>
        <v>0</v>
      </c>
      <c r="J16" s="171">
        <v>1</v>
      </c>
      <c r="K16" s="146">
        <v>15</v>
      </c>
      <c r="L16" s="147">
        <v>9</v>
      </c>
      <c r="M16" s="148">
        <f t="shared" si="2"/>
        <v>1000</v>
      </c>
      <c r="N16" s="144">
        <f t="shared" si="3"/>
        <v>81</v>
      </c>
      <c r="O16" s="149">
        <f t="shared" si="4"/>
        <v>81</v>
      </c>
      <c r="P16" s="150">
        <v>4</v>
      </c>
      <c r="Q16" s="151">
        <v>2</v>
      </c>
      <c r="R16" s="152">
        <v>3</v>
      </c>
      <c r="S16" s="153">
        <v>2</v>
      </c>
      <c r="T16" s="154">
        <v>2</v>
      </c>
      <c r="U16" s="155">
        <v>0</v>
      </c>
      <c r="V16" s="152">
        <v>10</v>
      </c>
      <c r="W16" s="155">
        <v>2</v>
      </c>
      <c r="X16" s="154">
        <v>13</v>
      </c>
      <c r="Y16" s="155">
        <v>2</v>
      </c>
      <c r="Z16" s="154">
        <v>5</v>
      </c>
      <c r="AA16" s="155">
        <v>2</v>
      </c>
      <c r="AB16" s="154">
        <v>14</v>
      </c>
      <c r="AC16" s="153">
        <v>1</v>
      </c>
      <c r="AD16" s="150">
        <v>6</v>
      </c>
      <c r="AE16" s="151">
        <v>2</v>
      </c>
      <c r="AF16" s="156">
        <v>11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0</v>
      </c>
      <c r="BB16" s="162">
        <f t="shared" si="17"/>
        <v>9</v>
      </c>
      <c r="BC16" s="162">
        <f t="shared" si="18"/>
        <v>11</v>
      </c>
      <c r="BD16" s="163">
        <f t="shared" si="19"/>
        <v>9</v>
      </c>
      <c r="BE16" s="162">
        <f t="shared" si="20"/>
        <v>12</v>
      </c>
      <c r="BF16" s="162">
        <f t="shared" si="21"/>
        <v>9</v>
      </c>
      <c r="BG16" s="162">
        <f t="shared" si="22"/>
        <v>11</v>
      </c>
      <c r="BH16" s="162">
        <f t="shared" si="23"/>
        <v>11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81</v>
      </c>
      <c r="BM16" s="158">
        <f t="shared" si="32"/>
        <v>0</v>
      </c>
      <c r="BN16" s="158">
        <f t="shared" si="33"/>
        <v>12</v>
      </c>
      <c r="BO16" s="165">
        <f t="shared" si="28"/>
        <v>81</v>
      </c>
      <c r="BP16" s="86"/>
    </row>
    <row r="17" spans="1:68" ht="15" x14ac:dyDescent="0.2">
      <c r="A17" s="137">
        <v>13</v>
      </c>
      <c r="B17" s="138" t="s">
        <v>19</v>
      </c>
      <c r="C17" s="142" t="s">
        <v>14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24.08</v>
      </c>
      <c r="I17" s="144">
        <f t="shared" si="30"/>
        <v>0</v>
      </c>
      <c r="J17" s="171">
        <v>2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94</v>
      </c>
      <c r="O17" s="149">
        <f t="shared" si="4"/>
        <v>87</v>
      </c>
      <c r="P17" s="150">
        <v>5</v>
      </c>
      <c r="Q17" s="151">
        <v>1</v>
      </c>
      <c r="R17" s="152">
        <v>7</v>
      </c>
      <c r="S17" s="153">
        <v>2</v>
      </c>
      <c r="T17" s="154">
        <v>1</v>
      </c>
      <c r="U17" s="155">
        <v>2</v>
      </c>
      <c r="V17" s="152">
        <v>2</v>
      </c>
      <c r="W17" s="155">
        <v>2</v>
      </c>
      <c r="X17" s="154">
        <v>12</v>
      </c>
      <c r="Y17" s="155">
        <v>0</v>
      </c>
      <c r="Z17" s="154">
        <v>14</v>
      </c>
      <c r="AA17" s="155">
        <v>1</v>
      </c>
      <c r="AB17" s="154">
        <v>10</v>
      </c>
      <c r="AC17" s="153">
        <v>2</v>
      </c>
      <c r="AD17" s="150">
        <v>16</v>
      </c>
      <c r="AE17" s="151">
        <v>2</v>
      </c>
      <c r="AF17" s="156">
        <v>6</v>
      </c>
      <c r="AG17" s="153">
        <v>0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9</v>
      </c>
      <c r="BB17" s="162">
        <f t="shared" si="17"/>
        <v>7</v>
      </c>
      <c r="BC17" s="162">
        <f t="shared" si="18"/>
        <v>11</v>
      </c>
      <c r="BD17" s="163">
        <f t="shared" si="19"/>
        <v>11</v>
      </c>
      <c r="BE17" s="162">
        <f t="shared" si="20"/>
        <v>15</v>
      </c>
      <c r="BF17" s="162">
        <f t="shared" si="21"/>
        <v>11</v>
      </c>
      <c r="BG17" s="162">
        <f t="shared" si="22"/>
        <v>9</v>
      </c>
      <c r="BH17" s="162">
        <f t="shared" si="23"/>
        <v>10</v>
      </c>
      <c r="BI17" s="162">
        <f t="shared" si="24"/>
        <v>11</v>
      </c>
      <c r="BJ17" s="162">
        <f t="shared" si="25"/>
        <v>0</v>
      </c>
      <c r="BK17" s="162">
        <f t="shared" si="26"/>
        <v>0</v>
      </c>
      <c r="BL17" s="164">
        <f t="shared" si="31"/>
        <v>94</v>
      </c>
      <c r="BM17" s="158">
        <f t="shared" si="32"/>
        <v>7</v>
      </c>
      <c r="BN17" s="158">
        <f t="shared" si="33"/>
        <v>15</v>
      </c>
      <c r="BO17" s="165">
        <f t="shared" si="28"/>
        <v>87</v>
      </c>
      <c r="BP17" s="86"/>
    </row>
    <row r="18" spans="1:68" ht="15" x14ac:dyDescent="0.2">
      <c r="A18" s="137">
        <v>14</v>
      </c>
      <c r="B18" s="138" t="s">
        <v>18</v>
      </c>
      <c r="C18" s="142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22.36</v>
      </c>
      <c r="I18" s="144">
        <f t="shared" si="30"/>
        <v>0</v>
      </c>
      <c r="J18" s="145">
        <v>4</v>
      </c>
      <c r="K18" s="146">
        <v>11</v>
      </c>
      <c r="L18" s="147">
        <v>9</v>
      </c>
      <c r="M18" s="148">
        <f t="shared" si="2"/>
        <v>1000</v>
      </c>
      <c r="N18" s="144">
        <f t="shared" si="3"/>
        <v>91</v>
      </c>
      <c r="O18" s="149">
        <f t="shared" si="4"/>
        <v>86</v>
      </c>
      <c r="P18" s="150">
        <v>6</v>
      </c>
      <c r="Q18" s="151">
        <v>2</v>
      </c>
      <c r="R18" s="152">
        <v>2</v>
      </c>
      <c r="S18" s="153">
        <v>0</v>
      </c>
      <c r="T18" s="154">
        <v>9</v>
      </c>
      <c r="U18" s="155">
        <v>2</v>
      </c>
      <c r="V18" s="152">
        <v>5</v>
      </c>
      <c r="W18" s="155">
        <v>1</v>
      </c>
      <c r="X18" s="154">
        <v>16</v>
      </c>
      <c r="Y18" s="155">
        <v>2</v>
      </c>
      <c r="Z18" s="154">
        <v>13</v>
      </c>
      <c r="AA18" s="155">
        <v>1</v>
      </c>
      <c r="AB18" s="154">
        <v>12</v>
      </c>
      <c r="AC18" s="153">
        <v>1</v>
      </c>
      <c r="AD18" s="150">
        <v>15</v>
      </c>
      <c r="AE18" s="151">
        <v>0</v>
      </c>
      <c r="AF18" s="156">
        <v>7</v>
      </c>
      <c r="AG18" s="153">
        <v>2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11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11</v>
      </c>
      <c r="BB18" s="162">
        <f t="shared" si="17"/>
        <v>11</v>
      </c>
      <c r="BC18" s="162">
        <f t="shared" si="18"/>
        <v>5</v>
      </c>
      <c r="BD18" s="163">
        <f t="shared" si="19"/>
        <v>9</v>
      </c>
      <c r="BE18" s="162">
        <f t="shared" si="20"/>
        <v>10</v>
      </c>
      <c r="BF18" s="162">
        <f t="shared" si="21"/>
        <v>12</v>
      </c>
      <c r="BG18" s="162">
        <f t="shared" si="22"/>
        <v>15</v>
      </c>
      <c r="BH18" s="162">
        <f t="shared" si="23"/>
        <v>11</v>
      </c>
      <c r="BI18" s="162">
        <f t="shared" si="24"/>
        <v>7</v>
      </c>
      <c r="BJ18" s="162">
        <f t="shared" si="25"/>
        <v>0</v>
      </c>
      <c r="BK18" s="162">
        <f t="shared" si="26"/>
        <v>0</v>
      </c>
      <c r="BL18" s="164">
        <f t="shared" si="31"/>
        <v>91</v>
      </c>
      <c r="BM18" s="158">
        <f t="shared" si="32"/>
        <v>5</v>
      </c>
      <c r="BN18" s="158">
        <f t="shared" si="33"/>
        <v>15</v>
      </c>
      <c r="BO18" s="165">
        <f t="shared" si="28"/>
        <v>86</v>
      </c>
      <c r="BP18" s="86"/>
    </row>
    <row r="19" spans="1:68" ht="15" x14ac:dyDescent="0.2">
      <c r="A19" s="137">
        <v>15</v>
      </c>
      <c r="B19" s="138" t="s">
        <v>36</v>
      </c>
      <c r="C19" s="378" t="s">
        <v>35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19.78</v>
      </c>
      <c r="I19" s="144">
        <f t="shared" si="30"/>
        <v>0</v>
      </c>
      <c r="J19" s="145">
        <v>7</v>
      </c>
      <c r="K19" s="146">
        <v>11</v>
      </c>
      <c r="L19" s="147">
        <v>9</v>
      </c>
      <c r="M19" s="148">
        <f t="shared" si="2"/>
        <v>1000</v>
      </c>
      <c r="N19" s="144">
        <f t="shared" si="3"/>
        <v>70</v>
      </c>
      <c r="O19" s="149">
        <f t="shared" si="4"/>
        <v>70</v>
      </c>
      <c r="P19" s="150">
        <v>7</v>
      </c>
      <c r="Q19" s="151">
        <v>1</v>
      </c>
      <c r="R19" s="152">
        <v>5</v>
      </c>
      <c r="S19" s="153">
        <v>0</v>
      </c>
      <c r="T19" s="154">
        <v>3</v>
      </c>
      <c r="U19" s="155">
        <v>2</v>
      </c>
      <c r="V19" s="152">
        <v>16</v>
      </c>
      <c r="W19" s="155">
        <v>0</v>
      </c>
      <c r="X19" s="154">
        <v>8</v>
      </c>
      <c r="Y19" s="155">
        <v>2</v>
      </c>
      <c r="Z19" s="154">
        <v>11</v>
      </c>
      <c r="AA19" s="155">
        <v>0</v>
      </c>
      <c r="AB19" s="154">
        <v>4</v>
      </c>
      <c r="AC19" s="153">
        <v>2</v>
      </c>
      <c r="AD19" s="150">
        <v>14</v>
      </c>
      <c r="AE19" s="151">
        <v>2</v>
      </c>
      <c r="AF19" s="156">
        <v>2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11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9</v>
      </c>
      <c r="BC19" s="162">
        <f t="shared" si="18"/>
        <v>9</v>
      </c>
      <c r="BD19" s="163">
        <f t="shared" si="19"/>
        <v>10</v>
      </c>
      <c r="BE19" s="162">
        <f t="shared" si="20"/>
        <v>4</v>
      </c>
      <c r="BF19" s="162">
        <f t="shared" si="21"/>
        <v>9</v>
      </c>
      <c r="BG19" s="162">
        <f t="shared" si="22"/>
        <v>0</v>
      </c>
      <c r="BH19" s="162">
        <f t="shared" si="23"/>
        <v>11</v>
      </c>
      <c r="BI19" s="162">
        <f t="shared" si="24"/>
        <v>11</v>
      </c>
      <c r="BJ19" s="162">
        <f t="shared" si="25"/>
        <v>0</v>
      </c>
      <c r="BK19" s="162">
        <f t="shared" si="26"/>
        <v>0</v>
      </c>
      <c r="BL19" s="164">
        <f t="shared" si="31"/>
        <v>70</v>
      </c>
      <c r="BM19" s="158">
        <f t="shared" si="32"/>
        <v>0</v>
      </c>
      <c r="BN19" s="158">
        <f t="shared" si="33"/>
        <v>11</v>
      </c>
      <c r="BO19" s="165">
        <f t="shared" si="28"/>
        <v>70</v>
      </c>
      <c r="BP19" s="86"/>
    </row>
    <row r="20" spans="1:68" ht="15" x14ac:dyDescent="0.2">
      <c r="A20" s="137">
        <v>16</v>
      </c>
      <c r="B20" s="138" t="s">
        <v>253</v>
      </c>
      <c r="C20" s="142" t="s">
        <v>37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18.919999999999998</v>
      </c>
      <c r="I20" s="144">
        <f t="shared" si="30"/>
        <v>0</v>
      </c>
      <c r="J20" s="145">
        <v>8</v>
      </c>
      <c r="K20" s="146">
        <v>10</v>
      </c>
      <c r="L20" s="147">
        <v>9</v>
      </c>
      <c r="M20" s="148">
        <f t="shared" si="2"/>
        <v>1000</v>
      </c>
      <c r="N20" s="144">
        <f t="shared" si="3"/>
        <v>72</v>
      </c>
      <c r="O20" s="149">
        <f t="shared" si="4"/>
        <v>72</v>
      </c>
      <c r="P20" s="150">
        <v>8</v>
      </c>
      <c r="Q20" s="151">
        <v>2</v>
      </c>
      <c r="R20" s="152">
        <v>1</v>
      </c>
      <c r="S20" s="153">
        <v>1</v>
      </c>
      <c r="T20" s="154">
        <v>5</v>
      </c>
      <c r="U20" s="155">
        <v>0</v>
      </c>
      <c r="V20" s="152">
        <v>15</v>
      </c>
      <c r="W20" s="155">
        <v>2</v>
      </c>
      <c r="X20" s="154">
        <v>14</v>
      </c>
      <c r="Y20" s="155">
        <v>0</v>
      </c>
      <c r="Z20" s="154">
        <v>3</v>
      </c>
      <c r="AA20" s="155">
        <v>1</v>
      </c>
      <c r="AB20" s="154">
        <v>9</v>
      </c>
      <c r="AC20" s="153">
        <v>2</v>
      </c>
      <c r="AD20" s="167">
        <v>13</v>
      </c>
      <c r="AE20" s="151">
        <v>0</v>
      </c>
      <c r="AF20" s="156">
        <v>4</v>
      </c>
      <c r="AG20" s="153">
        <v>2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4</v>
      </c>
      <c r="BB20" s="162">
        <f t="shared" si="17"/>
        <v>11</v>
      </c>
      <c r="BC20" s="162">
        <f t="shared" si="18"/>
        <v>9</v>
      </c>
      <c r="BD20" s="163">
        <f t="shared" si="19"/>
        <v>11</v>
      </c>
      <c r="BE20" s="162">
        <f t="shared" si="20"/>
        <v>11</v>
      </c>
      <c r="BF20" s="162">
        <f t="shared" si="21"/>
        <v>9</v>
      </c>
      <c r="BG20" s="162">
        <f t="shared" si="22"/>
        <v>5</v>
      </c>
      <c r="BH20" s="162">
        <f t="shared" si="23"/>
        <v>12</v>
      </c>
      <c r="BI20" s="162">
        <f t="shared" si="24"/>
        <v>0</v>
      </c>
      <c r="BJ20" s="162">
        <f t="shared" si="25"/>
        <v>0</v>
      </c>
      <c r="BK20" s="162">
        <f t="shared" si="26"/>
        <v>0</v>
      </c>
      <c r="BL20" s="164">
        <f t="shared" si="31"/>
        <v>72</v>
      </c>
      <c r="BM20" s="158">
        <f t="shared" si="32"/>
        <v>0</v>
      </c>
      <c r="BN20" s="158">
        <f t="shared" si="33"/>
        <v>12</v>
      </c>
      <c r="BO20" s="165">
        <f t="shared" si="28"/>
        <v>72</v>
      </c>
      <c r="BP20" s="86"/>
    </row>
    <row r="21" spans="1:68" ht="14.25" hidden="1" customHeight="1" x14ac:dyDescent="0.2">
      <c r="A21" s="172">
        <v>99</v>
      </c>
      <c r="B21" s="173"/>
      <c r="C21" s="174"/>
      <c r="D21" s="175"/>
      <c r="E21" s="176"/>
      <c r="F21" s="177"/>
      <c r="G21" s="178">
        <v>0</v>
      </c>
      <c r="H21" s="179"/>
      <c r="I21" s="180"/>
      <c r="J21" s="181"/>
      <c r="K21" s="182"/>
      <c r="L21" s="183"/>
      <c r="M21" s="184"/>
      <c r="N21" s="180"/>
      <c r="O21" s="180"/>
      <c r="P21" s="185"/>
      <c r="Q21" s="186"/>
      <c r="R21" s="185"/>
      <c r="S21" s="186"/>
      <c r="T21" s="185"/>
      <c r="U21" s="186"/>
      <c r="V21" s="185"/>
      <c r="W21" s="186"/>
      <c r="X21" s="185"/>
      <c r="Y21" s="186"/>
      <c r="Z21" s="185"/>
      <c r="AA21" s="186"/>
      <c r="AB21" s="185"/>
      <c r="AC21" s="186"/>
      <c r="AD21" s="185"/>
      <c r="AE21" s="186"/>
      <c r="AF21" s="185"/>
      <c r="AG21" s="186"/>
      <c r="AH21" s="185"/>
      <c r="AI21" s="186"/>
      <c r="AJ21" s="185"/>
      <c r="AK21" s="186"/>
      <c r="AL21" s="126"/>
      <c r="AM21" s="127"/>
      <c r="AN21" s="126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80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9"/>
      <c r="BM21" s="190"/>
      <c r="BN21" s="190"/>
      <c r="BO21" s="189"/>
      <c r="BP21" s="86"/>
    </row>
    <row r="22" spans="1:68" ht="14.25" hidden="1" customHeight="1" x14ac:dyDescent="0.2">
      <c r="A22" s="191">
        <f>IF(B5=0,0,COUNTA(A5:A20)+1)</f>
        <v>17</v>
      </c>
      <c r="B22" s="85"/>
      <c r="C22" s="192"/>
      <c r="D22" s="193"/>
      <c r="E22" s="194"/>
      <c r="F22" s="177"/>
      <c r="G22" s="195"/>
      <c r="H22" s="179"/>
      <c r="I22" s="195"/>
      <c r="J22" s="181"/>
      <c r="K22" s="182"/>
      <c r="L22" s="183"/>
      <c r="M22" s="184"/>
      <c r="N22" s="180"/>
      <c r="O22" s="180"/>
      <c r="P22" s="185"/>
      <c r="Q22" s="186"/>
      <c r="R22" s="185"/>
      <c r="S22" s="186"/>
      <c r="T22" s="196"/>
      <c r="U22" s="186"/>
      <c r="V22" s="196"/>
      <c r="W22" s="186"/>
      <c r="X22" s="196"/>
      <c r="Y22" s="186"/>
      <c r="Z22" s="196"/>
      <c r="AA22" s="186"/>
      <c r="AB22" s="196"/>
      <c r="AC22" s="186"/>
      <c r="AD22" s="185"/>
      <c r="AE22" s="186"/>
      <c r="AF22" s="196"/>
      <c r="AG22" s="186"/>
      <c r="AH22" s="196"/>
      <c r="AI22" s="186"/>
      <c r="AJ22" s="185"/>
      <c r="AK22" s="186"/>
      <c r="AL22" s="126"/>
      <c r="AM22" s="127"/>
      <c r="AN22" s="126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80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9"/>
      <c r="BM22" s="190"/>
      <c r="BN22" s="190"/>
      <c r="BO22" s="189"/>
      <c r="BP22" s="86"/>
    </row>
    <row r="23" spans="1:68" ht="14.25" customHeight="1" x14ac:dyDescent="0.2">
      <c r="A23" s="197">
        <f>IF(B5=0,0,COUNTA(A5:A20))</f>
        <v>16</v>
      </c>
      <c r="B23" s="198"/>
      <c r="C23" s="199"/>
      <c r="D23" s="199"/>
      <c r="E23" s="199"/>
      <c r="F23" s="177"/>
      <c r="G23" s="200"/>
      <c r="H23" s="201"/>
      <c r="I23" s="201"/>
      <c r="J23" s="201"/>
      <c r="K23" s="182"/>
      <c r="L23" s="201"/>
      <c r="M23" s="201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202"/>
      <c r="AM23" s="202"/>
      <c r="AN23" s="202"/>
      <c r="AO23" s="190"/>
      <c r="AP23" s="203"/>
      <c r="AQ23" s="203"/>
      <c r="AR23" s="190"/>
      <c r="AS23" s="190"/>
      <c r="AT23" s="190"/>
      <c r="AU23" s="190"/>
      <c r="AV23" s="190"/>
      <c r="AW23" s="190"/>
      <c r="AX23" s="190"/>
      <c r="AY23" s="203"/>
      <c r="AZ23" s="80"/>
      <c r="BA23" s="80"/>
      <c r="BB23" s="80"/>
      <c r="BC23" s="85"/>
      <c r="BD23" s="85"/>
      <c r="BE23" s="203"/>
      <c r="BF23" s="188"/>
      <c r="BG23" s="203"/>
      <c r="BH23" s="203"/>
      <c r="BI23" s="203"/>
      <c r="BJ23" s="203"/>
      <c r="BK23" s="203"/>
      <c r="BL23" s="203"/>
      <c r="BM23" s="190"/>
      <c r="BN23" s="203"/>
      <c r="BO23" s="85"/>
      <c r="BP23" s="86"/>
    </row>
    <row r="24" spans="1:68" x14ac:dyDescent="0.2">
      <c r="A24" s="374"/>
      <c r="B24" s="173"/>
      <c r="C24" s="199"/>
      <c r="D24" s="199"/>
      <c r="E24" s="199"/>
      <c r="F24" s="177"/>
      <c r="G24" s="200"/>
      <c r="H24" s="201"/>
      <c r="I24" s="201"/>
      <c r="J24" s="201"/>
      <c r="K24" s="182"/>
      <c r="L24" s="201"/>
      <c r="M24" s="201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202"/>
      <c r="AM24" s="202"/>
      <c r="AN24" s="202"/>
      <c r="AO24" s="190"/>
      <c r="AP24" s="203"/>
      <c r="AQ24" s="203"/>
      <c r="AR24" s="190"/>
      <c r="AS24" s="190"/>
      <c r="AT24" s="190"/>
      <c r="AU24" s="190"/>
      <c r="AV24" s="190"/>
      <c r="AW24" s="190"/>
      <c r="AX24" s="190"/>
      <c r="AY24" s="203"/>
      <c r="AZ24" s="80"/>
      <c r="BA24" s="80"/>
      <c r="BB24" s="80"/>
      <c r="BC24" s="85"/>
      <c r="BD24" s="85"/>
      <c r="BE24" s="203"/>
      <c r="BF24" s="188"/>
      <c r="BG24" s="203"/>
      <c r="BH24" s="203"/>
      <c r="BI24" s="203"/>
      <c r="BJ24" s="203"/>
      <c r="BK24" s="203"/>
      <c r="BL24" s="203"/>
      <c r="BM24" s="190"/>
      <c r="BN24" s="203"/>
      <c r="BO24" s="85"/>
      <c r="BP24" s="86"/>
    </row>
    <row r="25" spans="1:68" x14ac:dyDescent="0.2">
      <c r="A25" s="375"/>
      <c r="B25" s="376"/>
      <c r="C25" s="199"/>
      <c r="D25" s="199"/>
      <c r="E25" s="199"/>
      <c r="F25" s="80"/>
      <c r="G25" s="200"/>
      <c r="H25" s="201"/>
      <c r="I25" s="201"/>
      <c r="J25" s="201"/>
      <c r="K25" s="201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85"/>
      <c r="AP25" s="85"/>
      <c r="AQ25" s="85"/>
      <c r="AR25" s="190"/>
      <c r="AS25" s="190"/>
      <c r="AT25" s="190"/>
      <c r="AU25" s="190"/>
      <c r="AV25" s="190"/>
      <c r="AW25" s="190"/>
      <c r="AX25" s="190"/>
      <c r="AY25" s="85"/>
      <c r="AZ25" s="80"/>
      <c r="BA25" s="80"/>
      <c r="BB25" s="80"/>
      <c r="BC25" s="85"/>
      <c r="BD25" s="85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85"/>
      <c r="BP25" s="86"/>
    </row>
    <row r="26" spans="1:68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8"/>
      <c r="AM26" s="88"/>
      <c r="AN26" s="88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205"/>
    </row>
    <row r="27" spans="1:68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8"/>
      <c r="AM27" s="88"/>
      <c r="AN27" s="88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205"/>
    </row>
    <row r="28" spans="1:68" x14ac:dyDescent="0.2">
      <c r="A28" s="80"/>
      <c r="B28" s="80"/>
      <c r="C28" s="204"/>
      <c r="D28" s="80"/>
      <c r="E28" s="80"/>
      <c r="F28" s="80"/>
      <c r="G28" s="80"/>
      <c r="H28" s="80"/>
      <c r="I28" s="80"/>
      <c r="J28" s="80"/>
      <c r="K28" s="80"/>
      <c r="L28" s="80"/>
      <c r="M28" s="204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8"/>
      <c r="AM28" s="88"/>
      <c r="AN28" s="88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205"/>
    </row>
    <row r="29" spans="1:68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8"/>
      <c r="AM29" s="88"/>
      <c r="AN29" s="88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205"/>
    </row>
    <row r="30" spans="1:68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8"/>
      <c r="AM30" s="88"/>
      <c r="AN30" s="88"/>
    </row>
    <row r="31" spans="1:68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8"/>
      <c r="AM31" s="88"/>
      <c r="AN31" s="88"/>
    </row>
    <row r="32" spans="1:68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</sheetData>
  <protectedRanges>
    <protectedRange sqref="L5:L22" name="Diapazons4"/>
    <protectedRange sqref="P5:AK21" name="Diapazons2"/>
    <protectedRange sqref="A3 B21:D21 A23 B24 K21:K24 L21:L22 K5:L20 G5:G21 A5:D20" name="Diapazons1"/>
    <protectedRange sqref="Q3 J5:J22" name="Diapazons3"/>
    <protectedRange sqref="A1" name="Diapazons1_6_1_1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0">
    <cfRule type="expression" dxfId="446" priority="1" stopIfTrue="1">
      <formula>A5=0</formula>
    </cfRule>
  </conditionalFormatting>
  <conditionalFormatting sqref="F5:F22">
    <cfRule type="expression" dxfId="445" priority="3" stopIfTrue="1">
      <formula>A5=0</formula>
    </cfRule>
  </conditionalFormatting>
  <conditionalFormatting sqref="H5:H20">
    <cfRule type="expression" dxfId="444" priority="4" stopIfTrue="1">
      <formula>A5=0</formula>
    </cfRule>
  </conditionalFormatting>
  <conditionalFormatting sqref="P5:P20">
    <cfRule type="expression" dxfId="443" priority="5" stopIfTrue="1">
      <formula>A5=0</formula>
    </cfRule>
    <cfRule type="expression" dxfId="442" priority="6" stopIfTrue="1">
      <formula>P5=99</formula>
    </cfRule>
  </conditionalFormatting>
  <conditionalFormatting sqref="M5:M20">
    <cfRule type="expression" dxfId="441" priority="7" stopIfTrue="1">
      <formula>A5=0</formula>
    </cfRule>
  </conditionalFormatting>
  <conditionalFormatting sqref="N5:N20">
    <cfRule type="expression" dxfId="440" priority="8" stopIfTrue="1">
      <formula>A5=0</formula>
    </cfRule>
  </conditionalFormatting>
  <conditionalFormatting sqref="O5:O20">
    <cfRule type="expression" dxfId="439" priority="9" stopIfTrue="1">
      <formula>A5=0</formula>
    </cfRule>
  </conditionalFormatting>
  <conditionalFormatting sqref="Q5:Q20">
    <cfRule type="expression" dxfId="438" priority="10" stopIfTrue="1">
      <formula>A5=0</formula>
    </cfRule>
  </conditionalFormatting>
  <conditionalFormatting sqref="S5:S20">
    <cfRule type="expression" dxfId="437" priority="11" stopIfTrue="1">
      <formula>A5=0</formula>
    </cfRule>
  </conditionalFormatting>
  <conditionalFormatting sqref="U5:U20">
    <cfRule type="expression" dxfId="436" priority="12" stopIfTrue="1">
      <formula>A5=0</formula>
    </cfRule>
  </conditionalFormatting>
  <conditionalFormatting sqref="W5:W20">
    <cfRule type="expression" dxfId="435" priority="13" stopIfTrue="1">
      <formula>A5=0</formula>
    </cfRule>
  </conditionalFormatting>
  <conditionalFormatting sqref="Y5:Y20">
    <cfRule type="expression" dxfId="434" priority="14" stopIfTrue="1">
      <formula>A5=0</formula>
    </cfRule>
  </conditionalFormatting>
  <conditionalFormatting sqref="AA5:AA20">
    <cfRule type="expression" dxfId="433" priority="15" stopIfTrue="1">
      <formula>A5=0</formula>
    </cfRule>
  </conditionalFormatting>
  <conditionalFormatting sqref="B5:B20">
    <cfRule type="expression" dxfId="432" priority="16" stopIfTrue="1">
      <formula>J5=1</formula>
    </cfRule>
    <cfRule type="expression" dxfId="431" priority="17" stopIfTrue="1">
      <formula>J5=2</formula>
    </cfRule>
    <cfRule type="expression" dxfId="430" priority="18" stopIfTrue="1">
      <formula>J5=3</formula>
    </cfRule>
  </conditionalFormatting>
  <conditionalFormatting sqref="AC5:AC20">
    <cfRule type="expression" dxfId="429" priority="23" stopIfTrue="1">
      <formula>A5=0</formula>
    </cfRule>
  </conditionalFormatting>
  <conditionalFormatting sqref="AE5:AE20">
    <cfRule type="expression" dxfId="428" priority="24" stopIfTrue="1">
      <formula>A5=0</formula>
    </cfRule>
  </conditionalFormatting>
  <conditionalFormatting sqref="AG5:AG20">
    <cfRule type="expression" dxfId="427" priority="25" stopIfTrue="1">
      <formula>A5=0</formula>
    </cfRule>
  </conditionalFormatting>
  <conditionalFormatting sqref="AI5:AI20">
    <cfRule type="expression" dxfId="426" priority="26" stopIfTrue="1">
      <formula>A5=0</formula>
    </cfRule>
  </conditionalFormatting>
  <conditionalFormatting sqref="AK5:AK20">
    <cfRule type="expression" dxfId="425" priority="27" stopIfTrue="1">
      <formula>A5=0</formula>
    </cfRule>
  </conditionalFormatting>
  <conditionalFormatting sqref="I5:I20">
    <cfRule type="expression" dxfId="424" priority="28" stopIfTrue="1">
      <formula>A5=0</formula>
    </cfRule>
    <cfRule type="expression" dxfId="423" priority="29" stopIfTrue="1">
      <formula>I5&gt;150</formula>
    </cfRule>
    <cfRule type="expression" dxfId="422" priority="30" stopIfTrue="1">
      <formula>I5&lt;-150</formula>
    </cfRule>
  </conditionalFormatting>
  <conditionalFormatting sqref="R5:R20">
    <cfRule type="expression" dxfId="421" priority="31" stopIfTrue="1">
      <formula>A5=0</formula>
    </cfRule>
    <cfRule type="expression" dxfId="420" priority="32" stopIfTrue="1">
      <formula>R5=99</formula>
    </cfRule>
  </conditionalFormatting>
  <conditionalFormatting sqref="T5:T20">
    <cfRule type="expression" dxfId="419" priority="33" stopIfTrue="1">
      <formula>A5=0</formula>
    </cfRule>
    <cfRule type="expression" dxfId="418" priority="34" stopIfTrue="1">
      <formula>T5=99</formula>
    </cfRule>
  </conditionalFormatting>
  <conditionalFormatting sqref="V5:V20">
    <cfRule type="expression" dxfId="417" priority="35" stopIfTrue="1">
      <formula>A5=0</formula>
    </cfRule>
    <cfRule type="expression" dxfId="416" priority="36" stopIfTrue="1">
      <formula>V5=99</formula>
    </cfRule>
  </conditionalFormatting>
  <conditionalFormatting sqref="X5:X20">
    <cfRule type="expression" dxfId="415" priority="37" stopIfTrue="1">
      <formula>A5=0</formula>
    </cfRule>
    <cfRule type="expression" dxfId="414" priority="38" stopIfTrue="1">
      <formula>X5=99</formula>
    </cfRule>
  </conditionalFormatting>
  <conditionalFormatting sqref="Z5:Z20">
    <cfRule type="expression" dxfId="413" priority="39" stopIfTrue="1">
      <formula>A5=0</formula>
    </cfRule>
    <cfRule type="expression" dxfId="412" priority="40" stopIfTrue="1">
      <formula>Z5=99</formula>
    </cfRule>
  </conditionalFormatting>
  <conditionalFormatting sqref="AB5:AB20">
    <cfRule type="expression" dxfId="411" priority="41" stopIfTrue="1">
      <formula>A5=0</formula>
    </cfRule>
    <cfRule type="expression" dxfId="410" priority="42" stopIfTrue="1">
      <formula>AB5=99</formula>
    </cfRule>
  </conditionalFormatting>
  <conditionalFormatting sqref="AD5:AD20">
    <cfRule type="expression" dxfId="409" priority="43" stopIfTrue="1">
      <formula>A5=0</formula>
    </cfRule>
    <cfRule type="expression" dxfId="408" priority="44" stopIfTrue="1">
      <formula>AD5=99</formula>
    </cfRule>
  </conditionalFormatting>
  <conditionalFormatting sqref="AF5:AF20">
    <cfRule type="expression" dxfId="407" priority="45" stopIfTrue="1">
      <formula>A5=0</formula>
    </cfRule>
    <cfRule type="expression" dxfId="406" priority="46" stopIfTrue="1">
      <formula>AF5=99</formula>
    </cfRule>
  </conditionalFormatting>
  <conditionalFormatting sqref="AH5:AH20">
    <cfRule type="expression" dxfId="405" priority="47" stopIfTrue="1">
      <formula>A5=0</formula>
    </cfRule>
    <cfRule type="expression" dxfId="404" priority="48" stopIfTrue="1">
      <formula>AH5=99</formula>
    </cfRule>
  </conditionalFormatting>
  <conditionalFormatting sqref="AJ5:AJ20">
    <cfRule type="expression" dxfId="403" priority="49" stopIfTrue="1">
      <formula>A5=0</formula>
    </cfRule>
    <cfRule type="expression" dxfId="402" priority="50" stopIfTrue="1">
      <formula>AJ5=99</formula>
    </cfRule>
  </conditionalFormatting>
  <conditionalFormatting sqref="AO5:AO20">
    <cfRule type="expression" dxfId="401" priority="51" stopIfTrue="1">
      <formula>A5=0</formula>
    </cfRule>
  </conditionalFormatting>
  <conditionalFormatting sqref="AP5:AP20">
    <cfRule type="expression" dxfId="400" priority="52" stopIfTrue="1">
      <formula>A5=0</formula>
    </cfRule>
  </conditionalFormatting>
  <conditionalFormatting sqref="AQ5:AQ20">
    <cfRule type="expression" dxfId="399" priority="53" stopIfTrue="1">
      <formula>A5=0</formula>
    </cfRule>
  </conditionalFormatting>
  <conditionalFormatting sqref="AR5:AR20">
    <cfRule type="expression" dxfId="398" priority="54" stopIfTrue="1">
      <formula>A5=0</formula>
    </cfRule>
  </conditionalFormatting>
  <conditionalFormatting sqref="AS5:AS20">
    <cfRule type="expression" dxfId="397" priority="55" stopIfTrue="1">
      <formula>A5=0</formula>
    </cfRule>
  </conditionalFormatting>
  <conditionalFormatting sqref="AT5:AT20">
    <cfRule type="expression" dxfId="396" priority="56" stopIfTrue="1">
      <formula>A5=0</formula>
    </cfRule>
  </conditionalFormatting>
  <conditionalFormatting sqref="AU5:AU20">
    <cfRule type="expression" dxfId="395" priority="57" stopIfTrue="1">
      <formula>A5=0</formula>
    </cfRule>
  </conditionalFormatting>
  <conditionalFormatting sqref="AV5:AV20">
    <cfRule type="expression" dxfId="394" priority="58" stopIfTrue="1">
      <formula>A5=0</formula>
    </cfRule>
  </conditionalFormatting>
  <conditionalFormatting sqref="AW5:AW20">
    <cfRule type="expression" dxfId="393" priority="59" stopIfTrue="1">
      <formula>A5=0</formula>
    </cfRule>
  </conditionalFormatting>
  <conditionalFormatting sqref="AX5:AX20">
    <cfRule type="expression" dxfId="392" priority="60" stopIfTrue="1">
      <formula>A5=0</formula>
    </cfRule>
  </conditionalFormatting>
  <conditionalFormatting sqref="AY5:AY20">
    <cfRule type="expression" dxfId="391" priority="61" stopIfTrue="1">
      <formula>A5=0</formula>
    </cfRule>
  </conditionalFormatting>
  <conditionalFormatting sqref="BA5:BA20">
    <cfRule type="expression" dxfId="390" priority="62" stopIfTrue="1">
      <formula>A5=0</formula>
    </cfRule>
  </conditionalFormatting>
  <conditionalFormatting sqref="BB5:BB20">
    <cfRule type="expression" dxfId="389" priority="63" stopIfTrue="1">
      <formula>A5=0</formula>
    </cfRule>
  </conditionalFormatting>
  <conditionalFormatting sqref="BC5:BC20">
    <cfRule type="expression" dxfId="388" priority="64" stopIfTrue="1">
      <formula>A5=0</formula>
    </cfRule>
  </conditionalFormatting>
  <conditionalFormatting sqref="BD5:BD20">
    <cfRule type="expression" dxfId="387" priority="65" stopIfTrue="1">
      <formula>A5=0</formula>
    </cfRule>
  </conditionalFormatting>
  <conditionalFormatting sqref="BE5:BE20">
    <cfRule type="expression" dxfId="386" priority="66" stopIfTrue="1">
      <formula>A5=0</formula>
    </cfRule>
  </conditionalFormatting>
  <conditionalFormatting sqref="BF5:BF20">
    <cfRule type="expression" dxfId="385" priority="67" stopIfTrue="1">
      <formula>A5=0</formula>
    </cfRule>
  </conditionalFormatting>
  <conditionalFormatting sqref="BG5:BG20">
    <cfRule type="expression" dxfId="384" priority="68" stopIfTrue="1">
      <formula>A5=0</formula>
    </cfRule>
  </conditionalFormatting>
  <conditionalFormatting sqref="BH5:BH20">
    <cfRule type="expression" dxfId="383" priority="69" stopIfTrue="1">
      <formula>A5=0</formula>
    </cfRule>
  </conditionalFormatting>
  <conditionalFormatting sqref="BI5:BI20">
    <cfRule type="expression" dxfId="382" priority="70" stopIfTrue="1">
      <formula>A5=0</formula>
    </cfRule>
  </conditionalFormatting>
  <conditionalFormatting sqref="BJ5:BJ20">
    <cfRule type="expression" dxfId="381" priority="71" stopIfTrue="1">
      <formula>A5=0</formula>
    </cfRule>
  </conditionalFormatting>
  <conditionalFormatting sqref="BK5:BK20">
    <cfRule type="expression" dxfId="380" priority="72" stopIfTrue="1">
      <formula>A5=0</formula>
    </cfRule>
  </conditionalFormatting>
  <conditionalFormatting sqref="BL5:BL20">
    <cfRule type="expression" dxfId="379" priority="73" stopIfTrue="1">
      <formula>A5=0</formula>
    </cfRule>
  </conditionalFormatting>
  <conditionalFormatting sqref="BM5:BM20">
    <cfRule type="expression" dxfId="378" priority="74" stopIfTrue="1">
      <formula>A5=0</formula>
    </cfRule>
  </conditionalFormatting>
  <conditionalFormatting sqref="BN5:BN20">
    <cfRule type="expression" dxfId="377" priority="75" stopIfTrue="1">
      <formula>A5=0</formula>
    </cfRule>
  </conditionalFormatting>
  <conditionalFormatting sqref="BO5:BO20">
    <cfRule type="expression" dxfId="376" priority="76" stopIfTrue="1">
      <formula>A5=0</formula>
    </cfRule>
  </conditionalFormatting>
  <conditionalFormatting sqref="K5:K20">
    <cfRule type="expression" dxfId="375" priority="77" stopIfTrue="1">
      <formula>A5=0</formula>
    </cfRule>
  </conditionalFormatting>
  <conditionalFormatting sqref="Q3:AK3">
    <cfRule type="expression" dxfId="374" priority="2" stopIfTrue="1">
      <formula>$Q$3=0</formula>
    </cfRule>
  </conditionalFormatting>
  <conditionalFormatting sqref="J5:J20">
    <cfRule type="cellIs" dxfId="373" priority="19" stopIfTrue="1" operator="equal">
      <formula>1</formula>
    </cfRule>
    <cfRule type="cellIs" dxfId="372" priority="20" stopIfTrue="1" operator="equal">
      <formula>2</formula>
    </cfRule>
    <cfRule type="cellIs" dxfId="371" priority="21" stopIfTrue="1" operator="equal">
      <formula>3</formula>
    </cfRule>
  </conditionalFormatting>
  <conditionalFormatting sqref="H3">
    <cfRule type="cellIs" dxfId="370" priority="2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O40"/>
  <sheetViews>
    <sheetView workbookViewId="0">
      <selection activeCell="R22" sqref="R22"/>
    </sheetView>
  </sheetViews>
  <sheetFormatPr defaultRowHeight="15" x14ac:dyDescent="0.25"/>
  <cols>
    <col min="9" max="9" width="2.28515625" customWidth="1"/>
  </cols>
  <sheetData>
    <row r="35" spans="1:15" x14ac:dyDescent="0.25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</row>
    <row r="36" spans="1:15" x14ac:dyDescent="0.25">
      <c r="A36" s="213"/>
      <c r="B36" s="210"/>
      <c r="C36" s="210"/>
      <c r="D36" s="210"/>
      <c r="E36" s="210"/>
      <c r="F36" s="210"/>
      <c r="G36" s="210"/>
      <c r="H36" s="214"/>
      <c r="I36" s="215"/>
      <c r="J36" s="216"/>
      <c r="K36" s="214"/>
      <c r="L36" s="215"/>
      <c r="M36" s="216"/>
      <c r="N36" s="214"/>
      <c r="O36" s="215"/>
    </row>
    <row r="37" spans="1:15" x14ac:dyDescent="0.25">
      <c r="A37" s="213"/>
      <c r="B37" s="210"/>
      <c r="C37" s="210"/>
      <c r="D37" s="210"/>
      <c r="E37" s="210"/>
      <c r="F37" s="210"/>
      <c r="G37" s="210"/>
      <c r="H37" s="214"/>
      <c r="I37" s="210"/>
      <c r="J37" s="216"/>
      <c r="K37" s="214"/>
      <c r="L37" s="215"/>
      <c r="M37" s="216"/>
      <c r="N37" s="214"/>
      <c r="O37" s="215"/>
    </row>
    <row r="38" spans="1:15" x14ac:dyDescent="0.25">
      <c r="A38" s="213"/>
      <c r="B38" s="210"/>
      <c r="C38" s="210"/>
      <c r="D38" s="210"/>
      <c r="E38" s="210"/>
      <c r="F38" s="210"/>
      <c r="G38" s="210"/>
      <c r="H38" s="214"/>
      <c r="I38" s="215"/>
      <c r="J38" s="216"/>
      <c r="K38" s="214"/>
      <c r="L38" s="215"/>
      <c r="M38" s="216"/>
      <c r="N38" s="214"/>
      <c r="O38" s="215"/>
    </row>
    <row r="39" spans="1:15" x14ac:dyDescent="0.25">
      <c r="A39" s="213"/>
      <c r="B39" s="210"/>
      <c r="C39" s="210"/>
      <c r="D39" s="210"/>
      <c r="E39" s="210"/>
      <c r="F39" s="210"/>
      <c r="G39" s="210"/>
      <c r="H39" s="214"/>
      <c r="I39" s="215"/>
      <c r="J39" s="216"/>
      <c r="K39" s="214"/>
      <c r="L39" s="215"/>
      <c r="M39" s="216"/>
      <c r="N39" s="214"/>
      <c r="O39" s="215"/>
    </row>
    <row r="40" spans="1:15" x14ac:dyDescent="0.25">
      <c r="A40" s="217" t="s">
        <v>222</v>
      </c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6"/>
      <c r="N40" s="214"/>
      <c r="O40" s="215"/>
    </row>
  </sheetData>
  <protectedRanges>
    <protectedRange sqref="N36:N40" name="Diapazons4_1_1"/>
    <protectedRange sqref="I36:I40 M36:N40 A36:F40" name="Diapazons1_9_2_1_1_1_1"/>
    <protectedRange sqref="L36:L40" name="Diapazons3_1_1_1"/>
  </protectedRanges>
  <conditionalFormatting sqref="G36:G39">
    <cfRule type="expression" dxfId="369" priority="89" stopIfTrue="1">
      <formula>A36=0</formula>
    </cfRule>
  </conditionalFormatting>
  <conditionalFormatting sqref="H36:H39">
    <cfRule type="expression" dxfId="368" priority="88" stopIfTrue="1">
      <formula>A36=0</formula>
    </cfRule>
  </conditionalFormatting>
  <conditionalFormatting sqref="J36:J39">
    <cfRule type="expression" dxfId="367" priority="87" stopIfTrue="1">
      <formula>A36=0</formula>
    </cfRule>
  </conditionalFormatting>
  <conditionalFormatting sqref="O36:O40">
    <cfRule type="expression" dxfId="366" priority="84" stopIfTrue="1">
      <formula>A36=0</formula>
    </cfRule>
  </conditionalFormatting>
  <conditionalFormatting sqref="D36:D39">
    <cfRule type="expression" dxfId="365" priority="77" stopIfTrue="1">
      <formula>L36=1</formula>
    </cfRule>
    <cfRule type="expression" dxfId="364" priority="78" stopIfTrue="1">
      <formula>L36=2</formula>
    </cfRule>
    <cfRule type="expression" dxfId="363" priority="79" stopIfTrue="1">
      <formula>L36=3</formula>
    </cfRule>
  </conditionalFormatting>
  <conditionalFormatting sqref="M36:M40">
    <cfRule type="expression" dxfId="362" priority="68" stopIfTrue="1">
      <formula>A36=0</formula>
    </cfRule>
  </conditionalFormatting>
  <conditionalFormatting sqref="L36:L39">
    <cfRule type="cellIs" dxfId="361" priority="65" stopIfTrue="1" operator="equal">
      <formula>1</formula>
    </cfRule>
    <cfRule type="cellIs" dxfId="360" priority="66" stopIfTrue="1" operator="equal">
      <formula>2</formula>
    </cfRule>
    <cfRule type="cellIs" dxfId="359" priority="67" stopIfTrue="1" operator="equal">
      <formula>3</formula>
    </cfRule>
  </conditionalFormatting>
  <conditionalFormatting sqref="G36:G38">
    <cfRule type="expression" dxfId="358" priority="64" stopIfTrue="1">
      <formula>A36=0</formula>
    </cfRule>
  </conditionalFormatting>
  <conditionalFormatting sqref="H36:H39">
    <cfRule type="expression" dxfId="357" priority="63" stopIfTrue="1">
      <formula>A36=0</formula>
    </cfRule>
  </conditionalFormatting>
  <conditionalFormatting sqref="J36:J38">
    <cfRule type="expression" dxfId="356" priority="62" stopIfTrue="1">
      <formula>A36=0</formula>
    </cfRule>
  </conditionalFormatting>
  <conditionalFormatting sqref="O36:O38">
    <cfRule type="expression" dxfId="355" priority="59" stopIfTrue="1">
      <formula>A36=0</formula>
    </cfRule>
  </conditionalFormatting>
  <conditionalFormatting sqref="D36:D38">
    <cfRule type="expression" dxfId="354" priority="50" stopIfTrue="1">
      <formula>L36=1</formula>
    </cfRule>
    <cfRule type="expression" dxfId="353" priority="51" stopIfTrue="1">
      <formula>L36=2</formula>
    </cfRule>
    <cfRule type="expression" dxfId="352" priority="52" stopIfTrue="1">
      <formula>L36=3</formula>
    </cfRule>
  </conditionalFormatting>
  <conditionalFormatting sqref="M36:M38">
    <cfRule type="expression" dxfId="351" priority="41" stopIfTrue="1">
      <formula>A36=0</formula>
    </cfRule>
  </conditionalFormatting>
  <conditionalFormatting sqref="G36:G39">
    <cfRule type="expression" dxfId="350" priority="40" stopIfTrue="1">
      <formula>A36=0</formula>
    </cfRule>
  </conditionalFormatting>
  <conditionalFormatting sqref="H36:H39">
    <cfRule type="expression" dxfId="349" priority="39" stopIfTrue="1">
      <formula>A36=0</formula>
    </cfRule>
  </conditionalFormatting>
  <conditionalFormatting sqref="J36:J39">
    <cfRule type="expression" dxfId="348" priority="38" stopIfTrue="1">
      <formula>A36=0</formula>
    </cfRule>
  </conditionalFormatting>
  <conditionalFormatting sqref="O36:O40">
    <cfRule type="expression" dxfId="347" priority="35" stopIfTrue="1">
      <formula>A36=0</formula>
    </cfRule>
  </conditionalFormatting>
  <conditionalFormatting sqref="D36:D39">
    <cfRule type="expression" dxfId="346" priority="26" stopIfTrue="1">
      <formula>L36=1</formula>
    </cfRule>
    <cfRule type="expression" dxfId="345" priority="27" stopIfTrue="1">
      <formula>L36=2</formula>
    </cfRule>
    <cfRule type="expression" dxfId="344" priority="28" stopIfTrue="1">
      <formula>L36=3</formula>
    </cfRule>
  </conditionalFormatting>
  <conditionalFormatting sqref="M36:M40">
    <cfRule type="expression" dxfId="343" priority="17" stopIfTrue="1">
      <formula>A36=0</formula>
    </cfRule>
  </conditionalFormatting>
  <conditionalFormatting sqref="F37">
    <cfRule type="expression" dxfId="342" priority="15" stopIfTrue="1">
      <formula>A37=0</formula>
    </cfRule>
  </conditionalFormatting>
  <conditionalFormatting sqref="I37">
    <cfRule type="expression" dxfId="341" priority="14" stopIfTrue="1">
      <formula>E37=0</formula>
    </cfRule>
  </conditionalFormatting>
  <conditionalFormatting sqref="E37">
    <cfRule type="expression" dxfId="340" priority="90" stopIfTrue="1">
      <formula>EU35=0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13" workbookViewId="0">
      <selection sqref="A1:AG2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5" customHeight="1" x14ac:dyDescent="0.3">
      <c r="A1" s="414" t="s">
        <v>232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I1" s="80"/>
      <c r="AJ1" s="80"/>
      <c r="AK1" s="80"/>
      <c r="AL1" s="81"/>
      <c r="AM1" s="81"/>
      <c r="AN1" s="81"/>
      <c r="AO1" s="415" t="s">
        <v>192</v>
      </c>
      <c r="AP1" s="416"/>
      <c r="AQ1" s="82">
        <f>SUM(MAX(L5:L22)*2)</f>
        <v>18</v>
      </c>
      <c r="AR1" s="415" t="s">
        <v>193</v>
      </c>
      <c r="AS1" s="416"/>
      <c r="AT1" s="416"/>
      <c r="AU1" s="83">
        <f>SUM(AQ1/100*65)</f>
        <v>11.7</v>
      </c>
      <c r="AV1" s="417" t="s">
        <v>194</v>
      </c>
      <c r="AW1" s="418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1" customHeight="1" x14ac:dyDescent="0.35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22">
        <v>46060</v>
      </c>
      <c r="B3" s="419"/>
      <c r="C3" s="89"/>
      <c r="D3" s="420" t="s">
        <v>196</v>
      </c>
      <c r="E3" s="420"/>
      <c r="F3" s="420"/>
      <c r="G3" s="420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89"/>
      <c r="J3" s="89"/>
      <c r="K3" s="89"/>
      <c r="L3" s="89"/>
      <c r="M3" s="420" t="s">
        <v>197</v>
      </c>
      <c r="N3" s="420"/>
      <c r="O3" s="420"/>
      <c r="P3" s="420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91"/>
      <c r="AM3" s="91"/>
      <c r="AN3" s="91"/>
      <c r="AO3" s="410" t="s">
        <v>198</v>
      </c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80"/>
      <c r="BA3" s="410" t="s">
        <v>199</v>
      </c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25">
        <v>1</v>
      </c>
      <c r="Q4" s="426"/>
      <c r="R4" s="425">
        <v>2</v>
      </c>
      <c r="S4" s="424"/>
      <c r="T4" s="423">
        <v>3</v>
      </c>
      <c r="U4" s="424"/>
      <c r="V4" s="423">
        <v>4</v>
      </c>
      <c r="W4" s="424"/>
      <c r="X4" s="423">
        <v>5</v>
      </c>
      <c r="Y4" s="424"/>
      <c r="Z4" s="423">
        <v>6</v>
      </c>
      <c r="AA4" s="424"/>
      <c r="AB4" s="423">
        <v>7</v>
      </c>
      <c r="AC4" s="424"/>
      <c r="AD4" s="423">
        <v>8</v>
      </c>
      <c r="AE4" s="424"/>
      <c r="AF4" s="423">
        <v>9</v>
      </c>
      <c r="AG4" s="424"/>
      <c r="AH4" s="423">
        <v>10</v>
      </c>
      <c r="AI4" s="424"/>
      <c r="AJ4" s="423">
        <v>11</v>
      </c>
      <c r="AK4" s="424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0</v>
      </c>
      <c r="I5" s="111">
        <f>IF(M5=0,0,G5-M5)</f>
        <v>0</v>
      </c>
      <c r="J5" s="112">
        <v>5</v>
      </c>
      <c r="K5" s="113">
        <v>11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95</v>
      </c>
      <c r="O5" s="116">
        <f t="shared" ref="O5:O22" si="4">BO5</f>
        <v>88</v>
      </c>
      <c r="P5" s="117">
        <v>10</v>
      </c>
      <c r="Q5" s="118">
        <v>2</v>
      </c>
      <c r="R5" s="119">
        <v>15</v>
      </c>
      <c r="S5" s="118">
        <v>2</v>
      </c>
      <c r="T5" s="120">
        <v>14</v>
      </c>
      <c r="U5" s="121">
        <v>0</v>
      </c>
      <c r="V5" s="122">
        <v>4</v>
      </c>
      <c r="W5" s="121">
        <v>1</v>
      </c>
      <c r="X5" s="120">
        <v>17</v>
      </c>
      <c r="Y5" s="121">
        <v>2</v>
      </c>
      <c r="Z5" s="120">
        <v>8</v>
      </c>
      <c r="AA5" s="121">
        <v>1</v>
      </c>
      <c r="AB5" s="120">
        <v>12</v>
      </c>
      <c r="AC5" s="123">
        <v>0</v>
      </c>
      <c r="AD5" s="124">
        <v>18</v>
      </c>
      <c r="AE5" s="125">
        <v>2</v>
      </c>
      <c r="AF5" s="122">
        <v>2</v>
      </c>
      <c r="AG5" s="123">
        <v>1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7</v>
      </c>
      <c r="BB5" s="133">
        <f t="shared" ref="BB5:BB22" si="17">IF(R5=99,0,(LOOKUP($R5,$A$5:$A$24,$K$5:$K$24)))</f>
        <v>10</v>
      </c>
      <c r="BC5" s="133">
        <f t="shared" ref="BC5:BC22" si="18">IF(T5=99,0,(LOOKUP($T5,$A$5:$A$24,$K$5:$K$24)))</f>
        <v>13</v>
      </c>
      <c r="BD5" s="134">
        <f t="shared" ref="BD5:BD22" si="19">IF(V5=99,0,(LOOKUP($V5,$A$5:$A$24,$K$5:$K$24)))</f>
        <v>10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10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9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95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88</v>
      </c>
      <c r="BP5" s="86"/>
    </row>
    <row r="6" spans="1:68" ht="15" x14ac:dyDescent="0.2">
      <c r="A6" s="137">
        <v>2</v>
      </c>
      <c r="B6" s="138" t="s">
        <v>15</v>
      </c>
      <c r="C6" s="223" t="s">
        <v>14</v>
      </c>
      <c r="D6" s="139"/>
      <c r="E6" s="140">
        <f>IF(G6=0,0,IF(G6+F6&lt;1000,1000,G6+F6))</f>
        <v>1030</v>
      </c>
      <c r="F6" s="141">
        <f t="shared" si="0"/>
        <v>30</v>
      </c>
      <c r="G6" s="142">
        <v>1000</v>
      </c>
      <c r="H6" s="143">
        <f t="shared" si="1"/>
        <v>0</v>
      </c>
      <c r="I6" s="144">
        <f>IF(M6=0,0,G6-M6)</f>
        <v>0</v>
      </c>
      <c r="J6" s="171">
        <v>1</v>
      </c>
      <c r="K6" s="146">
        <v>14</v>
      </c>
      <c r="L6" s="147">
        <v>9</v>
      </c>
      <c r="M6" s="148">
        <f t="shared" si="2"/>
        <v>1000</v>
      </c>
      <c r="N6" s="144">
        <f t="shared" si="3"/>
        <v>89</v>
      </c>
      <c r="O6" s="149">
        <f t="shared" si="4"/>
        <v>86</v>
      </c>
      <c r="P6" s="150">
        <v>11</v>
      </c>
      <c r="Q6" s="151">
        <v>2</v>
      </c>
      <c r="R6" s="152">
        <v>9</v>
      </c>
      <c r="S6" s="153">
        <v>1</v>
      </c>
      <c r="T6" s="154">
        <v>8</v>
      </c>
      <c r="U6" s="155">
        <v>2</v>
      </c>
      <c r="V6" s="152">
        <v>14</v>
      </c>
      <c r="W6" s="155">
        <v>2</v>
      </c>
      <c r="X6" s="154">
        <v>3</v>
      </c>
      <c r="Y6" s="155">
        <v>1</v>
      </c>
      <c r="Z6" s="154">
        <v>12</v>
      </c>
      <c r="AA6" s="155">
        <v>1</v>
      </c>
      <c r="AB6" s="154">
        <v>13</v>
      </c>
      <c r="AC6" s="153">
        <v>2</v>
      </c>
      <c r="AD6" s="150">
        <v>17</v>
      </c>
      <c r="AE6" s="151">
        <v>2</v>
      </c>
      <c r="AF6" s="156">
        <v>1</v>
      </c>
      <c r="AG6" s="153">
        <v>1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14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3</v>
      </c>
      <c r="BB6" s="162">
        <f t="shared" si="17"/>
        <v>10</v>
      </c>
      <c r="BC6" s="162">
        <f t="shared" si="18"/>
        <v>10</v>
      </c>
      <c r="BD6" s="163">
        <f t="shared" si="19"/>
        <v>13</v>
      </c>
      <c r="BE6" s="162">
        <f t="shared" si="20"/>
        <v>8</v>
      </c>
      <c r="BF6" s="162">
        <f t="shared" si="21"/>
        <v>13</v>
      </c>
      <c r="BG6" s="162">
        <f t="shared" si="22"/>
        <v>12</v>
      </c>
      <c r="BH6" s="162">
        <f t="shared" si="23"/>
        <v>9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89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3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13</v>
      </c>
      <c r="BO6" s="165">
        <f t="shared" ref="BO6:BO22" si="28">SUM($BL6-$BM6)</f>
        <v>86</v>
      </c>
      <c r="BP6" s="86"/>
    </row>
    <row r="7" spans="1:68" ht="15" x14ac:dyDescent="0.2">
      <c r="A7" s="137">
        <v>3</v>
      </c>
      <c r="B7" s="138" t="s">
        <v>38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0</v>
      </c>
      <c r="I7" s="144">
        <f t="shared" ref="I7:I22" si="30">IF(M7=0,0,G7-M7)</f>
        <v>0</v>
      </c>
      <c r="J7" s="145">
        <v>13</v>
      </c>
      <c r="K7" s="146">
        <v>8</v>
      </c>
      <c r="L7" s="147">
        <v>9</v>
      </c>
      <c r="M7" s="148">
        <f t="shared" si="2"/>
        <v>1000</v>
      </c>
      <c r="N7" s="144">
        <f t="shared" si="3"/>
        <v>89</v>
      </c>
      <c r="O7" s="149">
        <f t="shared" si="4"/>
        <v>89</v>
      </c>
      <c r="P7" s="150">
        <v>12</v>
      </c>
      <c r="Q7" s="151">
        <v>1</v>
      </c>
      <c r="R7" s="152">
        <v>8</v>
      </c>
      <c r="S7" s="153">
        <v>0</v>
      </c>
      <c r="T7" s="154">
        <v>16</v>
      </c>
      <c r="U7" s="155">
        <v>2</v>
      </c>
      <c r="V7" s="152">
        <v>9</v>
      </c>
      <c r="W7" s="155">
        <v>2</v>
      </c>
      <c r="X7" s="154">
        <v>2</v>
      </c>
      <c r="Y7" s="155">
        <v>1</v>
      </c>
      <c r="Z7" s="154">
        <v>14</v>
      </c>
      <c r="AA7" s="155">
        <v>0</v>
      </c>
      <c r="AB7" s="154">
        <v>5</v>
      </c>
      <c r="AC7" s="153">
        <v>1</v>
      </c>
      <c r="AD7" s="150">
        <v>4</v>
      </c>
      <c r="AE7" s="151">
        <v>1</v>
      </c>
      <c r="AF7" s="156">
        <v>15</v>
      </c>
      <c r="AG7" s="153">
        <v>0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8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13</v>
      </c>
      <c r="BB7" s="162">
        <f t="shared" si="17"/>
        <v>10</v>
      </c>
      <c r="BC7" s="162">
        <f t="shared" si="18"/>
        <v>0</v>
      </c>
      <c r="BD7" s="163">
        <f t="shared" si="19"/>
        <v>10</v>
      </c>
      <c r="BE7" s="162">
        <f t="shared" si="20"/>
        <v>14</v>
      </c>
      <c r="BF7" s="162">
        <f t="shared" si="21"/>
        <v>13</v>
      </c>
      <c r="BG7" s="162">
        <f t="shared" si="22"/>
        <v>9</v>
      </c>
      <c r="BH7" s="162">
        <f t="shared" si="23"/>
        <v>10</v>
      </c>
      <c r="BI7" s="162">
        <f t="shared" si="24"/>
        <v>10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89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89</v>
      </c>
      <c r="BP7" s="86"/>
    </row>
    <row r="8" spans="1:68" ht="15" x14ac:dyDescent="0.2">
      <c r="A8" s="137">
        <v>4</v>
      </c>
      <c r="B8" s="138" t="s">
        <v>27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0</v>
      </c>
      <c r="I8" s="144">
        <f t="shared" si="30"/>
        <v>0</v>
      </c>
      <c r="J8" s="145">
        <v>7</v>
      </c>
      <c r="K8" s="146">
        <v>10</v>
      </c>
      <c r="L8" s="147">
        <v>9</v>
      </c>
      <c r="M8" s="148">
        <f t="shared" si="2"/>
        <v>1000</v>
      </c>
      <c r="N8" s="144">
        <f t="shared" si="3"/>
        <v>86</v>
      </c>
      <c r="O8" s="149">
        <f t="shared" si="4"/>
        <v>79</v>
      </c>
      <c r="P8" s="150">
        <v>13</v>
      </c>
      <c r="Q8" s="151">
        <v>1</v>
      </c>
      <c r="R8" s="152">
        <v>17</v>
      </c>
      <c r="S8" s="153">
        <v>1</v>
      </c>
      <c r="T8" s="154">
        <v>10</v>
      </c>
      <c r="U8" s="155">
        <v>2</v>
      </c>
      <c r="V8" s="152">
        <v>1</v>
      </c>
      <c r="W8" s="155">
        <v>1</v>
      </c>
      <c r="X8" s="154">
        <v>12</v>
      </c>
      <c r="Y8" s="155">
        <v>0</v>
      </c>
      <c r="Z8" s="154">
        <v>9</v>
      </c>
      <c r="AA8" s="155">
        <v>1</v>
      </c>
      <c r="AB8" s="154">
        <v>18</v>
      </c>
      <c r="AC8" s="153">
        <v>1</v>
      </c>
      <c r="AD8" s="167">
        <v>3</v>
      </c>
      <c r="AE8" s="151">
        <v>1</v>
      </c>
      <c r="AF8" s="156">
        <v>6</v>
      </c>
      <c r="AG8" s="153">
        <v>2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10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12</v>
      </c>
      <c r="BB8" s="162">
        <f t="shared" si="17"/>
        <v>9</v>
      </c>
      <c r="BC8" s="162">
        <f t="shared" si="18"/>
        <v>7</v>
      </c>
      <c r="BD8" s="163">
        <f t="shared" si="19"/>
        <v>11</v>
      </c>
      <c r="BE8" s="162">
        <f t="shared" si="20"/>
        <v>13</v>
      </c>
      <c r="BF8" s="162">
        <f t="shared" si="21"/>
        <v>10</v>
      </c>
      <c r="BG8" s="162">
        <f t="shared" si="22"/>
        <v>9</v>
      </c>
      <c r="BH8" s="162">
        <f t="shared" si="23"/>
        <v>8</v>
      </c>
      <c r="BI8" s="162">
        <f t="shared" si="24"/>
        <v>7</v>
      </c>
      <c r="BJ8" s="162">
        <f t="shared" si="25"/>
        <v>0</v>
      </c>
      <c r="BK8" s="162">
        <f t="shared" si="26"/>
        <v>0</v>
      </c>
      <c r="BL8" s="164">
        <f t="shared" si="31"/>
        <v>86</v>
      </c>
      <c r="BM8" s="158">
        <f t="shared" si="32"/>
        <v>7</v>
      </c>
      <c r="BN8" s="158">
        <f t="shared" si="33"/>
        <v>13</v>
      </c>
      <c r="BO8" s="165">
        <f t="shared" si="28"/>
        <v>79</v>
      </c>
      <c r="BP8" s="86"/>
    </row>
    <row r="9" spans="1:68" ht="15" x14ac:dyDescent="0.2">
      <c r="A9" s="137">
        <v>5</v>
      </c>
      <c r="B9" s="138" t="s">
        <v>219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0</v>
      </c>
      <c r="I9" s="144">
        <f t="shared" si="30"/>
        <v>0</v>
      </c>
      <c r="J9" s="145">
        <v>12</v>
      </c>
      <c r="K9" s="146">
        <v>9</v>
      </c>
      <c r="L9" s="147">
        <v>9</v>
      </c>
      <c r="M9" s="148">
        <f t="shared" si="2"/>
        <v>1000</v>
      </c>
      <c r="N9" s="144">
        <f t="shared" si="3"/>
        <v>70</v>
      </c>
      <c r="O9" s="149">
        <f t="shared" si="4"/>
        <v>70</v>
      </c>
      <c r="P9" s="150">
        <v>14</v>
      </c>
      <c r="Q9" s="151">
        <v>0</v>
      </c>
      <c r="R9" s="152">
        <v>18</v>
      </c>
      <c r="S9" s="153">
        <v>0</v>
      </c>
      <c r="T9" s="154">
        <v>11</v>
      </c>
      <c r="U9" s="155">
        <v>2</v>
      </c>
      <c r="V9" s="152">
        <v>6</v>
      </c>
      <c r="W9" s="155">
        <v>2</v>
      </c>
      <c r="X9" s="154">
        <v>8</v>
      </c>
      <c r="Y9" s="155">
        <v>0</v>
      </c>
      <c r="Z9" s="154">
        <v>16</v>
      </c>
      <c r="AA9" s="155">
        <v>2</v>
      </c>
      <c r="AB9" s="154">
        <v>3</v>
      </c>
      <c r="AC9" s="153">
        <v>1</v>
      </c>
      <c r="AD9" s="150">
        <v>10</v>
      </c>
      <c r="AE9" s="151">
        <v>2</v>
      </c>
      <c r="AF9" s="156">
        <v>12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13</v>
      </c>
      <c r="BB9" s="162">
        <f t="shared" si="17"/>
        <v>9</v>
      </c>
      <c r="BC9" s="162">
        <f t="shared" si="18"/>
        <v>3</v>
      </c>
      <c r="BD9" s="163">
        <f t="shared" si="19"/>
        <v>7</v>
      </c>
      <c r="BE9" s="162">
        <f t="shared" si="20"/>
        <v>10</v>
      </c>
      <c r="BF9" s="162">
        <f t="shared" si="21"/>
        <v>0</v>
      </c>
      <c r="BG9" s="162">
        <f t="shared" si="22"/>
        <v>8</v>
      </c>
      <c r="BH9" s="162">
        <f t="shared" si="23"/>
        <v>7</v>
      </c>
      <c r="BI9" s="162">
        <f t="shared" si="24"/>
        <v>13</v>
      </c>
      <c r="BJ9" s="162">
        <f t="shared" si="25"/>
        <v>0</v>
      </c>
      <c r="BK9" s="162">
        <f t="shared" si="26"/>
        <v>0</v>
      </c>
      <c r="BL9" s="164">
        <f t="shared" si="31"/>
        <v>70</v>
      </c>
      <c r="BM9" s="158">
        <f t="shared" si="32"/>
        <v>0</v>
      </c>
      <c r="BN9" s="158">
        <f t="shared" si="33"/>
        <v>13</v>
      </c>
      <c r="BO9" s="165">
        <f t="shared" si="28"/>
        <v>70</v>
      </c>
      <c r="BP9" s="86"/>
    </row>
    <row r="10" spans="1:68" ht="15" x14ac:dyDescent="0.2">
      <c r="A10" s="137">
        <v>6</v>
      </c>
      <c r="B10" s="138" t="s">
        <v>88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0</v>
      </c>
      <c r="I10" s="144">
        <f t="shared" si="30"/>
        <v>0</v>
      </c>
      <c r="J10" s="145">
        <v>16</v>
      </c>
      <c r="K10" s="146">
        <v>7</v>
      </c>
      <c r="L10" s="147">
        <v>9</v>
      </c>
      <c r="M10" s="148">
        <f t="shared" si="2"/>
        <v>1000</v>
      </c>
      <c r="N10" s="144">
        <f t="shared" si="3"/>
        <v>65</v>
      </c>
      <c r="O10" s="149">
        <f t="shared" si="4"/>
        <v>65</v>
      </c>
      <c r="P10" s="150">
        <v>15</v>
      </c>
      <c r="Q10" s="151">
        <v>0</v>
      </c>
      <c r="R10" s="152">
        <v>16</v>
      </c>
      <c r="S10" s="153">
        <v>2</v>
      </c>
      <c r="T10" s="154">
        <v>17</v>
      </c>
      <c r="U10" s="155">
        <v>0</v>
      </c>
      <c r="V10" s="152">
        <v>5</v>
      </c>
      <c r="W10" s="155">
        <v>0</v>
      </c>
      <c r="X10" s="154">
        <v>11</v>
      </c>
      <c r="Y10" s="155">
        <v>2</v>
      </c>
      <c r="Z10" s="154">
        <v>10</v>
      </c>
      <c r="AA10" s="155">
        <v>0</v>
      </c>
      <c r="AB10" s="154">
        <v>9</v>
      </c>
      <c r="AC10" s="153">
        <v>1</v>
      </c>
      <c r="AD10" s="167">
        <v>7</v>
      </c>
      <c r="AE10" s="151">
        <v>2</v>
      </c>
      <c r="AF10" s="156">
        <v>4</v>
      </c>
      <c r="AG10" s="153">
        <v>0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7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10</v>
      </c>
      <c r="BB10" s="162">
        <f t="shared" si="17"/>
        <v>0</v>
      </c>
      <c r="BC10" s="162">
        <f t="shared" si="18"/>
        <v>9</v>
      </c>
      <c r="BD10" s="163">
        <f t="shared" si="19"/>
        <v>9</v>
      </c>
      <c r="BE10" s="162">
        <f t="shared" si="20"/>
        <v>3</v>
      </c>
      <c r="BF10" s="162">
        <f t="shared" si="21"/>
        <v>7</v>
      </c>
      <c r="BG10" s="162">
        <f t="shared" si="22"/>
        <v>10</v>
      </c>
      <c r="BH10" s="162">
        <f t="shared" si="23"/>
        <v>7</v>
      </c>
      <c r="BI10" s="162">
        <f t="shared" si="24"/>
        <v>10</v>
      </c>
      <c r="BJ10" s="162">
        <f t="shared" si="25"/>
        <v>0</v>
      </c>
      <c r="BK10" s="162">
        <f t="shared" si="26"/>
        <v>0</v>
      </c>
      <c r="BL10" s="164">
        <f t="shared" si="31"/>
        <v>65</v>
      </c>
      <c r="BM10" s="158">
        <f t="shared" si="32"/>
        <v>0</v>
      </c>
      <c r="BN10" s="158">
        <f t="shared" si="33"/>
        <v>10</v>
      </c>
      <c r="BO10" s="165">
        <f t="shared" si="28"/>
        <v>65</v>
      </c>
      <c r="BP10" s="86"/>
    </row>
    <row r="11" spans="1:68" ht="15" x14ac:dyDescent="0.2">
      <c r="A11" s="137">
        <v>7</v>
      </c>
      <c r="B11" s="138" t="s">
        <v>78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0</v>
      </c>
      <c r="I11" s="144">
        <f t="shared" si="30"/>
        <v>0</v>
      </c>
      <c r="J11" s="145">
        <v>14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70</v>
      </c>
      <c r="O11" s="149">
        <f t="shared" si="4"/>
        <v>70</v>
      </c>
      <c r="P11" s="150">
        <v>16</v>
      </c>
      <c r="Q11" s="151">
        <v>2</v>
      </c>
      <c r="R11" s="152">
        <v>14</v>
      </c>
      <c r="S11" s="153">
        <v>0</v>
      </c>
      <c r="T11" s="154">
        <v>18</v>
      </c>
      <c r="U11" s="155">
        <v>1</v>
      </c>
      <c r="V11" s="152">
        <v>8</v>
      </c>
      <c r="W11" s="155">
        <v>0</v>
      </c>
      <c r="X11" s="154">
        <v>10</v>
      </c>
      <c r="Y11" s="155">
        <v>2</v>
      </c>
      <c r="Z11" s="154">
        <v>13</v>
      </c>
      <c r="AA11" s="155">
        <v>0</v>
      </c>
      <c r="AB11" s="154">
        <v>11</v>
      </c>
      <c r="AC11" s="153">
        <v>1</v>
      </c>
      <c r="AD11" s="169">
        <v>6</v>
      </c>
      <c r="AE11" s="151">
        <v>0</v>
      </c>
      <c r="AF11" s="156">
        <v>17</v>
      </c>
      <c r="AG11" s="153">
        <v>1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0</v>
      </c>
      <c r="BB11" s="162">
        <f t="shared" si="17"/>
        <v>13</v>
      </c>
      <c r="BC11" s="162">
        <f t="shared" si="18"/>
        <v>9</v>
      </c>
      <c r="BD11" s="163">
        <f t="shared" si="19"/>
        <v>10</v>
      </c>
      <c r="BE11" s="162">
        <f t="shared" si="20"/>
        <v>7</v>
      </c>
      <c r="BF11" s="162">
        <f t="shared" si="21"/>
        <v>12</v>
      </c>
      <c r="BG11" s="162">
        <f t="shared" si="22"/>
        <v>3</v>
      </c>
      <c r="BH11" s="162">
        <f t="shared" si="23"/>
        <v>7</v>
      </c>
      <c r="BI11" s="162">
        <f t="shared" si="24"/>
        <v>9</v>
      </c>
      <c r="BJ11" s="162">
        <f t="shared" si="25"/>
        <v>0</v>
      </c>
      <c r="BK11" s="162">
        <f t="shared" si="26"/>
        <v>0</v>
      </c>
      <c r="BL11" s="164">
        <f t="shared" si="31"/>
        <v>70</v>
      </c>
      <c r="BM11" s="158">
        <f t="shared" si="32"/>
        <v>0</v>
      </c>
      <c r="BN11" s="158">
        <f t="shared" si="33"/>
        <v>13</v>
      </c>
      <c r="BO11" s="165">
        <f t="shared" si="28"/>
        <v>70</v>
      </c>
      <c r="BP11" s="86"/>
    </row>
    <row r="12" spans="1:68" ht="15" x14ac:dyDescent="0.2">
      <c r="A12" s="137">
        <v>8</v>
      </c>
      <c r="B12" s="138" t="s">
        <v>74</v>
      </c>
      <c r="C12" s="207" t="s">
        <v>21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0</v>
      </c>
      <c r="I12" s="144">
        <f t="shared" si="30"/>
        <v>0</v>
      </c>
      <c r="J12" s="145">
        <v>8</v>
      </c>
      <c r="K12" s="146">
        <v>10</v>
      </c>
      <c r="L12" s="147">
        <v>9</v>
      </c>
      <c r="M12" s="148">
        <f t="shared" si="2"/>
        <v>1000</v>
      </c>
      <c r="N12" s="144">
        <f t="shared" si="3"/>
        <v>83</v>
      </c>
      <c r="O12" s="149">
        <f t="shared" si="4"/>
        <v>83</v>
      </c>
      <c r="P12" s="150">
        <v>17</v>
      </c>
      <c r="Q12" s="151">
        <v>1</v>
      </c>
      <c r="R12" s="152">
        <v>3</v>
      </c>
      <c r="S12" s="153">
        <v>2</v>
      </c>
      <c r="T12" s="154">
        <v>2</v>
      </c>
      <c r="U12" s="155">
        <v>0</v>
      </c>
      <c r="V12" s="152">
        <v>7</v>
      </c>
      <c r="W12" s="155">
        <v>2</v>
      </c>
      <c r="X12" s="154">
        <v>5</v>
      </c>
      <c r="Y12" s="155">
        <v>2</v>
      </c>
      <c r="Z12" s="154">
        <v>1</v>
      </c>
      <c r="AA12" s="155">
        <v>1</v>
      </c>
      <c r="AB12" s="154">
        <v>14</v>
      </c>
      <c r="AC12" s="153">
        <v>0</v>
      </c>
      <c r="AD12" s="169">
        <v>13</v>
      </c>
      <c r="AE12" s="151">
        <v>0</v>
      </c>
      <c r="AF12" s="156">
        <v>16</v>
      </c>
      <c r="AG12" s="153">
        <v>2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10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9</v>
      </c>
      <c r="BB12" s="162">
        <f t="shared" si="17"/>
        <v>8</v>
      </c>
      <c r="BC12" s="162">
        <f t="shared" si="18"/>
        <v>14</v>
      </c>
      <c r="BD12" s="163">
        <f t="shared" si="19"/>
        <v>7</v>
      </c>
      <c r="BE12" s="162">
        <f t="shared" si="20"/>
        <v>9</v>
      </c>
      <c r="BF12" s="162">
        <f t="shared" si="21"/>
        <v>11</v>
      </c>
      <c r="BG12" s="162">
        <f t="shared" si="22"/>
        <v>13</v>
      </c>
      <c r="BH12" s="162">
        <f t="shared" si="23"/>
        <v>12</v>
      </c>
      <c r="BI12" s="162">
        <f t="shared" si="24"/>
        <v>0</v>
      </c>
      <c r="BJ12" s="162">
        <f t="shared" si="25"/>
        <v>0</v>
      </c>
      <c r="BK12" s="162">
        <f t="shared" si="26"/>
        <v>0</v>
      </c>
      <c r="BL12" s="164">
        <f t="shared" si="31"/>
        <v>83</v>
      </c>
      <c r="BM12" s="158">
        <f t="shared" si="32"/>
        <v>0</v>
      </c>
      <c r="BN12" s="158">
        <f t="shared" si="33"/>
        <v>14</v>
      </c>
      <c r="BO12" s="165">
        <f t="shared" si="28"/>
        <v>83</v>
      </c>
      <c r="BP12" s="86"/>
    </row>
    <row r="13" spans="1:68" ht="15" x14ac:dyDescent="0.2">
      <c r="A13" s="137">
        <v>9</v>
      </c>
      <c r="B13" s="138" t="s">
        <v>33</v>
      </c>
      <c r="C13" s="224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0</v>
      </c>
      <c r="I13" s="144">
        <f t="shared" si="30"/>
        <v>0</v>
      </c>
      <c r="J13" s="145">
        <v>6</v>
      </c>
      <c r="K13" s="146">
        <v>10</v>
      </c>
      <c r="L13" s="147">
        <v>9</v>
      </c>
      <c r="M13" s="148">
        <f t="shared" si="2"/>
        <v>1000</v>
      </c>
      <c r="N13" s="144">
        <f t="shared" si="3"/>
        <v>87</v>
      </c>
      <c r="O13" s="149">
        <f t="shared" si="4"/>
        <v>84</v>
      </c>
      <c r="P13" s="150">
        <v>18</v>
      </c>
      <c r="Q13" s="151">
        <v>2</v>
      </c>
      <c r="R13" s="152">
        <v>2</v>
      </c>
      <c r="S13" s="153">
        <v>1</v>
      </c>
      <c r="T13" s="154">
        <v>12</v>
      </c>
      <c r="U13" s="155">
        <v>1</v>
      </c>
      <c r="V13" s="152">
        <v>3</v>
      </c>
      <c r="W13" s="155">
        <v>0</v>
      </c>
      <c r="X13" s="154">
        <v>15</v>
      </c>
      <c r="Y13" s="155">
        <v>1</v>
      </c>
      <c r="Z13" s="154">
        <v>4</v>
      </c>
      <c r="AA13" s="155">
        <v>1</v>
      </c>
      <c r="AB13" s="154">
        <v>6</v>
      </c>
      <c r="AC13" s="153">
        <v>1</v>
      </c>
      <c r="AD13" s="169">
        <v>11</v>
      </c>
      <c r="AE13" s="151">
        <v>2</v>
      </c>
      <c r="AF13" s="156">
        <v>14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10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9</v>
      </c>
      <c r="BB13" s="162">
        <f t="shared" si="17"/>
        <v>14</v>
      </c>
      <c r="BC13" s="162">
        <f t="shared" si="18"/>
        <v>13</v>
      </c>
      <c r="BD13" s="163">
        <f t="shared" si="19"/>
        <v>8</v>
      </c>
      <c r="BE13" s="162">
        <f t="shared" si="20"/>
        <v>10</v>
      </c>
      <c r="BF13" s="162">
        <f t="shared" si="21"/>
        <v>10</v>
      </c>
      <c r="BG13" s="162">
        <f t="shared" si="22"/>
        <v>7</v>
      </c>
      <c r="BH13" s="162">
        <f t="shared" si="23"/>
        <v>3</v>
      </c>
      <c r="BI13" s="162">
        <f t="shared" si="24"/>
        <v>13</v>
      </c>
      <c r="BJ13" s="162">
        <f t="shared" si="25"/>
        <v>0</v>
      </c>
      <c r="BK13" s="162">
        <f t="shared" si="26"/>
        <v>0</v>
      </c>
      <c r="BL13" s="164">
        <f t="shared" si="31"/>
        <v>87</v>
      </c>
      <c r="BM13" s="158">
        <f t="shared" si="32"/>
        <v>3</v>
      </c>
      <c r="BN13" s="158">
        <f t="shared" si="33"/>
        <v>14</v>
      </c>
      <c r="BO13" s="165">
        <f t="shared" si="28"/>
        <v>84</v>
      </c>
      <c r="BP13" s="86"/>
    </row>
    <row r="14" spans="1:68" ht="15" x14ac:dyDescent="0.2">
      <c r="A14" s="137">
        <v>10</v>
      </c>
      <c r="B14" s="138" t="s">
        <v>61</v>
      </c>
      <c r="C14" s="224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0</v>
      </c>
      <c r="I14" s="144">
        <f t="shared" si="30"/>
        <v>0</v>
      </c>
      <c r="J14" s="145">
        <v>15</v>
      </c>
      <c r="K14" s="146">
        <v>7</v>
      </c>
      <c r="L14" s="147">
        <v>9</v>
      </c>
      <c r="M14" s="148">
        <f t="shared" si="2"/>
        <v>1000</v>
      </c>
      <c r="N14" s="144">
        <f t="shared" si="3"/>
        <v>69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2</v>
      </c>
      <c r="T14" s="154">
        <v>4</v>
      </c>
      <c r="U14" s="155">
        <v>0</v>
      </c>
      <c r="V14" s="152">
        <v>15</v>
      </c>
      <c r="W14" s="155">
        <v>1</v>
      </c>
      <c r="X14" s="154">
        <v>7</v>
      </c>
      <c r="Y14" s="155">
        <v>0</v>
      </c>
      <c r="Z14" s="154">
        <v>6</v>
      </c>
      <c r="AA14" s="155">
        <v>2</v>
      </c>
      <c r="AB14" s="154">
        <v>16</v>
      </c>
      <c r="AC14" s="153">
        <v>2</v>
      </c>
      <c r="AD14" s="150">
        <v>5</v>
      </c>
      <c r="AE14" s="151">
        <v>0</v>
      </c>
      <c r="AF14" s="156">
        <v>13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7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3</v>
      </c>
      <c r="BC14" s="162">
        <f t="shared" si="18"/>
        <v>10</v>
      </c>
      <c r="BD14" s="163">
        <f t="shared" si="19"/>
        <v>10</v>
      </c>
      <c r="BE14" s="162">
        <f t="shared" si="20"/>
        <v>7</v>
      </c>
      <c r="BF14" s="162">
        <f t="shared" si="21"/>
        <v>7</v>
      </c>
      <c r="BG14" s="162">
        <f t="shared" si="22"/>
        <v>0</v>
      </c>
      <c r="BH14" s="162">
        <f t="shared" si="23"/>
        <v>9</v>
      </c>
      <c r="BI14" s="162">
        <f t="shared" si="24"/>
        <v>12</v>
      </c>
      <c r="BJ14" s="162">
        <f t="shared" si="25"/>
        <v>0</v>
      </c>
      <c r="BK14" s="162">
        <f t="shared" si="26"/>
        <v>0</v>
      </c>
      <c r="BL14" s="164">
        <f t="shared" si="31"/>
        <v>69</v>
      </c>
      <c r="BM14" s="158">
        <f t="shared" si="32"/>
        <v>0</v>
      </c>
      <c r="BN14" s="158">
        <f t="shared" si="33"/>
        <v>12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65</v>
      </c>
      <c r="C15" s="224" t="s">
        <v>32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0</v>
      </c>
      <c r="I15" s="144">
        <f t="shared" si="30"/>
        <v>0</v>
      </c>
      <c r="J15" s="145">
        <v>17</v>
      </c>
      <c r="K15" s="146">
        <v>3</v>
      </c>
      <c r="L15" s="147">
        <v>9</v>
      </c>
      <c r="M15" s="148">
        <f t="shared" si="2"/>
        <v>1000</v>
      </c>
      <c r="N15" s="144">
        <f t="shared" si="3"/>
        <v>73</v>
      </c>
      <c r="O15" s="149">
        <f t="shared" si="4"/>
        <v>73</v>
      </c>
      <c r="P15" s="150">
        <v>2</v>
      </c>
      <c r="Q15" s="151">
        <v>0</v>
      </c>
      <c r="R15" s="152">
        <v>10</v>
      </c>
      <c r="S15" s="153">
        <v>0</v>
      </c>
      <c r="T15" s="154">
        <v>5</v>
      </c>
      <c r="U15" s="155">
        <v>0</v>
      </c>
      <c r="V15" s="152">
        <v>16</v>
      </c>
      <c r="W15" s="155">
        <v>2</v>
      </c>
      <c r="X15" s="154">
        <v>6</v>
      </c>
      <c r="Y15" s="155">
        <v>0</v>
      </c>
      <c r="Z15" s="154">
        <v>15</v>
      </c>
      <c r="AA15" s="155">
        <v>0</v>
      </c>
      <c r="AB15" s="154">
        <v>7</v>
      </c>
      <c r="AC15" s="153">
        <v>1</v>
      </c>
      <c r="AD15" s="167">
        <v>9</v>
      </c>
      <c r="AE15" s="151">
        <v>0</v>
      </c>
      <c r="AF15" s="156">
        <v>18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3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14</v>
      </c>
      <c r="BB15" s="162">
        <f t="shared" si="17"/>
        <v>7</v>
      </c>
      <c r="BC15" s="162">
        <f t="shared" si="18"/>
        <v>9</v>
      </c>
      <c r="BD15" s="163">
        <f t="shared" si="19"/>
        <v>0</v>
      </c>
      <c r="BE15" s="162">
        <f t="shared" si="20"/>
        <v>7</v>
      </c>
      <c r="BF15" s="162">
        <f t="shared" si="21"/>
        <v>10</v>
      </c>
      <c r="BG15" s="162">
        <f t="shared" si="22"/>
        <v>7</v>
      </c>
      <c r="BH15" s="162">
        <f t="shared" si="23"/>
        <v>10</v>
      </c>
      <c r="BI15" s="162">
        <f t="shared" si="24"/>
        <v>9</v>
      </c>
      <c r="BJ15" s="162">
        <f t="shared" si="25"/>
        <v>0</v>
      </c>
      <c r="BK15" s="162">
        <f t="shared" si="26"/>
        <v>0</v>
      </c>
      <c r="BL15" s="164">
        <f t="shared" si="31"/>
        <v>73</v>
      </c>
      <c r="BM15" s="158">
        <f t="shared" si="32"/>
        <v>0</v>
      </c>
      <c r="BN15" s="158">
        <f t="shared" si="33"/>
        <v>14</v>
      </c>
      <c r="BO15" s="165">
        <f t="shared" si="28"/>
        <v>73</v>
      </c>
      <c r="BP15" s="86"/>
    </row>
    <row r="16" spans="1:68" ht="15" x14ac:dyDescent="0.2">
      <c r="A16" s="137">
        <v>12</v>
      </c>
      <c r="B16" s="138" t="s">
        <v>228</v>
      </c>
      <c r="C16" s="232" t="s">
        <v>14</v>
      </c>
      <c r="D16" s="170"/>
      <c r="E16" s="166">
        <f t="shared" si="29"/>
        <v>1020</v>
      </c>
      <c r="F16" s="141">
        <f t="shared" si="0"/>
        <v>20</v>
      </c>
      <c r="G16" s="142">
        <v>1000</v>
      </c>
      <c r="H16" s="143">
        <f t="shared" si="1"/>
        <v>0</v>
      </c>
      <c r="I16" s="144">
        <f t="shared" si="30"/>
        <v>0</v>
      </c>
      <c r="J16" s="171">
        <v>2</v>
      </c>
      <c r="K16" s="146">
        <v>13</v>
      </c>
      <c r="L16" s="147">
        <v>9</v>
      </c>
      <c r="M16" s="148">
        <f t="shared" si="2"/>
        <v>1000</v>
      </c>
      <c r="N16" s="231">
        <f t="shared" si="3"/>
        <v>96</v>
      </c>
      <c r="O16" s="149">
        <f t="shared" si="4"/>
        <v>88</v>
      </c>
      <c r="P16" s="150">
        <v>3</v>
      </c>
      <c r="Q16" s="151">
        <v>1</v>
      </c>
      <c r="R16" s="152">
        <v>13</v>
      </c>
      <c r="S16" s="153">
        <v>2</v>
      </c>
      <c r="T16" s="154">
        <v>9</v>
      </c>
      <c r="U16" s="155">
        <v>1</v>
      </c>
      <c r="V16" s="152">
        <v>17</v>
      </c>
      <c r="W16" s="155">
        <v>1</v>
      </c>
      <c r="X16" s="154">
        <v>4</v>
      </c>
      <c r="Y16" s="155">
        <v>2</v>
      </c>
      <c r="Z16" s="154">
        <v>2</v>
      </c>
      <c r="AA16" s="155">
        <v>1</v>
      </c>
      <c r="AB16" s="154">
        <v>1</v>
      </c>
      <c r="AC16" s="153">
        <v>2</v>
      </c>
      <c r="AD16" s="150">
        <v>14</v>
      </c>
      <c r="AE16" s="151">
        <v>1</v>
      </c>
      <c r="AF16" s="156">
        <v>5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13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8</v>
      </c>
      <c r="BB16" s="162">
        <f t="shared" si="17"/>
        <v>12</v>
      </c>
      <c r="BC16" s="162">
        <f t="shared" si="18"/>
        <v>10</v>
      </c>
      <c r="BD16" s="163">
        <f t="shared" si="19"/>
        <v>9</v>
      </c>
      <c r="BE16" s="162">
        <f t="shared" si="20"/>
        <v>10</v>
      </c>
      <c r="BF16" s="162">
        <f t="shared" si="21"/>
        <v>14</v>
      </c>
      <c r="BG16" s="162">
        <f t="shared" si="22"/>
        <v>11</v>
      </c>
      <c r="BH16" s="162">
        <f t="shared" si="23"/>
        <v>13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96</v>
      </c>
      <c r="BM16" s="158">
        <f t="shared" si="32"/>
        <v>8</v>
      </c>
      <c r="BN16" s="158">
        <f t="shared" si="33"/>
        <v>14</v>
      </c>
      <c r="BO16" s="165">
        <f t="shared" si="28"/>
        <v>88</v>
      </c>
      <c r="BP16" s="86"/>
    </row>
    <row r="17" spans="1:256" ht="15" x14ac:dyDescent="0.2">
      <c r="A17" s="137">
        <v>13</v>
      </c>
      <c r="B17" s="138" t="s">
        <v>36</v>
      </c>
      <c r="C17" s="233" t="s">
        <v>35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0</v>
      </c>
      <c r="I17" s="144">
        <f t="shared" si="30"/>
        <v>0</v>
      </c>
      <c r="J17" s="145">
        <v>4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86</v>
      </c>
      <c r="P17" s="150">
        <v>4</v>
      </c>
      <c r="Q17" s="151">
        <v>1</v>
      </c>
      <c r="R17" s="152">
        <v>12</v>
      </c>
      <c r="S17" s="153">
        <v>0</v>
      </c>
      <c r="T17" s="154">
        <v>15</v>
      </c>
      <c r="U17" s="155">
        <v>2</v>
      </c>
      <c r="V17" s="152">
        <v>18</v>
      </c>
      <c r="W17" s="155">
        <v>2</v>
      </c>
      <c r="X17" s="154">
        <v>14</v>
      </c>
      <c r="Y17" s="155">
        <v>1</v>
      </c>
      <c r="Z17" s="154">
        <v>7</v>
      </c>
      <c r="AA17" s="155">
        <v>2</v>
      </c>
      <c r="AB17" s="154">
        <v>2</v>
      </c>
      <c r="AC17" s="153">
        <v>0</v>
      </c>
      <c r="AD17" s="150">
        <v>8</v>
      </c>
      <c r="AE17" s="151">
        <v>2</v>
      </c>
      <c r="AF17" s="156">
        <v>10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10</v>
      </c>
      <c r="BB17" s="162">
        <f t="shared" si="17"/>
        <v>13</v>
      </c>
      <c r="BC17" s="162">
        <f t="shared" si="18"/>
        <v>10</v>
      </c>
      <c r="BD17" s="163">
        <f t="shared" si="19"/>
        <v>9</v>
      </c>
      <c r="BE17" s="162">
        <f t="shared" si="20"/>
        <v>13</v>
      </c>
      <c r="BF17" s="162">
        <f t="shared" si="21"/>
        <v>7</v>
      </c>
      <c r="BG17" s="162">
        <f t="shared" si="22"/>
        <v>14</v>
      </c>
      <c r="BH17" s="162">
        <f t="shared" si="23"/>
        <v>10</v>
      </c>
      <c r="BI17" s="162">
        <f t="shared" si="24"/>
        <v>7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7</v>
      </c>
      <c r="BN17" s="158">
        <f t="shared" si="33"/>
        <v>14</v>
      </c>
      <c r="BO17" s="165">
        <f t="shared" si="28"/>
        <v>86</v>
      </c>
      <c r="BP17" s="86"/>
    </row>
    <row r="18" spans="1:256" ht="15" x14ac:dyDescent="0.2">
      <c r="A18" s="137">
        <v>14</v>
      </c>
      <c r="B18" s="138" t="s">
        <v>18</v>
      </c>
      <c r="C18" s="232" t="s">
        <v>14</v>
      </c>
      <c r="D18" s="139"/>
      <c r="E18" s="166">
        <f t="shared" si="29"/>
        <v>1020</v>
      </c>
      <c r="F18" s="141">
        <f t="shared" si="0"/>
        <v>20</v>
      </c>
      <c r="G18" s="142">
        <v>1000</v>
      </c>
      <c r="H18" s="143">
        <f t="shared" si="1"/>
        <v>0</v>
      </c>
      <c r="I18" s="144">
        <f t="shared" si="30"/>
        <v>0</v>
      </c>
      <c r="J18" s="171">
        <v>3</v>
      </c>
      <c r="K18" s="146">
        <v>13</v>
      </c>
      <c r="L18" s="147">
        <v>9</v>
      </c>
      <c r="M18" s="148">
        <f t="shared" si="2"/>
        <v>1000</v>
      </c>
      <c r="N18" s="231">
        <f t="shared" si="3"/>
        <v>94</v>
      </c>
      <c r="O18" s="149">
        <f t="shared" si="4"/>
        <v>87</v>
      </c>
      <c r="P18" s="150">
        <v>5</v>
      </c>
      <c r="Q18" s="151">
        <v>2</v>
      </c>
      <c r="R18" s="152">
        <v>7</v>
      </c>
      <c r="S18" s="153">
        <v>2</v>
      </c>
      <c r="T18" s="154">
        <v>1</v>
      </c>
      <c r="U18" s="155">
        <v>2</v>
      </c>
      <c r="V18" s="152">
        <v>2</v>
      </c>
      <c r="W18" s="155">
        <v>0</v>
      </c>
      <c r="X18" s="154">
        <v>13</v>
      </c>
      <c r="Y18" s="155">
        <v>1</v>
      </c>
      <c r="Z18" s="154">
        <v>3</v>
      </c>
      <c r="AA18" s="155">
        <v>2</v>
      </c>
      <c r="AB18" s="154">
        <v>8</v>
      </c>
      <c r="AC18" s="153">
        <v>2</v>
      </c>
      <c r="AD18" s="150">
        <v>12</v>
      </c>
      <c r="AE18" s="151">
        <v>1</v>
      </c>
      <c r="AF18" s="156">
        <v>9</v>
      </c>
      <c r="AG18" s="153">
        <v>1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13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9</v>
      </c>
      <c r="BB18" s="162">
        <f t="shared" si="17"/>
        <v>7</v>
      </c>
      <c r="BC18" s="162">
        <f t="shared" si="18"/>
        <v>11</v>
      </c>
      <c r="BD18" s="163">
        <f t="shared" si="19"/>
        <v>14</v>
      </c>
      <c r="BE18" s="162">
        <f t="shared" si="20"/>
        <v>12</v>
      </c>
      <c r="BF18" s="162">
        <f t="shared" si="21"/>
        <v>8</v>
      </c>
      <c r="BG18" s="162">
        <f t="shared" si="22"/>
        <v>10</v>
      </c>
      <c r="BH18" s="162">
        <f t="shared" si="23"/>
        <v>13</v>
      </c>
      <c r="BI18" s="162">
        <f t="shared" si="24"/>
        <v>10</v>
      </c>
      <c r="BJ18" s="162">
        <f t="shared" si="25"/>
        <v>0</v>
      </c>
      <c r="BK18" s="162">
        <f t="shared" si="26"/>
        <v>0</v>
      </c>
      <c r="BL18" s="164">
        <f t="shared" si="31"/>
        <v>94</v>
      </c>
      <c r="BM18" s="158">
        <f t="shared" si="32"/>
        <v>7</v>
      </c>
      <c r="BN18" s="158">
        <f t="shared" si="33"/>
        <v>14</v>
      </c>
      <c r="BO18" s="165">
        <f t="shared" si="28"/>
        <v>87</v>
      </c>
      <c r="BP18" s="86"/>
    </row>
    <row r="19" spans="1:256" ht="15" x14ac:dyDescent="0.2">
      <c r="A19" s="137">
        <v>15</v>
      </c>
      <c r="B19" s="138" t="s">
        <v>25</v>
      </c>
      <c r="C19" s="139" t="s">
        <v>11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0</v>
      </c>
      <c r="I19" s="144">
        <f t="shared" si="30"/>
        <v>0</v>
      </c>
      <c r="J19" s="145">
        <v>9</v>
      </c>
      <c r="K19" s="146">
        <v>10</v>
      </c>
      <c r="L19" s="147">
        <v>9</v>
      </c>
      <c r="M19" s="148">
        <f t="shared" si="2"/>
        <v>1000</v>
      </c>
      <c r="N19" s="144">
        <f t="shared" si="3"/>
        <v>67</v>
      </c>
      <c r="O19" s="149">
        <f t="shared" si="4"/>
        <v>67</v>
      </c>
      <c r="P19" s="150">
        <v>6</v>
      </c>
      <c r="Q19" s="151">
        <v>2</v>
      </c>
      <c r="R19" s="152">
        <v>1</v>
      </c>
      <c r="S19" s="153">
        <v>0</v>
      </c>
      <c r="T19" s="154">
        <v>13</v>
      </c>
      <c r="U19" s="155">
        <v>0</v>
      </c>
      <c r="V19" s="152">
        <v>10</v>
      </c>
      <c r="W19" s="155">
        <v>1</v>
      </c>
      <c r="X19" s="154">
        <v>9</v>
      </c>
      <c r="Y19" s="155">
        <v>1</v>
      </c>
      <c r="Z19" s="154">
        <v>11</v>
      </c>
      <c r="AA19" s="155">
        <v>2</v>
      </c>
      <c r="AB19" s="154">
        <v>17</v>
      </c>
      <c r="AC19" s="153">
        <v>0</v>
      </c>
      <c r="AD19" s="150">
        <v>16</v>
      </c>
      <c r="AE19" s="151">
        <v>2</v>
      </c>
      <c r="AF19" s="156">
        <v>3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10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11</v>
      </c>
      <c r="BC19" s="162">
        <f t="shared" si="18"/>
        <v>12</v>
      </c>
      <c r="BD19" s="163">
        <f t="shared" si="19"/>
        <v>7</v>
      </c>
      <c r="BE19" s="162">
        <f t="shared" si="20"/>
        <v>10</v>
      </c>
      <c r="BF19" s="162">
        <f t="shared" si="21"/>
        <v>3</v>
      </c>
      <c r="BG19" s="162">
        <f t="shared" si="22"/>
        <v>9</v>
      </c>
      <c r="BH19" s="162">
        <f t="shared" si="23"/>
        <v>0</v>
      </c>
      <c r="BI19" s="162">
        <f t="shared" si="24"/>
        <v>8</v>
      </c>
      <c r="BJ19" s="162">
        <f t="shared" si="25"/>
        <v>0</v>
      </c>
      <c r="BK19" s="162">
        <f t="shared" si="26"/>
        <v>0</v>
      </c>
      <c r="BL19" s="164">
        <f t="shared" si="31"/>
        <v>67</v>
      </c>
      <c r="BM19" s="158">
        <f t="shared" si="32"/>
        <v>0</v>
      </c>
      <c r="BN19" s="158">
        <f t="shared" si="33"/>
        <v>12</v>
      </c>
      <c r="BO19" s="165">
        <f t="shared" si="28"/>
        <v>67</v>
      </c>
      <c r="BP19" s="86"/>
    </row>
    <row r="20" spans="1:256" ht="15" x14ac:dyDescent="0.2">
      <c r="A20" s="137">
        <v>16</v>
      </c>
      <c r="B20" s="138" t="s">
        <v>47</v>
      </c>
      <c r="C20" s="224" t="s">
        <v>225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0</v>
      </c>
      <c r="I20" s="144">
        <f t="shared" si="30"/>
        <v>0</v>
      </c>
      <c r="J20" s="145">
        <v>18</v>
      </c>
      <c r="K20" s="146">
        <v>0</v>
      </c>
      <c r="L20" s="147">
        <v>9</v>
      </c>
      <c r="M20" s="148">
        <f t="shared" si="2"/>
        <v>1000</v>
      </c>
      <c r="N20" s="144">
        <f t="shared" si="3"/>
        <v>70</v>
      </c>
      <c r="O20" s="149">
        <f t="shared" si="4"/>
        <v>67</v>
      </c>
      <c r="P20" s="150">
        <v>7</v>
      </c>
      <c r="Q20" s="151">
        <v>0</v>
      </c>
      <c r="R20" s="152">
        <v>6</v>
      </c>
      <c r="S20" s="153">
        <v>0</v>
      </c>
      <c r="T20" s="154">
        <v>3</v>
      </c>
      <c r="U20" s="155">
        <v>0</v>
      </c>
      <c r="V20" s="152">
        <v>11</v>
      </c>
      <c r="W20" s="155">
        <v>0</v>
      </c>
      <c r="X20" s="154">
        <v>18</v>
      </c>
      <c r="Y20" s="155">
        <v>0</v>
      </c>
      <c r="Z20" s="154">
        <v>5</v>
      </c>
      <c r="AA20" s="155">
        <v>0</v>
      </c>
      <c r="AB20" s="154">
        <v>10</v>
      </c>
      <c r="AC20" s="153">
        <v>0</v>
      </c>
      <c r="AD20" s="167">
        <v>15</v>
      </c>
      <c r="AE20" s="151">
        <v>0</v>
      </c>
      <c r="AF20" s="156">
        <v>8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7</v>
      </c>
      <c r="BB20" s="162">
        <f t="shared" si="17"/>
        <v>7</v>
      </c>
      <c r="BC20" s="162">
        <f t="shared" si="18"/>
        <v>8</v>
      </c>
      <c r="BD20" s="163">
        <f t="shared" si="19"/>
        <v>3</v>
      </c>
      <c r="BE20" s="162">
        <f t="shared" si="20"/>
        <v>9</v>
      </c>
      <c r="BF20" s="162">
        <f t="shared" si="21"/>
        <v>9</v>
      </c>
      <c r="BG20" s="162">
        <f t="shared" si="22"/>
        <v>7</v>
      </c>
      <c r="BH20" s="162">
        <f t="shared" si="23"/>
        <v>10</v>
      </c>
      <c r="BI20" s="162">
        <f t="shared" si="24"/>
        <v>10</v>
      </c>
      <c r="BJ20" s="162">
        <f t="shared" si="25"/>
        <v>0</v>
      </c>
      <c r="BK20" s="162">
        <f t="shared" si="26"/>
        <v>0</v>
      </c>
      <c r="BL20" s="164">
        <f t="shared" si="31"/>
        <v>70</v>
      </c>
      <c r="BM20" s="158">
        <f t="shared" si="32"/>
        <v>3</v>
      </c>
      <c r="BN20" s="158">
        <f t="shared" si="33"/>
        <v>10</v>
      </c>
      <c r="BO20" s="165">
        <f t="shared" si="28"/>
        <v>67</v>
      </c>
      <c r="BP20" s="86"/>
    </row>
    <row r="21" spans="1:256" ht="15" x14ac:dyDescent="0.2">
      <c r="A21" s="137">
        <v>17</v>
      </c>
      <c r="B21" s="138" t="s">
        <v>226</v>
      </c>
      <c r="C21" s="139" t="s">
        <v>37</v>
      </c>
      <c r="D21" s="139"/>
      <c r="E21" s="166">
        <f t="shared" si="29"/>
        <v>1000</v>
      </c>
      <c r="F21" s="141">
        <f t="shared" si="0"/>
        <v>0</v>
      </c>
      <c r="G21" s="142">
        <v>1000</v>
      </c>
      <c r="H21" s="143">
        <f t="shared" si="1"/>
        <v>0</v>
      </c>
      <c r="I21" s="144">
        <f t="shared" si="30"/>
        <v>0</v>
      </c>
      <c r="J21" s="145">
        <v>10</v>
      </c>
      <c r="K21" s="146">
        <v>9</v>
      </c>
      <c r="L21" s="147">
        <v>9</v>
      </c>
      <c r="M21" s="148">
        <f t="shared" si="2"/>
        <v>1000</v>
      </c>
      <c r="N21" s="144">
        <f t="shared" si="3"/>
        <v>91</v>
      </c>
      <c r="O21" s="149">
        <f t="shared" si="4"/>
        <v>84</v>
      </c>
      <c r="P21" s="150">
        <v>8</v>
      </c>
      <c r="Q21" s="151">
        <v>1</v>
      </c>
      <c r="R21" s="152">
        <v>4</v>
      </c>
      <c r="S21" s="153">
        <v>1</v>
      </c>
      <c r="T21" s="154">
        <v>6</v>
      </c>
      <c r="U21" s="155">
        <v>2</v>
      </c>
      <c r="V21" s="152">
        <v>12</v>
      </c>
      <c r="W21" s="155">
        <v>1</v>
      </c>
      <c r="X21" s="154">
        <v>1</v>
      </c>
      <c r="Y21" s="155">
        <v>0</v>
      </c>
      <c r="Z21" s="154">
        <v>18</v>
      </c>
      <c r="AA21" s="155">
        <v>1</v>
      </c>
      <c r="AB21" s="154">
        <v>15</v>
      </c>
      <c r="AC21" s="153">
        <v>2</v>
      </c>
      <c r="AD21" s="150">
        <v>2</v>
      </c>
      <c r="AE21" s="151">
        <v>0</v>
      </c>
      <c r="AF21" s="156">
        <v>7</v>
      </c>
      <c r="AG21" s="153">
        <v>1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9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10</v>
      </c>
      <c r="BB21" s="162">
        <f t="shared" si="17"/>
        <v>10</v>
      </c>
      <c r="BC21" s="162">
        <f t="shared" si="18"/>
        <v>7</v>
      </c>
      <c r="BD21" s="163">
        <f t="shared" si="19"/>
        <v>13</v>
      </c>
      <c r="BE21" s="162">
        <f t="shared" si="20"/>
        <v>11</v>
      </c>
      <c r="BF21" s="162">
        <f t="shared" si="21"/>
        <v>9</v>
      </c>
      <c r="BG21" s="162">
        <f t="shared" si="22"/>
        <v>10</v>
      </c>
      <c r="BH21" s="162">
        <f t="shared" si="23"/>
        <v>14</v>
      </c>
      <c r="BI21" s="162">
        <f t="shared" si="24"/>
        <v>7</v>
      </c>
      <c r="BJ21" s="162">
        <f t="shared" si="25"/>
        <v>0</v>
      </c>
      <c r="BK21" s="162">
        <f t="shared" si="26"/>
        <v>0</v>
      </c>
      <c r="BL21" s="164">
        <f t="shared" si="31"/>
        <v>91</v>
      </c>
      <c r="BM21" s="158">
        <f t="shared" si="32"/>
        <v>7</v>
      </c>
      <c r="BN21" s="158">
        <f t="shared" si="33"/>
        <v>14</v>
      </c>
      <c r="BO21" s="165">
        <f t="shared" si="28"/>
        <v>84</v>
      </c>
      <c r="BP21" s="86"/>
    </row>
    <row r="22" spans="1:256" ht="15" x14ac:dyDescent="0.2">
      <c r="A22" s="137">
        <v>18</v>
      </c>
      <c r="B22" s="138" t="s">
        <v>227</v>
      </c>
      <c r="C22" s="139" t="s">
        <v>229</v>
      </c>
      <c r="D22" s="139"/>
      <c r="E22" s="166">
        <f t="shared" si="29"/>
        <v>1000</v>
      </c>
      <c r="F22" s="141">
        <f t="shared" si="0"/>
        <v>0</v>
      </c>
      <c r="G22" s="142">
        <v>1000</v>
      </c>
      <c r="H22" s="143">
        <f t="shared" si="1"/>
        <v>0</v>
      </c>
      <c r="I22" s="144">
        <f t="shared" si="30"/>
        <v>0</v>
      </c>
      <c r="J22" s="145">
        <v>11</v>
      </c>
      <c r="K22" s="146">
        <v>9</v>
      </c>
      <c r="L22" s="147">
        <v>9</v>
      </c>
      <c r="M22" s="148">
        <f t="shared" si="2"/>
        <v>1000</v>
      </c>
      <c r="N22" s="144">
        <f t="shared" si="3"/>
        <v>71</v>
      </c>
      <c r="O22" s="149">
        <f t="shared" si="4"/>
        <v>71</v>
      </c>
      <c r="P22" s="150">
        <v>9</v>
      </c>
      <c r="Q22" s="151">
        <v>0</v>
      </c>
      <c r="R22" s="152">
        <v>5</v>
      </c>
      <c r="S22" s="153">
        <v>2</v>
      </c>
      <c r="T22" s="154">
        <v>7</v>
      </c>
      <c r="U22" s="155">
        <v>1</v>
      </c>
      <c r="V22" s="152">
        <v>13</v>
      </c>
      <c r="W22" s="155">
        <v>0</v>
      </c>
      <c r="X22" s="154">
        <v>16</v>
      </c>
      <c r="Y22" s="155">
        <v>2</v>
      </c>
      <c r="Z22" s="154">
        <v>17</v>
      </c>
      <c r="AA22" s="155">
        <v>1</v>
      </c>
      <c r="AB22" s="154">
        <v>4</v>
      </c>
      <c r="AC22" s="153">
        <v>1</v>
      </c>
      <c r="AD22" s="150">
        <v>1</v>
      </c>
      <c r="AE22" s="151">
        <v>0</v>
      </c>
      <c r="AF22" s="156">
        <v>11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9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10</v>
      </c>
      <c r="BB22" s="162">
        <f t="shared" si="17"/>
        <v>9</v>
      </c>
      <c r="BC22" s="162">
        <f t="shared" si="18"/>
        <v>7</v>
      </c>
      <c r="BD22" s="163">
        <f t="shared" si="19"/>
        <v>12</v>
      </c>
      <c r="BE22" s="162">
        <f t="shared" si="20"/>
        <v>0</v>
      </c>
      <c r="BF22" s="162">
        <f t="shared" si="21"/>
        <v>9</v>
      </c>
      <c r="BG22" s="162">
        <f t="shared" si="22"/>
        <v>10</v>
      </c>
      <c r="BH22" s="162">
        <f t="shared" si="23"/>
        <v>11</v>
      </c>
      <c r="BI22" s="162">
        <f t="shared" si="24"/>
        <v>3</v>
      </c>
      <c r="BJ22" s="162">
        <f t="shared" si="25"/>
        <v>0</v>
      </c>
      <c r="BK22" s="162">
        <f t="shared" si="26"/>
        <v>0</v>
      </c>
      <c r="BL22" s="164">
        <f t="shared" si="31"/>
        <v>71</v>
      </c>
      <c r="BM22" s="158">
        <f t="shared" si="32"/>
        <v>0</v>
      </c>
      <c r="BN22" s="158">
        <f t="shared" si="33"/>
        <v>12</v>
      </c>
      <c r="BO22" s="165">
        <f t="shared" si="28"/>
        <v>71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40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</sheetData>
  <protectedRanges>
    <protectedRange sqref="L5:L24" name="Diapazons4"/>
    <protectedRange sqref="P5:AK23" name="Diapazons2"/>
    <protectedRange sqref="B23:D23 A25 K23:K25 A16:D19 L23:L24 A6:D6 A21:D22 D7:D15 A20:B20 D20 A5:B5 D5 A7:B15 K5:L22 G5:G23" name="Diapazons1"/>
    <protectedRange sqref="J5:J24" name="Diapazons3"/>
    <protectedRange sqref="C20" name="Diapazons1_8_1_1_2"/>
    <protectedRange sqref="C5 C7:C12" name="Diapazons1_6_2_1_1_1_8_5_1_1_1_1_1"/>
    <protectedRange sqref="C13:C15" name="Diapazons1_1_1"/>
    <protectedRange sqref="A3" name="Diapazons1_2"/>
    <protectedRange sqref="Q3" name="Diapazons3_2"/>
    <protectedRange sqref="A1" name="Diapazons1_6_1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2">
    <cfRule type="expression" dxfId="339" priority="96" stopIfTrue="1">
      <formula>A5=0</formula>
    </cfRule>
  </conditionalFormatting>
  <conditionalFormatting sqref="F5:F24">
    <cfRule type="expression" dxfId="338" priority="100" stopIfTrue="1">
      <formula>A5=0</formula>
    </cfRule>
  </conditionalFormatting>
  <conditionalFormatting sqref="H5:H22">
    <cfRule type="expression" dxfId="337" priority="101" stopIfTrue="1">
      <formula>A5=0</formula>
    </cfRule>
  </conditionalFormatting>
  <conditionalFormatting sqref="P5:P22">
    <cfRule type="expression" dxfId="336" priority="102" stopIfTrue="1">
      <formula>A5=0</formula>
    </cfRule>
    <cfRule type="expression" dxfId="335" priority="103" stopIfTrue="1">
      <formula>P5=99</formula>
    </cfRule>
  </conditionalFormatting>
  <conditionalFormatting sqref="M5:M22">
    <cfRule type="expression" dxfId="334" priority="104" stopIfTrue="1">
      <formula>A5=0</formula>
    </cfRule>
  </conditionalFormatting>
  <conditionalFormatting sqref="N5:N22">
    <cfRule type="expression" dxfId="333" priority="105" stopIfTrue="1">
      <formula>A5=0</formula>
    </cfRule>
  </conditionalFormatting>
  <conditionalFormatting sqref="O5:O22">
    <cfRule type="expression" dxfId="332" priority="106" stopIfTrue="1">
      <formula>A5=0</formula>
    </cfRule>
  </conditionalFormatting>
  <conditionalFormatting sqref="Q5:Q22">
    <cfRule type="expression" dxfId="331" priority="107" stopIfTrue="1">
      <formula>A5=0</formula>
    </cfRule>
  </conditionalFormatting>
  <conditionalFormatting sqref="S5:S22">
    <cfRule type="expression" dxfId="330" priority="108" stopIfTrue="1">
      <formula>A5=0</formula>
    </cfRule>
  </conditionalFormatting>
  <conditionalFormatting sqref="U5:U22">
    <cfRule type="expression" dxfId="329" priority="109" stopIfTrue="1">
      <formula>A5=0</formula>
    </cfRule>
  </conditionalFormatting>
  <conditionalFormatting sqref="W5:W22">
    <cfRule type="expression" dxfId="328" priority="110" stopIfTrue="1">
      <formula>A5=0</formula>
    </cfRule>
  </conditionalFormatting>
  <conditionalFormatting sqref="Y5:Y22">
    <cfRule type="expression" dxfId="327" priority="111" stopIfTrue="1">
      <formula>A5=0</formula>
    </cfRule>
  </conditionalFormatting>
  <conditionalFormatting sqref="AA5:AA22">
    <cfRule type="expression" dxfId="326" priority="112" stopIfTrue="1">
      <formula>A5=0</formula>
    </cfRule>
  </conditionalFormatting>
  <conditionalFormatting sqref="B5:B22">
    <cfRule type="expression" dxfId="325" priority="113" stopIfTrue="1">
      <formula>J5=1</formula>
    </cfRule>
    <cfRule type="expression" dxfId="324" priority="114" stopIfTrue="1">
      <formula>J5=2</formula>
    </cfRule>
    <cfRule type="expression" dxfId="323" priority="115" stopIfTrue="1">
      <formula>J5=3</formula>
    </cfRule>
  </conditionalFormatting>
  <conditionalFormatting sqref="AC5:AC22">
    <cfRule type="expression" dxfId="322" priority="120" stopIfTrue="1">
      <formula>A5=0</formula>
    </cfRule>
  </conditionalFormatting>
  <conditionalFormatting sqref="AE5:AE22">
    <cfRule type="expression" dxfId="321" priority="121" stopIfTrue="1">
      <formula>A5=0</formula>
    </cfRule>
  </conditionalFormatting>
  <conditionalFormatting sqref="AG5:AG22">
    <cfRule type="expression" dxfId="320" priority="122" stopIfTrue="1">
      <formula>A5=0</formula>
    </cfRule>
  </conditionalFormatting>
  <conditionalFormatting sqref="AI5:AI22">
    <cfRule type="expression" dxfId="319" priority="123" stopIfTrue="1">
      <formula>A5=0</formula>
    </cfRule>
  </conditionalFormatting>
  <conditionalFormatting sqref="AK5:AK22">
    <cfRule type="expression" dxfId="318" priority="124" stopIfTrue="1">
      <formula>A5=0</formula>
    </cfRule>
  </conditionalFormatting>
  <conditionalFormatting sqref="I5:I22">
    <cfRule type="expression" dxfId="317" priority="125" stopIfTrue="1">
      <formula>A5=0</formula>
    </cfRule>
    <cfRule type="expression" dxfId="316" priority="126" stopIfTrue="1">
      <formula>I5&gt;150</formula>
    </cfRule>
    <cfRule type="expression" dxfId="315" priority="127" stopIfTrue="1">
      <formula>I5&lt;-150</formula>
    </cfRule>
  </conditionalFormatting>
  <conditionalFormatting sqref="R5:R22">
    <cfRule type="expression" dxfId="314" priority="128" stopIfTrue="1">
      <formula>A5=0</formula>
    </cfRule>
    <cfRule type="expression" dxfId="313" priority="129" stopIfTrue="1">
      <formula>R5=99</formula>
    </cfRule>
  </conditionalFormatting>
  <conditionalFormatting sqref="T5:T22">
    <cfRule type="expression" dxfId="312" priority="130" stopIfTrue="1">
      <formula>A5=0</formula>
    </cfRule>
    <cfRule type="expression" dxfId="311" priority="131" stopIfTrue="1">
      <formula>T5=99</formula>
    </cfRule>
  </conditionalFormatting>
  <conditionalFormatting sqref="V5:V22">
    <cfRule type="expression" dxfId="310" priority="132" stopIfTrue="1">
      <formula>A5=0</formula>
    </cfRule>
    <cfRule type="expression" dxfId="309" priority="133" stopIfTrue="1">
      <formula>V5=99</formula>
    </cfRule>
  </conditionalFormatting>
  <conditionalFormatting sqref="X5:X22">
    <cfRule type="expression" dxfId="308" priority="134" stopIfTrue="1">
      <formula>A5=0</formula>
    </cfRule>
    <cfRule type="expression" dxfId="307" priority="135" stopIfTrue="1">
      <formula>X5=99</formula>
    </cfRule>
  </conditionalFormatting>
  <conditionalFormatting sqref="Z5:Z22">
    <cfRule type="expression" dxfId="306" priority="136" stopIfTrue="1">
      <formula>A5=0</formula>
    </cfRule>
    <cfRule type="expression" dxfId="305" priority="137" stopIfTrue="1">
      <formula>Z5=99</formula>
    </cfRule>
  </conditionalFormatting>
  <conditionalFormatting sqref="AB5:AB22">
    <cfRule type="expression" dxfId="304" priority="138" stopIfTrue="1">
      <formula>A5=0</formula>
    </cfRule>
    <cfRule type="expression" dxfId="303" priority="139" stopIfTrue="1">
      <formula>AB5=99</formula>
    </cfRule>
  </conditionalFormatting>
  <conditionalFormatting sqref="AD5:AD22">
    <cfRule type="expression" dxfId="302" priority="140" stopIfTrue="1">
      <formula>A5=0</formula>
    </cfRule>
    <cfRule type="expression" dxfId="301" priority="141" stopIfTrue="1">
      <formula>AD5=99</formula>
    </cfRule>
  </conditionalFormatting>
  <conditionalFormatting sqref="AF5:AF22">
    <cfRule type="expression" dxfId="300" priority="142" stopIfTrue="1">
      <formula>A5=0</formula>
    </cfRule>
    <cfRule type="expression" dxfId="299" priority="143" stopIfTrue="1">
      <formula>AF5=99</formula>
    </cfRule>
  </conditionalFormatting>
  <conditionalFormatting sqref="AH5:AH22">
    <cfRule type="expression" dxfId="298" priority="144" stopIfTrue="1">
      <formula>A5=0</formula>
    </cfRule>
    <cfRule type="expression" dxfId="297" priority="145" stopIfTrue="1">
      <formula>AH5=99</formula>
    </cfRule>
  </conditionalFormatting>
  <conditionalFormatting sqref="AJ5:AJ22">
    <cfRule type="expression" dxfId="296" priority="146" stopIfTrue="1">
      <formula>A5=0</formula>
    </cfRule>
    <cfRule type="expression" dxfId="295" priority="147" stopIfTrue="1">
      <formula>AJ5=99</formula>
    </cfRule>
  </conditionalFormatting>
  <conditionalFormatting sqref="AO5:AO22">
    <cfRule type="expression" dxfId="294" priority="148" stopIfTrue="1">
      <formula>A5=0</formula>
    </cfRule>
  </conditionalFormatting>
  <conditionalFormatting sqref="AP5:AP22">
    <cfRule type="expression" dxfId="293" priority="149" stopIfTrue="1">
      <formula>A5=0</formula>
    </cfRule>
  </conditionalFormatting>
  <conditionalFormatting sqref="AQ5:AQ22">
    <cfRule type="expression" dxfId="292" priority="150" stopIfTrue="1">
      <formula>A5=0</formula>
    </cfRule>
  </conditionalFormatting>
  <conditionalFormatting sqref="AR5:AR22">
    <cfRule type="expression" dxfId="291" priority="151" stopIfTrue="1">
      <formula>A5=0</formula>
    </cfRule>
  </conditionalFormatting>
  <conditionalFormatting sqref="AS5:AS22">
    <cfRule type="expression" dxfId="290" priority="152" stopIfTrue="1">
      <formula>A5=0</formula>
    </cfRule>
  </conditionalFormatting>
  <conditionalFormatting sqref="AT5:AT22">
    <cfRule type="expression" dxfId="289" priority="153" stopIfTrue="1">
      <formula>A5=0</formula>
    </cfRule>
  </conditionalFormatting>
  <conditionalFormatting sqref="AU5:AU22">
    <cfRule type="expression" dxfId="288" priority="154" stopIfTrue="1">
      <formula>A5=0</formula>
    </cfRule>
  </conditionalFormatting>
  <conditionalFormatting sqref="AV5:AV22">
    <cfRule type="expression" dxfId="287" priority="155" stopIfTrue="1">
      <formula>A5=0</formula>
    </cfRule>
  </conditionalFormatting>
  <conditionalFormatting sqref="AW5:AW22">
    <cfRule type="expression" dxfId="286" priority="156" stopIfTrue="1">
      <formula>A5=0</formula>
    </cfRule>
  </conditionalFormatting>
  <conditionalFormatting sqref="AX5:AX22">
    <cfRule type="expression" dxfId="285" priority="157" stopIfTrue="1">
      <formula>A5=0</formula>
    </cfRule>
  </conditionalFormatting>
  <conditionalFormatting sqref="AY5:AY22">
    <cfRule type="expression" dxfId="284" priority="158" stopIfTrue="1">
      <formula>A5=0</formula>
    </cfRule>
  </conditionalFormatting>
  <conditionalFormatting sqref="BA5:BA22">
    <cfRule type="expression" dxfId="283" priority="159" stopIfTrue="1">
      <formula>A5=0</formula>
    </cfRule>
  </conditionalFormatting>
  <conditionalFormatting sqref="BB5:BB22">
    <cfRule type="expression" dxfId="282" priority="160" stopIfTrue="1">
      <formula>A5=0</formula>
    </cfRule>
  </conditionalFormatting>
  <conditionalFormatting sqref="BC5:BC22">
    <cfRule type="expression" dxfId="281" priority="161" stopIfTrue="1">
      <formula>A5=0</formula>
    </cfRule>
  </conditionalFormatting>
  <conditionalFormatting sqref="BD5:BD22">
    <cfRule type="expression" dxfId="280" priority="162" stopIfTrue="1">
      <formula>A5=0</formula>
    </cfRule>
  </conditionalFormatting>
  <conditionalFormatting sqref="BE5:BE22">
    <cfRule type="expression" dxfId="279" priority="163" stopIfTrue="1">
      <formula>A5=0</formula>
    </cfRule>
  </conditionalFormatting>
  <conditionalFormatting sqref="BF5:BF22">
    <cfRule type="expression" dxfId="278" priority="164" stopIfTrue="1">
      <formula>A5=0</formula>
    </cfRule>
  </conditionalFormatting>
  <conditionalFormatting sqref="BG5:BG22">
    <cfRule type="expression" dxfId="277" priority="165" stopIfTrue="1">
      <formula>A5=0</formula>
    </cfRule>
  </conditionalFormatting>
  <conditionalFormatting sqref="BH5:BH22">
    <cfRule type="expression" dxfId="276" priority="166" stopIfTrue="1">
      <formula>A5=0</formula>
    </cfRule>
  </conditionalFormatting>
  <conditionalFormatting sqref="BI5:BI22">
    <cfRule type="expression" dxfId="275" priority="167" stopIfTrue="1">
      <formula>A5=0</formula>
    </cfRule>
  </conditionalFormatting>
  <conditionalFormatting sqref="BJ5:BJ22">
    <cfRule type="expression" dxfId="274" priority="168" stopIfTrue="1">
      <formula>A5=0</formula>
    </cfRule>
  </conditionalFormatting>
  <conditionalFormatting sqref="BK5:BK22">
    <cfRule type="expression" dxfId="273" priority="169" stopIfTrue="1">
      <formula>A5=0</formula>
    </cfRule>
  </conditionalFormatting>
  <conditionalFormatting sqref="BL5:BL22">
    <cfRule type="expression" dxfId="272" priority="170" stopIfTrue="1">
      <formula>A5=0</formula>
    </cfRule>
  </conditionalFormatting>
  <conditionalFormatting sqref="BM5:BM22">
    <cfRule type="expression" dxfId="271" priority="171" stopIfTrue="1">
      <formula>A5=0</formula>
    </cfRule>
  </conditionalFormatting>
  <conditionalFormatting sqref="BN5:BN22">
    <cfRule type="expression" dxfId="270" priority="172" stopIfTrue="1">
      <formula>A5=0</formula>
    </cfRule>
  </conditionalFormatting>
  <conditionalFormatting sqref="BO5:BO22">
    <cfRule type="expression" dxfId="269" priority="173" stopIfTrue="1">
      <formula>A5=0</formula>
    </cfRule>
  </conditionalFormatting>
  <conditionalFormatting sqref="K5:K22">
    <cfRule type="expression" dxfId="268" priority="174" stopIfTrue="1">
      <formula>A5=0</formula>
    </cfRule>
  </conditionalFormatting>
  <conditionalFormatting sqref="J5:J22">
    <cfRule type="cellIs" dxfId="267" priority="116" stopIfTrue="1" operator="equal">
      <formula>1</formula>
    </cfRule>
    <cfRule type="cellIs" dxfId="266" priority="117" stopIfTrue="1" operator="equal">
      <formula>2</formula>
    </cfRule>
    <cfRule type="cellIs" dxfId="265" priority="118" stopIfTrue="1" operator="equal">
      <formula>3</formula>
    </cfRule>
  </conditionalFormatting>
  <conditionalFormatting sqref="Q3:AK3">
    <cfRule type="expression" dxfId="264" priority="94" stopIfTrue="1">
      <formula>$Q$3=0</formula>
    </cfRule>
  </conditionalFormatting>
  <conditionalFormatting sqref="H3">
    <cfRule type="cellIs" dxfId="263" priority="95" stopIfTrue="1" operator="equal">
      <formula>0</formula>
    </cfRule>
  </conditionalFormatting>
  <conditionalFormatting sqref="G27:G30">
    <cfRule type="expression" dxfId="262" priority="90" stopIfTrue="1">
      <formula>A27=0</formula>
    </cfRule>
  </conditionalFormatting>
  <conditionalFormatting sqref="H27:H30">
    <cfRule type="expression" dxfId="261" priority="89" stopIfTrue="1">
      <formula>A27=0</formula>
    </cfRule>
  </conditionalFormatting>
  <conditionalFormatting sqref="J27:J30">
    <cfRule type="expression" dxfId="260" priority="88" stopIfTrue="1">
      <formula>A27=0</formula>
    </cfRule>
  </conditionalFormatting>
  <conditionalFormatting sqref="R27:R31">
    <cfRule type="expression" dxfId="259" priority="86" stopIfTrue="1">
      <formula>A27=0</formula>
    </cfRule>
    <cfRule type="expression" dxfId="258" priority="87" stopIfTrue="1">
      <formula>R27=99</formula>
    </cfRule>
  </conditionalFormatting>
  <conditionalFormatting sqref="O27:O31 AA27:AA31">
    <cfRule type="expression" dxfId="257" priority="85" stopIfTrue="1">
      <formula>A27=0</formula>
    </cfRule>
  </conditionalFormatting>
  <conditionalFormatting sqref="P27:P31">
    <cfRule type="expression" dxfId="256" priority="84" stopIfTrue="1">
      <formula>A27=0</formula>
    </cfRule>
  </conditionalFormatting>
  <conditionalFormatting sqref="S27:S31">
    <cfRule type="expression" dxfId="255" priority="83" stopIfTrue="1">
      <formula>A27=0</formula>
    </cfRule>
  </conditionalFormatting>
  <conditionalFormatting sqref="W27:W31">
    <cfRule type="expression" dxfId="254" priority="82" stopIfTrue="1">
      <formula>A27=0</formula>
    </cfRule>
  </conditionalFormatting>
  <conditionalFormatting sqref="Y27:Y31">
    <cfRule type="expression" dxfId="253" priority="81" stopIfTrue="1">
      <formula>A27=0</formula>
    </cfRule>
  </conditionalFormatting>
  <conditionalFormatting sqref="D27:D30">
    <cfRule type="expression" dxfId="252" priority="78" stopIfTrue="1">
      <formula>L27=1</formula>
    </cfRule>
    <cfRule type="expression" dxfId="251" priority="79" stopIfTrue="1">
      <formula>L27=2</formula>
    </cfRule>
    <cfRule type="expression" dxfId="250" priority="80" stopIfTrue="1">
      <formula>L27=3</formula>
    </cfRule>
  </conditionalFormatting>
  <conditionalFormatting sqref="T27:T31">
    <cfRule type="expression" dxfId="249" priority="76" stopIfTrue="1">
      <formula>A27=0</formula>
    </cfRule>
    <cfRule type="expression" dxfId="248" priority="77" stopIfTrue="1">
      <formula>T27=99</formula>
    </cfRule>
  </conditionalFormatting>
  <conditionalFormatting sqref="V28:V31">
    <cfRule type="expression" dxfId="247" priority="74" stopIfTrue="1">
      <formula>A28=0</formula>
    </cfRule>
    <cfRule type="expression" dxfId="246" priority="75" stopIfTrue="1">
      <formula>V28=99</formula>
    </cfRule>
  </conditionalFormatting>
  <conditionalFormatting sqref="X27:X31">
    <cfRule type="expression" dxfId="245" priority="72" stopIfTrue="1">
      <formula>A27=0</formula>
    </cfRule>
    <cfRule type="expression" dxfId="244" priority="73" stopIfTrue="1">
      <formula>X27=99</formula>
    </cfRule>
  </conditionalFormatting>
  <conditionalFormatting sqref="Z28:Z31">
    <cfRule type="expression" dxfId="243" priority="70" stopIfTrue="1">
      <formula>A28=0</formula>
    </cfRule>
    <cfRule type="expression" dxfId="242" priority="71" stopIfTrue="1">
      <formula>Z28=99</formula>
    </cfRule>
  </conditionalFormatting>
  <conditionalFormatting sqref="M27:M31">
    <cfRule type="expression" dxfId="241" priority="69" stopIfTrue="1">
      <formula>A27=0</formula>
    </cfRule>
  </conditionalFormatting>
  <conditionalFormatting sqref="L27:L30">
    <cfRule type="cellIs" dxfId="240" priority="66" stopIfTrue="1" operator="equal">
      <formula>1</formula>
    </cfRule>
    <cfRule type="cellIs" dxfId="239" priority="67" stopIfTrue="1" operator="equal">
      <formula>2</formula>
    </cfRule>
    <cfRule type="cellIs" dxfId="238" priority="68" stopIfTrue="1" operator="equal">
      <formula>3</formula>
    </cfRule>
  </conditionalFormatting>
  <conditionalFormatting sqref="G27:G29">
    <cfRule type="expression" dxfId="237" priority="65" stopIfTrue="1">
      <formula>A27=0</formula>
    </cfRule>
  </conditionalFormatting>
  <conditionalFormatting sqref="H27:H30">
    <cfRule type="expression" dxfId="236" priority="64" stopIfTrue="1">
      <formula>A27=0</formula>
    </cfRule>
  </conditionalFormatting>
  <conditionalFormatting sqref="J27:J29">
    <cfRule type="expression" dxfId="235" priority="63" stopIfTrue="1">
      <formula>A27=0</formula>
    </cfRule>
  </conditionalFormatting>
  <conditionalFormatting sqref="R27:R29">
    <cfRule type="expression" dxfId="234" priority="61" stopIfTrue="1">
      <formula>A27=0</formula>
    </cfRule>
    <cfRule type="expression" dxfId="233" priority="62" stopIfTrue="1">
      <formula>R27=99</formula>
    </cfRule>
  </conditionalFormatting>
  <conditionalFormatting sqref="O27:O29">
    <cfRule type="expression" dxfId="232" priority="60" stopIfTrue="1">
      <formula>A27=0</formula>
    </cfRule>
  </conditionalFormatting>
  <conditionalFormatting sqref="P27:P29">
    <cfRule type="expression" dxfId="231" priority="59" stopIfTrue="1">
      <formula>A27=0</formula>
    </cfRule>
  </conditionalFormatting>
  <conditionalFormatting sqref="Q27:Q31">
    <cfRule type="expression" dxfId="230" priority="58" stopIfTrue="1">
      <formula>A27=0</formula>
    </cfRule>
  </conditionalFormatting>
  <conditionalFormatting sqref="S27:S29">
    <cfRule type="expression" dxfId="229" priority="57" stopIfTrue="1">
      <formula>A27=0</formula>
    </cfRule>
  </conditionalFormatting>
  <conditionalFormatting sqref="U27:U31">
    <cfRule type="expression" dxfId="228" priority="56" stopIfTrue="1">
      <formula>A27=0</formula>
    </cfRule>
  </conditionalFormatting>
  <conditionalFormatting sqref="W27:W29">
    <cfRule type="expression" dxfId="227" priority="55" stopIfTrue="1">
      <formula>A27=0</formula>
    </cfRule>
  </conditionalFormatting>
  <conditionalFormatting sqref="Y27:Y29">
    <cfRule type="expression" dxfId="226" priority="54" stopIfTrue="1">
      <formula>A27=0</formula>
    </cfRule>
  </conditionalFormatting>
  <conditionalFormatting sqref="D27:D29">
    <cfRule type="expression" dxfId="225" priority="51" stopIfTrue="1">
      <formula>L27=1</formula>
    </cfRule>
    <cfRule type="expression" dxfId="224" priority="52" stopIfTrue="1">
      <formula>L27=2</formula>
    </cfRule>
    <cfRule type="expression" dxfId="223" priority="53" stopIfTrue="1">
      <formula>L27=3</formula>
    </cfRule>
  </conditionalFormatting>
  <conditionalFormatting sqref="T27:T29">
    <cfRule type="expression" dxfId="222" priority="49" stopIfTrue="1">
      <formula>A27=0</formula>
    </cfRule>
    <cfRule type="expression" dxfId="221" priority="50" stopIfTrue="1">
      <formula>T27=99</formula>
    </cfRule>
  </conditionalFormatting>
  <conditionalFormatting sqref="V28:V29">
    <cfRule type="expression" dxfId="220" priority="47" stopIfTrue="1">
      <formula>A28=0</formula>
    </cfRule>
    <cfRule type="expression" dxfId="219" priority="48" stopIfTrue="1">
      <formula>V28=99</formula>
    </cfRule>
  </conditionalFormatting>
  <conditionalFormatting sqref="X27:X29">
    <cfRule type="expression" dxfId="218" priority="45" stopIfTrue="1">
      <formula>A27=0</formula>
    </cfRule>
    <cfRule type="expression" dxfId="217" priority="46" stopIfTrue="1">
      <formula>X27=99</formula>
    </cfRule>
  </conditionalFormatting>
  <conditionalFormatting sqref="Z28:Z29">
    <cfRule type="expression" dxfId="216" priority="43" stopIfTrue="1">
      <formula>A28=0</formula>
    </cfRule>
    <cfRule type="expression" dxfId="215" priority="44" stopIfTrue="1">
      <formula>Z28=99</formula>
    </cfRule>
  </conditionalFormatting>
  <conditionalFormatting sqref="M27:M29">
    <cfRule type="expression" dxfId="214" priority="42" stopIfTrue="1">
      <formula>A27=0</formula>
    </cfRule>
  </conditionalFormatting>
  <conditionalFormatting sqref="G27:G30">
    <cfRule type="expression" dxfId="213" priority="41" stopIfTrue="1">
      <formula>A27=0</formula>
    </cfRule>
  </conditionalFormatting>
  <conditionalFormatting sqref="H27:H30">
    <cfRule type="expression" dxfId="212" priority="40" stopIfTrue="1">
      <formula>A27=0</formula>
    </cfRule>
  </conditionalFormatting>
  <conditionalFormatting sqref="J27:J30">
    <cfRule type="expression" dxfId="211" priority="39" stopIfTrue="1">
      <formula>A27=0</formula>
    </cfRule>
  </conditionalFormatting>
  <conditionalFormatting sqref="R27:R31">
    <cfRule type="expression" dxfId="210" priority="37" stopIfTrue="1">
      <formula>A27=0</formula>
    </cfRule>
    <cfRule type="expression" dxfId="209" priority="38" stopIfTrue="1">
      <formula>R27=99</formula>
    </cfRule>
  </conditionalFormatting>
  <conditionalFormatting sqref="O27:O31">
    <cfRule type="expression" dxfId="208" priority="36" stopIfTrue="1">
      <formula>A27=0</formula>
    </cfRule>
  </conditionalFormatting>
  <conditionalFormatting sqref="P27:P31">
    <cfRule type="expression" dxfId="207" priority="35" stopIfTrue="1">
      <formula>A27=0</formula>
    </cfRule>
  </conditionalFormatting>
  <conditionalFormatting sqref="Q27:Q31">
    <cfRule type="expression" dxfId="206" priority="34" stopIfTrue="1">
      <formula>A27=0</formula>
    </cfRule>
  </conditionalFormatting>
  <conditionalFormatting sqref="S27:S31">
    <cfRule type="expression" dxfId="205" priority="33" stopIfTrue="1">
      <formula>A27=0</formula>
    </cfRule>
  </conditionalFormatting>
  <conditionalFormatting sqref="U27:U31">
    <cfRule type="expression" dxfId="204" priority="32" stopIfTrue="1">
      <formula>A27=0</formula>
    </cfRule>
  </conditionalFormatting>
  <conditionalFormatting sqref="W27:W31">
    <cfRule type="expression" dxfId="203" priority="31" stopIfTrue="1">
      <formula>A27=0</formula>
    </cfRule>
  </conditionalFormatting>
  <conditionalFormatting sqref="Y27:Y31">
    <cfRule type="expression" dxfId="202" priority="30" stopIfTrue="1">
      <formula>A27=0</formula>
    </cfRule>
  </conditionalFormatting>
  <conditionalFormatting sqref="D27:D30">
    <cfRule type="expression" dxfId="201" priority="27" stopIfTrue="1">
      <formula>L27=1</formula>
    </cfRule>
    <cfRule type="expression" dxfId="200" priority="28" stopIfTrue="1">
      <formula>L27=2</formula>
    </cfRule>
    <cfRule type="expression" dxfId="199" priority="29" stopIfTrue="1">
      <formula>L27=3</formula>
    </cfRule>
  </conditionalFormatting>
  <conditionalFormatting sqref="T27:T31">
    <cfRule type="expression" dxfId="198" priority="25" stopIfTrue="1">
      <formula>A27=0</formula>
    </cfRule>
    <cfRule type="expression" dxfId="197" priority="26" stopIfTrue="1">
      <formula>T27=99</formula>
    </cfRule>
  </conditionalFormatting>
  <conditionalFormatting sqref="V28:V31">
    <cfRule type="expression" dxfId="196" priority="23" stopIfTrue="1">
      <formula>A28=0</formula>
    </cfRule>
    <cfRule type="expression" dxfId="195" priority="24" stopIfTrue="1">
      <formula>V28=99</formula>
    </cfRule>
  </conditionalFormatting>
  <conditionalFormatting sqref="X27:X31">
    <cfRule type="expression" dxfId="194" priority="21" stopIfTrue="1">
      <formula>A27=0</formula>
    </cfRule>
    <cfRule type="expression" dxfId="193" priority="22" stopIfTrue="1">
      <formula>X27=99</formula>
    </cfRule>
  </conditionalFormatting>
  <conditionalFormatting sqref="Z28:Z31">
    <cfRule type="expression" dxfId="192" priority="19" stopIfTrue="1">
      <formula>A28=0</formula>
    </cfRule>
    <cfRule type="expression" dxfId="191" priority="20" stopIfTrue="1">
      <formula>Z28=99</formula>
    </cfRule>
  </conditionalFormatting>
  <conditionalFormatting sqref="M27:M31">
    <cfRule type="expression" dxfId="190" priority="18" stopIfTrue="1">
      <formula>A27=0</formula>
    </cfRule>
  </conditionalFormatting>
  <conditionalFormatting sqref="V28:V30 Z28:Z30">
    <cfRule type="expression" dxfId="189" priority="17" stopIfTrue="1">
      <formula>FR26=0</formula>
    </cfRule>
  </conditionalFormatting>
  <conditionalFormatting sqref="F28">
    <cfRule type="expression" dxfId="188" priority="16" stopIfTrue="1">
      <formula>A28=0</formula>
    </cfRule>
  </conditionalFormatting>
  <conditionalFormatting sqref="I28">
    <cfRule type="expression" dxfId="187" priority="15" stopIfTrue="1">
      <formula>E28=0</formula>
    </cfRule>
  </conditionalFormatting>
  <conditionalFormatting sqref="E28">
    <cfRule type="expression" dxfId="186" priority="91" stopIfTrue="1">
      <formula>FW26=0</formula>
    </cfRule>
  </conditionalFormatting>
  <conditionalFormatting sqref="AB27:AF27 AB31:AF31 AB28:AE30">
    <cfRule type="expression" dxfId="185" priority="92" stopIfTrue="1">
      <formula>Q27=0</formula>
    </cfRule>
  </conditionalFormatting>
  <conditionalFormatting sqref="AF28:AF30">
    <cfRule type="expression" dxfId="184" priority="14" stopIfTrue="1">
      <formula>U28=0</formula>
    </cfRule>
  </conditionalFormatting>
  <conditionalFormatting sqref="AP26:AR29">
    <cfRule type="expression" dxfId="183" priority="93" stopIfTrue="1">
      <formula>AB28=0</formula>
    </cfRule>
  </conditionalFormatting>
  <conditionalFormatting sqref="V27">
    <cfRule type="expression" dxfId="182" priority="12" stopIfTrue="1">
      <formula>C27=0</formula>
    </cfRule>
    <cfRule type="expression" dxfId="181" priority="13" stopIfTrue="1">
      <formula>V27=99</formula>
    </cfRule>
  </conditionalFormatting>
  <conditionalFormatting sqref="V27">
    <cfRule type="expression" dxfId="180" priority="10" stopIfTrue="1">
      <formula>C27=0</formula>
    </cfRule>
    <cfRule type="expression" dxfId="179" priority="11" stopIfTrue="1">
      <formula>V27=99</formula>
    </cfRule>
  </conditionalFormatting>
  <conditionalFormatting sqref="V27">
    <cfRule type="expression" dxfId="178" priority="8" stopIfTrue="1">
      <formula>C27=0</formula>
    </cfRule>
    <cfRule type="expression" dxfId="177" priority="9" stopIfTrue="1">
      <formula>V27=99</formula>
    </cfRule>
  </conditionalFormatting>
  <conditionalFormatting sqref="Z27">
    <cfRule type="expression" dxfId="176" priority="6" stopIfTrue="1">
      <formula>G27=0</formula>
    </cfRule>
    <cfRule type="expression" dxfId="175" priority="7" stopIfTrue="1">
      <formula>Z27=99</formula>
    </cfRule>
  </conditionalFormatting>
  <conditionalFormatting sqref="Z27">
    <cfRule type="expression" dxfId="174" priority="4" stopIfTrue="1">
      <formula>G27=0</formula>
    </cfRule>
    <cfRule type="expression" dxfId="173" priority="5" stopIfTrue="1">
      <formula>Z27=99</formula>
    </cfRule>
  </conditionalFormatting>
  <conditionalFormatting sqref="Z27">
    <cfRule type="expression" dxfId="172" priority="2" stopIfTrue="1">
      <formula>G27=0</formula>
    </cfRule>
    <cfRule type="expression" dxfId="171" priority="3" stopIfTrue="1">
      <formula>Z27=99</formula>
    </cfRule>
  </conditionalFormatting>
  <conditionalFormatting sqref="AL26:AO31">
    <cfRule type="expression" dxfId="17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opLeftCell="A4" zoomScale="90" zoomScaleNormal="90" workbookViewId="0">
      <selection activeCell="P30" sqref="P30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8.75" customHeight="1" x14ac:dyDescent="0.3">
      <c r="A1" s="414" t="s">
        <v>221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  <c r="AD1" s="414"/>
      <c r="AE1" s="414"/>
      <c r="AF1" s="414"/>
      <c r="AG1" s="414"/>
      <c r="AI1" s="80"/>
      <c r="AJ1" s="80"/>
      <c r="AK1" s="80"/>
      <c r="AL1" s="81"/>
      <c r="AM1" s="81"/>
      <c r="AN1" s="81"/>
      <c r="AO1" s="415" t="s">
        <v>192</v>
      </c>
      <c r="AP1" s="416"/>
      <c r="AQ1" s="82">
        <f>SUM(MAX(L5:L22)*2)</f>
        <v>18</v>
      </c>
      <c r="AR1" s="415" t="s">
        <v>193</v>
      </c>
      <c r="AS1" s="416"/>
      <c r="AT1" s="416"/>
      <c r="AU1" s="83">
        <f>SUM(AQ1/100*65)</f>
        <v>11.7</v>
      </c>
      <c r="AV1" s="417" t="s">
        <v>194</v>
      </c>
      <c r="AW1" s="418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419" t="s">
        <v>195</v>
      </c>
      <c r="B3" s="419"/>
      <c r="C3" s="89"/>
      <c r="D3" s="420" t="s">
        <v>196</v>
      </c>
      <c r="E3" s="420"/>
      <c r="F3" s="420"/>
      <c r="G3" s="420"/>
      <c r="H3" s="90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89"/>
      <c r="J3" s="89"/>
      <c r="K3" s="89"/>
      <c r="L3" s="89"/>
      <c r="M3" s="420" t="s">
        <v>197</v>
      </c>
      <c r="N3" s="420"/>
      <c r="O3" s="420"/>
      <c r="P3" s="420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1"/>
      <c r="AF3" s="421"/>
      <c r="AG3" s="421"/>
      <c r="AH3" s="421"/>
      <c r="AI3" s="421"/>
      <c r="AJ3" s="421"/>
      <c r="AK3" s="421"/>
      <c r="AL3" s="91"/>
      <c r="AM3" s="91"/>
      <c r="AN3" s="91"/>
      <c r="AO3" s="410" t="s">
        <v>198</v>
      </c>
      <c r="AP3" s="410"/>
      <c r="AQ3" s="410"/>
      <c r="AR3" s="410"/>
      <c r="AS3" s="410"/>
      <c r="AT3" s="410"/>
      <c r="AU3" s="410"/>
      <c r="AV3" s="410"/>
      <c r="AW3" s="410"/>
      <c r="AX3" s="410"/>
      <c r="AY3" s="410"/>
      <c r="AZ3" s="80"/>
      <c r="BA3" s="410" t="s">
        <v>199</v>
      </c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10"/>
      <c r="BM3" s="410"/>
      <c r="BN3" s="410"/>
      <c r="BO3" s="410"/>
      <c r="BP3" s="86"/>
    </row>
    <row r="4" spans="1:68" ht="24" x14ac:dyDescent="0.2">
      <c r="A4" s="92" t="s">
        <v>200</v>
      </c>
      <c r="B4" s="93" t="s">
        <v>201</v>
      </c>
      <c r="C4" s="94" t="s">
        <v>202</v>
      </c>
      <c r="D4" s="95" t="s">
        <v>203</v>
      </c>
      <c r="E4" s="96" t="s">
        <v>204</v>
      </c>
      <c r="F4" s="97" t="s">
        <v>205</v>
      </c>
      <c r="G4" s="97" t="s">
        <v>206</v>
      </c>
      <c r="H4" s="97" t="s">
        <v>207</v>
      </c>
      <c r="I4" s="97" t="s">
        <v>208</v>
      </c>
      <c r="J4" s="97" t="s">
        <v>209</v>
      </c>
      <c r="K4" s="97" t="s">
        <v>210</v>
      </c>
      <c r="L4" s="97" t="s">
        <v>211</v>
      </c>
      <c r="M4" s="97" t="s">
        <v>212</v>
      </c>
      <c r="N4" s="97" t="s">
        <v>213</v>
      </c>
      <c r="O4" s="98" t="s">
        <v>214</v>
      </c>
      <c r="P4" s="411">
        <v>1</v>
      </c>
      <c r="Q4" s="412"/>
      <c r="R4" s="409">
        <v>2</v>
      </c>
      <c r="S4" s="413"/>
      <c r="T4" s="413">
        <v>3</v>
      </c>
      <c r="U4" s="413"/>
      <c r="V4" s="413">
        <v>4</v>
      </c>
      <c r="W4" s="413"/>
      <c r="X4" s="413">
        <v>5</v>
      </c>
      <c r="Y4" s="413"/>
      <c r="Z4" s="413">
        <v>6</v>
      </c>
      <c r="AA4" s="413"/>
      <c r="AB4" s="413">
        <v>7</v>
      </c>
      <c r="AC4" s="413"/>
      <c r="AD4" s="413">
        <v>8</v>
      </c>
      <c r="AE4" s="413"/>
      <c r="AF4" s="413">
        <v>9</v>
      </c>
      <c r="AG4" s="413"/>
      <c r="AH4" s="408">
        <v>10</v>
      </c>
      <c r="AI4" s="409"/>
      <c r="AJ4" s="408">
        <v>11</v>
      </c>
      <c r="AK4" s="409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215</v>
      </c>
      <c r="BM4" s="102" t="s">
        <v>216</v>
      </c>
      <c r="BN4" s="102" t="s">
        <v>217</v>
      </c>
      <c r="BO4" s="103" t="s">
        <v>218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19.36</v>
      </c>
      <c r="I5" s="111">
        <f>IF(M5=0,0,G5-M5)</f>
        <v>0</v>
      </c>
      <c r="J5" s="112">
        <v>8</v>
      </c>
      <c r="K5" s="113">
        <v>9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100</v>
      </c>
      <c r="O5" s="116">
        <f t="shared" ref="O5:O22" si="4">BO5</f>
        <v>93</v>
      </c>
      <c r="P5" s="117">
        <v>10</v>
      </c>
      <c r="Q5" s="118">
        <v>2</v>
      </c>
      <c r="R5" s="119">
        <v>18</v>
      </c>
      <c r="S5" s="118">
        <v>0</v>
      </c>
      <c r="T5" s="120">
        <v>8</v>
      </c>
      <c r="U5" s="121">
        <v>2</v>
      </c>
      <c r="V5" s="122">
        <v>14</v>
      </c>
      <c r="W5" s="121">
        <v>1</v>
      </c>
      <c r="X5" s="120">
        <v>2</v>
      </c>
      <c r="Y5" s="121">
        <v>2</v>
      </c>
      <c r="Z5" s="120">
        <v>17</v>
      </c>
      <c r="AA5" s="121">
        <v>0</v>
      </c>
      <c r="AB5" s="120">
        <v>13</v>
      </c>
      <c r="AC5" s="123">
        <v>1</v>
      </c>
      <c r="AD5" s="124">
        <v>16</v>
      </c>
      <c r="AE5" s="125">
        <v>1</v>
      </c>
      <c r="AF5" s="122">
        <v>15</v>
      </c>
      <c r="AG5" s="123">
        <v>0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9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9</v>
      </c>
      <c r="BB5" s="133">
        <f t="shared" ref="BB5:BB22" si="17">IF(R5=99,0,(LOOKUP($R5,$A$5:$A$24,$K$5:$K$24)))</f>
        <v>14</v>
      </c>
      <c r="BC5" s="133">
        <f t="shared" ref="BC5:BC22" si="18">IF(T5=99,0,(LOOKUP($T5,$A$5:$A$24,$K$5:$K$24)))</f>
        <v>7</v>
      </c>
      <c r="BD5" s="134">
        <f t="shared" ref="BD5:BD22" si="19">IF(V5=99,0,(LOOKUP($V5,$A$5:$A$24,$K$5:$K$24)))</f>
        <v>9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14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11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100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93</v>
      </c>
      <c r="BP5" s="86"/>
    </row>
    <row r="6" spans="1:68" ht="15" x14ac:dyDescent="0.2">
      <c r="A6" s="137">
        <v>2</v>
      </c>
      <c r="B6" s="138" t="s">
        <v>38</v>
      </c>
      <c r="C6" s="20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17.600000000000001</v>
      </c>
      <c r="I6" s="144">
        <f>IF(M6=0,0,G6-M6)</f>
        <v>0</v>
      </c>
      <c r="J6" s="145">
        <v>10</v>
      </c>
      <c r="K6" s="146">
        <v>9</v>
      </c>
      <c r="L6" s="147">
        <v>9</v>
      </c>
      <c r="M6" s="148">
        <f t="shared" si="2"/>
        <v>1000</v>
      </c>
      <c r="N6" s="144">
        <f t="shared" si="3"/>
        <v>88</v>
      </c>
      <c r="O6" s="149">
        <f t="shared" si="4"/>
        <v>83</v>
      </c>
      <c r="P6" s="150">
        <v>11</v>
      </c>
      <c r="Q6" s="151">
        <v>1</v>
      </c>
      <c r="R6" s="152">
        <v>12</v>
      </c>
      <c r="S6" s="153">
        <v>2</v>
      </c>
      <c r="T6" s="154">
        <v>16</v>
      </c>
      <c r="U6" s="155">
        <v>1</v>
      </c>
      <c r="V6" s="152">
        <v>18</v>
      </c>
      <c r="W6" s="155">
        <v>0</v>
      </c>
      <c r="X6" s="154">
        <v>1</v>
      </c>
      <c r="Y6" s="155">
        <v>0</v>
      </c>
      <c r="Z6" s="154">
        <v>9</v>
      </c>
      <c r="AA6" s="155">
        <v>2</v>
      </c>
      <c r="AB6" s="154">
        <v>14</v>
      </c>
      <c r="AC6" s="153">
        <v>1</v>
      </c>
      <c r="AD6" s="150">
        <v>6</v>
      </c>
      <c r="AE6" s="151">
        <v>2</v>
      </c>
      <c r="AF6" s="156">
        <v>13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9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10</v>
      </c>
      <c r="BB6" s="162">
        <f t="shared" si="17"/>
        <v>5</v>
      </c>
      <c r="BC6" s="162">
        <f t="shared" si="18"/>
        <v>11</v>
      </c>
      <c r="BD6" s="163">
        <f t="shared" si="19"/>
        <v>14</v>
      </c>
      <c r="BE6" s="162">
        <f t="shared" si="20"/>
        <v>9</v>
      </c>
      <c r="BF6" s="162">
        <f t="shared" si="21"/>
        <v>8</v>
      </c>
      <c r="BG6" s="162">
        <f t="shared" si="22"/>
        <v>9</v>
      </c>
      <c r="BH6" s="162">
        <f t="shared" si="23"/>
        <v>9</v>
      </c>
      <c r="BI6" s="162">
        <f t="shared" si="24"/>
        <v>13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5">
        <f t="shared" ref="BO6:BO22" si="28">SUM($BL6-$BM6)</f>
        <v>83</v>
      </c>
      <c r="BP6" s="86"/>
    </row>
    <row r="7" spans="1:68" ht="15" x14ac:dyDescent="0.2">
      <c r="A7" s="137">
        <v>3</v>
      </c>
      <c r="B7" s="138" t="s">
        <v>27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20.239999999999998</v>
      </c>
      <c r="I7" s="144">
        <f t="shared" ref="I7:I22" si="30">IF(M7=0,0,G7-M7)</f>
        <v>0</v>
      </c>
      <c r="J7" s="145">
        <v>7</v>
      </c>
      <c r="K7" s="146">
        <v>10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12</v>
      </c>
      <c r="Q7" s="151">
        <v>2</v>
      </c>
      <c r="R7" s="152">
        <v>17</v>
      </c>
      <c r="S7" s="153">
        <v>0</v>
      </c>
      <c r="T7" s="154">
        <v>6</v>
      </c>
      <c r="U7" s="155">
        <v>0</v>
      </c>
      <c r="V7" s="152">
        <v>10</v>
      </c>
      <c r="W7" s="155">
        <v>1</v>
      </c>
      <c r="X7" s="154">
        <v>4</v>
      </c>
      <c r="Y7" s="155">
        <v>2</v>
      </c>
      <c r="Z7" s="154">
        <v>14</v>
      </c>
      <c r="AA7" s="155">
        <v>1</v>
      </c>
      <c r="AB7" s="154">
        <v>16</v>
      </c>
      <c r="AC7" s="153">
        <v>0</v>
      </c>
      <c r="AD7" s="150">
        <v>7</v>
      </c>
      <c r="AE7" s="151">
        <v>2</v>
      </c>
      <c r="AF7" s="156">
        <v>8</v>
      </c>
      <c r="AG7" s="153">
        <v>2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10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5</v>
      </c>
      <c r="BB7" s="162">
        <f t="shared" si="17"/>
        <v>14</v>
      </c>
      <c r="BC7" s="162">
        <f t="shared" si="18"/>
        <v>9</v>
      </c>
      <c r="BD7" s="163">
        <f t="shared" si="19"/>
        <v>9</v>
      </c>
      <c r="BE7" s="162">
        <f t="shared" si="20"/>
        <v>6</v>
      </c>
      <c r="BF7" s="162">
        <f t="shared" si="21"/>
        <v>9</v>
      </c>
      <c r="BG7" s="162">
        <f t="shared" si="22"/>
        <v>11</v>
      </c>
      <c r="BH7" s="162">
        <f t="shared" si="23"/>
        <v>0</v>
      </c>
      <c r="BI7" s="162">
        <f t="shared" si="24"/>
        <v>7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70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219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13.2</v>
      </c>
      <c r="I8" s="144">
        <f t="shared" si="30"/>
        <v>0</v>
      </c>
      <c r="J8" s="145">
        <v>15</v>
      </c>
      <c r="K8" s="146">
        <v>6</v>
      </c>
      <c r="L8" s="147">
        <v>9</v>
      </c>
      <c r="M8" s="148">
        <f t="shared" si="2"/>
        <v>1000</v>
      </c>
      <c r="N8" s="144">
        <f t="shared" si="3"/>
        <v>68</v>
      </c>
      <c r="O8" s="149">
        <f t="shared" si="4"/>
        <v>68</v>
      </c>
      <c r="P8" s="150">
        <v>13</v>
      </c>
      <c r="Q8" s="151">
        <v>0</v>
      </c>
      <c r="R8" s="152">
        <v>9</v>
      </c>
      <c r="S8" s="153">
        <v>1</v>
      </c>
      <c r="T8" s="154">
        <v>7</v>
      </c>
      <c r="U8" s="155">
        <v>2</v>
      </c>
      <c r="V8" s="152">
        <v>16</v>
      </c>
      <c r="W8" s="155">
        <v>0</v>
      </c>
      <c r="X8" s="154">
        <v>3</v>
      </c>
      <c r="Y8" s="155">
        <v>0</v>
      </c>
      <c r="Z8" s="154">
        <v>5</v>
      </c>
      <c r="AA8" s="155">
        <v>1</v>
      </c>
      <c r="AB8" s="154">
        <v>8</v>
      </c>
      <c r="AC8" s="153">
        <v>0</v>
      </c>
      <c r="AD8" s="167">
        <v>12</v>
      </c>
      <c r="AE8" s="151">
        <v>2</v>
      </c>
      <c r="AF8" s="156">
        <v>10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6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13</v>
      </c>
      <c r="BB8" s="162">
        <f t="shared" si="17"/>
        <v>8</v>
      </c>
      <c r="BC8" s="162">
        <f t="shared" si="18"/>
        <v>0</v>
      </c>
      <c r="BD8" s="163">
        <f t="shared" si="19"/>
        <v>11</v>
      </c>
      <c r="BE8" s="162">
        <f t="shared" si="20"/>
        <v>10</v>
      </c>
      <c r="BF8" s="162">
        <f t="shared" si="21"/>
        <v>5</v>
      </c>
      <c r="BG8" s="162">
        <f t="shared" si="22"/>
        <v>7</v>
      </c>
      <c r="BH8" s="162">
        <f t="shared" si="23"/>
        <v>5</v>
      </c>
      <c r="BI8" s="162">
        <f t="shared" si="24"/>
        <v>9</v>
      </c>
      <c r="BJ8" s="162">
        <f t="shared" si="25"/>
        <v>0</v>
      </c>
      <c r="BK8" s="162">
        <f t="shared" si="26"/>
        <v>0</v>
      </c>
      <c r="BL8" s="164">
        <f t="shared" si="31"/>
        <v>68</v>
      </c>
      <c r="BM8" s="158">
        <f t="shared" si="32"/>
        <v>0</v>
      </c>
      <c r="BN8" s="158">
        <f t="shared" si="33"/>
        <v>13</v>
      </c>
      <c r="BO8" s="165">
        <f t="shared" si="28"/>
        <v>68</v>
      </c>
      <c r="BP8" s="86"/>
    </row>
    <row r="9" spans="1:68" ht="15" x14ac:dyDescent="0.2">
      <c r="A9" s="137">
        <v>5</v>
      </c>
      <c r="B9" s="138" t="s">
        <v>88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12.32</v>
      </c>
      <c r="I9" s="144">
        <f t="shared" si="30"/>
        <v>0</v>
      </c>
      <c r="J9" s="145">
        <v>16</v>
      </c>
      <c r="K9" s="146">
        <v>5</v>
      </c>
      <c r="L9" s="147">
        <v>9</v>
      </c>
      <c r="M9" s="148">
        <f t="shared" si="2"/>
        <v>1000</v>
      </c>
      <c r="N9" s="144">
        <f t="shared" si="3"/>
        <v>63</v>
      </c>
      <c r="O9" s="149">
        <f t="shared" si="4"/>
        <v>63</v>
      </c>
      <c r="P9" s="150">
        <v>14</v>
      </c>
      <c r="Q9" s="151">
        <v>0</v>
      </c>
      <c r="R9" s="152">
        <v>8</v>
      </c>
      <c r="S9" s="153">
        <v>0</v>
      </c>
      <c r="T9" s="154">
        <v>9</v>
      </c>
      <c r="U9" s="155">
        <v>0</v>
      </c>
      <c r="V9" s="152">
        <v>7</v>
      </c>
      <c r="W9" s="155">
        <v>2</v>
      </c>
      <c r="X9" s="154">
        <v>12</v>
      </c>
      <c r="Y9" s="155">
        <v>1</v>
      </c>
      <c r="Z9" s="154">
        <v>4</v>
      </c>
      <c r="AA9" s="155">
        <v>1</v>
      </c>
      <c r="AB9" s="154">
        <v>10</v>
      </c>
      <c r="AC9" s="153">
        <v>0</v>
      </c>
      <c r="AD9" s="150">
        <v>11</v>
      </c>
      <c r="AE9" s="168">
        <v>1</v>
      </c>
      <c r="AF9" s="156">
        <v>6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5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9</v>
      </c>
      <c r="BB9" s="162">
        <f t="shared" si="17"/>
        <v>7</v>
      </c>
      <c r="BC9" s="162">
        <f t="shared" si="18"/>
        <v>8</v>
      </c>
      <c r="BD9" s="163">
        <f t="shared" si="19"/>
        <v>0</v>
      </c>
      <c r="BE9" s="162">
        <f t="shared" si="20"/>
        <v>5</v>
      </c>
      <c r="BF9" s="162">
        <f t="shared" si="21"/>
        <v>6</v>
      </c>
      <c r="BG9" s="162">
        <f t="shared" si="22"/>
        <v>9</v>
      </c>
      <c r="BH9" s="162">
        <f t="shared" si="23"/>
        <v>10</v>
      </c>
      <c r="BI9" s="162">
        <f t="shared" si="24"/>
        <v>9</v>
      </c>
      <c r="BJ9" s="162">
        <f t="shared" si="25"/>
        <v>0</v>
      </c>
      <c r="BK9" s="162">
        <f t="shared" si="26"/>
        <v>0</v>
      </c>
      <c r="BL9" s="164">
        <f t="shared" si="31"/>
        <v>63</v>
      </c>
      <c r="BM9" s="158">
        <f t="shared" si="32"/>
        <v>0</v>
      </c>
      <c r="BN9" s="158">
        <f t="shared" si="33"/>
        <v>10</v>
      </c>
      <c r="BO9" s="165">
        <f t="shared" si="28"/>
        <v>63</v>
      </c>
      <c r="BP9" s="86"/>
    </row>
    <row r="10" spans="1:68" ht="15" x14ac:dyDescent="0.2">
      <c r="A10" s="137">
        <v>6</v>
      </c>
      <c r="B10" s="138" t="s">
        <v>78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16.72</v>
      </c>
      <c r="I10" s="144">
        <f t="shared" si="30"/>
        <v>0</v>
      </c>
      <c r="J10" s="145">
        <v>11</v>
      </c>
      <c r="K10" s="146">
        <v>9</v>
      </c>
      <c r="L10" s="147">
        <v>9</v>
      </c>
      <c r="M10" s="148">
        <f t="shared" si="2"/>
        <v>1000</v>
      </c>
      <c r="N10" s="144">
        <f t="shared" si="3"/>
        <v>80</v>
      </c>
      <c r="O10" s="149">
        <f t="shared" si="4"/>
        <v>80</v>
      </c>
      <c r="P10" s="150">
        <v>15</v>
      </c>
      <c r="Q10" s="151">
        <v>0</v>
      </c>
      <c r="R10" s="152">
        <v>7</v>
      </c>
      <c r="S10" s="153">
        <v>2</v>
      </c>
      <c r="T10" s="154">
        <v>3</v>
      </c>
      <c r="U10" s="155">
        <v>2</v>
      </c>
      <c r="V10" s="152">
        <v>17</v>
      </c>
      <c r="W10" s="155">
        <v>1</v>
      </c>
      <c r="X10" s="154">
        <v>11</v>
      </c>
      <c r="Y10" s="155">
        <v>0</v>
      </c>
      <c r="Z10" s="154">
        <v>13</v>
      </c>
      <c r="AA10" s="155">
        <v>0</v>
      </c>
      <c r="AB10" s="154">
        <v>12</v>
      </c>
      <c r="AC10" s="153">
        <v>2</v>
      </c>
      <c r="AD10" s="167">
        <v>2</v>
      </c>
      <c r="AE10" s="151">
        <v>0</v>
      </c>
      <c r="AF10" s="156">
        <v>5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9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14</v>
      </c>
      <c r="BB10" s="162">
        <f t="shared" si="17"/>
        <v>0</v>
      </c>
      <c r="BC10" s="162">
        <f t="shared" si="18"/>
        <v>10</v>
      </c>
      <c r="BD10" s="163">
        <f t="shared" si="19"/>
        <v>14</v>
      </c>
      <c r="BE10" s="162">
        <f t="shared" si="20"/>
        <v>10</v>
      </c>
      <c r="BF10" s="162">
        <f t="shared" si="21"/>
        <v>13</v>
      </c>
      <c r="BG10" s="162">
        <f t="shared" si="22"/>
        <v>5</v>
      </c>
      <c r="BH10" s="162">
        <f t="shared" si="23"/>
        <v>9</v>
      </c>
      <c r="BI10" s="162">
        <f t="shared" si="24"/>
        <v>5</v>
      </c>
      <c r="BJ10" s="162">
        <f t="shared" si="25"/>
        <v>0</v>
      </c>
      <c r="BK10" s="162">
        <f t="shared" si="26"/>
        <v>0</v>
      </c>
      <c r="BL10" s="164">
        <f t="shared" si="31"/>
        <v>80</v>
      </c>
      <c r="BM10" s="158">
        <f t="shared" si="32"/>
        <v>0</v>
      </c>
      <c r="BN10" s="158">
        <f t="shared" si="33"/>
        <v>14</v>
      </c>
      <c r="BO10" s="165">
        <f t="shared" si="28"/>
        <v>80</v>
      </c>
      <c r="BP10" s="86"/>
    </row>
    <row r="11" spans="1:68" ht="15" x14ac:dyDescent="0.2">
      <c r="A11" s="137">
        <v>7</v>
      </c>
      <c r="B11" s="138" t="s">
        <v>91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10.56</v>
      </c>
      <c r="I11" s="144">
        <f t="shared" si="30"/>
        <v>0</v>
      </c>
      <c r="J11" s="145">
        <v>18</v>
      </c>
      <c r="K11" s="146">
        <v>0</v>
      </c>
      <c r="L11" s="147">
        <v>9</v>
      </c>
      <c r="M11" s="148">
        <f t="shared" si="2"/>
        <v>1000</v>
      </c>
      <c r="N11" s="144">
        <f t="shared" si="3"/>
        <v>71</v>
      </c>
      <c r="O11" s="149">
        <f t="shared" si="4"/>
        <v>66</v>
      </c>
      <c r="P11" s="150">
        <v>16</v>
      </c>
      <c r="Q11" s="151">
        <v>0</v>
      </c>
      <c r="R11" s="152">
        <v>6</v>
      </c>
      <c r="S11" s="153">
        <v>0</v>
      </c>
      <c r="T11" s="154">
        <v>4</v>
      </c>
      <c r="U11" s="155">
        <v>0</v>
      </c>
      <c r="V11" s="152">
        <v>5</v>
      </c>
      <c r="W11" s="155">
        <v>0</v>
      </c>
      <c r="X11" s="154">
        <v>8</v>
      </c>
      <c r="Y11" s="155">
        <v>0</v>
      </c>
      <c r="Z11" s="154">
        <v>12</v>
      </c>
      <c r="AA11" s="155">
        <v>0</v>
      </c>
      <c r="AB11" s="154">
        <v>9</v>
      </c>
      <c r="AC11" s="153">
        <v>0</v>
      </c>
      <c r="AD11" s="169">
        <v>3</v>
      </c>
      <c r="AE11" s="151">
        <v>0</v>
      </c>
      <c r="AF11" s="156">
        <v>11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0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9</v>
      </c>
      <c r="BC11" s="162">
        <f t="shared" si="18"/>
        <v>6</v>
      </c>
      <c r="BD11" s="163">
        <f t="shared" si="19"/>
        <v>5</v>
      </c>
      <c r="BE11" s="162">
        <f t="shared" si="20"/>
        <v>7</v>
      </c>
      <c r="BF11" s="162">
        <f t="shared" si="21"/>
        <v>5</v>
      </c>
      <c r="BG11" s="162">
        <f t="shared" si="22"/>
        <v>8</v>
      </c>
      <c r="BH11" s="162">
        <f t="shared" si="23"/>
        <v>10</v>
      </c>
      <c r="BI11" s="162">
        <f t="shared" si="24"/>
        <v>10</v>
      </c>
      <c r="BJ11" s="162">
        <f t="shared" si="25"/>
        <v>0</v>
      </c>
      <c r="BK11" s="162">
        <f t="shared" si="26"/>
        <v>0</v>
      </c>
      <c r="BL11" s="164">
        <f t="shared" si="31"/>
        <v>71</v>
      </c>
      <c r="BM11" s="158">
        <f t="shared" si="32"/>
        <v>5</v>
      </c>
      <c r="BN11" s="158">
        <f t="shared" si="33"/>
        <v>11</v>
      </c>
      <c r="BO11" s="165">
        <f t="shared" si="28"/>
        <v>66</v>
      </c>
      <c r="BP11" s="86"/>
    </row>
    <row r="12" spans="1:68" ht="15" x14ac:dyDescent="0.2">
      <c r="A12" s="137">
        <v>8</v>
      </c>
      <c r="B12" s="138" t="s">
        <v>220</v>
      </c>
      <c r="C12" s="208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14.08</v>
      </c>
      <c r="I12" s="144">
        <f t="shared" si="30"/>
        <v>0</v>
      </c>
      <c r="J12" s="145">
        <v>14</v>
      </c>
      <c r="K12" s="146">
        <v>7</v>
      </c>
      <c r="L12" s="147">
        <v>9</v>
      </c>
      <c r="M12" s="148">
        <f t="shared" si="2"/>
        <v>1000</v>
      </c>
      <c r="N12" s="144">
        <f t="shared" si="3"/>
        <v>71</v>
      </c>
      <c r="O12" s="149">
        <f t="shared" si="4"/>
        <v>71</v>
      </c>
      <c r="P12" s="150">
        <v>17</v>
      </c>
      <c r="Q12" s="151">
        <v>0</v>
      </c>
      <c r="R12" s="152">
        <v>5</v>
      </c>
      <c r="S12" s="153">
        <v>2</v>
      </c>
      <c r="T12" s="154">
        <v>1</v>
      </c>
      <c r="U12" s="155">
        <v>0</v>
      </c>
      <c r="V12" s="152">
        <v>12</v>
      </c>
      <c r="W12" s="155">
        <v>0</v>
      </c>
      <c r="X12" s="154">
        <v>7</v>
      </c>
      <c r="Y12" s="155">
        <v>2</v>
      </c>
      <c r="Z12" s="154">
        <v>10</v>
      </c>
      <c r="AA12" s="155">
        <v>1</v>
      </c>
      <c r="AB12" s="154">
        <v>4</v>
      </c>
      <c r="AC12" s="153">
        <v>2</v>
      </c>
      <c r="AD12" s="169">
        <v>13</v>
      </c>
      <c r="AE12" s="151">
        <v>0</v>
      </c>
      <c r="AF12" s="156">
        <v>3</v>
      </c>
      <c r="AG12" s="153">
        <v>0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7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14</v>
      </c>
      <c r="BB12" s="162">
        <f t="shared" si="17"/>
        <v>5</v>
      </c>
      <c r="BC12" s="162">
        <f t="shared" si="18"/>
        <v>9</v>
      </c>
      <c r="BD12" s="163">
        <f t="shared" si="19"/>
        <v>5</v>
      </c>
      <c r="BE12" s="162">
        <f t="shared" si="20"/>
        <v>0</v>
      </c>
      <c r="BF12" s="162">
        <f t="shared" si="21"/>
        <v>9</v>
      </c>
      <c r="BG12" s="162">
        <f t="shared" si="22"/>
        <v>6</v>
      </c>
      <c r="BH12" s="162">
        <f t="shared" si="23"/>
        <v>13</v>
      </c>
      <c r="BI12" s="162">
        <f t="shared" si="24"/>
        <v>10</v>
      </c>
      <c r="BJ12" s="162">
        <f t="shared" si="25"/>
        <v>0</v>
      </c>
      <c r="BK12" s="162">
        <f t="shared" si="26"/>
        <v>0</v>
      </c>
      <c r="BL12" s="164">
        <f t="shared" si="31"/>
        <v>71</v>
      </c>
      <c r="BM12" s="158">
        <f t="shared" si="32"/>
        <v>0</v>
      </c>
      <c r="BN12" s="158">
        <f t="shared" si="33"/>
        <v>14</v>
      </c>
      <c r="BO12" s="165">
        <f t="shared" si="28"/>
        <v>71</v>
      </c>
      <c r="BP12" s="86"/>
    </row>
    <row r="13" spans="1:68" ht="15" x14ac:dyDescent="0.2">
      <c r="A13" s="137">
        <v>9</v>
      </c>
      <c r="B13" s="138" t="s">
        <v>61</v>
      </c>
      <c r="C13" s="208" t="s">
        <v>37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14.96</v>
      </c>
      <c r="I13" s="144">
        <f t="shared" si="30"/>
        <v>0</v>
      </c>
      <c r="J13" s="145">
        <v>13</v>
      </c>
      <c r="K13" s="146">
        <v>8</v>
      </c>
      <c r="L13" s="147">
        <v>9</v>
      </c>
      <c r="M13" s="148">
        <f t="shared" si="2"/>
        <v>1000</v>
      </c>
      <c r="N13" s="144">
        <f t="shared" si="3"/>
        <v>67</v>
      </c>
      <c r="O13" s="149">
        <f t="shared" si="4"/>
        <v>67</v>
      </c>
      <c r="P13" s="150">
        <v>18</v>
      </c>
      <c r="Q13" s="151">
        <v>0</v>
      </c>
      <c r="R13" s="152">
        <v>4</v>
      </c>
      <c r="S13" s="153">
        <v>1</v>
      </c>
      <c r="T13" s="154">
        <v>5</v>
      </c>
      <c r="U13" s="155">
        <v>2</v>
      </c>
      <c r="V13" s="152">
        <v>11</v>
      </c>
      <c r="W13" s="155">
        <v>0</v>
      </c>
      <c r="X13" s="154">
        <v>10</v>
      </c>
      <c r="Y13" s="155">
        <v>1</v>
      </c>
      <c r="Z13" s="154">
        <v>2</v>
      </c>
      <c r="AA13" s="155">
        <v>0</v>
      </c>
      <c r="AB13" s="154">
        <v>7</v>
      </c>
      <c r="AC13" s="153">
        <v>2</v>
      </c>
      <c r="AD13" s="169">
        <v>14</v>
      </c>
      <c r="AE13" s="151">
        <v>0</v>
      </c>
      <c r="AF13" s="156">
        <v>12</v>
      </c>
      <c r="AG13" s="153">
        <v>2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8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14</v>
      </c>
      <c r="BB13" s="162">
        <f t="shared" si="17"/>
        <v>6</v>
      </c>
      <c r="BC13" s="162">
        <f t="shared" si="18"/>
        <v>5</v>
      </c>
      <c r="BD13" s="163">
        <f t="shared" si="19"/>
        <v>10</v>
      </c>
      <c r="BE13" s="162">
        <f t="shared" si="20"/>
        <v>9</v>
      </c>
      <c r="BF13" s="162">
        <f t="shared" si="21"/>
        <v>9</v>
      </c>
      <c r="BG13" s="162">
        <f t="shared" si="22"/>
        <v>0</v>
      </c>
      <c r="BH13" s="162">
        <f t="shared" si="23"/>
        <v>9</v>
      </c>
      <c r="BI13" s="162">
        <f t="shared" si="24"/>
        <v>5</v>
      </c>
      <c r="BJ13" s="162">
        <f t="shared" si="25"/>
        <v>0</v>
      </c>
      <c r="BK13" s="162">
        <f t="shared" si="26"/>
        <v>0</v>
      </c>
      <c r="BL13" s="164">
        <f t="shared" si="31"/>
        <v>67</v>
      </c>
      <c r="BM13" s="158">
        <f t="shared" si="32"/>
        <v>0</v>
      </c>
      <c r="BN13" s="158">
        <f t="shared" si="33"/>
        <v>14</v>
      </c>
      <c r="BO13" s="165">
        <f t="shared" si="28"/>
        <v>67</v>
      </c>
      <c r="BP13" s="86"/>
    </row>
    <row r="14" spans="1:68" ht="15" x14ac:dyDescent="0.2">
      <c r="A14" s="137">
        <v>10</v>
      </c>
      <c r="B14" s="138" t="s">
        <v>65</v>
      </c>
      <c r="C14" s="208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15.84</v>
      </c>
      <c r="I14" s="144">
        <f t="shared" si="30"/>
        <v>0</v>
      </c>
      <c r="J14" s="145">
        <v>12</v>
      </c>
      <c r="K14" s="146">
        <v>9</v>
      </c>
      <c r="L14" s="147">
        <v>9</v>
      </c>
      <c r="M14" s="148">
        <f t="shared" si="2"/>
        <v>1000</v>
      </c>
      <c r="N14" s="144">
        <f t="shared" si="3"/>
        <v>74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0</v>
      </c>
      <c r="T14" s="154">
        <v>12</v>
      </c>
      <c r="U14" s="155">
        <v>2</v>
      </c>
      <c r="V14" s="152">
        <v>3</v>
      </c>
      <c r="W14" s="155">
        <v>1</v>
      </c>
      <c r="X14" s="154">
        <v>9</v>
      </c>
      <c r="Y14" s="155">
        <v>1</v>
      </c>
      <c r="Z14" s="154">
        <v>8</v>
      </c>
      <c r="AA14" s="155">
        <v>1</v>
      </c>
      <c r="AB14" s="154">
        <v>5</v>
      </c>
      <c r="AC14" s="153">
        <v>2</v>
      </c>
      <c r="AD14" s="150">
        <v>15</v>
      </c>
      <c r="AE14" s="151">
        <v>0</v>
      </c>
      <c r="AF14" s="156">
        <v>4</v>
      </c>
      <c r="AG14" s="153">
        <v>2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9</v>
      </c>
      <c r="BB14" s="162">
        <f t="shared" si="17"/>
        <v>10</v>
      </c>
      <c r="BC14" s="162">
        <f t="shared" si="18"/>
        <v>5</v>
      </c>
      <c r="BD14" s="163">
        <f t="shared" si="19"/>
        <v>10</v>
      </c>
      <c r="BE14" s="162">
        <f t="shared" si="20"/>
        <v>8</v>
      </c>
      <c r="BF14" s="162">
        <f t="shared" si="21"/>
        <v>7</v>
      </c>
      <c r="BG14" s="162">
        <f t="shared" si="22"/>
        <v>5</v>
      </c>
      <c r="BH14" s="162">
        <f t="shared" si="23"/>
        <v>14</v>
      </c>
      <c r="BI14" s="162">
        <f t="shared" si="24"/>
        <v>6</v>
      </c>
      <c r="BJ14" s="162">
        <f t="shared" si="25"/>
        <v>0</v>
      </c>
      <c r="BK14" s="162">
        <f t="shared" si="26"/>
        <v>0</v>
      </c>
      <c r="BL14" s="164">
        <f t="shared" si="31"/>
        <v>74</v>
      </c>
      <c r="BM14" s="158">
        <f t="shared" si="32"/>
        <v>5</v>
      </c>
      <c r="BN14" s="158">
        <f t="shared" si="33"/>
        <v>14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74</v>
      </c>
      <c r="C15" s="207" t="s">
        <v>21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21.12</v>
      </c>
      <c r="I15" s="144">
        <f t="shared" si="30"/>
        <v>0</v>
      </c>
      <c r="J15" s="145">
        <v>6</v>
      </c>
      <c r="K15" s="146">
        <v>10</v>
      </c>
      <c r="L15" s="147">
        <v>9</v>
      </c>
      <c r="M15" s="148">
        <f t="shared" si="2"/>
        <v>1000</v>
      </c>
      <c r="N15" s="144">
        <f t="shared" si="3"/>
        <v>77</v>
      </c>
      <c r="O15" s="149">
        <f t="shared" si="4"/>
        <v>77</v>
      </c>
      <c r="P15" s="150">
        <v>2</v>
      </c>
      <c r="Q15" s="151">
        <v>1</v>
      </c>
      <c r="R15" s="152">
        <v>10</v>
      </c>
      <c r="S15" s="153">
        <v>2</v>
      </c>
      <c r="T15" s="154">
        <v>14</v>
      </c>
      <c r="U15" s="155">
        <v>0</v>
      </c>
      <c r="V15" s="152">
        <v>9</v>
      </c>
      <c r="W15" s="155">
        <v>2</v>
      </c>
      <c r="X15" s="154">
        <v>6</v>
      </c>
      <c r="Y15" s="155">
        <v>2</v>
      </c>
      <c r="Z15" s="154">
        <v>15</v>
      </c>
      <c r="AA15" s="155">
        <v>0</v>
      </c>
      <c r="AB15" s="154">
        <v>18</v>
      </c>
      <c r="AC15" s="153">
        <v>0</v>
      </c>
      <c r="AD15" s="167">
        <v>5</v>
      </c>
      <c r="AE15" s="151">
        <v>1</v>
      </c>
      <c r="AF15" s="156">
        <v>7</v>
      </c>
      <c r="AG15" s="153">
        <v>2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10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9</v>
      </c>
      <c r="BC15" s="162">
        <f t="shared" si="18"/>
        <v>9</v>
      </c>
      <c r="BD15" s="163">
        <f t="shared" si="19"/>
        <v>8</v>
      </c>
      <c r="BE15" s="162">
        <f t="shared" si="20"/>
        <v>9</v>
      </c>
      <c r="BF15" s="162">
        <f t="shared" si="21"/>
        <v>14</v>
      </c>
      <c r="BG15" s="162">
        <f t="shared" si="22"/>
        <v>14</v>
      </c>
      <c r="BH15" s="162">
        <f t="shared" si="23"/>
        <v>5</v>
      </c>
      <c r="BI15" s="162">
        <f t="shared" si="24"/>
        <v>0</v>
      </c>
      <c r="BJ15" s="162">
        <f t="shared" si="25"/>
        <v>0</v>
      </c>
      <c r="BK15" s="162">
        <f t="shared" si="26"/>
        <v>0</v>
      </c>
      <c r="BL15" s="164">
        <f t="shared" si="31"/>
        <v>77</v>
      </c>
      <c r="BM15" s="158">
        <f t="shared" si="32"/>
        <v>0</v>
      </c>
      <c r="BN15" s="158">
        <f t="shared" si="33"/>
        <v>14</v>
      </c>
      <c r="BO15" s="165">
        <f t="shared" si="28"/>
        <v>77</v>
      </c>
      <c r="BP15" s="86"/>
    </row>
    <row r="16" spans="1:68" ht="15" x14ac:dyDescent="0.2">
      <c r="A16" s="137">
        <v>12</v>
      </c>
      <c r="B16" s="222" t="s">
        <v>47</v>
      </c>
      <c r="C16" s="208" t="s">
        <v>225</v>
      </c>
      <c r="D16" s="170"/>
      <c r="E16" s="166">
        <f t="shared" si="29"/>
        <v>1000</v>
      </c>
      <c r="F16" s="141">
        <f t="shared" si="0"/>
        <v>0</v>
      </c>
      <c r="G16" s="142">
        <v>1000</v>
      </c>
      <c r="H16" s="143">
        <f t="shared" si="1"/>
        <v>11.44</v>
      </c>
      <c r="I16" s="144">
        <f t="shared" si="30"/>
        <v>0</v>
      </c>
      <c r="J16" s="145">
        <v>17</v>
      </c>
      <c r="K16" s="146">
        <v>5</v>
      </c>
      <c r="L16" s="147">
        <v>9</v>
      </c>
      <c r="M16" s="148">
        <f t="shared" si="2"/>
        <v>1000</v>
      </c>
      <c r="N16" s="144">
        <f t="shared" si="3"/>
        <v>63</v>
      </c>
      <c r="O16" s="149">
        <f t="shared" si="4"/>
        <v>63</v>
      </c>
      <c r="P16" s="150">
        <v>3</v>
      </c>
      <c r="Q16" s="151">
        <v>0</v>
      </c>
      <c r="R16" s="152">
        <v>2</v>
      </c>
      <c r="S16" s="153">
        <v>0</v>
      </c>
      <c r="T16" s="154">
        <v>10</v>
      </c>
      <c r="U16" s="155">
        <v>0</v>
      </c>
      <c r="V16" s="152">
        <v>8</v>
      </c>
      <c r="W16" s="155">
        <v>2</v>
      </c>
      <c r="X16" s="154">
        <v>5</v>
      </c>
      <c r="Y16" s="155">
        <v>1</v>
      </c>
      <c r="Z16" s="154">
        <v>7</v>
      </c>
      <c r="AA16" s="155">
        <v>2</v>
      </c>
      <c r="AB16" s="154">
        <v>6</v>
      </c>
      <c r="AC16" s="153">
        <v>0</v>
      </c>
      <c r="AD16" s="150">
        <v>4</v>
      </c>
      <c r="AE16" s="151">
        <v>0</v>
      </c>
      <c r="AF16" s="156">
        <v>9</v>
      </c>
      <c r="AG16" s="153">
        <v>0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10</v>
      </c>
      <c r="BB16" s="162">
        <f t="shared" si="17"/>
        <v>9</v>
      </c>
      <c r="BC16" s="162">
        <f t="shared" si="18"/>
        <v>9</v>
      </c>
      <c r="BD16" s="163">
        <f t="shared" si="19"/>
        <v>7</v>
      </c>
      <c r="BE16" s="162">
        <f t="shared" si="20"/>
        <v>5</v>
      </c>
      <c r="BF16" s="162">
        <f t="shared" si="21"/>
        <v>0</v>
      </c>
      <c r="BG16" s="162">
        <f t="shared" si="22"/>
        <v>9</v>
      </c>
      <c r="BH16" s="162">
        <f t="shared" si="23"/>
        <v>6</v>
      </c>
      <c r="BI16" s="162">
        <f t="shared" si="24"/>
        <v>8</v>
      </c>
      <c r="BJ16" s="162">
        <f t="shared" si="25"/>
        <v>0</v>
      </c>
      <c r="BK16" s="162">
        <f t="shared" si="26"/>
        <v>0</v>
      </c>
      <c r="BL16" s="164">
        <f t="shared" si="31"/>
        <v>63</v>
      </c>
      <c r="BM16" s="158">
        <f t="shared" si="32"/>
        <v>0</v>
      </c>
      <c r="BN16" s="158">
        <f t="shared" si="33"/>
        <v>10</v>
      </c>
      <c r="BO16" s="165">
        <f t="shared" si="28"/>
        <v>63</v>
      </c>
      <c r="BP16" s="86"/>
    </row>
    <row r="17" spans="1:256" ht="15" x14ac:dyDescent="0.2">
      <c r="A17" s="137">
        <v>13</v>
      </c>
      <c r="B17" s="138" t="s">
        <v>25</v>
      </c>
      <c r="C17" s="209" t="s">
        <v>11</v>
      </c>
      <c r="D17" s="139"/>
      <c r="E17" s="166">
        <f t="shared" si="29"/>
        <v>1020</v>
      </c>
      <c r="F17" s="141">
        <f t="shared" si="0"/>
        <v>20</v>
      </c>
      <c r="G17" s="142">
        <v>1000</v>
      </c>
      <c r="H17" s="143">
        <f t="shared" si="1"/>
        <v>22.88</v>
      </c>
      <c r="I17" s="144">
        <f t="shared" si="30"/>
        <v>0</v>
      </c>
      <c r="J17" s="145">
        <v>4</v>
      </c>
      <c r="K17" s="146">
        <v>13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87</v>
      </c>
      <c r="P17" s="150">
        <v>4</v>
      </c>
      <c r="Q17" s="151">
        <v>2</v>
      </c>
      <c r="R17" s="152">
        <v>16</v>
      </c>
      <c r="S17" s="153">
        <v>2</v>
      </c>
      <c r="T17" s="154">
        <v>17</v>
      </c>
      <c r="U17" s="155">
        <v>2</v>
      </c>
      <c r="V17" s="152">
        <v>15</v>
      </c>
      <c r="W17" s="155">
        <v>0</v>
      </c>
      <c r="X17" s="154">
        <v>18</v>
      </c>
      <c r="Y17" s="155">
        <v>0</v>
      </c>
      <c r="Z17" s="154">
        <v>6</v>
      </c>
      <c r="AA17" s="155">
        <v>2</v>
      </c>
      <c r="AB17" s="154">
        <v>1</v>
      </c>
      <c r="AC17" s="153">
        <v>1</v>
      </c>
      <c r="AD17" s="150">
        <v>8</v>
      </c>
      <c r="AE17" s="151">
        <v>2</v>
      </c>
      <c r="AF17" s="156">
        <v>2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13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6</v>
      </c>
      <c r="BB17" s="162">
        <f t="shared" si="17"/>
        <v>11</v>
      </c>
      <c r="BC17" s="162">
        <f t="shared" si="18"/>
        <v>14</v>
      </c>
      <c r="BD17" s="163">
        <f t="shared" si="19"/>
        <v>14</v>
      </c>
      <c r="BE17" s="162">
        <f t="shared" si="20"/>
        <v>14</v>
      </c>
      <c r="BF17" s="162">
        <f t="shared" si="21"/>
        <v>9</v>
      </c>
      <c r="BG17" s="162">
        <f t="shared" si="22"/>
        <v>9</v>
      </c>
      <c r="BH17" s="162">
        <f t="shared" si="23"/>
        <v>7</v>
      </c>
      <c r="BI17" s="162">
        <f t="shared" si="24"/>
        <v>9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6</v>
      </c>
      <c r="BN17" s="158">
        <f t="shared" si="33"/>
        <v>14</v>
      </c>
      <c r="BO17" s="165">
        <f t="shared" si="28"/>
        <v>87</v>
      </c>
      <c r="BP17" s="86"/>
    </row>
    <row r="18" spans="1:256" ht="15" x14ac:dyDescent="0.2">
      <c r="A18" s="137">
        <v>14</v>
      </c>
      <c r="B18" s="222" t="s">
        <v>15</v>
      </c>
      <c r="C18" s="208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18.48</v>
      </c>
      <c r="I18" s="144">
        <f t="shared" si="30"/>
        <v>0</v>
      </c>
      <c r="J18" s="145">
        <v>9</v>
      </c>
      <c r="K18" s="146">
        <v>9</v>
      </c>
      <c r="L18" s="147">
        <v>9</v>
      </c>
      <c r="M18" s="148">
        <f t="shared" si="2"/>
        <v>1000</v>
      </c>
      <c r="N18" s="144">
        <f t="shared" si="3"/>
        <v>93</v>
      </c>
      <c r="O18" s="149">
        <f t="shared" si="4"/>
        <v>88</v>
      </c>
      <c r="P18" s="150">
        <v>5</v>
      </c>
      <c r="Q18" s="151">
        <v>2</v>
      </c>
      <c r="R18" s="152">
        <v>15</v>
      </c>
      <c r="S18" s="153">
        <v>0</v>
      </c>
      <c r="T18" s="154">
        <v>11</v>
      </c>
      <c r="U18" s="155">
        <v>2</v>
      </c>
      <c r="V18" s="152">
        <v>1</v>
      </c>
      <c r="W18" s="155">
        <v>1</v>
      </c>
      <c r="X18" s="154">
        <v>17</v>
      </c>
      <c r="Y18" s="155">
        <v>0</v>
      </c>
      <c r="Z18" s="154">
        <v>3</v>
      </c>
      <c r="AA18" s="155">
        <v>1</v>
      </c>
      <c r="AB18" s="154">
        <v>2</v>
      </c>
      <c r="AC18" s="153">
        <v>1</v>
      </c>
      <c r="AD18" s="150">
        <v>9</v>
      </c>
      <c r="AE18" s="151">
        <v>2</v>
      </c>
      <c r="AF18" s="156">
        <v>18</v>
      </c>
      <c r="AG18" s="153">
        <v>0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9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5</v>
      </c>
      <c r="BB18" s="162">
        <f t="shared" si="17"/>
        <v>14</v>
      </c>
      <c r="BC18" s="162">
        <f t="shared" si="18"/>
        <v>10</v>
      </c>
      <c r="BD18" s="163">
        <f t="shared" si="19"/>
        <v>9</v>
      </c>
      <c r="BE18" s="162">
        <f t="shared" si="20"/>
        <v>14</v>
      </c>
      <c r="BF18" s="162">
        <f t="shared" si="21"/>
        <v>10</v>
      </c>
      <c r="BG18" s="162">
        <f t="shared" si="22"/>
        <v>9</v>
      </c>
      <c r="BH18" s="162">
        <f t="shared" si="23"/>
        <v>8</v>
      </c>
      <c r="BI18" s="162">
        <f t="shared" si="24"/>
        <v>14</v>
      </c>
      <c r="BJ18" s="162">
        <f t="shared" si="25"/>
        <v>0</v>
      </c>
      <c r="BK18" s="162">
        <f t="shared" si="26"/>
        <v>0</v>
      </c>
      <c r="BL18" s="164">
        <f t="shared" si="31"/>
        <v>93</v>
      </c>
      <c r="BM18" s="158">
        <f t="shared" si="32"/>
        <v>5</v>
      </c>
      <c r="BN18" s="158">
        <f t="shared" si="33"/>
        <v>14</v>
      </c>
      <c r="BO18" s="165">
        <f t="shared" si="28"/>
        <v>88</v>
      </c>
      <c r="BP18" s="86"/>
    </row>
    <row r="19" spans="1:256" ht="15" x14ac:dyDescent="0.2">
      <c r="A19" s="137">
        <v>15</v>
      </c>
      <c r="B19" s="138" t="s">
        <v>28</v>
      </c>
      <c r="C19" s="208" t="s">
        <v>14</v>
      </c>
      <c r="D19" s="139"/>
      <c r="E19" s="166">
        <f t="shared" si="29"/>
        <v>1030</v>
      </c>
      <c r="F19" s="141">
        <f t="shared" si="0"/>
        <v>30</v>
      </c>
      <c r="G19" s="142">
        <v>1000</v>
      </c>
      <c r="H19" s="143">
        <f t="shared" si="1"/>
        <v>25.52</v>
      </c>
      <c r="I19" s="144">
        <f t="shared" si="30"/>
        <v>0</v>
      </c>
      <c r="J19" s="171">
        <v>1</v>
      </c>
      <c r="K19" s="146">
        <v>14</v>
      </c>
      <c r="L19" s="147">
        <v>9</v>
      </c>
      <c r="M19" s="148">
        <f t="shared" si="2"/>
        <v>1000</v>
      </c>
      <c r="N19" s="144">
        <f t="shared" si="3"/>
        <v>98</v>
      </c>
      <c r="O19" s="149">
        <f t="shared" si="4"/>
        <v>89</v>
      </c>
      <c r="P19" s="150">
        <v>6</v>
      </c>
      <c r="Q19" s="151">
        <v>2</v>
      </c>
      <c r="R19" s="152">
        <v>14</v>
      </c>
      <c r="S19" s="153">
        <v>2</v>
      </c>
      <c r="T19" s="154">
        <v>18</v>
      </c>
      <c r="U19" s="155">
        <v>2</v>
      </c>
      <c r="V19" s="152">
        <v>13</v>
      </c>
      <c r="W19" s="155">
        <v>2</v>
      </c>
      <c r="X19" s="154">
        <v>16</v>
      </c>
      <c r="Y19" s="155">
        <v>0</v>
      </c>
      <c r="Z19" s="154">
        <v>11</v>
      </c>
      <c r="AA19" s="155">
        <v>2</v>
      </c>
      <c r="AB19" s="154">
        <v>17</v>
      </c>
      <c r="AC19" s="153">
        <v>0</v>
      </c>
      <c r="AD19" s="150">
        <v>10</v>
      </c>
      <c r="AE19" s="151">
        <v>2</v>
      </c>
      <c r="AF19" s="156">
        <v>1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14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9</v>
      </c>
      <c r="BB19" s="162">
        <f t="shared" si="17"/>
        <v>9</v>
      </c>
      <c r="BC19" s="162">
        <f t="shared" si="18"/>
        <v>14</v>
      </c>
      <c r="BD19" s="163">
        <f t="shared" si="19"/>
        <v>13</v>
      </c>
      <c r="BE19" s="162">
        <f t="shared" si="20"/>
        <v>11</v>
      </c>
      <c r="BF19" s="162">
        <f t="shared" si="21"/>
        <v>10</v>
      </c>
      <c r="BG19" s="162">
        <f t="shared" si="22"/>
        <v>14</v>
      </c>
      <c r="BH19" s="162">
        <f t="shared" si="23"/>
        <v>9</v>
      </c>
      <c r="BI19" s="162">
        <f t="shared" si="24"/>
        <v>9</v>
      </c>
      <c r="BJ19" s="162">
        <f t="shared" si="25"/>
        <v>0</v>
      </c>
      <c r="BK19" s="162">
        <f t="shared" si="26"/>
        <v>0</v>
      </c>
      <c r="BL19" s="164">
        <f t="shared" si="31"/>
        <v>98</v>
      </c>
      <c r="BM19" s="158">
        <f t="shared" si="32"/>
        <v>9</v>
      </c>
      <c r="BN19" s="158">
        <f t="shared" si="33"/>
        <v>14</v>
      </c>
      <c r="BO19" s="165">
        <f t="shared" si="28"/>
        <v>89</v>
      </c>
      <c r="BP19" s="86"/>
    </row>
    <row r="20" spans="1:256" ht="15" x14ac:dyDescent="0.2">
      <c r="A20" s="137">
        <v>16</v>
      </c>
      <c r="B20" s="222" t="s">
        <v>46</v>
      </c>
      <c r="C20" s="208" t="s">
        <v>14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22</v>
      </c>
      <c r="I20" s="144">
        <f t="shared" si="30"/>
        <v>0</v>
      </c>
      <c r="J20" s="145">
        <v>5</v>
      </c>
      <c r="K20" s="146">
        <v>11</v>
      </c>
      <c r="L20" s="147">
        <v>9</v>
      </c>
      <c r="M20" s="148">
        <f t="shared" si="2"/>
        <v>1000</v>
      </c>
      <c r="N20" s="144">
        <f t="shared" si="3"/>
        <v>89</v>
      </c>
      <c r="O20" s="149">
        <f t="shared" si="4"/>
        <v>89</v>
      </c>
      <c r="P20" s="150">
        <v>7</v>
      </c>
      <c r="Q20" s="151">
        <v>2</v>
      </c>
      <c r="R20" s="152">
        <v>13</v>
      </c>
      <c r="S20" s="153">
        <v>0</v>
      </c>
      <c r="T20" s="154">
        <v>2</v>
      </c>
      <c r="U20" s="155">
        <v>1</v>
      </c>
      <c r="V20" s="152">
        <v>4</v>
      </c>
      <c r="W20" s="155">
        <v>2</v>
      </c>
      <c r="X20" s="154">
        <v>15</v>
      </c>
      <c r="Y20" s="155">
        <v>2</v>
      </c>
      <c r="Z20" s="154">
        <v>18</v>
      </c>
      <c r="AA20" s="155">
        <v>1</v>
      </c>
      <c r="AB20" s="154">
        <v>3</v>
      </c>
      <c r="AC20" s="153">
        <v>2</v>
      </c>
      <c r="AD20" s="167">
        <v>1</v>
      </c>
      <c r="AE20" s="151">
        <v>1</v>
      </c>
      <c r="AF20" s="156">
        <v>17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11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0</v>
      </c>
      <c r="BB20" s="162">
        <f t="shared" si="17"/>
        <v>13</v>
      </c>
      <c r="BC20" s="162">
        <f t="shared" si="18"/>
        <v>9</v>
      </c>
      <c r="BD20" s="163">
        <f t="shared" si="19"/>
        <v>6</v>
      </c>
      <c r="BE20" s="162">
        <f t="shared" si="20"/>
        <v>14</v>
      </c>
      <c r="BF20" s="162">
        <f t="shared" si="21"/>
        <v>14</v>
      </c>
      <c r="BG20" s="162">
        <f t="shared" si="22"/>
        <v>10</v>
      </c>
      <c r="BH20" s="162">
        <f t="shared" si="23"/>
        <v>9</v>
      </c>
      <c r="BI20" s="162">
        <f t="shared" si="24"/>
        <v>14</v>
      </c>
      <c r="BJ20" s="162">
        <f t="shared" si="25"/>
        <v>0</v>
      </c>
      <c r="BK20" s="162">
        <f t="shared" si="26"/>
        <v>0</v>
      </c>
      <c r="BL20" s="164">
        <f t="shared" si="31"/>
        <v>89</v>
      </c>
      <c r="BM20" s="158">
        <f t="shared" si="32"/>
        <v>0</v>
      </c>
      <c r="BN20" s="158">
        <f t="shared" si="33"/>
        <v>14</v>
      </c>
      <c r="BO20" s="165">
        <f t="shared" si="28"/>
        <v>89</v>
      </c>
      <c r="BP20" s="86"/>
    </row>
    <row r="21" spans="1:256" ht="15" x14ac:dyDescent="0.2">
      <c r="A21" s="137">
        <v>17</v>
      </c>
      <c r="B21" s="138" t="s">
        <v>24</v>
      </c>
      <c r="C21" s="209" t="s">
        <v>11</v>
      </c>
      <c r="D21" s="139"/>
      <c r="E21" s="166">
        <f t="shared" si="29"/>
        <v>1030</v>
      </c>
      <c r="F21" s="141">
        <f t="shared" si="0"/>
        <v>30</v>
      </c>
      <c r="G21" s="142">
        <v>1000</v>
      </c>
      <c r="H21" s="143">
        <f t="shared" si="1"/>
        <v>23.76</v>
      </c>
      <c r="I21" s="144">
        <f t="shared" si="30"/>
        <v>0</v>
      </c>
      <c r="J21" s="171">
        <v>3</v>
      </c>
      <c r="K21" s="146">
        <v>14</v>
      </c>
      <c r="L21" s="147">
        <v>9</v>
      </c>
      <c r="M21" s="148">
        <f t="shared" si="2"/>
        <v>1000</v>
      </c>
      <c r="N21" s="144">
        <f t="shared" si="3"/>
        <v>96</v>
      </c>
      <c r="O21" s="149">
        <f t="shared" si="4"/>
        <v>89</v>
      </c>
      <c r="P21" s="150">
        <v>8</v>
      </c>
      <c r="Q21" s="151">
        <v>2</v>
      </c>
      <c r="R21" s="152">
        <v>3</v>
      </c>
      <c r="S21" s="153">
        <v>2</v>
      </c>
      <c r="T21" s="154">
        <v>13</v>
      </c>
      <c r="U21" s="155">
        <v>0</v>
      </c>
      <c r="V21" s="152">
        <v>6</v>
      </c>
      <c r="W21" s="155">
        <v>1</v>
      </c>
      <c r="X21" s="154">
        <v>14</v>
      </c>
      <c r="Y21" s="155">
        <v>2</v>
      </c>
      <c r="Z21" s="154">
        <v>1</v>
      </c>
      <c r="AA21" s="155">
        <v>2</v>
      </c>
      <c r="AB21" s="154">
        <v>15</v>
      </c>
      <c r="AC21" s="153">
        <v>2</v>
      </c>
      <c r="AD21" s="150">
        <v>18</v>
      </c>
      <c r="AE21" s="151">
        <v>1</v>
      </c>
      <c r="AF21" s="156">
        <v>16</v>
      </c>
      <c r="AG21" s="153">
        <v>2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14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7</v>
      </c>
      <c r="BB21" s="162">
        <f t="shared" si="17"/>
        <v>10</v>
      </c>
      <c r="BC21" s="162">
        <f t="shared" si="18"/>
        <v>13</v>
      </c>
      <c r="BD21" s="163">
        <f t="shared" si="19"/>
        <v>9</v>
      </c>
      <c r="BE21" s="162">
        <f t="shared" si="20"/>
        <v>9</v>
      </c>
      <c r="BF21" s="162">
        <f t="shared" si="21"/>
        <v>9</v>
      </c>
      <c r="BG21" s="162">
        <f t="shared" si="22"/>
        <v>14</v>
      </c>
      <c r="BH21" s="162">
        <f t="shared" si="23"/>
        <v>14</v>
      </c>
      <c r="BI21" s="162">
        <f t="shared" si="24"/>
        <v>11</v>
      </c>
      <c r="BJ21" s="162">
        <f t="shared" si="25"/>
        <v>0</v>
      </c>
      <c r="BK21" s="162">
        <f t="shared" si="26"/>
        <v>0</v>
      </c>
      <c r="BL21" s="164">
        <f t="shared" si="31"/>
        <v>96</v>
      </c>
      <c r="BM21" s="158">
        <f t="shared" si="32"/>
        <v>7</v>
      </c>
      <c r="BN21" s="158">
        <f t="shared" si="33"/>
        <v>14</v>
      </c>
      <c r="BO21" s="165">
        <f t="shared" si="28"/>
        <v>89</v>
      </c>
      <c r="BP21" s="86"/>
    </row>
    <row r="22" spans="1:256" ht="15" x14ac:dyDescent="0.2">
      <c r="A22" s="137">
        <v>18</v>
      </c>
      <c r="B22" s="138" t="s">
        <v>18</v>
      </c>
      <c r="C22" s="208" t="s">
        <v>14</v>
      </c>
      <c r="D22" s="139"/>
      <c r="E22" s="166">
        <f t="shared" si="29"/>
        <v>1030</v>
      </c>
      <c r="F22" s="141">
        <f t="shared" si="0"/>
        <v>30</v>
      </c>
      <c r="G22" s="142">
        <v>1000</v>
      </c>
      <c r="H22" s="143">
        <f t="shared" si="1"/>
        <v>24.64</v>
      </c>
      <c r="I22" s="144">
        <f t="shared" si="30"/>
        <v>0</v>
      </c>
      <c r="J22" s="171">
        <v>2</v>
      </c>
      <c r="K22" s="146">
        <v>14</v>
      </c>
      <c r="L22" s="147">
        <v>9</v>
      </c>
      <c r="M22" s="148">
        <f t="shared" si="2"/>
        <v>1000</v>
      </c>
      <c r="N22" s="144">
        <f t="shared" si="3"/>
        <v>97</v>
      </c>
      <c r="O22" s="149">
        <f t="shared" si="4"/>
        <v>89</v>
      </c>
      <c r="P22" s="150">
        <v>9</v>
      </c>
      <c r="Q22" s="151">
        <v>2</v>
      </c>
      <c r="R22" s="152">
        <v>1</v>
      </c>
      <c r="S22" s="153">
        <v>2</v>
      </c>
      <c r="T22" s="154">
        <v>15</v>
      </c>
      <c r="U22" s="155">
        <v>0</v>
      </c>
      <c r="V22" s="152">
        <v>2</v>
      </c>
      <c r="W22" s="155">
        <v>2</v>
      </c>
      <c r="X22" s="154">
        <v>13</v>
      </c>
      <c r="Y22" s="155">
        <v>2</v>
      </c>
      <c r="Z22" s="154">
        <v>16</v>
      </c>
      <c r="AA22" s="155">
        <v>1</v>
      </c>
      <c r="AB22" s="154">
        <v>11</v>
      </c>
      <c r="AC22" s="153">
        <v>2</v>
      </c>
      <c r="AD22" s="150">
        <v>17</v>
      </c>
      <c r="AE22" s="151">
        <v>1</v>
      </c>
      <c r="AF22" s="156">
        <v>14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14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8</v>
      </c>
      <c r="BB22" s="162">
        <f t="shared" si="17"/>
        <v>9</v>
      </c>
      <c r="BC22" s="162">
        <f t="shared" si="18"/>
        <v>14</v>
      </c>
      <c r="BD22" s="163">
        <f t="shared" si="19"/>
        <v>9</v>
      </c>
      <c r="BE22" s="162">
        <f t="shared" si="20"/>
        <v>13</v>
      </c>
      <c r="BF22" s="162">
        <f t="shared" si="21"/>
        <v>11</v>
      </c>
      <c r="BG22" s="162">
        <f t="shared" si="22"/>
        <v>10</v>
      </c>
      <c r="BH22" s="162">
        <f t="shared" si="23"/>
        <v>14</v>
      </c>
      <c r="BI22" s="162">
        <f t="shared" si="24"/>
        <v>9</v>
      </c>
      <c r="BJ22" s="162">
        <f t="shared" si="25"/>
        <v>0</v>
      </c>
      <c r="BK22" s="162">
        <f t="shared" si="26"/>
        <v>0</v>
      </c>
      <c r="BL22" s="164">
        <f t="shared" si="31"/>
        <v>97</v>
      </c>
      <c r="BM22" s="158">
        <f t="shared" si="32"/>
        <v>8</v>
      </c>
      <c r="BN22" s="158">
        <f t="shared" si="33"/>
        <v>14</v>
      </c>
      <c r="BO22" s="165">
        <f t="shared" si="28"/>
        <v>89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222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205"/>
    </row>
    <row r="33" spans="1:68" x14ac:dyDescent="0.2">
      <c r="A33" s="80"/>
      <c r="B33" s="80"/>
      <c r="C33" s="204"/>
      <c r="D33" s="80"/>
      <c r="E33" s="80"/>
      <c r="F33" s="80"/>
      <c r="G33" s="80"/>
      <c r="H33" s="80"/>
      <c r="I33" s="80"/>
      <c r="J33" s="80"/>
      <c r="K33" s="80"/>
      <c r="L33" s="80"/>
      <c r="M33" s="204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205"/>
    </row>
    <row r="34" spans="1:68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205"/>
    </row>
    <row r="35" spans="1:68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68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68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68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68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68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68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  <row r="42" spans="1:68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8"/>
      <c r="AM42" s="88"/>
      <c r="AN42" s="88"/>
    </row>
    <row r="43" spans="1:68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8"/>
      <c r="AM43" s="88"/>
      <c r="AN43" s="88"/>
    </row>
    <row r="44" spans="1:68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8"/>
      <c r="AM44" s="88"/>
      <c r="AN44" s="88"/>
    </row>
    <row r="45" spans="1:68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8"/>
      <c r="AM45" s="88"/>
      <c r="AN45" s="88"/>
    </row>
  </sheetData>
  <protectedRanges>
    <protectedRange sqref="L5:L24" name="Diapazons4"/>
    <protectedRange sqref="P5:AK23" name="Diapazons2"/>
    <protectedRange sqref="A3 B23:D23 A25 K23:K25 L23:L24 A5:B22 D5:D22 K5:L22 G5:G23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2">
    <cfRule type="expression" dxfId="169" priority="94" stopIfTrue="1">
      <formula>A5=0</formula>
    </cfRule>
  </conditionalFormatting>
  <conditionalFormatting sqref="F5:F24">
    <cfRule type="expression" dxfId="168" priority="98" stopIfTrue="1">
      <formula>A5=0</formula>
    </cfRule>
  </conditionalFormatting>
  <conditionalFormatting sqref="H5:H22">
    <cfRule type="expression" dxfId="167" priority="99" stopIfTrue="1">
      <formula>A5=0</formula>
    </cfRule>
  </conditionalFormatting>
  <conditionalFormatting sqref="P5:P22">
    <cfRule type="expression" dxfId="166" priority="100" stopIfTrue="1">
      <formula>A5=0</formula>
    </cfRule>
    <cfRule type="expression" dxfId="165" priority="101" stopIfTrue="1">
      <formula>P5=99</formula>
    </cfRule>
  </conditionalFormatting>
  <conditionalFormatting sqref="M5:M22">
    <cfRule type="expression" dxfId="164" priority="102" stopIfTrue="1">
      <formula>A5=0</formula>
    </cfRule>
  </conditionalFormatting>
  <conditionalFormatting sqref="N5:N22">
    <cfRule type="expression" dxfId="163" priority="103" stopIfTrue="1">
      <formula>A5=0</formula>
    </cfRule>
  </conditionalFormatting>
  <conditionalFormatting sqref="O5:O22">
    <cfRule type="expression" dxfId="162" priority="104" stopIfTrue="1">
      <formula>A5=0</formula>
    </cfRule>
  </conditionalFormatting>
  <conditionalFormatting sqref="Q5:Q22">
    <cfRule type="expression" dxfId="161" priority="105" stopIfTrue="1">
      <formula>A5=0</formula>
    </cfRule>
  </conditionalFormatting>
  <conditionalFormatting sqref="S5:S22">
    <cfRule type="expression" dxfId="160" priority="106" stopIfTrue="1">
      <formula>A5=0</formula>
    </cfRule>
  </conditionalFormatting>
  <conditionalFormatting sqref="U5:U22">
    <cfRule type="expression" dxfId="159" priority="107" stopIfTrue="1">
      <formula>A5=0</formula>
    </cfRule>
  </conditionalFormatting>
  <conditionalFormatting sqref="W5:W22">
    <cfRule type="expression" dxfId="158" priority="108" stopIfTrue="1">
      <formula>A5=0</formula>
    </cfRule>
  </conditionalFormatting>
  <conditionalFormatting sqref="Y5:Y22">
    <cfRule type="expression" dxfId="157" priority="109" stopIfTrue="1">
      <formula>A5=0</formula>
    </cfRule>
  </conditionalFormatting>
  <conditionalFormatting sqref="AA5:AA22">
    <cfRule type="expression" dxfId="156" priority="110" stopIfTrue="1">
      <formula>A5=0</formula>
    </cfRule>
  </conditionalFormatting>
  <conditionalFormatting sqref="B5:B22">
    <cfRule type="expression" dxfId="155" priority="111" stopIfTrue="1">
      <formula>J5=1</formula>
    </cfRule>
    <cfRule type="expression" dxfId="154" priority="112" stopIfTrue="1">
      <formula>J5=2</formula>
    </cfRule>
    <cfRule type="expression" dxfId="153" priority="113" stopIfTrue="1">
      <formula>J5=3</formula>
    </cfRule>
  </conditionalFormatting>
  <conditionalFormatting sqref="AC5:AC22">
    <cfRule type="expression" dxfId="152" priority="118" stopIfTrue="1">
      <formula>A5=0</formula>
    </cfRule>
  </conditionalFormatting>
  <conditionalFormatting sqref="AE5:AE22">
    <cfRule type="expression" dxfId="151" priority="119" stopIfTrue="1">
      <formula>A5=0</formula>
    </cfRule>
  </conditionalFormatting>
  <conditionalFormatting sqref="AG5:AG22">
    <cfRule type="expression" dxfId="150" priority="120" stopIfTrue="1">
      <formula>A5=0</formula>
    </cfRule>
  </conditionalFormatting>
  <conditionalFormatting sqref="AI5:AI22">
    <cfRule type="expression" dxfId="149" priority="121" stopIfTrue="1">
      <formula>A5=0</formula>
    </cfRule>
  </conditionalFormatting>
  <conditionalFormatting sqref="AK5:AK22">
    <cfRule type="expression" dxfId="148" priority="122" stopIfTrue="1">
      <formula>A5=0</formula>
    </cfRule>
  </conditionalFormatting>
  <conditionalFormatting sqref="I5:I22">
    <cfRule type="expression" dxfId="147" priority="123" stopIfTrue="1">
      <formula>A5=0</formula>
    </cfRule>
    <cfRule type="expression" dxfId="146" priority="124" stopIfTrue="1">
      <formula>I5&gt;150</formula>
    </cfRule>
    <cfRule type="expression" dxfId="145" priority="125" stopIfTrue="1">
      <formula>I5&lt;-150</formula>
    </cfRule>
  </conditionalFormatting>
  <conditionalFormatting sqref="R5:R22">
    <cfRule type="expression" dxfId="144" priority="126" stopIfTrue="1">
      <formula>A5=0</formula>
    </cfRule>
    <cfRule type="expression" dxfId="143" priority="127" stopIfTrue="1">
      <formula>R5=99</formula>
    </cfRule>
  </conditionalFormatting>
  <conditionalFormatting sqref="T5:T22">
    <cfRule type="expression" dxfId="142" priority="128" stopIfTrue="1">
      <formula>A5=0</formula>
    </cfRule>
    <cfRule type="expression" dxfId="141" priority="129" stopIfTrue="1">
      <formula>T5=99</formula>
    </cfRule>
  </conditionalFormatting>
  <conditionalFormatting sqref="V5:V22">
    <cfRule type="expression" dxfId="140" priority="130" stopIfTrue="1">
      <formula>A5=0</formula>
    </cfRule>
    <cfRule type="expression" dxfId="139" priority="131" stopIfTrue="1">
      <formula>V5=99</formula>
    </cfRule>
  </conditionalFormatting>
  <conditionalFormatting sqref="X5:X22">
    <cfRule type="expression" dxfId="138" priority="132" stopIfTrue="1">
      <formula>A5=0</formula>
    </cfRule>
    <cfRule type="expression" dxfId="137" priority="133" stopIfTrue="1">
      <formula>X5=99</formula>
    </cfRule>
  </conditionalFormatting>
  <conditionalFormatting sqref="Z5:Z22">
    <cfRule type="expression" dxfId="136" priority="134" stopIfTrue="1">
      <formula>A5=0</formula>
    </cfRule>
    <cfRule type="expression" dxfId="135" priority="135" stopIfTrue="1">
      <formula>Z5=99</formula>
    </cfRule>
  </conditionalFormatting>
  <conditionalFormatting sqref="AB5:AB22">
    <cfRule type="expression" dxfId="134" priority="136" stopIfTrue="1">
      <formula>A5=0</formula>
    </cfRule>
    <cfRule type="expression" dxfId="133" priority="137" stopIfTrue="1">
      <formula>AB5=99</formula>
    </cfRule>
  </conditionalFormatting>
  <conditionalFormatting sqref="AD5:AD22">
    <cfRule type="expression" dxfId="132" priority="138" stopIfTrue="1">
      <formula>A5=0</formula>
    </cfRule>
    <cfRule type="expression" dxfId="131" priority="139" stopIfTrue="1">
      <formula>AD5=99</formula>
    </cfRule>
  </conditionalFormatting>
  <conditionalFormatting sqref="AF5:AF22">
    <cfRule type="expression" dxfId="130" priority="140" stopIfTrue="1">
      <formula>A5=0</formula>
    </cfRule>
    <cfRule type="expression" dxfId="129" priority="141" stopIfTrue="1">
      <formula>AF5=99</formula>
    </cfRule>
  </conditionalFormatting>
  <conditionalFormatting sqref="AH5:AH22">
    <cfRule type="expression" dxfId="128" priority="142" stopIfTrue="1">
      <formula>A5=0</formula>
    </cfRule>
    <cfRule type="expression" dxfId="127" priority="143" stopIfTrue="1">
      <formula>AH5=99</formula>
    </cfRule>
  </conditionalFormatting>
  <conditionalFormatting sqref="AJ5:AJ22">
    <cfRule type="expression" dxfId="126" priority="144" stopIfTrue="1">
      <formula>A5=0</formula>
    </cfRule>
    <cfRule type="expression" dxfId="125" priority="145" stopIfTrue="1">
      <formula>AJ5=99</formula>
    </cfRule>
  </conditionalFormatting>
  <conditionalFormatting sqref="AO5:AO22">
    <cfRule type="expression" dxfId="124" priority="146" stopIfTrue="1">
      <formula>A5=0</formula>
    </cfRule>
  </conditionalFormatting>
  <conditionalFormatting sqref="AP5:AP22">
    <cfRule type="expression" dxfId="123" priority="147" stopIfTrue="1">
      <formula>A5=0</formula>
    </cfRule>
  </conditionalFormatting>
  <conditionalFormatting sqref="AQ5:AQ22">
    <cfRule type="expression" dxfId="122" priority="148" stopIfTrue="1">
      <formula>A5=0</formula>
    </cfRule>
  </conditionalFormatting>
  <conditionalFormatting sqref="AR5:AR22">
    <cfRule type="expression" dxfId="121" priority="149" stopIfTrue="1">
      <formula>A5=0</formula>
    </cfRule>
  </conditionalFormatting>
  <conditionalFormatting sqref="AS5:AS22">
    <cfRule type="expression" dxfId="120" priority="150" stopIfTrue="1">
      <formula>A5=0</formula>
    </cfRule>
  </conditionalFormatting>
  <conditionalFormatting sqref="AT5:AT22">
    <cfRule type="expression" dxfId="119" priority="151" stopIfTrue="1">
      <formula>A5=0</formula>
    </cfRule>
  </conditionalFormatting>
  <conditionalFormatting sqref="AU5:AU22">
    <cfRule type="expression" dxfId="118" priority="152" stopIfTrue="1">
      <formula>A5=0</formula>
    </cfRule>
  </conditionalFormatting>
  <conditionalFormatting sqref="AV5:AV22">
    <cfRule type="expression" dxfId="117" priority="153" stopIfTrue="1">
      <formula>A5=0</formula>
    </cfRule>
  </conditionalFormatting>
  <conditionalFormatting sqref="AW5:AW22">
    <cfRule type="expression" dxfId="116" priority="154" stopIfTrue="1">
      <formula>A5=0</formula>
    </cfRule>
  </conditionalFormatting>
  <conditionalFormatting sqref="AX5:AX22">
    <cfRule type="expression" dxfId="115" priority="155" stopIfTrue="1">
      <formula>A5=0</formula>
    </cfRule>
  </conditionalFormatting>
  <conditionalFormatting sqref="AY5:AY22">
    <cfRule type="expression" dxfId="114" priority="156" stopIfTrue="1">
      <formula>A5=0</formula>
    </cfRule>
  </conditionalFormatting>
  <conditionalFormatting sqref="BA5:BA22">
    <cfRule type="expression" dxfId="113" priority="157" stopIfTrue="1">
      <formula>A5=0</formula>
    </cfRule>
  </conditionalFormatting>
  <conditionalFormatting sqref="BB5:BB22">
    <cfRule type="expression" dxfId="112" priority="158" stopIfTrue="1">
      <formula>A5=0</formula>
    </cfRule>
  </conditionalFormatting>
  <conditionalFormatting sqref="BC5:BC22">
    <cfRule type="expression" dxfId="111" priority="159" stopIfTrue="1">
      <formula>A5=0</formula>
    </cfRule>
  </conditionalFormatting>
  <conditionalFormatting sqref="BD5:BD22">
    <cfRule type="expression" dxfId="110" priority="160" stopIfTrue="1">
      <formula>A5=0</formula>
    </cfRule>
  </conditionalFormatting>
  <conditionalFormatting sqref="BE5:BE22">
    <cfRule type="expression" dxfId="109" priority="161" stopIfTrue="1">
      <formula>A5=0</formula>
    </cfRule>
  </conditionalFormatting>
  <conditionalFormatting sqref="BF5:BF22">
    <cfRule type="expression" dxfId="108" priority="162" stopIfTrue="1">
      <formula>A5=0</formula>
    </cfRule>
  </conditionalFormatting>
  <conditionalFormatting sqref="BG5:BG22">
    <cfRule type="expression" dxfId="107" priority="163" stopIfTrue="1">
      <formula>A5=0</formula>
    </cfRule>
  </conditionalFormatting>
  <conditionalFormatting sqref="BH5:BH22">
    <cfRule type="expression" dxfId="106" priority="164" stopIfTrue="1">
      <formula>A5=0</formula>
    </cfRule>
  </conditionalFormatting>
  <conditionalFormatting sqref="BI5:BI22">
    <cfRule type="expression" dxfId="105" priority="165" stopIfTrue="1">
      <formula>A5=0</formula>
    </cfRule>
  </conditionalFormatting>
  <conditionalFormatting sqref="BJ5:BJ22">
    <cfRule type="expression" dxfId="104" priority="166" stopIfTrue="1">
      <formula>A5=0</formula>
    </cfRule>
  </conditionalFormatting>
  <conditionalFormatting sqref="BK5:BK22">
    <cfRule type="expression" dxfId="103" priority="167" stopIfTrue="1">
      <formula>A5=0</formula>
    </cfRule>
  </conditionalFormatting>
  <conditionalFormatting sqref="BL5:BL22">
    <cfRule type="expression" dxfId="102" priority="168" stopIfTrue="1">
      <formula>A5=0</formula>
    </cfRule>
  </conditionalFormatting>
  <conditionalFormatting sqref="BM5:BM22">
    <cfRule type="expression" dxfId="101" priority="169" stopIfTrue="1">
      <formula>A5=0</formula>
    </cfRule>
  </conditionalFormatting>
  <conditionalFormatting sqref="BN5:BN22">
    <cfRule type="expression" dxfId="100" priority="170" stopIfTrue="1">
      <formula>A5=0</formula>
    </cfRule>
  </conditionalFormatting>
  <conditionalFormatting sqref="BO5:BO22">
    <cfRule type="expression" dxfId="99" priority="171" stopIfTrue="1">
      <formula>A5=0</formula>
    </cfRule>
  </conditionalFormatting>
  <conditionalFormatting sqref="K5:K22">
    <cfRule type="expression" dxfId="98" priority="172" stopIfTrue="1">
      <formula>A5=0</formula>
    </cfRule>
  </conditionalFormatting>
  <conditionalFormatting sqref="Q3:AK3">
    <cfRule type="expression" dxfId="97" priority="97" stopIfTrue="1">
      <formula>$Q$3=0</formula>
    </cfRule>
  </conditionalFormatting>
  <conditionalFormatting sqref="J5:J22">
    <cfRule type="cellIs" dxfId="96" priority="114" stopIfTrue="1" operator="equal">
      <formula>1</formula>
    </cfRule>
    <cfRule type="cellIs" dxfId="95" priority="115" stopIfTrue="1" operator="equal">
      <formula>2</formula>
    </cfRule>
    <cfRule type="cellIs" dxfId="94" priority="116" stopIfTrue="1" operator="equal">
      <formula>3</formula>
    </cfRule>
  </conditionalFormatting>
  <conditionalFormatting sqref="H3">
    <cfRule type="cellIs" dxfId="93" priority="117" stopIfTrue="1" operator="equal">
      <formula>0</formula>
    </cfRule>
  </conditionalFormatting>
  <conditionalFormatting sqref="G27:G30">
    <cfRule type="expression" dxfId="92" priority="90" stopIfTrue="1">
      <formula>A27=0</formula>
    </cfRule>
  </conditionalFormatting>
  <conditionalFormatting sqref="H27:H30">
    <cfRule type="expression" dxfId="91" priority="89" stopIfTrue="1">
      <formula>A27=0</formula>
    </cfRule>
  </conditionalFormatting>
  <conditionalFormatting sqref="J27:J30">
    <cfRule type="expression" dxfId="90" priority="88" stopIfTrue="1">
      <formula>A27=0</formula>
    </cfRule>
  </conditionalFormatting>
  <conditionalFormatting sqref="R27:R31">
    <cfRule type="expression" dxfId="89" priority="86" stopIfTrue="1">
      <formula>A27=0</formula>
    </cfRule>
    <cfRule type="expression" dxfId="88" priority="87" stopIfTrue="1">
      <formula>R27=99</formula>
    </cfRule>
  </conditionalFormatting>
  <conditionalFormatting sqref="O27:O31 AA27:AA31">
    <cfRule type="expression" dxfId="87" priority="85" stopIfTrue="1">
      <formula>A27=0</formula>
    </cfRule>
  </conditionalFormatting>
  <conditionalFormatting sqref="P27:P31">
    <cfRule type="expression" dxfId="86" priority="84" stopIfTrue="1">
      <formula>A27=0</formula>
    </cfRule>
  </conditionalFormatting>
  <conditionalFormatting sqref="S27:S31">
    <cfRule type="expression" dxfId="85" priority="83" stopIfTrue="1">
      <formula>A27=0</formula>
    </cfRule>
  </conditionalFormatting>
  <conditionalFormatting sqref="W27:W31">
    <cfRule type="expression" dxfId="84" priority="82" stopIfTrue="1">
      <formula>A27=0</formula>
    </cfRule>
  </conditionalFormatting>
  <conditionalFormatting sqref="Y27:Y31">
    <cfRule type="expression" dxfId="83" priority="81" stopIfTrue="1">
      <formula>A27=0</formula>
    </cfRule>
  </conditionalFormatting>
  <conditionalFormatting sqref="D27:D30">
    <cfRule type="expression" dxfId="82" priority="78" stopIfTrue="1">
      <formula>L27=1</formula>
    </cfRule>
    <cfRule type="expression" dxfId="81" priority="79" stopIfTrue="1">
      <formula>L27=2</formula>
    </cfRule>
    <cfRule type="expression" dxfId="80" priority="80" stopIfTrue="1">
      <formula>L27=3</formula>
    </cfRule>
  </conditionalFormatting>
  <conditionalFormatting sqref="T27:T31">
    <cfRule type="expression" dxfId="79" priority="76" stopIfTrue="1">
      <formula>A27=0</formula>
    </cfRule>
    <cfRule type="expression" dxfId="78" priority="77" stopIfTrue="1">
      <formula>T27=99</formula>
    </cfRule>
  </conditionalFormatting>
  <conditionalFormatting sqref="V28:V31">
    <cfRule type="expression" dxfId="77" priority="74" stopIfTrue="1">
      <formula>A28=0</formula>
    </cfRule>
    <cfRule type="expression" dxfId="76" priority="75" stopIfTrue="1">
      <formula>V28=99</formula>
    </cfRule>
  </conditionalFormatting>
  <conditionalFormatting sqref="X27:X31">
    <cfRule type="expression" dxfId="75" priority="72" stopIfTrue="1">
      <formula>A27=0</formula>
    </cfRule>
    <cfRule type="expression" dxfId="74" priority="73" stopIfTrue="1">
      <formula>X27=99</formula>
    </cfRule>
  </conditionalFormatting>
  <conditionalFormatting sqref="Z28:Z31">
    <cfRule type="expression" dxfId="73" priority="70" stopIfTrue="1">
      <formula>A28=0</formula>
    </cfRule>
    <cfRule type="expression" dxfId="72" priority="71" stopIfTrue="1">
      <formula>Z28=99</formula>
    </cfRule>
  </conditionalFormatting>
  <conditionalFormatting sqref="M27:M31">
    <cfRule type="expression" dxfId="71" priority="69" stopIfTrue="1">
      <formula>A27=0</formula>
    </cfRule>
  </conditionalFormatting>
  <conditionalFormatting sqref="L27:L30">
    <cfRule type="cellIs" dxfId="70" priority="66" stopIfTrue="1" operator="equal">
      <formula>1</formula>
    </cfRule>
    <cfRule type="cellIs" dxfId="69" priority="67" stopIfTrue="1" operator="equal">
      <formula>2</formula>
    </cfRule>
    <cfRule type="cellIs" dxfId="68" priority="68" stopIfTrue="1" operator="equal">
      <formula>3</formula>
    </cfRule>
  </conditionalFormatting>
  <conditionalFormatting sqref="G27:G29">
    <cfRule type="expression" dxfId="67" priority="65" stopIfTrue="1">
      <formula>A27=0</formula>
    </cfRule>
  </conditionalFormatting>
  <conditionalFormatting sqref="H27:H30">
    <cfRule type="expression" dxfId="66" priority="64" stopIfTrue="1">
      <formula>A27=0</formula>
    </cfRule>
  </conditionalFormatting>
  <conditionalFormatting sqref="J27:J29">
    <cfRule type="expression" dxfId="65" priority="63" stopIfTrue="1">
      <formula>A27=0</formula>
    </cfRule>
  </conditionalFormatting>
  <conditionalFormatting sqref="R27:R29">
    <cfRule type="expression" dxfId="64" priority="61" stopIfTrue="1">
      <formula>A27=0</formula>
    </cfRule>
    <cfRule type="expression" dxfId="63" priority="62" stopIfTrue="1">
      <formula>R27=99</formula>
    </cfRule>
  </conditionalFormatting>
  <conditionalFormatting sqref="O27:O29">
    <cfRule type="expression" dxfId="62" priority="60" stopIfTrue="1">
      <formula>A27=0</formula>
    </cfRule>
  </conditionalFormatting>
  <conditionalFormatting sqref="P27:P29">
    <cfRule type="expression" dxfId="61" priority="59" stopIfTrue="1">
      <formula>A27=0</formula>
    </cfRule>
  </conditionalFormatting>
  <conditionalFormatting sqref="Q27:Q31">
    <cfRule type="expression" dxfId="60" priority="58" stopIfTrue="1">
      <formula>A27=0</formula>
    </cfRule>
  </conditionalFormatting>
  <conditionalFormatting sqref="S27:S29">
    <cfRule type="expression" dxfId="59" priority="57" stopIfTrue="1">
      <formula>A27=0</formula>
    </cfRule>
  </conditionalFormatting>
  <conditionalFormatting sqref="U27:U31">
    <cfRule type="expression" dxfId="58" priority="56" stopIfTrue="1">
      <formula>A27=0</formula>
    </cfRule>
  </conditionalFormatting>
  <conditionalFormatting sqref="W27:W29">
    <cfRule type="expression" dxfId="57" priority="55" stopIfTrue="1">
      <formula>A27=0</formula>
    </cfRule>
  </conditionalFormatting>
  <conditionalFormatting sqref="Y27:Y29">
    <cfRule type="expression" dxfId="56" priority="54" stopIfTrue="1">
      <formula>A27=0</formula>
    </cfRule>
  </conditionalFormatting>
  <conditionalFormatting sqref="D27:D29">
    <cfRule type="expression" dxfId="55" priority="51" stopIfTrue="1">
      <formula>L27=1</formula>
    </cfRule>
    <cfRule type="expression" dxfId="54" priority="52" stopIfTrue="1">
      <formula>L27=2</formula>
    </cfRule>
    <cfRule type="expression" dxfId="53" priority="53" stopIfTrue="1">
      <formula>L27=3</formula>
    </cfRule>
  </conditionalFormatting>
  <conditionalFormatting sqref="T27:T29">
    <cfRule type="expression" dxfId="52" priority="49" stopIfTrue="1">
      <formula>A27=0</formula>
    </cfRule>
    <cfRule type="expression" dxfId="51" priority="50" stopIfTrue="1">
      <formula>T27=99</formula>
    </cfRule>
  </conditionalFormatting>
  <conditionalFormatting sqref="V28:V29">
    <cfRule type="expression" dxfId="50" priority="47" stopIfTrue="1">
      <formula>A28=0</formula>
    </cfRule>
    <cfRule type="expression" dxfId="49" priority="48" stopIfTrue="1">
      <formula>V28=99</formula>
    </cfRule>
  </conditionalFormatting>
  <conditionalFormatting sqref="X27:X29">
    <cfRule type="expression" dxfId="48" priority="45" stopIfTrue="1">
      <formula>A27=0</formula>
    </cfRule>
    <cfRule type="expression" dxfId="47" priority="46" stopIfTrue="1">
      <formula>X27=99</formula>
    </cfRule>
  </conditionalFormatting>
  <conditionalFormatting sqref="Z28:Z29">
    <cfRule type="expression" dxfId="46" priority="43" stopIfTrue="1">
      <formula>A28=0</formula>
    </cfRule>
    <cfRule type="expression" dxfId="45" priority="44" stopIfTrue="1">
      <formula>Z28=99</formula>
    </cfRule>
  </conditionalFormatting>
  <conditionalFormatting sqref="M27:M29">
    <cfRule type="expression" dxfId="44" priority="42" stopIfTrue="1">
      <formula>A27=0</formula>
    </cfRule>
  </conditionalFormatting>
  <conditionalFormatting sqref="G27:G30">
    <cfRule type="expression" dxfId="43" priority="41" stopIfTrue="1">
      <formula>A27=0</formula>
    </cfRule>
  </conditionalFormatting>
  <conditionalFormatting sqref="H27:H30">
    <cfRule type="expression" dxfId="42" priority="40" stopIfTrue="1">
      <formula>A27=0</formula>
    </cfRule>
  </conditionalFormatting>
  <conditionalFormatting sqref="J27:J30">
    <cfRule type="expression" dxfId="41" priority="39" stopIfTrue="1">
      <formula>A27=0</formula>
    </cfRule>
  </conditionalFormatting>
  <conditionalFormatting sqref="R27:R31">
    <cfRule type="expression" dxfId="40" priority="37" stopIfTrue="1">
      <formula>A27=0</formula>
    </cfRule>
    <cfRule type="expression" dxfId="39" priority="38" stopIfTrue="1">
      <formula>R27=99</formula>
    </cfRule>
  </conditionalFormatting>
  <conditionalFormatting sqref="O27:O31">
    <cfRule type="expression" dxfId="38" priority="36" stopIfTrue="1">
      <formula>A27=0</formula>
    </cfRule>
  </conditionalFormatting>
  <conditionalFormatting sqref="P27:P31">
    <cfRule type="expression" dxfId="37" priority="35" stopIfTrue="1">
      <formula>A27=0</formula>
    </cfRule>
  </conditionalFormatting>
  <conditionalFormatting sqref="Q27:Q31">
    <cfRule type="expression" dxfId="36" priority="34" stopIfTrue="1">
      <formula>A27=0</formula>
    </cfRule>
  </conditionalFormatting>
  <conditionalFormatting sqref="S27:S31">
    <cfRule type="expression" dxfId="35" priority="33" stopIfTrue="1">
      <formula>A27=0</formula>
    </cfRule>
  </conditionalFormatting>
  <conditionalFormatting sqref="U27:U31">
    <cfRule type="expression" dxfId="34" priority="32" stopIfTrue="1">
      <formula>A27=0</formula>
    </cfRule>
  </conditionalFormatting>
  <conditionalFormatting sqref="W27:W31">
    <cfRule type="expression" dxfId="33" priority="31" stopIfTrue="1">
      <formula>A27=0</formula>
    </cfRule>
  </conditionalFormatting>
  <conditionalFormatting sqref="Y27:Y31">
    <cfRule type="expression" dxfId="32" priority="30" stopIfTrue="1">
      <formula>A27=0</formula>
    </cfRule>
  </conditionalFormatting>
  <conditionalFormatting sqref="D27:D30">
    <cfRule type="expression" dxfId="31" priority="27" stopIfTrue="1">
      <formula>L27=1</formula>
    </cfRule>
    <cfRule type="expression" dxfId="30" priority="28" stopIfTrue="1">
      <formula>L27=2</formula>
    </cfRule>
    <cfRule type="expression" dxfId="29" priority="29" stopIfTrue="1">
      <formula>L27=3</formula>
    </cfRule>
  </conditionalFormatting>
  <conditionalFormatting sqref="T27:T31">
    <cfRule type="expression" dxfId="28" priority="25" stopIfTrue="1">
      <formula>A27=0</formula>
    </cfRule>
    <cfRule type="expression" dxfId="27" priority="26" stopIfTrue="1">
      <formula>T27=99</formula>
    </cfRule>
  </conditionalFormatting>
  <conditionalFormatting sqref="V28:V31">
    <cfRule type="expression" dxfId="26" priority="23" stopIfTrue="1">
      <formula>A28=0</formula>
    </cfRule>
    <cfRule type="expression" dxfId="25" priority="24" stopIfTrue="1">
      <formula>V28=99</formula>
    </cfRule>
  </conditionalFormatting>
  <conditionalFormatting sqref="X27:X31">
    <cfRule type="expression" dxfId="24" priority="21" stopIfTrue="1">
      <formula>A27=0</formula>
    </cfRule>
    <cfRule type="expression" dxfId="23" priority="22" stopIfTrue="1">
      <formula>X27=99</formula>
    </cfRule>
  </conditionalFormatting>
  <conditionalFormatting sqref="Z28:Z31">
    <cfRule type="expression" dxfId="22" priority="19" stopIfTrue="1">
      <formula>A28=0</formula>
    </cfRule>
    <cfRule type="expression" dxfId="21" priority="20" stopIfTrue="1">
      <formula>Z28=99</formula>
    </cfRule>
  </conditionalFormatting>
  <conditionalFormatting sqref="M27:M31">
    <cfRule type="expression" dxfId="20" priority="18" stopIfTrue="1">
      <formula>A27=0</formula>
    </cfRule>
  </conditionalFormatting>
  <conditionalFormatting sqref="V28:V30 Z28:Z30">
    <cfRule type="expression" dxfId="19" priority="17" stopIfTrue="1">
      <formula>FR26=0</formula>
    </cfRule>
  </conditionalFormatting>
  <conditionalFormatting sqref="F28">
    <cfRule type="expression" dxfId="18" priority="16" stopIfTrue="1">
      <formula>A28=0</formula>
    </cfRule>
  </conditionalFormatting>
  <conditionalFormatting sqref="I28">
    <cfRule type="expression" dxfId="17" priority="15" stopIfTrue="1">
      <formula>E28=0</formula>
    </cfRule>
  </conditionalFormatting>
  <conditionalFormatting sqref="E28">
    <cfRule type="expression" dxfId="16" priority="91" stopIfTrue="1">
      <formula>FW26=0</formula>
    </cfRule>
  </conditionalFormatting>
  <conditionalFormatting sqref="AB27:AF27 AB31:AF31 AB28:AE30">
    <cfRule type="expression" dxfId="15" priority="92" stopIfTrue="1">
      <formula>Q27=0</formula>
    </cfRule>
  </conditionalFormatting>
  <conditionalFormatting sqref="AF28:AF30">
    <cfRule type="expression" dxfId="14" priority="14" stopIfTrue="1">
      <formula>U28=0</formula>
    </cfRule>
  </conditionalFormatting>
  <conditionalFormatting sqref="AP26:AR29">
    <cfRule type="expression" dxfId="13" priority="93" stopIfTrue="1">
      <formula>AB28=0</formula>
    </cfRule>
  </conditionalFormatting>
  <conditionalFormatting sqref="V27">
    <cfRule type="expression" dxfId="12" priority="12" stopIfTrue="1">
      <formula>C27=0</formula>
    </cfRule>
    <cfRule type="expression" dxfId="11" priority="13" stopIfTrue="1">
      <formula>V27=99</formula>
    </cfRule>
  </conditionalFormatting>
  <conditionalFormatting sqref="V27">
    <cfRule type="expression" dxfId="10" priority="10" stopIfTrue="1">
      <formula>C27=0</formula>
    </cfRule>
    <cfRule type="expression" dxfId="9" priority="11" stopIfTrue="1">
      <formula>V27=99</formula>
    </cfRule>
  </conditionalFormatting>
  <conditionalFormatting sqref="V27">
    <cfRule type="expression" dxfId="8" priority="8" stopIfTrue="1">
      <formula>C27=0</formula>
    </cfRule>
    <cfRule type="expression" dxfId="7" priority="9" stopIfTrue="1">
      <formula>V27=99</formula>
    </cfRule>
  </conditionalFormatting>
  <conditionalFormatting sqref="Z27">
    <cfRule type="expression" dxfId="6" priority="6" stopIfTrue="1">
      <formula>G27=0</formula>
    </cfRule>
    <cfRule type="expression" dxfId="5" priority="7" stopIfTrue="1">
      <formula>Z27=99</formula>
    </cfRule>
  </conditionalFormatting>
  <conditionalFormatting sqref="Z27">
    <cfRule type="expression" dxfId="4" priority="4" stopIfTrue="1">
      <formula>G27=0</formula>
    </cfRule>
    <cfRule type="expression" dxfId="3" priority="5" stopIfTrue="1">
      <formula>Z27=99</formula>
    </cfRule>
  </conditionalFormatting>
  <conditionalFormatting sqref="Z27">
    <cfRule type="expression" dxfId="2" priority="2" stopIfTrue="1">
      <formula>G27=0</formula>
    </cfRule>
    <cfRule type="expression" dxfId="1" priority="3" stopIfTrue="1">
      <formula>Z27=99</formula>
    </cfRule>
  </conditionalFormatting>
  <conditionalFormatting sqref="AL26:AO31">
    <cfRule type="expression" dxfId="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dalībnieki</vt:lpstr>
      <vt:lpstr>Pāri_21.marts</vt:lpstr>
      <vt:lpstr>kopvērtējums</vt:lpstr>
      <vt:lpstr>4.posms</vt:lpstr>
      <vt:lpstr>3.posms</vt:lpstr>
      <vt:lpstr>2.posms</vt:lpstr>
      <vt:lpstr>1.posms</vt:lpstr>
      <vt:lpstr>'1.posms'!Print_Area</vt:lpstr>
      <vt:lpstr>'2.posms'!Print_Area</vt:lpstr>
      <vt:lpstr>'4.posms'!Print_Area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2026-04-14T10:27:19Z</cp:lastPrinted>
  <dcterms:created xsi:type="dcterms:W3CDTF">2026-01-05T17:34:53Z</dcterms:created>
  <dcterms:modified xsi:type="dcterms:W3CDTF">2026-04-16T08:12:15Z</dcterms:modified>
</cp:coreProperties>
</file>