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D diska dati\SPORTS\"/>
    </mc:Choice>
  </mc:AlternateContent>
  <bookViews>
    <workbookView xWindow="0" yWindow="0" windowWidth="20490" windowHeight="7620" firstSheet="3" activeTab="3"/>
  </bookViews>
  <sheets>
    <sheet name="dalībnieki" sheetId="2" r:id="rId1"/>
    <sheet name="Pāri_9.maijs" sheetId="11" r:id="rId2"/>
    <sheet name="Pāri_21.marts" sheetId="7" r:id="rId3"/>
    <sheet name="kopvērtējums" sheetId="1" r:id="rId4"/>
    <sheet name="5.posms" sheetId="12" r:id="rId5"/>
    <sheet name="4.posms" sheetId="9" r:id="rId6"/>
    <sheet name="3.posms" sheetId="6" r:id="rId7"/>
    <sheet name="2.posms" sheetId="4" r:id="rId8"/>
    <sheet name="1.posms" sheetId="3" r:id="rId9"/>
  </sheets>
  <definedNames>
    <definedName name="_xlnm.Print_Area" localSheetId="8">'1.posms'!$A$1:$AN$45</definedName>
    <definedName name="_xlnm.Print_Area" localSheetId="7">'2.posms'!$A$1:$AN$41</definedName>
    <definedName name="_xlnm.Print_Area" localSheetId="5">'4.posms'!$A$1:$AN$40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U20" i="1" l="1"/>
  <c r="AL7" i="12" l="1"/>
  <c r="AL9" i="12"/>
  <c r="AL11" i="12"/>
  <c r="AL13" i="12"/>
  <c r="AL15" i="12"/>
  <c r="AL17" i="12"/>
  <c r="AL19" i="12"/>
  <c r="AL21" i="12"/>
  <c r="AL23" i="12"/>
  <c r="AJ7" i="12"/>
  <c r="AJ9" i="12"/>
  <c r="AJ11" i="12"/>
  <c r="AJ13" i="12"/>
  <c r="AJ15" i="12"/>
  <c r="AJ17" i="12"/>
  <c r="AJ19" i="12"/>
  <c r="AJ21" i="12"/>
  <c r="AJ23" i="12"/>
  <c r="AI7" i="12"/>
  <c r="AI9" i="12"/>
  <c r="AI11" i="12"/>
  <c r="AI13" i="12"/>
  <c r="AI15" i="12"/>
  <c r="AI17" i="12"/>
  <c r="AI19" i="12"/>
  <c r="AI21" i="12"/>
  <c r="AI23" i="12"/>
  <c r="AL5" i="12"/>
  <c r="AJ5" i="12"/>
  <c r="AI5" i="12"/>
  <c r="AL7" i="11" l="1"/>
  <c r="AL9" i="11"/>
  <c r="AL11" i="11"/>
  <c r="AL13" i="11"/>
  <c r="AL15" i="11"/>
  <c r="AL17" i="11"/>
  <c r="AL19" i="11"/>
  <c r="AL21" i="11"/>
  <c r="AL23" i="11"/>
  <c r="AL25" i="11"/>
  <c r="AL5" i="11"/>
  <c r="AK7" i="11"/>
  <c r="AK9" i="11"/>
  <c r="AK11" i="11"/>
  <c r="AK13" i="11"/>
  <c r="AK15" i="11"/>
  <c r="AK17" i="11"/>
  <c r="AK19" i="11"/>
  <c r="AK21" i="11"/>
  <c r="AK23" i="11"/>
  <c r="AK25" i="11"/>
  <c r="AN7" i="11"/>
  <c r="AN9" i="11"/>
  <c r="AN11" i="11"/>
  <c r="AN13" i="11"/>
  <c r="AN15" i="11"/>
  <c r="AN17" i="11"/>
  <c r="AN19" i="11"/>
  <c r="AN21" i="11"/>
  <c r="AN23" i="11"/>
  <c r="AN25" i="11"/>
  <c r="AK5" i="11"/>
  <c r="AN5" i="11"/>
  <c r="A23" i="9" l="1"/>
  <c r="A22" i="9"/>
  <c r="BK20" i="9"/>
  <c r="BJ20" i="9"/>
  <c r="BI20" i="9"/>
  <c r="BH20" i="9"/>
  <c r="BG20" i="9"/>
  <c r="BF20" i="9"/>
  <c r="BE20" i="9"/>
  <c r="BD20" i="9"/>
  <c r="BC20" i="9"/>
  <c r="BB20" i="9"/>
  <c r="BL20" i="9" s="1"/>
  <c r="BA20" i="9"/>
  <c r="AY20" i="9"/>
  <c r="AX20" i="9"/>
  <c r="AW20" i="9"/>
  <c r="AV20" i="9"/>
  <c r="AU20" i="9"/>
  <c r="AT20" i="9"/>
  <c r="AS20" i="9"/>
  <c r="AR20" i="9"/>
  <c r="AQ20" i="9"/>
  <c r="AP20" i="9"/>
  <c r="AO20" i="9"/>
  <c r="AM20" i="9"/>
  <c r="M20" i="9"/>
  <c r="I20" i="9" s="1"/>
  <c r="F20" i="9" s="1"/>
  <c r="E20" i="9" s="1"/>
  <c r="H20" i="9"/>
  <c r="BK19" i="9"/>
  <c r="BJ19" i="9"/>
  <c r="BI19" i="9"/>
  <c r="BH19" i="9"/>
  <c r="BG19" i="9"/>
  <c r="BF19" i="9"/>
  <c r="BE19" i="9"/>
  <c r="BD19" i="9"/>
  <c r="BC19" i="9"/>
  <c r="BB19" i="9"/>
  <c r="BL19" i="9" s="1"/>
  <c r="BA19" i="9"/>
  <c r="AY19" i="9"/>
  <c r="AX19" i="9"/>
  <c r="AW19" i="9"/>
  <c r="AV19" i="9"/>
  <c r="AU19" i="9"/>
  <c r="AT19" i="9"/>
  <c r="AS19" i="9"/>
  <c r="AR19" i="9"/>
  <c r="AQ19" i="9"/>
  <c r="AP19" i="9"/>
  <c r="AO19" i="9"/>
  <c r="AM19" i="9"/>
  <c r="M19" i="9"/>
  <c r="I19" i="9" s="1"/>
  <c r="F19" i="9" s="1"/>
  <c r="H19" i="9"/>
  <c r="E19" i="9"/>
  <c r="BK18" i="9"/>
  <c r="BJ18" i="9"/>
  <c r="BI18" i="9"/>
  <c r="BH18" i="9"/>
  <c r="BG18" i="9"/>
  <c r="BF18" i="9"/>
  <c r="BE18" i="9"/>
  <c r="BD18" i="9"/>
  <c r="BC18" i="9"/>
  <c r="BB18" i="9"/>
  <c r="BL18" i="9" s="1"/>
  <c r="BA18" i="9"/>
  <c r="AY18" i="9"/>
  <c r="AX18" i="9"/>
  <c r="AW18" i="9"/>
  <c r="AV18" i="9"/>
  <c r="AU18" i="9"/>
  <c r="AT18" i="9"/>
  <c r="AS18" i="9"/>
  <c r="AR18" i="9"/>
  <c r="AQ18" i="9"/>
  <c r="AP18" i="9"/>
  <c r="AO18" i="9"/>
  <c r="M18" i="9" s="1"/>
  <c r="I18" i="9" s="1"/>
  <c r="F18" i="9" s="1"/>
  <c r="E18" i="9" s="1"/>
  <c r="AM18" i="9"/>
  <c r="H18" i="9"/>
  <c r="BK17" i="9"/>
  <c r="BJ17" i="9"/>
  <c r="BI17" i="9"/>
  <c r="BH17" i="9"/>
  <c r="BG17" i="9"/>
  <c r="BF17" i="9"/>
  <c r="BE17" i="9"/>
  <c r="BD17" i="9"/>
  <c r="BC17" i="9"/>
  <c r="BB17" i="9"/>
  <c r="BL17" i="9" s="1"/>
  <c r="BA17" i="9"/>
  <c r="AY17" i="9"/>
  <c r="AX17" i="9"/>
  <c r="AW17" i="9"/>
  <c r="AV17" i="9"/>
  <c r="AU17" i="9"/>
  <c r="AT17" i="9"/>
  <c r="AS17" i="9"/>
  <c r="AR17" i="9"/>
  <c r="AQ17" i="9"/>
  <c r="AP17" i="9"/>
  <c r="AO17" i="9"/>
  <c r="AM17" i="9"/>
  <c r="M17" i="9"/>
  <c r="I17" i="9" s="1"/>
  <c r="F17" i="9" s="1"/>
  <c r="H17" i="9"/>
  <c r="E17" i="9"/>
  <c r="BK16" i="9"/>
  <c r="BJ16" i="9"/>
  <c r="BI16" i="9"/>
  <c r="BH16" i="9"/>
  <c r="BG16" i="9"/>
  <c r="BF16" i="9"/>
  <c r="BE16" i="9"/>
  <c r="BD16" i="9"/>
  <c r="BC16" i="9"/>
  <c r="BB16" i="9"/>
  <c r="BL16" i="9" s="1"/>
  <c r="BA16" i="9"/>
  <c r="AY16" i="9"/>
  <c r="AX16" i="9"/>
  <c r="AW16" i="9"/>
  <c r="AV16" i="9"/>
  <c r="AU16" i="9"/>
  <c r="AT16" i="9"/>
  <c r="AS16" i="9"/>
  <c r="AR16" i="9"/>
  <c r="AQ16" i="9"/>
  <c r="AP16" i="9"/>
  <c r="AO16" i="9"/>
  <c r="M16" i="9" s="1"/>
  <c r="I16" i="9" s="1"/>
  <c r="F16" i="9" s="1"/>
  <c r="E16" i="9" s="1"/>
  <c r="AM16" i="9"/>
  <c r="H16" i="9"/>
  <c r="BK15" i="9"/>
  <c r="BJ15" i="9"/>
  <c r="BI15" i="9"/>
  <c r="BH15" i="9"/>
  <c r="BG15" i="9"/>
  <c r="BF15" i="9"/>
  <c r="BE15" i="9"/>
  <c r="BD15" i="9"/>
  <c r="BC15" i="9"/>
  <c r="BB15" i="9"/>
  <c r="BL15" i="9" s="1"/>
  <c r="BA15" i="9"/>
  <c r="AY15" i="9"/>
  <c r="AX15" i="9"/>
  <c r="AW15" i="9"/>
  <c r="AV15" i="9"/>
  <c r="AU15" i="9"/>
  <c r="AT15" i="9"/>
  <c r="AS15" i="9"/>
  <c r="AR15" i="9"/>
  <c r="AQ15" i="9"/>
  <c r="AP15" i="9"/>
  <c r="AO15" i="9"/>
  <c r="AM15" i="9"/>
  <c r="M15" i="9"/>
  <c r="I15" i="9" s="1"/>
  <c r="F15" i="9" s="1"/>
  <c r="H15" i="9"/>
  <c r="E15" i="9"/>
  <c r="BK14" i="9"/>
  <c r="BJ14" i="9"/>
  <c r="BI14" i="9"/>
  <c r="BH14" i="9"/>
  <c r="BG14" i="9"/>
  <c r="BF14" i="9"/>
  <c r="BE14" i="9"/>
  <c r="BD14" i="9"/>
  <c r="BC14" i="9"/>
  <c r="BB14" i="9"/>
  <c r="BL14" i="9" s="1"/>
  <c r="BA14" i="9"/>
  <c r="AY14" i="9"/>
  <c r="AX14" i="9"/>
  <c r="AW14" i="9"/>
  <c r="AV14" i="9"/>
  <c r="AU14" i="9"/>
  <c r="AT14" i="9"/>
  <c r="AS14" i="9"/>
  <c r="AR14" i="9"/>
  <c r="AQ14" i="9"/>
  <c r="AP14" i="9"/>
  <c r="AO14" i="9"/>
  <c r="M14" i="9" s="1"/>
  <c r="I14" i="9" s="1"/>
  <c r="F14" i="9" s="1"/>
  <c r="E14" i="9" s="1"/>
  <c r="AM14" i="9"/>
  <c r="H14" i="9"/>
  <c r="BK13" i="9"/>
  <c r="BJ13" i="9"/>
  <c r="BI13" i="9"/>
  <c r="BH13" i="9"/>
  <c r="BG13" i="9"/>
  <c r="BF13" i="9"/>
  <c r="BE13" i="9"/>
  <c r="BD13" i="9"/>
  <c r="BC13" i="9"/>
  <c r="BB13" i="9"/>
  <c r="BL13" i="9" s="1"/>
  <c r="BA13" i="9"/>
  <c r="AY13" i="9"/>
  <c r="AX13" i="9"/>
  <c r="AW13" i="9"/>
  <c r="AV13" i="9"/>
  <c r="AU13" i="9"/>
  <c r="AT13" i="9"/>
  <c r="AS13" i="9"/>
  <c r="AR13" i="9"/>
  <c r="AQ13" i="9"/>
  <c r="AP13" i="9"/>
  <c r="AO13" i="9"/>
  <c r="AM13" i="9"/>
  <c r="M13" i="9"/>
  <c r="I13" i="9" s="1"/>
  <c r="F13" i="9" s="1"/>
  <c r="H13" i="9"/>
  <c r="E13" i="9"/>
  <c r="BK12" i="9"/>
  <c r="BJ12" i="9"/>
  <c r="BI12" i="9"/>
  <c r="BH12" i="9"/>
  <c r="BG12" i="9"/>
  <c r="BF12" i="9"/>
  <c r="BE12" i="9"/>
  <c r="BD12" i="9"/>
  <c r="BC12" i="9"/>
  <c r="BB12" i="9"/>
  <c r="BL12" i="9" s="1"/>
  <c r="BA12" i="9"/>
  <c r="AY12" i="9"/>
  <c r="AX12" i="9"/>
  <c r="AW12" i="9"/>
  <c r="AV12" i="9"/>
  <c r="AU12" i="9"/>
  <c r="AT12" i="9"/>
  <c r="AS12" i="9"/>
  <c r="AR12" i="9"/>
  <c r="AQ12" i="9"/>
  <c r="AP12" i="9"/>
  <c r="AO12" i="9"/>
  <c r="M12" i="9" s="1"/>
  <c r="I12" i="9" s="1"/>
  <c r="F12" i="9" s="1"/>
  <c r="E12" i="9" s="1"/>
  <c r="AM12" i="9"/>
  <c r="H12" i="9"/>
  <c r="BK11" i="9"/>
  <c r="BJ11" i="9"/>
  <c r="BI11" i="9"/>
  <c r="BH11" i="9"/>
  <c r="BG11" i="9"/>
  <c r="BF11" i="9"/>
  <c r="BE11" i="9"/>
  <c r="BD11" i="9"/>
  <c r="BC11" i="9"/>
  <c r="BB11" i="9"/>
  <c r="BL11" i="9" s="1"/>
  <c r="BA11" i="9"/>
  <c r="AY11" i="9"/>
  <c r="AX11" i="9"/>
  <c r="AW11" i="9"/>
  <c r="AV11" i="9"/>
  <c r="AU11" i="9"/>
  <c r="AT11" i="9"/>
  <c r="AS11" i="9"/>
  <c r="AR11" i="9"/>
  <c r="AQ11" i="9"/>
  <c r="AP11" i="9"/>
  <c r="AO11" i="9"/>
  <c r="AM11" i="9"/>
  <c r="M11" i="9"/>
  <c r="I11" i="9" s="1"/>
  <c r="F11" i="9" s="1"/>
  <c r="H11" i="9"/>
  <c r="E11" i="9"/>
  <c r="BK10" i="9"/>
  <c r="BJ10" i="9"/>
  <c r="BI10" i="9"/>
  <c r="BH10" i="9"/>
  <c r="BG10" i="9"/>
  <c r="BF10" i="9"/>
  <c r="BE10" i="9"/>
  <c r="BD10" i="9"/>
  <c r="BC10" i="9"/>
  <c r="BB10" i="9"/>
  <c r="BL10" i="9" s="1"/>
  <c r="BA10" i="9"/>
  <c r="AY10" i="9"/>
  <c r="AX10" i="9"/>
  <c r="AW10" i="9"/>
  <c r="AV10" i="9"/>
  <c r="AU10" i="9"/>
  <c r="AT10" i="9"/>
  <c r="AS10" i="9"/>
  <c r="AR10" i="9"/>
  <c r="AQ10" i="9"/>
  <c r="AP10" i="9"/>
  <c r="AO10" i="9"/>
  <c r="M10" i="9" s="1"/>
  <c r="I10" i="9" s="1"/>
  <c r="F10" i="9" s="1"/>
  <c r="E10" i="9" s="1"/>
  <c r="AM10" i="9"/>
  <c r="H10" i="9"/>
  <c r="BK9" i="9"/>
  <c r="BJ9" i="9"/>
  <c r="BI9" i="9"/>
  <c r="BH9" i="9"/>
  <c r="BG9" i="9"/>
  <c r="BF9" i="9"/>
  <c r="BE9" i="9"/>
  <c r="BD9" i="9"/>
  <c r="BC9" i="9"/>
  <c r="BB9" i="9"/>
  <c r="BL9" i="9" s="1"/>
  <c r="BA9" i="9"/>
  <c r="AY9" i="9"/>
  <c r="AX9" i="9"/>
  <c r="AW9" i="9"/>
  <c r="AV9" i="9"/>
  <c r="AU9" i="9"/>
  <c r="AT9" i="9"/>
  <c r="AS9" i="9"/>
  <c r="AR9" i="9"/>
  <c r="AQ9" i="9"/>
  <c r="AP9" i="9"/>
  <c r="AO9" i="9"/>
  <c r="AM9" i="9"/>
  <c r="M9" i="9"/>
  <c r="I9" i="9" s="1"/>
  <c r="F9" i="9" s="1"/>
  <c r="H9" i="9"/>
  <c r="E9" i="9"/>
  <c r="BK8" i="9"/>
  <c r="BJ8" i="9"/>
  <c r="BI8" i="9"/>
  <c r="BH8" i="9"/>
  <c r="BG8" i="9"/>
  <c r="BF8" i="9"/>
  <c r="BE8" i="9"/>
  <c r="BD8" i="9"/>
  <c r="BC8" i="9"/>
  <c r="BB8" i="9"/>
  <c r="BL8" i="9" s="1"/>
  <c r="BA8" i="9"/>
  <c r="AY8" i="9"/>
  <c r="AX8" i="9"/>
  <c r="AW8" i="9"/>
  <c r="AV8" i="9"/>
  <c r="AU8" i="9"/>
  <c r="AT8" i="9"/>
  <c r="AS8" i="9"/>
  <c r="AR8" i="9"/>
  <c r="AQ8" i="9"/>
  <c r="AP8" i="9"/>
  <c r="AO8" i="9"/>
  <c r="M8" i="9" s="1"/>
  <c r="I8" i="9" s="1"/>
  <c r="F8" i="9" s="1"/>
  <c r="E8" i="9" s="1"/>
  <c r="AM8" i="9"/>
  <c r="H8" i="9"/>
  <c r="BK7" i="9"/>
  <c r="BJ7" i="9"/>
  <c r="BI7" i="9"/>
  <c r="BH7" i="9"/>
  <c r="BG7" i="9"/>
  <c r="BF7" i="9"/>
  <c r="BE7" i="9"/>
  <c r="BD7" i="9"/>
  <c r="BC7" i="9"/>
  <c r="BB7" i="9"/>
  <c r="BL7" i="9" s="1"/>
  <c r="BA7" i="9"/>
  <c r="AY7" i="9"/>
  <c r="AX7" i="9"/>
  <c r="AW7" i="9"/>
  <c r="AV7" i="9"/>
  <c r="AU7" i="9"/>
  <c r="AT7" i="9"/>
  <c r="AS7" i="9"/>
  <c r="AR7" i="9"/>
  <c r="AQ7" i="9"/>
  <c r="AP7" i="9"/>
  <c r="AO7" i="9"/>
  <c r="AM7" i="9"/>
  <c r="M7" i="9"/>
  <c r="I7" i="9" s="1"/>
  <c r="F7" i="9" s="1"/>
  <c r="H7" i="9"/>
  <c r="E7" i="9"/>
  <c r="BK6" i="9"/>
  <c r="BJ6" i="9"/>
  <c r="BI6" i="9"/>
  <c r="BH6" i="9"/>
  <c r="BG6" i="9"/>
  <c r="BF6" i="9"/>
  <c r="BE6" i="9"/>
  <c r="BD6" i="9"/>
  <c r="BC6" i="9"/>
  <c r="BB6" i="9"/>
  <c r="BL6" i="9" s="1"/>
  <c r="BA6" i="9"/>
  <c r="AY6" i="9"/>
  <c r="AX6" i="9"/>
  <c r="AW6" i="9"/>
  <c r="AV6" i="9"/>
  <c r="AU6" i="9"/>
  <c r="AT6" i="9"/>
  <c r="AS6" i="9"/>
  <c r="AR6" i="9"/>
  <c r="AQ6" i="9"/>
  <c r="AP6" i="9"/>
  <c r="AO6" i="9"/>
  <c r="M6" i="9" s="1"/>
  <c r="I6" i="9" s="1"/>
  <c r="F6" i="9" s="1"/>
  <c r="E6" i="9" s="1"/>
  <c r="AM6" i="9"/>
  <c r="H6" i="9"/>
  <c r="BK5" i="9"/>
  <c r="BJ5" i="9"/>
  <c r="BI5" i="9"/>
  <c r="BH5" i="9"/>
  <c r="BG5" i="9"/>
  <c r="BF5" i="9"/>
  <c r="BE5" i="9"/>
  <c r="BD5" i="9"/>
  <c r="BC5" i="9"/>
  <c r="BB5" i="9"/>
  <c r="BL5" i="9" s="1"/>
  <c r="BA5" i="9"/>
  <c r="AY5" i="9"/>
  <c r="AX5" i="9"/>
  <c r="AW5" i="9"/>
  <c r="AV5" i="9"/>
  <c r="AU5" i="9"/>
  <c r="AT5" i="9"/>
  <c r="AS5" i="9"/>
  <c r="AR5" i="9"/>
  <c r="AQ5" i="9"/>
  <c r="AP5" i="9"/>
  <c r="AO5" i="9"/>
  <c r="AM5" i="9"/>
  <c r="M5" i="9"/>
  <c r="I5" i="9" s="1"/>
  <c r="F5" i="9" s="1"/>
  <c r="H5" i="9"/>
  <c r="E5" i="9"/>
  <c r="H3" i="9"/>
  <c r="AX1" i="9"/>
  <c r="AQ1" i="9"/>
  <c r="AU1" i="9" s="1"/>
  <c r="N5" i="9" l="1"/>
  <c r="N6" i="9"/>
  <c r="N7" i="9"/>
  <c r="N8" i="9"/>
  <c r="N9" i="9"/>
  <c r="N10" i="9"/>
  <c r="N11" i="9"/>
  <c r="N12" i="9"/>
  <c r="N13" i="9"/>
  <c r="N14" i="9"/>
  <c r="N15" i="9"/>
  <c r="N16" i="9"/>
  <c r="N17" i="9"/>
  <c r="N18" i="9"/>
  <c r="N19" i="9"/>
  <c r="BM20" i="9"/>
  <c r="BM19" i="9"/>
  <c r="BO19" i="9" s="1"/>
  <c r="O19" i="9" s="1"/>
  <c r="BM18" i="9"/>
  <c r="BO18" i="9" s="1"/>
  <c r="O18" i="9" s="1"/>
  <c r="BM17" i="9"/>
  <c r="BO17" i="9" s="1"/>
  <c r="O17" i="9" s="1"/>
  <c r="BM16" i="9"/>
  <c r="BO16" i="9" s="1"/>
  <c r="O16" i="9" s="1"/>
  <c r="BM15" i="9"/>
  <c r="BO15" i="9" s="1"/>
  <c r="O15" i="9" s="1"/>
  <c r="BM14" i="9"/>
  <c r="BO14" i="9" s="1"/>
  <c r="O14" i="9" s="1"/>
  <c r="BM13" i="9"/>
  <c r="BO13" i="9" s="1"/>
  <c r="O13" i="9" s="1"/>
  <c r="BM12" i="9"/>
  <c r="BO12" i="9" s="1"/>
  <c r="O12" i="9" s="1"/>
  <c r="BM11" i="9"/>
  <c r="BO11" i="9" s="1"/>
  <c r="O11" i="9" s="1"/>
  <c r="BM10" i="9"/>
  <c r="BO10" i="9" s="1"/>
  <c r="O10" i="9" s="1"/>
  <c r="BM9" i="9"/>
  <c r="BO9" i="9" s="1"/>
  <c r="O9" i="9" s="1"/>
  <c r="BM8" i="9"/>
  <c r="BO8" i="9" s="1"/>
  <c r="O8" i="9" s="1"/>
  <c r="BM7" i="9"/>
  <c r="BO7" i="9" s="1"/>
  <c r="O7" i="9" s="1"/>
  <c r="BM6" i="9"/>
  <c r="BO6" i="9" s="1"/>
  <c r="O6" i="9" s="1"/>
  <c r="BM5" i="9"/>
  <c r="BO5" i="9" s="1"/>
  <c r="O5" i="9" s="1"/>
  <c r="BN20" i="9"/>
  <c r="BN5" i="9"/>
  <c r="BN7" i="9"/>
  <c r="BN9" i="9"/>
  <c r="BN11" i="9"/>
  <c r="BN13" i="9"/>
  <c r="BN15" i="9"/>
  <c r="BN17" i="9"/>
  <c r="BN19" i="9"/>
  <c r="BO20" i="9"/>
  <c r="O20" i="9" s="1"/>
  <c r="N20" i="9"/>
  <c r="BN6" i="9"/>
  <c r="BN8" i="9"/>
  <c r="BN10" i="9"/>
  <c r="BN12" i="9"/>
  <c r="BN14" i="9"/>
  <c r="BN16" i="9"/>
  <c r="BN18" i="9"/>
  <c r="U12" i="1"/>
  <c r="U14" i="1"/>
  <c r="U17" i="1"/>
  <c r="U22" i="1"/>
  <c r="AH6" i="7" l="1"/>
  <c r="AH8" i="7"/>
  <c r="AH10" i="7"/>
  <c r="AH12" i="7"/>
  <c r="AH14" i="7"/>
  <c r="AH16" i="7"/>
  <c r="AH18" i="7"/>
  <c r="AH20" i="7"/>
  <c r="AH22" i="7"/>
  <c r="AH4" i="7"/>
  <c r="AK22" i="7" l="1"/>
  <c r="AI22" i="7"/>
  <c r="AK20" i="7"/>
  <c r="AI20" i="7"/>
  <c r="AK18" i="7"/>
  <c r="AI18" i="7"/>
  <c r="AK16" i="7"/>
  <c r="AI16" i="7"/>
  <c r="AK14" i="7"/>
  <c r="AI14" i="7"/>
  <c r="AK12" i="7"/>
  <c r="AI12" i="7"/>
  <c r="AK10" i="7"/>
  <c r="AI10" i="7"/>
  <c r="AK8" i="7"/>
  <c r="AI8" i="7"/>
  <c r="AK6" i="7"/>
  <c r="AI6" i="7"/>
  <c r="AK4" i="7"/>
  <c r="AI4" i="7"/>
  <c r="U6" i="1" l="1"/>
  <c r="U15" i="1"/>
  <c r="U21" i="1"/>
  <c r="H3" i="4" l="1"/>
  <c r="AX1" i="4"/>
  <c r="AQ1" i="4"/>
  <c r="AU1" i="4" s="1"/>
  <c r="AM5" i="4"/>
  <c r="AO5" i="4"/>
  <c r="AP5" i="4"/>
  <c r="AQ5" i="4"/>
  <c r="AR5" i="4"/>
  <c r="AS5" i="4"/>
  <c r="AT5" i="4"/>
  <c r="AU5" i="4"/>
  <c r="AV5" i="4"/>
  <c r="AW5" i="4"/>
  <c r="AX5" i="4"/>
  <c r="AY5" i="4"/>
  <c r="BA5" i="4"/>
  <c r="BL5" i="4" s="1"/>
  <c r="N5" i="4" s="1"/>
  <c r="BB5" i="4"/>
  <c r="BC5" i="4"/>
  <c r="BD5" i="4"/>
  <c r="BE5" i="4"/>
  <c r="BF5" i="4"/>
  <c r="BG5" i="4"/>
  <c r="BH5" i="4"/>
  <c r="BI5" i="4"/>
  <c r="BJ5" i="4"/>
  <c r="BK5" i="4"/>
  <c r="M5" i="4" l="1"/>
  <c r="I5" i="4" s="1"/>
  <c r="F5" i="4" s="1"/>
  <c r="E5" i="4" s="1"/>
  <c r="A25" i="4"/>
  <c r="A24" i="4"/>
  <c r="BK22" i="4"/>
  <c r="BJ22" i="4"/>
  <c r="BI22" i="4"/>
  <c r="BH22" i="4"/>
  <c r="BG22" i="4"/>
  <c r="BF22" i="4"/>
  <c r="BE22" i="4"/>
  <c r="BD22" i="4"/>
  <c r="BC22" i="4"/>
  <c r="BB22" i="4"/>
  <c r="BA22" i="4"/>
  <c r="AY22" i="4"/>
  <c r="AX22" i="4"/>
  <c r="AW22" i="4"/>
  <c r="AV22" i="4"/>
  <c r="AU22" i="4"/>
  <c r="AT22" i="4"/>
  <c r="AS22" i="4"/>
  <c r="AR22" i="4"/>
  <c r="AQ22" i="4"/>
  <c r="AP22" i="4"/>
  <c r="AO22" i="4"/>
  <c r="AM22" i="4"/>
  <c r="BK21" i="4"/>
  <c r="BJ21" i="4"/>
  <c r="BI21" i="4"/>
  <c r="BH21" i="4"/>
  <c r="BG21" i="4"/>
  <c r="BF21" i="4"/>
  <c r="BE21" i="4"/>
  <c r="BD21" i="4"/>
  <c r="BC21" i="4"/>
  <c r="BB21" i="4"/>
  <c r="BA21" i="4"/>
  <c r="AY21" i="4"/>
  <c r="AX21" i="4"/>
  <c r="AW21" i="4"/>
  <c r="AV21" i="4"/>
  <c r="AU21" i="4"/>
  <c r="AT21" i="4"/>
  <c r="AS21" i="4"/>
  <c r="AR21" i="4"/>
  <c r="AQ21" i="4"/>
  <c r="AP21" i="4"/>
  <c r="AO21" i="4"/>
  <c r="AM21" i="4"/>
  <c r="BK20" i="4"/>
  <c r="BJ20" i="4"/>
  <c r="BI20" i="4"/>
  <c r="BH20" i="4"/>
  <c r="BG20" i="4"/>
  <c r="BF20" i="4"/>
  <c r="BE20" i="4"/>
  <c r="BD20" i="4"/>
  <c r="BC20" i="4"/>
  <c r="BB20" i="4"/>
  <c r="BA20" i="4"/>
  <c r="AY20" i="4"/>
  <c r="AX20" i="4"/>
  <c r="AW20" i="4"/>
  <c r="AV20" i="4"/>
  <c r="AU20" i="4"/>
  <c r="AT20" i="4"/>
  <c r="AS20" i="4"/>
  <c r="AR20" i="4"/>
  <c r="AQ20" i="4"/>
  <c r="AP20" i="4"/>
  <c r="AO20" i="4"/>
  <c r="AM20" i="4"/>
  <c r="BK19" i="4"/>
  <c r="BJ19" i="4"/>
  <c r="BI19" i="4"/>
  <c r="BH19" i="4"/>
  <c r="BG19" i="4"/>
  <c r="BF19" i="4"/>
  <c r="BE19" i="4"/>
  <c r="BD19" i="4"/>
  <c r="BC19" i="4"/>
  <c r="BB19" i="4"/>
  <c r="BA19" i="4"/>
  <c r="AY19" i="4"/>
  <c r="AX19" i="4"/>
  <c r="AW19" i="4"/>
  <c r="AV19" i="4"/>
  <c r="AU19" i="4"/>
  <c r="AT19" i="4"/>
  <c r="AS19" i="4"/>
  <c r="AR19" i="4"/>
  <c r="AQ19" i="4"/>
  <c r="AP19" i="4"/>
  <c r="AO19" i="4"/>
  <c r="AM19" i="4"/>
  <c r="BK18" i="4"/>
  <c r="BJ18" i="4"/>
  <c r="BI18" i="4"/>
  <c r="BH18" i="4"/>
  <c r="BG18" i="4"/>
  <c r="BF18" i="4"/>
  <c r="BE18" i="4"/>
  <c r="BD18" i="4"/>
  <c r="BC18" i="4"/>
  <c r="BB18" i="4"/>
  <c r="BA18" i="4"/>
  <c r="AY18" i="4"/>
  <c r="AX18" i="4"/>
  <c r="AW18" i="4"/>
  <c r="AV18" i="4"/>
  <c r="AU18" i="4"/>
  <c r="AT18" i="4"/>
  <c r="AS18" i="4"/>
  <c r="AR18" i="4"/>
  <c r="AQ18" i="4"/>
  <c r="AP18" i="4"/>
  <c r="AO18" i="4"/>
  <c r="AM18" i="4"/>
  <c r="BK17" i="4"/>
  <c r="BJ17" i="4"/>
  <c r="BI17" i="4"/>
  <c r="BH17" i="4"/>
  <c r="BG17" i="4"/>
  <c r="BF17" i="4"/>
  <c r="BE17" i="4"/>
  <c r="BD17" i="4"/>
  <c r="BC17" i="4"/>
  <c r="BB17" i="4"/>
  <c r="BA17" i="4"/>
  <c r="AY17" i="4"/>
  <c r="AX17" i="4"/>
  <c r="AW17" i="4"/>
  <c r="AV17" i="4"/>
  <c r="AU17" i="4"/>
  <c r="AT17" i="4"/>
  <c r="AS17" i="4"/>
  <c r="AR17" i="4"/>
  <c r="AQ17" i="4"/>
  <c r="AP17" i="4"/>
  <c r="AO17" i="4"/>
  <c r="AM17" i="4"/>
  <c r="BK16" i="4"/>
  <c r="BJ16" i="4"/>
  <c r="BI16" i="4"/>
  <c r="BH16" i="4"/>
  <c r="BG16" i="4"/>
  <c r="BF16" i="4"/>
  <c r="BE16" i="4"/>
  <c r="BD16" i="4"/>
  <c r="BC16" i="4"/>
  <c r="BB16" i="4"/>
  <c r="BA16" i="4"/>
  <c r="AY16" i="4"/>
  <c r="AX16" i="4"/>
  <c r="AW16" i="4"/>
  <c r="AV16" i="4"/>
  <c r="AU16" i="4"/>
  <c r="AT16" i="4"/>
  <c r="AS16" i="4"/>
  <c r="AR16" i="4"/>
  <c r="AQ16" i="4"/>
  <c r="AP16" i="4"/>
  <c r="AO16" i="4"/>
  <c r="AM16" i="4"/>
  <c r="BK15" i="4"/>
  <c r="BJ15" i="4"/>
  <c r="BI15" i="4"/>
  <c r="BH15" i="4"/>
  <c r="BG15" i="4"/>
  <c r="BF15" i="4"/>
  <c r="BE15" i="4"/>
  <c r="BD15" i="4"/>
  <c r="BC15" i="4"/>
  <c r="BB15" i="4"/>
  <c r="BA15" i="4"/>
  <c r="AY15" i="4"/>
  <c r="AX15" i="4"/>
  <c r="AW15" i="4"/>
  <c r="AV15" i="4"/>
  <c r="AU15" i="4"/>
  <c r="AT15" i="4"/>
  <c r="AS15" i="4"/>
  <c r="AR15" i="4"/>
  <c r="AQ15" i="4"/>
  <c r="AP15" i="4"/>
  <c r="AO15" i="4"/>
  <c r="AM15" i="4"/>
  <c r="BK14" i="4"/>
  <c r="BJ14" i="4"/>
  <c r="BI14" i="4"/>
  <c r="BH14" i="4"/>
  <c r="BG14" i="4"/>
  <c r="BF14" i="4"/>
  <c r="BE14" i="4"/>
  <c r="BD14" i="4"/>
  <c r="BC14" i="4"/>
  <c r="BB14" i="4"/>
  <c r="BA14" i="4"/>
  <c r="BL14" i="4" s="1"/>
  <c r="AY14" i="4"/>
  <c r="AX14" i="4"/>
  <c r="AW14" i="4"/>
  <c r="AV14" i="4"/>
  <c r="AU14" i="4"/>
  <c r="AT14" i="4"/>
  <c r="AS14" i="4"/>
  <c r="AR14" i="4"/>
  <c r="AQ14" i="4"/>
  <c r="AP14" i="4"/>
  <c r="AO14" i="4"/>
  <c r="AM14" i="4"/>
  <c r="BK13" i="4"/>
  <c r="BJ13" i="4"/>
  <c r="BI13" i="4"/>
  <c r="BH13" i="4"/>
  <c r="BG13" i="4"/>
  <c r="BF13" i="4"/>
  <c r="BE13" i="4"/>
  <c r="BD13" i="4"/>
  <c r="BC13" i="4"/>
  <c r="BB13" i="4"/>
  <c r="BA13" i="4"/>
  <c r="AY13" i="4"/>
  <c r="AX13" i="4"/>
  <c r="AW13" i="4"/>
  <c r="AV13" i="4"/>
  <c r="AU13" i="4"/>
  <c r="AT13" i="4"/>
  <c r="AS13" i="4"/>
  <c r="AR13" i="4"/>
  <c r="AQ13" i="4"/>
  <c r="AP13" i="4"/>
  <c r="AO13" i="4"/>
  <c r="AM13" i="4"/>
  <c r="BK12" i="4"/>
  <c r="BJ12" i="4"/>
  <c r="BI12" i="4"/>
  <c r="BH12" i="4"/>
  <c r="BG12" i="4"/>
  <c r="BF12" i="4"/>
  <c r="BE12" i="4"/>
  <c r="BD12" i="4"/>
  <c r="BC12" i="4"/>
  <c r="BB12" i="4"/>
  <c r="BA12" i="4"/>
  <c r="AY12" i="4"/>
  <c r="AX12" i="4"/>
  <c r="AW12" i="4"/>
  <c r="AV12" i="4"/>
  <c r="AU12" i="4"/>
  <c r="AT12" i="4"/>
  <c r="AS12" i="4"/>
  <c r="AR12" i="4"/>
  <c r="AQ12" i="4"/>
  <c r="AP12" i="4"/>
  <c r="AO12" i="4"/>
  <c r="AM12" i="4"/>
  <c r="BK11" i="4"/>
  <c r="BJ11" i="4"/>
  <c r="BI11" i="4"/>
  <c r="BH11" i="4"/>
  <c r="BG11" i="4"/>
  <c r="BF11" i="4"/>
  <c r="BE11" i="4"/>
  <c r="BD11" i="4"/>
  <c r="BC11" i="4"/>
  <c r="BB11" i="4"/>
  <c r="BA11" i="4"/>
  <c r="AY11" i="4"/>
  <c r="AX11" i="4"/>
  <c r="AW11" i="4"/>
  <c r="AV11" i="4"/>
  <c r="AU11" i="4"/>
  <c r="AT11" i="4"/>
  <c r="AS11" i="4"/>
  <c r="AR11" i="4"/>
  <c r="AQ11" i="4"/>
  <c r="AP11" i="4"/>
  <c r="AO11" i="4"/>
  <c r="AM11" i="4"/>
  <c r="BK10" i="4"/>
  <c r="BJ10" i="4"/>
  <c r="BI10" i="4"/>
  <c r="BH10" i="4"/>
  <c r="BG10" i="4"/>
  <c r="BF10" i="4"/>
  <c r="BE10" i="4"/>
  <c r="BD10" i="4"/>
  <c r="BC10" i="4"/>
  <c r="BB10" i="4"/>
  <c r="BA10" i="4"/>
  <c r="AY10" i="4"/>
  <c r="AX10" i="4"/>
  <c r="AW10" i="4"/>
  <c r="AV10" i="4"/>
  <c r="AU10" i="4"/>
  <c r="AT10" i="4"/>
  <c r="AS10" i="4"/>
  <c r="AR10" i="4"/>
  <c r="AQ10" i="4"/>
  <c r="AP10" i="4"/>
  <c r="AO10" i="4"/>
  <c r="AM10" i="4"/>
  <c r="BK9" i="4"/>
  <c r="BJ9" i="4"/>
  <c r="BI9" i="4"/>
  <c r="BH9" i="4"/>
  <c r="BG9" i="4"/>
  <c r="BF9" i="4"/>
  <c r="BE9" i="4"/>
  <c r="BD9" i="4"/>
  <c r="BC9" i="4"/>
  <c r="BB9" i="4"/>
  <c r="BL9" i="4" s="1"/>
  <c r="BA9" i="4"/>
  <c r="AY9" i="4"/>
  <c r="AX9" i="4"/>
  <c r="AW9" i="4"/>
  <c r="AV9" i="4"/>
  <c r="AU9" i="4"/>
  <c r="AT9" i="4"/>
  <c r="AS9" i="4"/>
  <c r="AR9" i="4"/>
  <c r="AQ9" i="4"/>
  <c r="AP9" i="4"/>
  <c r="AO9" i="4"/>
  <c r="AM9" i="4"/>
  <c r="M9" i="4"/>
  <c r="I9" i="4" s="1"/>
  <c r="F9" i="4" s="1"/>
  <c r="E9" i="4" s="1"/>
  <c r="BK8" i="4"/>
  <c r="BJ8" i="4"/>
  <c r="BI8" i="4"/>
  <c r="BH8" i="4"/>
  <c r="BG8" i="4"/>
  <c r="BF8" i="4"/>
  <c r="BE8" i="4"/>
  <c r="BD8" i="4"/>
  <c r="BC8" i="4"/>
  <c r="BB8" i="4"/>
  <c r="BL8" i="4" s="1"/>
  <c r="BA8" i="4"/>
  <c r="AY8" i="4"/>
  <c r="AX8" i="4"/>
  <c r="AW8" i="4"/>
  <c r="AV8" i="4"/>
  <c r="AU8" i="4"/>
  <c r="AT8" i="4"/>
  <c r="AS8" i="4"/>
  <c r="AR8" i="4"/>
  <c r="AQ8" i="4"/>
  <c r="AP8" i="4"/>
  <c r="AO8" i="4"/>
  <c r="AM8" i="4"/>
  <c r="M8" i="4"/>
  <c r="I8" i="4" s="1"/>
  <c r="F8" i="4" s="1"/>
  <c r="E8" i="4" s="1"/>
  <c r="BK7" i="4"/>
  <c r="BJ7" i="4"/>
  <c r="BI7" i="4"/>
  <c r="BH7" i="4"/>
  <c r="BG7" i="4"/>
  <c r="BF7" i="4"/>
  <c r="BE7" i="4"/>
  <c r="BD7" i="4"/>
  <c r="BC7" i="4"/>
  <c r="BB7" i="4"/>
  <c r="BL7" i="4" s="1"/>
  <c r="BA7" i="4"/>
  <c r="AY7" i="4"/>
  <c r="AX7" i="4"/>
  <c r="AW7" i="4"/>
  <c r="AV7" i="4"/>
  <c r="AU7" i="4"/>
  <c r="AT7" i="4"/>
  <c r="AS7" i="4"/>
  <c r="AR7" i="4"/>
  <c r="AQ7" i="4"/>
  <c r="AP7" i="4"/>
  <c r="AO7" i="4"/>
  <c r="AM7" i="4"/>
  <c r="M7" i="4"/>
  <c r="I7" i="4" s="1"/>
  <c r="F7" i="4" s="1"/>
  <c r="E7" i="4" s="1"/>
  <c r="BK6" i="4"/>
  <c r="BJ6" i="4"/>
  <c r="BI6" i="4"/>
  <c r="BH6" i="4"/>
  <c r="BG6" i="4"/>
  <c r="BF6" i="4"/>
  <c r="BE6" i="4"/>
  <c r="BD6" i="4"/>
  <c r="BC6" i="4"/>
  <c r="BB6" i="4"/>
  <c r="BL6" i="4" s="1"/>
  <c r="BA6" i="4"/>
  <c r="AY6" i="4"/>
  <c r="AX6" i="4"/>
  <c r="AW6" i="4"/>
  <c r="AV6" i="4"/>
  <c r="AU6" i="4"/>
  <c r="AT6" i="4"/>
  <c r="AS6" i="4"/>
  <c r="AR6" i="4"/>
  <c r="AQ6" i="4"/>
  <c r="AP6" i="4"/>
  <c r="AO6" i="4"/>
  <c r="AM6" i="4"/>
  <c r="M6" i="4"/>
  <c r="I6" i="4" s="1"/>
  <c r="F6" i="4" s="1"/>
  <c r="E6" i="4" s="1"/>
  <c r="H5" i="4" l="1"/>
  <c r="BM5" i="4"/>
  <c r="BO5" i="4" s="1"/>
  <c r="O5" i="4" s="1"/>
  <c r="BN5" i="4"/>
  <c r="BM21" i="4"/>
  <c r="M10" i="4"/>
  <c r="I10" i="4" s="1"/>
  <c r="F10" i="4" s="1"/>
  <c r="E10" i="4" s="1"/>
  <c r="BL10" i="4"/>
  <c r="N10" i="4" s="1"/>
  <c r="M11" i="4"/>
  <c r="I11" i="4" s="1"/>
  <c r="F11" i="4" s="1"/>
  <c r="E11" i="4" s="1"/>
  <c r="BL11" i="4"/>
  <c r="N11" i="4" s="1"/>
  <c r="M12" i="4"/>
  <c r="I12" i="4" s="1"/>
  <c r="F12" i="4" s="1"/>
  <c r="E12" i="4" s="1"/>
  <c r="BL12" i="4"/>
  <c r="N12" i="4" s="1"/>
  <c r="M13" i="4"/>
  <c r="I13" i="4" s="1"/>
  <c r="F13" i="4" s="1"/>
  <c r="E13" i="4" s="1"/>
  <c r="BL13" i="4"/>
  <c r="N13" i="4" s="1"/>
  <c r="M14" i="4"/>
  <c r="I14" i="4" s="1"/>
  <c r="F14" i="4" s="1"/>
  <c r="E14" i="4" s="1"/>
  <c r="M15" i="4"/>
  <c r="I15" i="4" s="1"/>
  <c r="F15" i="4" s="1"/>
  <c r="E15" i="4" s="1"/>
  <c r="BL15" i="4"/>
  <c r="N15" i="4" s="1"/>
  <c r="M16" i="4"/>
  <c r="I16" i="4" s="1"/>
  <c r="F16" i="4" s="1"/>
  <c r="E16" i="4" s="1"/>
  <c r="BL16" i="4"/>
  <c r="N16" i="4" s="1"/>
  <c r="M17" i="4"/>
  <c r="I17" i="4" s="1"/>
  <c r="F17" i="4" s="1"/>
  <c r="E17" i="4" s="1"/>
  <c r="BL17" i="4"/>
  <c r="N17" i="4" s="1"/>
  <c r="M18" i="4"/>
  <c r="I18" i="4" s="1"/>
  <c r="F18" i="4" s="1"/>
  <c r="E18" i="4" s="1"/>
  <c r="BL18" i="4"/>
  <c r="N18" i="4" s="1"/>
  <c r="M19" i="4"/>
  <c r="I19" i="4" s="1"/>
  <c r="F19" i="4" s="1"/>
  <c r="E19" i="4" s="1"/>
  <c r="BL19" i="4"/>
  <c r="N19" i="4" s="1"/>
  <c r="M20" i="4"/>
  <c r="I20" i="4" s="1"/>
  <c r="F20" i="4" s="1"/>
  <c r="E20" i="4" s="1"/>
  <c r="BL20" i="4"/>
  <c r="N20" i="4" s="1"/>
  <c r="M21" i="4"/>
  <c r="I21" i="4" s="1"/>
  <c r="F21" i="4" s="1"/>
  <c r="E21" i="4" s="1"/>
  <c r="BL21" i="4"/>
  <c r="N21" i="4" s="1"/>
  <c r="M22" i="4"/>
  <c r="I22" i="4" s="1"/>
  <c r="F22" i="4" s="1"/>
  <c r="E22" i="4" s="1"/>
  <c r="BL22" i="4"/>
  <c r="N22" i="4" s="1"/>
  <c r="N6" i="4"/>
  <c r="N7" i="4"/>
  <c r="N8" i="4"/>
  <c r="N9" i="4"/>
  <c r="H22" i="4"/>
  <c r="H21" i="4"/>
  <c r="H20" i="4"/>
  <c r="H19" i="4"/>
  <c r="H18" i="4"/>
  <c r="H17" i="4"/>
  <c r="H16" i="4"/>
  <c r="H15" i="4"/>
  <c r="H14" i="4"/>
  <c r="H13" i="4"/>
  <c r="H12" i="4"/>
  <c r="H11" i="4"/>
  <c r="H10" i="4"/>
  <c r="BM6" i="4"/>
  <c r="BO6" i="4" s="1"/>
  <c r="O6" i="4" s="1"/>
  <c r="BM7" i="4"/>
  <c r="BO7" i="4" s="1"/>
  <c r="O7" i="4" s="1"/>
  <c r="BM8" i="4"/>
  <c r="BO8" i="4" s="1"/>
  <c r="O8" i="4" s="1"/>
  <c r="BM9" i="4"/>
  <c r="BO9" i="4" s="1"/>
  <c r="O9" i="4" s="1"/>
  <c r="BM10" i="4"/>
  <c r="BM11" i="4"/>
  <c r="BO11" i="4" s="1"/>
  <c r="O11" i="4" s="1"/>
  <c r="BM12" i="4"/>
  <c r="BM13" i="4"/>
  <c r="BO13" i="4" s="1"/>
  <c r="O13" i="4" s="1"/>
  <c r="N14" i="4"/>
  <c r="BM14" i="4"/>
  <c r="BO14" i="4" s="1"/>
  <c r="O14" i="4" s="1"/>
  <c r="BM15" i="4"/>
  <c r="BM16" i="4"/>
  <c r="BM17" i="4"/>
  <c r="BM18" i="4"/>
  <c r="BM19" i="4"/>
  <c r="BM20" i="4"/>
  <c r="BM22" i="4"/>
  <c r="BN22" i="4"/>
  <c r="BN21" i="4"/>
  <c r="BN20" i="4"/>
  <c r="BN19" i="4"/>
  <c r="BN18" i="4"/>
  <c r="BN17" i="4"/>
  <c r="BN16" i="4"/>
  <c r="BN15" i="4"/>
  <c r="BN14" i="4"/>
  <c r="BN13" i="4"/>
  <c r="BN12" i="4"/>
  <c r="BN11" i="4"/>
  <c r="BN10" i="4"/>
  <c r="BN9" i="4"/>
  <c r="H6" i="4"/>
  <c r="BN6" i="4"/>
  <c r="H7" i="4"/>
  <c r="BN7" i="4"/>
  <c r="H8" i="4"/>
  <c r="BN8" i="4"/>
  <c r="H9" i="4"/>
  <c r="U18" i="1"/>
  <c r="BO12" i="4" l="1"/>
  <c r="O12" i="4" s="1"/>
  <c r="BO10" i="4"/>
  <c r="O10" i="4" s="1"/>
  <c r="BO22" i="4"/>
  <c r="O22" i="4" s="1"/>
  <c r="BO21" i="4"/>
  <c r="O21" i="4" s="1"/>
  <c r="BO20" i="4"/>
  <c r="O20" i="4" s="1"/>
  <c r="BO19" i="4"/>
  <c r="O19" i="4" s="1"/>
  <c r="BO18" i="4"/>
  <c r="O18" i="4" s="1"/>
  <c r="BO17" i="4"/>
  <c r="O17" i="4" s="1"/>
  <c r="BO16" i="4"/>
  <c r="O16" i="4" s="1"/>
  <c r="BO15" i="4"/>
  <c r="O15" i="4" s="1"/>
  <c r="A25" i="3"/>
  <c r="A24" i="3"/>
  <c r="BK22" i="3"/>
  <c r="BJ22" i="3"/>
  <c r="BI22" i="3"/>
  <c r="BH22" i="3"/>
  <c r="BG22" i="3"/>
  <c r="BF22" i="3"/>
  <c r="BE22" i="3"/>
  <c r="BD22" i="3"/>
  <c r="BC22" i="3"/>
  <c r="BB22" i="3"/>
  <c r="BA22" i="3"/>
  <c r="AY22" i="3"/>
  <c r="AX22" i="3"/>
  <c r="AW22" i="3"/>
  <c r="AV22" i="3"/>
  <c r="AU22" i="3"/>
  <c r="AT22" i="3"/>
  <c r="AS22" i="3"/>
  <c r="AR22" i="3"/>
  <c r="AQ22" i="3"/>
  <c r="AP22" i="3"/>
  <c r="AO22" i="3"/>
  <c r="AM22" i="3"/>
  <c r="M22" i="3"/>
  <c r="I22" i="3" s="1"/>
  <c r="F22" i="3" s="1"/>
  <c r="E22" i="3" s="1"/>
  <c r="BK21" i="3"/>
  <c r="BJ21" i="3"/>
  <c r="BI21" i="3"/>
  <c r="BH21" i="3"/>
  <c r="BG21" i="3"/>
  <c r="BF21" i="3"/>
  <c r="BE21" i="3"/>
  <c r="BD21" i="3"/>
  <c r="BC21" i="3"/>
  <c r="BB21" i="3"/>
  <c r="BA21" i="3"/>
  <c r="AY21" i="3"/>
  <c r="AX21" i="3"/>
  <c r="AW21" i="3"/>
  <c r="AV21" i="3"/>
  <c r="AU21" i="3"/>
  <c r="AT21" i="3"/>
  <c r="AS21" i="3"/>
  <c r="AR21" i="3"/>
  <c r="AQ21" i="3"/>
  <c r="AP21" i="3"/>
  <c r="AO21" i="3"/>
  <c r="AM21" i="3"/>
  <c r="M21" i="3"/>
  <c r="I21" i="3" s="1"/>
  <c r="F21" i="3" s="1"/>
  <c r="E21" i="3" s="1"/>
  <c r="BK20" i="3"/>
  <c r="BJ20" i="3"/>
  <c r="BI20" i="3"/>
  <c r="BH20" i="3"/>
  <c r="BG20" i="3"/>
  <c r="BF20" i="3"/>
  <c r="BE20" i="3"/>
  <c r="BD20" i="3"/>
  <c r="BC20" i="3"/>
  <c r="BB20" i="3"/>
  <c r="BL20" i="3" s="1"/>
  <c r="BA20" i="3"/>
  <c r="AY20" i="3"/>
  <c r="AX20" i="3"/>
  <c r="AW20" i="3"/>
  <c r="AV20" i="3"/>
  <c r="AU20" i="3"/>
  <c r="AT20" i="3"/>
  <c r="AS20" i="3"/>
  <c r="AR20" i="3"/>
  <c r="AQ20" i="3"/>
  <c r="AP20" i="3"/>
  <c r="AO20" i="3"/>
  <c r="AM20" i="3"/>
  <c r="M20" i="3"/>
  <c r="I20" i="3" s="1"/>
  <c r="F20" i="3" s="1"/>
  <c r="E20" i="3" s="1"/>
  <c r="BK19" i="3"/>
  <c r="BJ19" i="3"/>
  <c r="BI19" i="3"/>
  <c r="BH19" i="3"/>
  <c r="BG19" i="3"/>
  <c r="BF19" i="3"/>
  <c r="BE19" i="3"/>
  <c r="BD19" i="3"/>
  <c r="BC19" i="3"/>
  <c r="BB19" i="3"/>
  <c r="BL19" i="3" s="1"/>
  <c r="BA19" i="3"/>
  <c r="AY19" i="3"/>
  <c r="AX19" i="3"/>
  <c r="AW19" i="3"/>
  <c r="AV19" i="3"/>
  <c r="AU19" i="3"/>
  <c r="AT19" i="3"/>
  <c r="AS19" i="3"/>
  <c r="AR19" i="3"/>
  <c r="AQ19" i="3"/>
  <c r="AP19" i="3"/>
  <c r="AO19" i="3"/>
  <c r="AM19" i="3"/>
  <c r="M19" i="3"/>
  <c r="I19" i="3" s="1"/>
  <c r="F19" i="3" s="1"/>
  <c r="E19" i="3" s="1"/>
  <c r="BK18" i="3"/>
  <c r="BJ18" i="3"/>
  <c r="BI18" i="3"/>
  <c r="BH18" i="3"/>
  <c r="BG18" i="3"/>
  <c r="BF18" i="3"/>
  <c r="BE18" i="3"/>
  <c r="BD18" i="3"/>
  <c r="BC18" i="3"/>
  <c r="BB18" i="3"/>
  <c r="BL18" i="3" s="1"/>
  <c r="BA18" i="3"/>
  <c r="AY18" i="3"/>
  <c r="AX18" i="3"/>
  <c r="AW18" i="3"/>
  <c r="AV18" i="3"/>
  <c r="AU18" i="3"/>
  <c r="AT18" i="3"/>
  <c r="AS18" i="3"/>
  <c r="AR18" i="3"/>
  <c r="AQ18" i="3"/>
  <c r="AP18" i="3"/>
  <c r="AO18" i="3"/>
  <c r="AM18" i="3"/>
  <c r="M18" i="3"/>
  <c r="I18" i="3" s="1"/>
  <c r="F18" i="3" s="1"/>
  <c r="E18" i="3" s="1"/>
  <c r="BK17" i="3"/>
  <c r="BJ17" i="3"/>
  <c r="BI17" i="3"/>
  <c r="BH17" i="3"/>
  <c r="BG17" i="3"/>
  <c r="BF17" i="3"/>
  <c r="BE17" i="3"/>
  <c r="BD17" i="3"/>
  <c r="BC17" i="3"/>
  <c r="BB17" i="3"/>
  <c r="BL17" i="3" s="1"/>
  <c r="BA17" i="3"/>
  <c r="AY17" i="3"/>
  <c r="AX17" i="3"/>
  <c r="AW17" i="3"/>
  <c r="AV17" i="3"/>
  <c r="AU17" i="3"/>
  <c r="AT17" i="3"/>
  <c r="AS17" i="3"/>
  <c r="AR17" i="3"/>
  <c r="AQ17" i="3"/>
  <c r="AP17" i="3"/>
  <c r="AO17" i="3"/>
  <c r="AM17" i="3"/>
  <c r="M17" i="3"/>
  <c r="I17" i="3" s="1"/>
  <c r="F17" i="3" s="1"/>
  <c r="E17" i="3" s="1"/>
  <c r="BK16" i="3"/>
  <c r="BJ16" i="3"/>
  <c r="BI16" i="3"/>
  <c r="BH16" i="3"/>
  <c r="BG16" i="3"/>
  <c r="BF16" i="3"/>
  <c r="BE16" i="3"/>
  <c r="BD16" i="3"/>
  <c r="BC16" i="3"/>
  <c r="BB16" i="3"/>
  <c r="BL16" i="3" s="1"/>
  <c r="BA16" i="3"/>
  <c r="AY16" i="3"/>
  <c r="AX16" i="3"/>
  <c r="AW16" i="3"/>
  <c r="AV16" i="3"/>
  <c r="AU16" i="3"/>
  <c r="AT16" i="3"/>
  <c r="AS16" i="3"/>
  <c r="AR16" i="3"/>
  <c r="AQ16" i="3"/>
  <c r="AP16" i="3"/>
  <c r="AO16" i="3"/>
  <c r="AM16" i="3"/>
  <c r="M16" i="3"/>
  <c r="I16" i="3" s="1"/>
  <c r="F16" i="3" s="1"/>
  <c r="E16" i="3" s="1"/>
  <c r="BK15" i="3"/>
  <c r="BJ15" i="3"/>
  <c r="BI15" i="3"/>
  <c r="BH15" i="3"/>
  <c r="BG15" i="3"/>
  <c r="BF15" i="3"/>
  <c r="BE15" i="3"/>
  <c r="BD15" i="3"/>
  <c r="BC15" i="3"/>
  <c r="BB15" i="3"/>
  <c r="BL15" i="3" s="1"/>
  <c r="BA15" i="3"/>
  <c r="AY15" i="3"/>
  <c r="AX15" i="3"/>
  <c r="AW15" i="3"/>
  <c r="AV15" i="3"/>
  <c r="AU15" i="3"/>
  <c r="AT15" i="3"/>
  <c r="AS15" i="3"/>
  <c r="AR15" i="3"/>
  <c r="AQ15" i="3"/>
  <c r="AP15" i="3"/>
  <c r="AO15" i="3"/>
  <c r="AM15" i="3"/>
  <c r="M15" i="3"/>
  <c r="I15" i="3" s="1"/>
  <c r="F15" i="3" s="1"/>
  <c r="E15" i="3" s="1"/>
  <c r="BK14" i="3"/>
  <c r="BJ14" i="3"/>
  <c r="BI14" i="3"/>
  <c r="BH14" i="3"/>
  <c r="BG14" i="3"/>
  <c r="BF14" i="3"/>
  <c r="BE14" i="3"/>
  <c r="BD14" i="3"/>
  <c r="BC14" i="3"/>
  <c r="BB14" i="3"/>
  <c r="BL14" i="3" s="1"/>
  <c r="BA14" i="3"/>
  <c r="AY14" i="3"/>
  <c r="AX14" i="3"/>
  <c r="AW14" i="3"/>
  <c r="AV14" i="3"/>
  <c r="AU14" i="3"/>
  <c r="AT14" i="3"/>
  <c r="AS14" i="3"/>
  <c r="AR14" i="3"/>
  <c r="AQ14" i="3"/>
  <c r="AP14" i="3"/>
  <c r="AO14" i="3"/>
  <c r="AM14" i="3"/>
  <c r="M14" i="3"/>
  <c r="I14" i="3" s="1"/>
  <c r="F14" i="3" s="1"/>
  <c r="E14" i="3" s="1"/>
  <c r="BK13" i="3"/>
  <c r="BJ13" i="3"/>
  <c r="BI13" i="3"/>
  <c r="BH13" i="3"/>
  <c r="BG13" i="3"/>
  <c r="BF13" i="3"/>
  <c r="BE13" i="3"/>
  <c r="BD13" i="3"/>
  <c r="BC13" i="3"/>
  <c r="BB13" i="3"/>
  <c r="BL13" i="3" s="1"/>
  <c r="BA13" i="3"/>
  <c r="AY13" i="3"/>
  <c r="AX13" i="3"/>
  <c r="AW13" i="3"/>
  <c r="AV13" i="3"/>
  <c r="AU13" i="3"/>
  <c r="AT13" i="3"/>
  <c r="AS13" i="3"/>
  <c r="AR13" i="3"/>
  <c r="AQ13" i="3"/>
  <c r="AP13" i="3"/>
  <c r="AO13" i="3"/>
  <c r="AM13" i="3"/>
  <c r="M13" i="3"/>
  <c r="I13" i="3" s="1"/>
  <c r="F13" i="3" s="1"/>
  <c r="E13" i="3" s="1"/>
  <c r="BK12" i="3"/>
  <c r="BJ12" i="3"/>
  <c r="BI12" i="3"/>
  <c r="BH12" i="3"/>
  <c r="BG12" i="3"/>
  <c r="BF12" i="3"/>
  <c r="BE12" i="3"/>
  <c r="BD12" i="3"/>
  <c r="BC12" i="3"/>
  <c r="BB12" i="3"/>
  <c r="BL12" i="3" s="1"/>
  <c r="BA12" i="3"/>
  <c r="AY12" i="3"/>
  <c r="AX12" i="3"/>
  <c r="AW12" i="3"/>
  <c r="AV12" i="3"/>
  <c r="AU12" i="3"/>
  <c r="AT12" i="3"/>
  <c r="AS12" i="3"/>
  <c r="AR12" i="3"/>
  <c r="AQ12" i="3"/>
  <c r="AP12" i="3"/>
  <c r="AO12" i="3"/>
  <c r="AM12" i="3"/>
  <c r="M12" i="3"/>
  <c r="I12" i="3" s="1"/>
  <c r="F12" i="3" s="1"/>
  <c r="E12" i="3" s="1"/>
  <c r="BK11" i="3"/>
  <c r="BJ11" i="3"/>
  <c r="BI11" i="3"/>
  <c r="BH11" i="3"/>
  <c r="BG11" i="3"/>
  <c r="BF11" i="3"/>
  <c r="BE11" i="3"/>
  <c r="BD11" i="3"/>
  <c r="BC11" i="3"/>
  <c r="BB11" i="3"/>
  <c r="BL11" i="3" s="1"/>
  <c r="BA11" i="3"/>
  <c r="AY11" i="3"/>
  <c r="AX11" i="3"/>
  <c r="AW11" i="3"/>
  <c r="AV11" i="3"/>
  <c r="AU11" i="3"/>
  <c r="AT11" i="3"/>
  <c r="AS11" i="3"/>
  <c r="AR11" i="3"/>
  <c r="AQ11" i="3"/>
  <c r="AP11" i="3"/>
  <c r="AO11" i="3"/>
  <c r="AM11" i="3"/>
  <c r="M11" i="3"/>
  <c r="I11" i="3" s="1"/>
  <c r="F11" i="3" s="1"/>
  <c r="E11" i="3" s="1"/>
  <c r="BK10" i="3"/>
  <c r="BJ10" i="3"/>
  <c r="BI10" i="3"/>
  <c r="BH10" i="3"/>
  <c r="BG10" i="3"/>
  <c r="BF10" i="3"/>
  <c r="BE10" i="3"/>
  <c r="BD10" i="3"/>
  <c r="BC10" i="3"/>
  <c r="BB10" i="3"/>
  <c r="BL10" i="3" s="1"/>
  <c r="BA10" i="3"/>
  <c r="AY10" i="3"/>
  <c r="AX10" i="3"/>
  <c r="AW10" i="3"/>
  <c r="AV10" i="3"/>
  <c r="AU10" i="3"/>
  <c r="AT10" i="3"/>
  <c r="AS10" i="3"/>
  <c r="AR10" i="3"/>
  <c r="AQ10" i="3"/>
  <c r="AP10" i="3"/>
  <c r="AO10" i="3"/>
  <c r="AM10" i="3"/>
  <c r="M10" i="3"/>
  <c r="I10" i="3" s="1"/>
  <c r="F10" i="3" s="1"/>
  <c r="E10" i="3" s="1"/>
  <c r="BK9" i="3"/>
  <c r="BJ9" i="3"/>
  <c r="BI9" i="3"/>
  <c r="BH9" i="3"/>
  <c r="BG9" i="3"/>
  <c r="BF9" i="3"/>
  <c r="BE9" i="3"/>
  <c r="BD9" i="3"/>
  <c r="BC9" i="3"/>
  <c r="BB9" i="3"/>
  <c r="BL9" i="3" s="1"/>
  <c r="BA9" i="3"/>
  <c r="AY9" i="3"/>
  <c r="AX9" i="3"/>
  <c r="AW9" i="3"/>
  <c r="AV9" i="3"/>
  <c r="AU9" i="3"/>
  <c r="AT9" i="3"/>
  <c r="AS9" i="3"/>
  <c r="AR9" i="3"/>
  <c r="AQ9" i="3"/>
  <c r="AP9" i="3"/>
  <c r="AO9" i="3"/>
  <c r="M9" i="3" s="1"/>
  <c r="I9" i="3" s="1"/>
  <c r="F9" i="3" s="1"/>
  <c r="E9" i="3" s="1"/>
  <c r="AM9" i="3"/>
  <c r="BK8" i="3"/>
  <c r="BJ8" i="3"/>
  <c r="BI8" i="3"/>
  <c r="BH8" i="3"/>
  <c r="BG8" i="3"/>
  <c r="BF8" i="3"/>
  <c r="BE8" i="3"/>
  <c r="BD8" i="3"/>
  <c r="BC8" i="3"/>
  <c r="BB8" i="3"/>
  <c r="BA8" i="3"/>
  <c r="AY8" i="3"/>
  <c r="AX8" i="3"/>
  <c r="AW8" i="3"/>
  <c r="AV8" i="3"/>
  <c r="AU8" i="3"/>
  <c r="AT8" i="3"/>
  <c r="AS8" i="3"/>
  <c r="AR8" i="3"/>
  <c r="AQ8" i="3"/>
  <c r="AP8" i="3"/>
  <c r="M8" i="3" s="1"/>
  <c r="I8" i="3" s="1"/>
  <c r="F8" i="3" s="1"/>
  <c r="E8" i="3" s="1"/>
  <c r="AO8" i="3"/>
  <c r="AM8" i="3"/>
  <c r="BK7" i="3"/>
  <c r="BJ7" i="3"/>
  <c r="BI7" i="3"/>
  <c r="BH7" i="3"/>
  <c r="BG7" i="3"/>
  <c r="BF7" i="3"/>
  <c r="BE7" i="3"/>
  <c r="BD7" i="3"/>
  <c r="BC7" i="3"/>
  <c r="BB7" i="3"/>
  <c r="BL7" i="3" s="1"/>
  <c r="BA7" i="3"/>
  <c r="AY7" i="3"/>
  <c r="AX7" i="3"/>
  <c r="AW7" i="3"/>
  <c r="AV7" i="3"/>
  <c r="AU7" i="3"/>
  <c r="AT7" i="3"/>
  <c r="AS7" i="3"/>
  <c r="AR7" i="3"/>
  <c r="AQ7" i="3"/>
  <c r="AP7" i="3"/>
  <c r="AO7" i="3"/>
  <c r="AM7" i="3"/>
  <c r="M7" i="3"/>
  <c r="I7" i="3" s="1"/>
  <c r="F7" i="3" s="1"/>
  <c r="E7" i="3" s="1"/>
  <c r="BK6" i="3"/>
  <c r="BJ6" i="3"/>
  <c r="BI6" i="3"/>
  <c r="BH6" i="3"/>
  <c r="BG6" i="3"/>
  <c r="BF6" i="3"/>
  <c r="BE6" i="3"/>
  <c r="BD6" i="3"/>
  <c r="BC6" i="3"/>
  <c r="BB6" i="3"/>
  <c r="BL6" i="3" s="1"/>
  <c r="BA6" i="3"/>
  <c r="AY6" i="3"/>
  <c r="AX6" i="3"/>
  <c r="AW6" i="3"/>
  <c r="AV6" i="3"/>
  <c r="AU6" i="3"/>
  <c r="AT6" i="3"/>
  <c r="AS6" i="3"/>
  <c r="AR6" i="3"/>
  <c r="AQ6" i="3"/>
  <c r="AP6" i="3"/>
  <c r="AO6" i="3"/>
  <c r="AM6" i="3"/>
  <c r="M6" i="3"/>
  <c r="I6" i="3" s="1"/>
  <c r="F6" i="3" s="1"/>
  <c r="E6" i="3" s="1"/>
  <c r="BK5" i="3"/>
  <c r="BJ5" i="3"/>
  <c r="BI5" i="3"/>
  <c r="BH5" i="3"/>
  <c r="BG5" i="3"/>
  <c r="BF5" i="3"/>
  <c r="BE5" i="3"/>
  <c r="BD5" i="3"/>
  <c r="BC5" i="3"/>
  <c r="BB5" i="3"/>
  <c r="BL5" i="3" s="1"/>
  <c r="BA5" i="3"/>
  <c r="AY5" i="3"/>
  <c r="AX5" i="3"/>
  <c r="AW5" i="3"/>
  <c r="AV5" i="3"/>
  <c r="AU5" i="3"/>
  <c r="AT5" i="3"/>
  <c r="AS5" i="3"/>
  <c r="AR5" i="3"/>
  <c r="AQ5" i="3"/>
  <c r="AP5" i="3"/>
  <c r="AO5" i="3"/>
  <c r="AM5" i="3"/>
  <c r="M5" i="3"/>
  <c r="I5" i="3" s="1"/>
  <c r="F5" i="3" s="1"/>
  <c r="E5" i="3" s="1"/>
  <c r="H3" i="3"/>
  <c r="H9" i="3" s="1"/>
  <c r="AX1" i="3"/>
  <c r="AQ1" i="3"/>
  <c r="AU1" i="3" s="1"/>
  <c r="H5" i="3" l="1"/>
  <c r="BL8" i="3"/>
  <c r="BL21" i="3"/>
  <c r="BL22" i="3"/>
  <c r="BO22" i="3" s="1"/>
  <c r="O22" i="3" s="1"/>
  <c r="N5" i="3"/>
  <c r="N6" i="3"/>
  <c r="N7" i="3"/>
  <c r="N8" i="3"/>
  <c r="BM22" i="3"/>
  <c r="BM21" i="3"/>
  <c r="BO21" i="3" s="1"/>
  <c r="O21" i="3" s="1"/>
  <c r="BM20" i="3"/>
  <c r="BM19" i="3"/>
  <c r="BM18" i="3"/>
  <c r="BM17" i="3"/>
  <c r="BM16" i="3"/>
  <c r="BM15" i="3"/>
  <c r="BM14" i="3"/>
  <c r="BM13" i="3"/>
  <c r="BM12" i="3"/>
  <c r="BM11" i="3"/>
  <c r="BM10" i="3"/>
  <c r="BM9" i="3"/>
  <c r="BM8" i="3"/>
  <c r="BM7" i="3"/>
  <c r="BO7" i="3" s="1"/>
  <c r="O7" i="3" s="1"/>
  <c r="BN22" i="3"/>
  <c r="BN21" i="3"/>
  <c r="BN20" i="3"/>
  <c r="BN19" i="3"/>
  <c r="BN18" i="3"/>
  <c r="BN17" i="3"/>
  <c r="BN16" i="3"/>
  <c r="BN15" i="3"/>
  <c r="BN14" i="3"/>
  <c r="BN13" i="3"/>
  <c r="BN12" i="3"/>
  <c r="BN11" i="3"/>
  <c r="BN10" i="3"/>
  <c r="BN9" i="3"/>
  <c r="BN5" i="3"/>
  <c r="H6" i="3"/>
  <c r="BN6" i="3"/>
  <c r="H7" i="3"/>
  <c r="BN8" i="3"/>
  <c r="BO9" i="3"/>
  <c r="O9" i="3" s="1"/>
  <c r="N9" i="3"/>
  <c r="BO10" i="3"/>
  <c r="O10" i="3" s="1"/>
  <c r="N10" i="3"/>
  <c r="BO11" i="3"/>
  <c r="O11" i="3" s="1"/>
  <c r="N11" i="3"/>
  <c r="BO12" i="3"/>
  <c r="O12" i="3" s="1"/>
  <c r="N12" i="3"/>
  <c r="BO13" i="3"/>
  <c r="O13" i="3" s="1"/>
  <c r="N13" i="3"/>
  <c r="BO14" i="3"/>
  <c r="O14" i="3" s="1"/>
  <c r="N14" i="3"/>
  <c r="BO15" i="3"/>
  <c r="O15" i="3" s="1"/>
  <c r="N15" i="3"/>
  <c r="BO16" i="3"/>
  <c r="O16" i="3" s="1"/>
  <c r="N16" i="3"/>
  <c r="BO17" i="3"/>
  <c r="O17" i="3" s="1"/>
  <c r="N17" i="3"/>
  <c r="BO18" i="3"/>
  <c r="O18" i="3" s="1"/>
  <c r="N18" i="3"/>
  <c r="BO19" i="3"/>
  <c r="O19" i="3" s="1"/>
  <c r="N19" i="3"/>
  <c r="BO20" i="3"/>
  <c r="O20" i="3" s="1"/>
  <c r="N20" i="3"/>
  <c r="H22" i="3"/>
  <c r="H21" i="3"/>
  <c r="H20" i="3"/>
  <c r="H19" i="3"/>
  <c r="H18" i="3"/>
  <c r="H17" i="3"/>
  <c r="H16" i="3"/>
  <c r="H15" i="3"/>
  <c r="H14" i="3"/>
  <c r="H13" i="3"/>
  <c r="H12" i="3"/>
  <c r="H11" i="3"/>
  <c r="H10" i="3"/>
  <c r="BM5" i="3"/>
  <c r="BO5" i="3" s="1"/>
  <c r="O5" i="3" s="1"/>
  <c r="BM6" i="3"/>
  <c r="BO6" i="3" s="1"/>
  <c r="O6" i="3" s="1"/>
  <c r="BN7" i="3"/>
  <c r="H8" i="3"/>
  <c r="N21" i="3"/>
  <c r="N22" i="3"/>
  <c r="U10" i="1"/>
  <c r="U7" i="1"/>
  <c r="U19" i="1"/>
  <c r="U5" i="1"/>
  <c r="U16" i="1"/>
  <c r="U13" i="1"/>
  <c r="U8" i="1"/>
  <c r="U11" i="1"/>
  <c r="U4" i="1"/>
  <c r="U9" i="1"/>
  <c r="BO8" i="3" l="1"/>
  <c r="O8" i="3" s="1"/>
</calcChain>
</file>

<file path=xl/sharedStrings.xml><?xml version="1.0" encoding="utf-8"?>
<sst xmlns="http://schemas.openxmlformats.org/spreadsheetml/2006/main" count="811" uniqueCount="282">
  <si>
    <t xml:space="preserve"> Vārds , Uzvārds</t>
  </si>
  <si>
    <t>Punkti</t>
  </si>
  <si>
    <t>Vieta</t>
  </si>
  <si>
    <t>Mālpils</t>
  </si>
  <si>
    <t>Alfons Suķis</t>
  </si>
  <si>
    <t>4.</t>
  </si>
  <si>
    <t>1.</t>
  </si>
  <si>
    <t>6.</t>
  </si>
  <si>
    <t>5.</t>
  </si>
  <si>
    <t>3.</t>
  </si>
  <si>
    <t>1</t>
  </si>
  <si>
    <t>Sigulda</t>
  </si>
  <si>
    <t>Nauris Ječs</t>
  </si>
  <si>
    <t>2.</t>
  </si>
  <si>
    <t>Rīga</t>
  </si>
  <si>
    <t>Tatjana Rakojeda</t>
  </si>
  <si>
    <t>7.</t>
  </si>
  <si>
    <t>8.</t>
  </si>
  <si>
    <t>Vilnis Pavlovskis</t>
  </si>
  <si>
    <t>Alfrēds Probaks</t>
  </si>
  <si>
    <t>5</t>
  </si>
  <si>
    <t>Ropaži</t>
  </si>
  <si>
    <t>Jānis Smiltiņš</t>
  </si>
  <si>
    <t>Juris Krastiņš</t>
  </si>
  <si>
    <t>Mārtiņš Rēķis</t>
  </si>
  <si>
    <t>Zintis Krievkalns</t>
  </si>
  <si>
    <t>9</t>
  </si>
  <si>
    <t>Andrejs Ploriņš</t>
  </si>
  <si>
    <t>Agris Porietis</t>
  </si>
  <si>
    <t xml:space="preserve"> </t>
  </si>
  <si>
    <t>Salaspils</t>
  </si>
  <si>
    <t>Jānis Gradkovskis</t>
  </si>
  <si>
    <t>Sēja</t>
  </si>
  <si>
    <t>Andris Lapsiņš</t>
  </si>
  <si>
    <t>Modris Liepiņlausks</t>
  </si>
  <si>
    <t>Ulbroka</t>
  </si>
  <si>
    <t>Jānis Kusiņš</t>
  </si>
  <si>
    <t>Pabaži</t>
  </si>
  <si>
    <t>Aivars Lapiņš</t>
  </si>
  <si>
    <t>Juris Pitkēvičs</t>
  </si>
  <si>
    <t>Dmitrijs Gordejevs</t>
  </si>
  <si>
    <t>Iveta Nasteviča</t>
  </si>
  <si>
    <t>Didzis Tupureins</t>
  </si>
  <si>
    <t>Inese Skulme</t>
  </si>
  <si>
    <t>Raivo Piuss</t>
  </si>
  <si>
    <t>Arkādijs Možins</t>
  </si>
  <si>
    <t>Iveta Nastoviča</t>
  </si>
  <si>
    <t>Agnese Urbāne</t>
  </si>
  <si>
    <t>n.p.k</t>
  </si>
  <si>
    <t>Vietu noteikšana, ja ir vienāds punktu skaits vairākiem spēlētājiem</t>
  </si>
  <si>
    <t>Tūja</t>
  </si>
  <si>
    <t>Agris Dubults</t>
  </si>
  <si>
    <t>1) Buholca koeficenta</t>
  </si>
  <si>
    <t>Agris Mednis</t>
  </si>
  <si>
    <t>2) Mazā buholca koeficenta</t>
  </si>
  <si>
    <t>Zaķumuiža</t>
  </si>
  <si>
    <t>Ainārs Gulbis</t>
  </si>
  <si>
    <t>3) Kuram no dalībniekiem turnīrā vairāk izcīnīto uzvaru</t>
  </si>
  <si>
    <t>Aivars Kolosovs</t>
  </si>
  <si>
    <t>Ādaži</t>
  </si>
  <si>
    <t>Aivars Smildziņš</t>
  </si>
  <si>
    <t>Rolands Silaunieks</t>
  </si>
  <si>
    <t>Aldis Volters</t>
  </si>
  <si>
    <t>Loja</t>
  </si>
  <si>
    <t>Aleks Mironovs</t>
  </si>
  <si>
    <t>Elvis Šauriņš</t>
  </si>
  <si>
    <t>Carnikava</t>
  </si>
  <si>
    <t>Aleksandrs Tregubs</t>
  </si>
  <si>
    <t>Aleksejs Filipenko</t>
  </si>
  <si>
    <t>Aleksejs Mironovs</t>
  </si>
  <si>
    <t>Alfrēds Ceplis</t>
  </si>
  <si>
    <t>Alfrēds Ozoliņš</t>
  </si>
  <si>
    <t>Voldemārs Susejs</t>
  </si>
  <si>
    <t>Devels Leonards</t>
  </si>
  <si>
    <t>Ilmārs Vītols</t>
  </si>
  <si>
    <t>Alvis Balodis</t>
  </si>
  <si>
    <t>Andis Kušķis</t>
  </si>
  <si>
    <t>Andis Neļķe</t>
  </si>
  <si>
    <t>Andrejs Nicmanis</t>
  </si>
  <si>
    <t>Nauris Veiss</t>
  </si>
  <si>
    <t>Juris Andrukovičš</t>
  </si>
  <si>
    <t>Andrejs Žuks</t>
  </si>
  <si>
    <t>Andris Andersons</t>
  </si>
  <si>
    <t>Girts Helmanis</t>
  </si>
  <si>
    <t>Dārzciems</t>
  </si>
  <si>
    <t>Andris Balodis</t>
  </si>
  <si>
    <t>Andris Bērziņš</t>
  </si>
  <si>
    <t>Andris Briņķis</t>
  </si>
  <si>
    <t>Juris Andrukovičs</t>
  </si>
  <si>
    <t>Andris Gulbis</t>
  </si>
  <si>
    <t>Andris Lagzdiņš</t>
  </si>
  <si>
    <t>Andris Melnačs</t>
  </si>
  <si>
    <t>Andris Rozentāls</t>
  </si>
  <si>
    <t>Ogre</t>
  </si>
  <si>
    <t>Anna Terehova</t>
  </si>
  <si>
    <t>Arnis Garjānis</t>
  </si>
  <si>
    <t>Arnis Kaķītis</t>
  </si>
  <si>
    <t>Arnis Redbergs</t>
  </si>
  <si>
    <t>Arnis Šimens</t>
  </si>
  <si>
    <t>Arvis Ukstiņš</t>
  </si>
  <si>
    <t>Atvars Ozoliņš</t>
  </si>
  <si>
    <t>Āris Bumbieris</t>
  </si>
  <si>
    <t>Āris Ozoliņš</t>
  </si>
  <si>
    <t>Pociems</t>
  </si>
  <si>
    <t>Boriss Prohorovs</t>
  </si>
  <si>
    <t>Daina Grigorjeva</t>
  </si>
  <si>
    <t>Upesciems</t>
  </si>
  <si>
    <t>Dominiks Roseti</t>
  </si>
  <si>
    <t>Edgars Komarovs</t>
  </si>
  <si>
    <t>Edgars Lakstīgala</t>
  </si>
  <si>
    <t>Edgars Podziņš</t>
  </si>
  <si>
    <t>Einārs Svarinskis</t>
  </si>
  <si>
    <t>Ēriks Gumbelis</t>
  </si>
  <si>
    <t>Genādijs Pavlovs</t>
  </si>
  <si>
    <t>Gints Uskurs</t>
  </si>
  <si>
    <t>Guntars Andersons</t>
  </si>
  <si>
    <t>Kocēni</t>
  </si>
  <si>
    <t>Guntis Augulis</t>
  </si>
  <si>
    <t>Harijs Nipkens</t>
  </si>
  <si>
    <t>Igors Bondars</t>
  </si>
  <si>
    <t>Ilmārs Fremanis</t>
  </si>
  <si>
    <t>Ada</t>
  </si>
  <si>
    <t>Ilze Izbaša</t>
  </si>
  <si>
    <t>Ināra More</t>
  </si>
  <si>
    <t>Silakrogs</t>
  </si>
  <si>
    <t>Inna Migunova</t>
  </si>
  <si>
    <t>Ivars Vaļenieks</t>
  </si>
  <si>
    <t>Jelgava</t>
  </si>
  <si>
    <t>Jānis Broks</t>
  </si>
  <si>
    <t>Jānis Dārznieks</t>
  </si>
  <si>
    <t>Jānis Dišereits</t>
  </si>
  <si>
    <t>Jānis Helmanis</t>
  </si>
  <si>
    <t>Jānis Lapsiņš</t>
  </si>
  <si>
    <t>Baldone</t>
  </si>
  <si>
    <t>Jānis Lūcis</t>
  </si>
  <si>
    <t>Jānis Sējāns</t>
  </si>
  <si>
    <t>Juris Cirvelis</t>
  </si>
  <si>
    <t>Juris Jonaitis</t>
  </si>
  <si>
    <t>Kaspars Šilo</t>
  </si>
  <si>
    <t xml:space="preserve">  </t>
  </si>
  <si>
    <t>Kristīne Belkovska</t>
  </si>
  <si>
    <t>Lauris Ābols</t>
  </si>
  <si>
    <t>Līči</t>
  </si>
  <si>
    <t>Matīss Deksnis</t>
  </si>
  <si>
    <t>Māris Lapsiņš</t>
  </si>
  <si>
    <t>Mārtiņš Dišereits</t>
  </si>
  <si>
    <t>Mārtiņš Kaķītis</t>
  </si>
  <si>
    <t>Mārtiņš Porietis</t>
  </si>
  <si>
    <t>Mihails Pinduss</t>
  </si>
  <si>
    <t>Nils Rēders</t>
  </si>
  <si>
    <t>Norberts Nikitenko</t>
  </si>
  <si>
    <t>Normunds Laumanis</t>
  </si>
  <si>
    <t>Olga Gusjkova</t>
  </si>
  <si>
    <t>Oskars Janbergs</t>
  </si>
  <si>
    <t>Oskars Lipovskis</t>
  </si>
  <si>
    <t>Osvalds Priede</t>
  </si>
  <si>
    <t>Raimonds Narusevičs</t>
  </si>
  <si>
    <t>Rainers Kreitāls</t>
  </si>
  <si>
    <t>Raitis Cirvelis</t>
  </si>
  <si>
    <t>Skulte</t>
  </si>
  <si>
    <t>Raivo Vīksna</t>
  </si>
  <si>
    <t>Rihards Lebedeks</t>
  </si>
  <si>
    <t>Rolands Šakins</t>
  </si>
  <si>
    <t>Rūdolfs Petrovskis</t>
  </si>
  <si>
    <t>Tālivaldis Zagorskis</t>
  </si>
  <si>
    <t>Toms Cirvelis</t>
  </si>
  <si>
    <t>Toms Pulle</t>
  </si>
  <si>
    <t>Udis Rubezis</t>
  </si>
  <si>
    <t>Uldis Gaspersons</t>
  </si>
  <si>
    <t>Uldis Slenijs</t>
  </si>
  <si>
    <t>Uvis Lapsiņš</t>
  </si>
  <si>
    <t>Vadims Antonovs</t>
  </si>
  <si>
    <t>Valdis Čunka</t>
  </si>
  <si>
    <t>Valērijs Ivanovs</t>
  </si>
  <si>
    <t>Aizkraukle</t>
  </si>
  <si>
    <t>Valērijs Vēļcinskis</t>
  </si>
  <si>
    <t>Velga Nestore</t>
  </si>
  <si>
    <t>Ikšķile</t>
  </si>
  <si>
    <t>Viesturs Bērziņš</t>
  </si>
  <si>
    <t>Viktors Vitkovskis</t>
  </si>
  <si>
    <t>Viktors Zagradskis</t>
  </si>
  <si>
    <t>Vitālijs Beinarts</t>
  </si>
  <si>
    <t>Krasnojarsk</t>
  </si>
  <si>
    <t>Vjačeslavs Ņižņaks</t>
  </si>
  <si>
    <t>Voldemārs Šubrovskis</t>
  </si>
  <si>
    <t>1.posms 10 .01</t>
  </si>
  <si>
    <t>6.posms .09</t>
  </si>
  <si>
    <t>7.posms .10</t>
  </si>
  <si>
    <t>8.posms .11</t>
  </si>
  <si>
    <t>9.posms .12</t>
  </si>
  <si>
    <t>Ropažu pagasta 2026. gada čempionāts novusā</t>
  </si>
  <si>
    <t>Max P</t>
  </si>
  <si>
    <t>65 % no Max P</t>
  </si>
  <si>
    <t>Kārtas</t>
  </si>
  <si>
    <t>10-01-2026</t>
  </si>
  <si>
    <t>Reitinga koeficents:</t>
  </si>
  <si>
    <t xml:space="preserve">     Sacensību vieta: </t>
  </si>
  <si>
    <t>Pretinieku   IK</t>
  </si>
  <si>
    <t>Bucholts</t>
  </si>
  <si>
    <t>Nr.</t>
  </si>
  <si>
    <t>Uzvārds,Vārds</t>
  </si>
  <si>
    <t>Kolektīvs         dz. vieta</t>
  </si>
  <si>
    <t>Tit.</t>
  </si>
  <si>
    <t>IK/f</t>
  </si>
  <si>
    <t>IK+</t>
  </si>
  <si>
    <t>IK/s</t>
  </si>
  <si>
    <t>R</t>
  </si>
  <si>
    <t>F-L</t>
  </si>
  <si>
    <t>V</t>
  </si>
  <si>
    <t>P</t>
  </si>
  <si>
    <t>S</t>
  </si>
  <si>
    <t>Ikop</t>
  </si>
  <si>
    <t>Buh</t>
  </si>
  <si>
    <t>Buh HiLo</t>
  </si>
  <si>
    <t>Buch.</t>
  </si>
  <si>
    <t>MIN</t>
  </si>
  <si>
    <t>MAX</t>
  </si>
  <si>
    <t>N.Buch.</t>
  </si>
  <si>
    <t>Aigars Kleins</t>
  </si>
  <si>
    <t>Andris Lapsi;ņš</t>
  </si>
  <si>
    <t>Zaķumuiža novuss 10.janvāris 1.posms 2026 novuss vienspēles</t>
  </si>
  <si>
    <t>Tiesnesis: Andrejs Ploriņš</t>
  </si>
  <si>
    <t>17</t>
  </si>
  <si>
    <t>2.posms 7.02</t>
  </si>
  <si>
    <t>Saldus</t>
  </si>
  <si>
    <t>Normunds Broks</t>
  </si>
  <si>
    <t>Aigars Krauze</t>
  </si>
  <si>
    <t>Iveta Nastēviča</t>
  </si>
  <si>
    <t>Saulkrasti</t>
  </si>
  <si>
    <t>18</t>
  </si>
  <si>
    <t>12</t>
  </si>
  <si>
    <t>Zaķumuiža novuss 7.februāris 2.posms 2026 novuss vienspēles</t>
  </si>
  <si>
    <t>10</t>
  </si>
  <si>
    <t>13</t>
  </si>
  <si>
    <t>3.posms 7.03</t>
  </si>
  <si>
    <t>4.posms  11.04</t>
  </si>
  <si>
    <t>#</t>
  </si>
  <si>
    <t>dalībnieks</t>
  </si>
  <si>
    <t>Seti</t>
  </si>
  <si>
    <t>-</t>
  </si>
  <si>
    <t>2</t>
  </si>
  <si>
    <t>Rolands Silavnieks</t>
  </si>
  <si>
    <t>Aldis Ķeiris</t>
  </si>
  <si>
    <t>Kristaps Ķeiris</t>
  </si>
  <si>
    <t>Imants Ločmels</t>
  </si>
  <si>
    <t>Artūrs Broks</t>
  </si>
  <si>
    <t>Agnis Vītols</t>
  </si>
  <si>
    <t xml:space="preserve">           21.marts 2026 Zaķumuiža pāru spēles novusā_ziemas</t>
  </si>
  <si>
    <t>Grobiņa</t>
  </si>
  <si>
    <t>Liepāja</t>
  </si>
  <si>
    <t>3</t>
  </si>
  <si>
    <t>Guntars Jākobsons</t>
  </si>
  <si>
    <t>6</t>
  </si>
  <si>
    <t>16</t>
  </si>
  <si>
    <t>11-04-2026</t>
  </si>
  <si>
    <t>Ziintis Krievkalns</t>
  </si>
  <si>
    <t>Zaķumuiža novuss 11.aprīlis 4.posms 2026 novuss vienspēles</t>
  </si>
  <si>
    <t>Nauris Jecs</t>
  </si>
  <si>
    <t>Didzis Tupereins</t>
  </si>
  <si>
    <t>Laimonis Kalniņš</t>
  </si>
  <si>
    <t>Aldis Vēkšējs</t>
  </si>
  <si>
    <t>Aivars Rudzītis</t>
  </si>
  <si>
    <t>6.maijs 2026 Zaķumuiža_ pāru spēles novusā_pavasara</t>
  </si>
  <si>
    <t>8-3</t>
  </si>
  <si>
    <t>4-7</t>
  </si>
  <si>
    <t>6-6</t>
  </si>
  <si>
    <t>5-7</t>
  </si>
  <si>
    <t>Par 2. - 5.vietu</t>
  </si>
  <si>
    <t>-3</t>
  </si>
  <si>
    <t>-2</t>
  </si>
  <si>
    <t>8</t>
  </si>
  <si>
    <t>7</t>
  </si>
  <si>
    <t>Zaķumuiža novuss 23.maijs   5.posms 2026 novuss _vienspēles</t>
  </si>
  <si>
    <t>Mārtņš Rēķis</t>
  </si>
  <si>
    <t>0</t>
  </si>
  <si>
    <t>5.posms 23.05</t>
  </si>
  <si>
    <t>Kopvērtējums pēc 5.posma</t>
  </si>
  <si>
    <t>14/15</t>
  </si>
  <si>
    <t>17/18</t>
  </si>
  <si>
    <t>19</t>
  </si>
  <si>
    <t>4</t>
  </si>
  <si>
    <t>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</si>
</sst>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93" x14ac:knownFonts="1"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0"/>
      <name val="Arial"/>
      <family val="2"/>
      <charset val="186"/>
    </font>
    <font>
      <sz val="8"/>
      <name val="Arial"/>
      <family val="2"/>
      <charset val="186"/>
    </font>
    <font>
      <b/>
      <sz val="11"/>
      <color rgb="FF0070C0"/>
      <name val="Arial Narrow"/>
      <family val="2"/>
      <charset val="186"/>
    </font>
    <font>
      <b/>
      <sz val="8"/>
      <color indexed="60"/>
      <name val="Arial Narrow"/>
      <family val="2"/>
      <charset val="186"/>
    </font>
    <font>
      <sz val="8"/>
      <color theme="0"/>
      <name val="Arial"/>
      <family val="2"/>
      <charset val="186"/>
    </font>
    <font>
      <sz val="9"/>
      <color theme="0"/>
      <name val="Arial"/>
      <family val="2"/>
      <charset val="186"/>
    </font>
    <font>
      <b/>
      <sz val="8"/>
      <color theme="0"/>
      <name val="Arial"/>
      <family val="2"/>
      <charset val="186"/>
    </font>
    <font>
      <b/>
      <sz val="11"/>
      <color rgb="FFFF0000"/>
      <name val="Arial Narrow"/>
      <family val="2"/>
      <charset val="186"/>
    </font>
    <font>
      <sz val="8"/>
      <color indexed="8"/>
      <name val="Arial"/>
      <family val="2"/>
      <charset val="204"/>
    </font>
    <font>
      <b/>
      <sz val="10"/>
      <color indexed="8"/>
      <name val="Arial"/>
      <family val="2"/>
      <charset val="186"/>
    </font>
    <font>
      <b/>
      <sz val="11"/>
      <name val="Arial"/>
      <family val="2"/>
      <charset val="186"/>
    </font>
    <font>
      <b/>
      <sz val="11"/>
      <color indexed="60"/>
      <name val="Arial"/>
      <family val="2"/>
      <charset val="186"/>
    </font>
    <font>
      <b/>
      <sz val="11"/>
      <color rgb="FFFF0000"/>
      <name val="Arial"/>
      <family val="2"/>
      <charset val="186"/>
    </font>
    <font>
      <b/>
      <i/>
      <sz val="11"/>
      <name val="Arial"/>
      <family val="2"/>
      <charset val="186"/>
    </font>
    <font>
      <b/>
      <sz val="11"/>
      <color indexed="8"/>
      <name val="Arial"/>
      <family val="2"/>
      <charset val="186"/>
    </font>
    <font>
      <b/>
      <sz val="11"/>
      <color theme="1"/>
      <name val="Arial"/>
      <family val="2"/>
      <charset val="186"/>
    </font>
    <font>
      <sz val="11"/>
      <name val="Arial"/>
      <family val="2"/>
      <charset val="186"/>
    </font>
    <font>
      <sz val="10"/>
      <color indexed="22"/>
      <name val="Arial"/>
      <family val="2"/>
      <charset val="186"/>
    </font>
    <font>
      <b/>
      <sz val="10"/>
      <name val="Arial"/>
      <family val="2"/>
      <charset val="186"/>
    </font>
    <font>
      <sz val="14"/>
      <color indexed="22"/>
      <name val="Arial"/>
      <family val="2"/>
      <charset val="186"/>
    </font>
    <font>
      <sz val="10"/>
      <color indexed="8"/>
      <name val="Arial"/>
      <family val="2"/>
      <charset val="204"/>
    </font>
    <font>
      <sz val="10"/>
      <color indexed="8"/>
      <name val="Arial"/>
      <family val="2"/>
      <charset val="186"/>
    </font>
    <font>
      <sz val="10"/>
      <color rgb="FFFFFF00"/>
      <name val="Arial"/>
      <family val="2"/>
      <charset val="204"/>
    </font>
    <font>
      <sz val="10"/>
      <color rgb="FFFFFF00"/>
      <name val="Arial"/>
      <family val="2"/>
      <charset val="186"/>
    </font>
    <font>
      <sz val="10"/>
      <name val="Arial"/>
      <family val="2"/>
      <charset val="186"/>
    </font>
    <font>
      <b/>
      <i/>
      <sz val="20"/>
      <name val="Times New Roman"/>
      <family val="1"/>
      <charset val="186"/>
    </font>
    <font>
      <b/>
      <sz val="14"/>
      <color indexed="10"/>
      <name val="Times New Roman"/>
      <family val="1"/>
      <charset val="186"/>
    </font>
    <font>
      <sz val="10"/>
      <name val="Arial"/>
      <family val="2"/>
    </font>
    <font>
      <sz val="10"/>
      <color indexed="10"/>
      <name val="Arial"/>
      <family val="2"/>
      <charset val="186"/>
    </font>
    <font>
      <sz val="12"/>
      <name val="Times New Roman"/>
      <family val="1"/>
      <charset val="186"/>
    </font>
    <font>
      <b/>
      <sz val="12"/>
      <name val="Times New Roman"/>
      <family val="1"/>
      <charset val="186"/>
    </font>
    <font>
      <b/>
      <sz val="10"/>
      <name val="Times New Roman"/>
      <family val="1"/>
      <charset val="186"/>
    </font>
    <font>
      <sz val="12"/>
      <color indexed="10"/>
      <name val="Times New Roman"/>
      <family val="1"/>
      <charset val="186"/>
    </font>
    <font>
      <b/>
      <sz val="10"/>
      <name val="Arial"/>
      <family val="2"/>
      <charset val="204"/>
    </font>
    <font>
      <b/>
      <sz val="10"/>
      <name val="Arial"/>
      <family val="2"/>
    </font>
    <font>
      <b/>
      <sz val="9"/>
      <name val="Arial"/>
      <family val="2"/>
      <charset val="204"/>
    </font>
    <font>
      <b/>
      <sz val="9"/>
      <name val="Arial"/>
      <family val="2"/>
    </font>
    <font>
      <b/>
      <sz val="10"/>
      <color indexed="10"/>
      <name val="Arial"/>
      <family val="2"/>
    </font>
    <font>
      <b/>
      <sz val="9"/>
      <name val="Arial"/>
      <family val="2"/>
      <charset val="186"/>
    </font>
    <font>
      <b/>
      <sz val="11"/>
      <name val="Arial"/>
      <family val="2"/>
      <charset val="204"/>
    </font>
    <font>
      <sz val="8"/>
      <color indexed="10"/>
      <name val="Arial"/>
      <family val="2"/>
    </font>
    <font>
      <sz val="10"/>
      <color indexed="10"/>
      <name val="Arial"/>
      <family val="2"/>
    </font>
    <font>
      <sz val="10"/>
      <name val="Arial"/>
      <family val="2"/>
      <charset val="204"/>
    </font>
    <font>
      <sz val="10"/>
      <color indexed="9"/>
      <name val="Arial"/>
      <family val="2"/>
    </font>
    <font>
      <sz val="9"/>
      <name val="Arial"/>
      <family val="2"/>
    </font>
    <font>
      <sz val="10"/>
      <color indexed="9"/>
      <name val="Arial"/>
      <family val="2"/>
      <charset val="186"/>
    </font>
    <font>
      <sz val="9"/>
      <color indexed="9"/>
      <name val="Arial"/>
      <family val="2"/>
      <charset val="186"/>
    </font>
    <font>
      <b/>
      <sz val="10"/>
      <color indexed="9"/>
      <name val="Arial"/>
      <family val="2"/>
      <charset val="186"/>
    </font>
    <font>
      <sz val="8"/>
      <color indexed="8"/>
      <name val="Arial"/>
      <family val="2"/>
      <charset val="186"/>
    </font>
    <font>
      <b/>
      <sz val="9"/>
      <color indexed="14"/>
      <name val="Arial"/>
      <family val="2"/>
    </font>
    <font>
      <sz val="10"/>
      <color rgb="FFFF0000"/>
      <name val="Arial"/>
      <family val="2"/>
      <charset val="186"/>
    </font>
    <font>
      <b/>
      <sz val="12"/>
      <name val="Arial"/>
      <family val="2"/>
      <charset val="186"/>
    </font>
    <font>
      <b/>
      <sz val="18"/>
      <name val="Arial"/>
      <family val="2"/>
      <charset val="186"/>
    </font>
    <font>
      <sz val="11"/>
      <color indexed="8"/>
      <name val="Calibri"/>
      <family val="2"/>
      <charset val="186"/>
    </font>
    <font>
      <b/>
      <sz val="12"/>
      <color indexed="8"/>
      <name val="Calibri"/>
      <family val="2"/>
      <charset val="186"/>
    </font>
    <font>
      <b/>
      <sz val="10"/>
      <color indexed="8"/>
      <name val="Calibri"/>
      <family val="2"/>
      <charset val="186"/>
    </font>
    <font>
      <sz val="8"/>
      <color indexed="8"/>
      <name val="Arial Narrow"/>
      <family val="2"/>
      <charset val="186"/>
    </font>
    <font>
      <b/>
      <sz val="8"/>
      <name val="Arial"/>
      <family val="2"/>
      <charset val="186"/>
    </font>
    <font>
      <sz val="10"/>
      <color indexed="8"/>
      <name val="Verdana"/>
      <family val="2"/>
      <charset val="186"/>
    </font>
    <font>
      <sz val="10"/>
      <color rgb="FFFF0000"/>
      <name val="Verdana"/>
      <family val="2"/>
      <charset val="186"/>
    </font>
    <font>
      <sz val="10"/>
      <color rgb="FF00B050"/>
      <name val="Verdana"/>
      <family val="2"/>
      <charset val="186"/>
    </font>
    <font>
      <sz val="10"/>
      <color rgb="FF0070C0"/>
      <name val="Verdana"/>
      <family val="2"/>
      <charset val="186"/>
    </font>
    <font>
      <b/>
      <sz val="16"/>
      <color theme="1"/>
      <name val="Arial Black"/>
      <family val="2"/>
      <charset val="186"/>
    </font>
    <font>
      <sz val="14"/>
      <color indexed="9"/>
      <name val="Tahoma"/>
      <family val="2"/>
      <charset val="186"/>
    </font>
    <font>
      <sz val="12"/>
      <color indexed="8"/>
      <name val="Arial Black"/>
      <family val="2"/>
      <charset val="186"/>
    </font>
    <font>
      <b/>
      <sz val="10"/>
      <color rgb="FF00B050"/>
      <name val="Verdana"/>
      <family val="2"/>
      <charset val="186"/>
    </font>
    <font>
      <sz val="12"/>
      <name val="Arial Black"/>
      <family val="2"/>
      <charset val="186"/>
    </font>
    <font>
      <sz val="12"/>
      <color rgb="FF002060"/>
      <name val="Arial Black"/>
      <family val="2"/>
      <charset val="186"/>
    </font>
    <font>
      <b/>
      <sz val="10"/>
      <color theme="1"/>
      <name val="Tahoma"/>
      <family val="2"/>
      <charset val="186"/>
    </font>
    <font>
      <sz val="10"/>
      <color rgb="FF0070C0"/>
      <name val="Arial"/>
      <family val="2"/>
      <charset val="186"/>
    </font>
    <font>
      <b/>
      <sz val="9"/>
      <color indexed="14"/>
      <name val="Arial"/>
      <family val="2"/>
      <charset val="186"/>
    </font>
    <font>
      <sz val="9"/>
      <name val="Arial"/>
      <family val="2"/>
      <charset val="186"/>
    </font>
    <font>
      <b/>
      <sz val="8"/>
      <color indexed="8"/>
      <name val="Arial Narrow"/>
      <family val="2"/>
      <charset val="186"/>
    </font>
    <font>
      <b/>
      <sz val="10"/>
      <color indexed="60"/>
      <name val="Arial"/>
      <family val="2"/>
      <charset val="186"/>
    </font>
    <font>
      <b/>
      <sz val="11"/>
      <color indexed="52"/>
      <name val="Calibri"/>
      <family val="2"/>
      <charset val="186"/>
    </font>
    <font>
      <b/>
      <sz val="12"/>
      <color indexed="60"/>
      <name val="Calibri"/>
      <family val="2"/>
      <charset val="186"/>
    </font>
    <font>
      <b/>
      <sz val="12"/>
      <color indexed="62"/>
      <name val="Arial"/>
      <family val="2"/>
      <charset val="186"/>
    </font>
    <font>
      <sz val="12"/>
      <color rgb="FF000000"/>
      <name val="Times New Roman"/>
      <family val="1"/>
      <charset val="186"/>
    </font>
    <font>
      <sz val="10"/>
      <color indexed="12"/>
      <name val="Verdana"/>
      <family val="2"/>
      <charset val="186"/>
    </font>
    <font>
      <b/>
      <sz val="16"/>
      <color indexed="8"/>
      <name val="Arial Black"/>
      <family val="2"/>
      <charset val="186"/>
    </font>
    <font>
      <b/>
      <sz val="11"/>
      <color indexed="36"/>
      <name val="Calibri"/>
      <family val="2"/>
      <charset val="186"/>
    </font>
    <font>
      <b/>
      <sz val="16"/>
      <name val="Arial"/>
      <family val="2"/>
      <charset val="186"/>
    </font>
    <font>
      <b/>
      <sz val="10"/>
      <color rgb="FFFF0000"/>
      <name val="Arial"/>
      <family val="2"/>
      <charset val="186"/>
    </font>
    <font>
      <sz val="10"/>
      <name val="Arial"/>
    </font>
    <font>
      <sz val="9"/>
      <color theme="1"/>
      <name val="Tahoma"/>
      <family val="2"/>
      <charset val="186"/>
    </font>
    <font>
      <b/>
      <sz val="9"/>
      <color theme="1"/>
      <name val="Arial"/>
      <family val="2"/>
      <charset val="186"/>
    </font>
    <font>
      <sz val="12"/>
      <color indexed="62"/>
      <name val="Arial"/>
      <family val="2"/>
      <charset val="186"/>
    </font>
    <font>
      <b/>
      <sz val="16"/>
      <color indexed="60"/>
      <name val="Arial"/>
      <family val="2"/>
      <charset val="186"/>
    </font>
    <font>
      <b/>
      <sz val="16"/>
      <color rgb="FFFF0000"/>
      <name val="Arial"/>
      <family val="2"/>
      <charset val="186"/>
    </font>
    <font>
      <b/>
      <sz val="10"/>
      <color rgb="FF0070C0"/>
      <name val="Verdana"/>
      <family val="2"/>
      <charset val="186"/>
    </font>
    <font>
      <sz val="10"/>
      <color rgb="FF00B050"/>
      <name val="Arial"/>
      <family val="2"/>
      <charset val="186"/>
    </font>
  </fonts>
  <fills count="2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indexed="11"/>
      </patternFill>
    </fill>
    <fill>
      <patternFill patternType="solid">
        <fgColor indexed="6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indexed="22"/>
      </patternFill>
    </fill>
    <fill>
      <patternFill patternType="solid">
        <fgColor indexed="10"/>
        <bgColor indexed="64"/>
      </patternFill>
    </fill>
    <fill>
      <patternFill patternType="solid">
        <fgColor indexed="26"/>
      </patternFill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indexed="64"/>
      </patternFill>
    </fill>
  </fills>
  <borders count="63">
    <border>
      <left/>
      <right/>
      <top/>
      <bottom/>
      <diagonal/>
    </border>
    <border>
      <left/>
      <right/>
      <top/>
      <bottom style="thin">
        <color indexed="55"/>
      </bottom>
      <diagonal/>
    </border>
    <border>
      <left/>
      <right style="thin">
        <color indexed="55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55"/>
      </left>
      <right/>
      <top style="thin">
        <color indexed="55"/>
      </top>
      <bottom/>
      <diagonal/>
    </border>
    <border>
      <left/>
      <right/>
      <top style="thin">
        <color indexed="55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8"/>
      </right>
      <top style="thin">
        <color indexed="64"/>
      </top>
      <bottom style="hair">
        <color indexed="64"/>
      </bottom>
      <diagonal/>
    </border>
    <border>
      <left style="hair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8"/>
      </right>
      <top style="thin">
        <color indexed="64"/>
      </top>
      <bottom/>
      <diagonal/>
    </border>
    <border>
      <left style="hair">
        <color indexed="8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8"/>
      </right>
      <top style="hair">
        <color indexed="64"/>
      </top>
      <bottom style="hair">
        <color indexed="64"/>
      </bottom>
      <diagonal/>
    </border>
    <border>
      <left style="hair">
        <color indexed="8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8"/>
      </right>
      <top/>
      <bottom style="hair">
        <color indexed="64"/>
      </bottom>
      <diagonal/>
    </border>
    <border>
      <left style="hair">
        <color indexed="8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8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23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64"/>
      </top>
      <bottom/>
      <diagonal/>
    </border>
    <border>
      <left style="thin">
        <color indexed="22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22"/>
      </right>
      <top/>
      <bottom style="thin">
        <color indexed="64"/>
      </bottom>
      <diagonal/>
    </border>
    <border>
      <left style="thin">
        <color indexed="22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</borders>
  <cellStyleXfs count="19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6" fillId="0" borderId="0"/>
    <xf numFmtId="0" fontId="26" fillId="0" borderId="0"/>
    <xf numFmtId="0" fontId="2" fillId="0" borderId="0"/>
    <xf numFmtId="0" fontId="55" fillId="11" borderId="0" applyNumberFormat="0" applyBorder="0" applyAlignment="0" applyProtection="0"/>
    <xf numFmtId="0" fontId="76" fillId="15" borderId="53" applyNumberFormat="0" applyAlignment="0" applyProtection="0"/>
    <xf numFmtId="0" fontId="2" fillId="17" borderId="55" applyNumberFormat="0" applyFont="0" applyAlignment="0" applyProtection="0"/>
    <xf numFmtId="0" fontId="55" fillId="11" borderId="0" applyNumberFormat="0" applyBorder="0" applyAlignment="0" applyProtection="0"/>
    <xf numFmtId="0" fontId="2" fillId="0" borderId="0"/>
    <xf numFmtId="0" fontId="2" fillId="0" borderId="0"/>
    <xf numFmtId="0" fontId="85" fillId="0" borderId="0"/>
    <xf numFmtId="0" fontId="2" fillId="0" borderId="0"/>
  </cellStyleXfs>
  <cellXfs count="674">
    <xf numFmtId="0" fontId="0" fillId="0" borderId="0" xfId="0"/>
    <xf numFmtId="0" fontId="3" fillId="2" borderId="0" xfId="1" applyFont="1" applyFill="1" applyAlignment="1">
      <alignment horizontal="center" vertical="center"/>
    </xf>
    <xf numFmtId="0" fontId="2" fillId="0" borderId="0" xfId="1" applyAlignment="1">
      <alignment vertical="center"/>
    </xf>
    <xf numFmtId="0" fontId="5" fillId="2" borderId="0" xfId="1" applyFont="1" applyFill="1" applyBorder="1" applyAlignment="1">
      <alignment horizontal="right" vertical="center"/>
    </xf>
    <xf numFmtId="0" fontId="2" fillId="3" borderId="0" xfId="1" applyFill="1" applyBorder="1" applyAlignment="1">
      <alignment vertical="center"/>
    </xf>
    <xf numFmtId="0" fontId="4" fillId="3" borderId="0" xfId="1" applyFont="1" applyFill="1" applyBorder="1" applyAlignment="1">
      <alignment horizontal="center" vertical="center"/>
    </xf>
    <xf numFmtId="0" fontId="2" fillId="0" borderId="0" xfId="1" applyBorder="1" applyAlignment="1">
      <alignment vertical="center"/>
    </xf>
    <xf numFmtId="0" fontId="6" fillId="2" borderId="0" xfId="1" applyFont="1" applyFill="1" applyBorder="1" applyAlignment="1">
      <alignment horizontal="center" vertical="center" wrapText="1"/>
    </xf>
    <xf numFmtId="0" fontId="7" fillId="4" borderId="0" xfId="1" applyFont="1" applyFill="1" applyBorder="1" applyAlignment="1">
      <alignment horizontal="center" vertical="center" wrapText="1"/>
    </xf>
    <xf numFmtId="0" fontId="9" fillId="4" borderId="2" xfId="1" applyFont="1" applyFill="1" applyBorder="1" applyAlignment="1">
      <alignment horizontal="center" vertical="center" wrapText="1"/>
    </xf>
    <xf numFmtId="0" fontId="10" fillId="2" borderId="3" xfId="2" applyFont="1" applyFill="1" applyBorder="1" applyAlignment="1">
      <alignment horizontal="center" vertical="center"/>
    </xf>
    <xf numFmtId="0" fontId="11" fillId="2" borderId="3" xfId="3" applyFont="1" applyFill="1" applyBorder="1" applyAlignment="1">
      <alignment horizontal="center" vertical="center"/>
    </xf>
    <xf numFmtId="49" fontId="13" fillId="2" borderId="4" xfId="1" applyNumberFormat="1" applyFont="1" applyFill="1" applyBorder="1" applyAlignment="1">
      <alignment horizontal="center" vertical="center"/>
    </xf>
    <xf numFmtId="0" fontId="14" fillId="2" borderId="5" xfId="1" applyFont="1" applyFill="1" applyBorder="1" applyAlignment="1">
      <alignment horizontal="center" vertical="center"/>
    </xf>
    <xf numFmtId="49" fontId="15" fillId="0" borderId="4" xfId="1" applyNumberFormat="1" applyFont="1" applyBorder="1" applyAlignment="1">
      <alignment horizontal="center" vertical="center"/>
    </xf>
    <xf numFmtId="0" fontId="15" fillId="5" borderId="5" xfId="1" applyFont="1" applyFill="1" applyBorder="1" applyAlignment="1">
      <alignment horizontal="center" vertical="center"/>
    </xf>
    <xf numFmtId="49" fontId="16" fillId="0" borderId="4" xfId="1" applyNumberFormat="1" applyFont="1" applyBorder="1" applyAlignment="1">
      <alignment horizontal="center" vertical="center"/>
    </xf>
    <xf numFmtId="0" fontId="16" fillId="5" borderId="5" xfId="1" applyFont="1" applyFill="1" applyBorder="1" applyAlignment="1">
      <alignment horizontal="center" vertical="center"/>
    </xf>
    <xf numFmtId="49" fontId="12" fillId="0" borderId="4" xfId="1" applyNumberFormat="1" applyFont="1" applyBorder="1" applyAlignment="1">
      <alignment horizontal="center" vertical="center"/>
    </xf>
    <xf numFmtId="0" fontId="12" fillId="5" borderId="5" xfId="1" applyFont="1" applyFill="1" applyBorder="1" applyAlignment="1">
      <alignment horizontal="center" vertical="center"/>
    </xf>
    <xf numFmtId="0" fontId="12" fillId="2" borderId="5" xfId="1" applyFont="1" applyFill="1" applyBorder="1" applyAlignment="1">
      <alignment horizontal="center" vertical="center"/>
    </xf>
    <xf numFmtId="49" fontId="17" fillId="3" borderId="3" xfId="1" applyNumberFormat="1" applyFont="1" applyFill="1" applyBorder="1" applyAlignment="1">
      <alignment horizontal="center" vertical="center"/>
    </xf>
    <xf numFmtId="0" fontId="14" fillId="5" borderId="5" xfId="1" applyFont="1" applyFill="1" applyBorder="1" applyAlignment="1">
      <alignment horizontal="center" vertical="center"/>
    </xf>
    <xf numFmtId="0" fontId="11" fillId="3" borderId="3" xfId="3" applyFont="1" applyFill="1" applyBorder="1" applyAlignment="1">
      <alignment horizontal="center" vertical="center"/>
    </xf>
    <xf numFmtId="49" fontId="12" fillId="2" borderId="4" xfId="1" applyNumberFormat="1" applyFont="1" applyFill="1" applyBorder="1" applyAlignment="1">
      <alignment horizontal="center" vertical="center"/>
    </xf>
    <xf numFmtId="0" fontId="12" fillId="2" borderId="3" xfId="1" applyFont="1" applyFill="1" applyBorder="1" applyAlignment="1">
      <alignment horizontal="center" vertical="center"/>
    </xf>
    <xf numFmtId="49" fontId="17" fillId="2" borderId="3" xfId="1" applyNumberFormat="1" applyFont="1" applyFill="1" applyBorder="1" applyAlignment="1">
      <alignment horizontal="center" vertical="center"/>
    </xf>
    <xf numFmtId="0" fontId="10" fillId="6" borderId="3" xfId="4" applyFont="1" applyFill="1" applyBorder="1" applyAlignment="1">
      <alignment horizontal="center" vertical="center"/>
    </xf>
    <xf numFmtId="0" fontId="11" fillId="2" borderId="5" xfId="3" applyFont="1" applyFill="1" applyBorder="1" applyAlignment="1">
      <alignment horizontal="center" vertical="center"/>
    </xf>
    <xf numFmtId="0" fontId="10" fillId="6" borderId="3" xfId="2" applyFont="1" applyFill="1" applyBorder="1" applyAlignment="1">
      <alignment horizontal="center" vertical="center"/>
    </xf>
    <xf numFmtId="0" fontId="3" fillId="7" borderId="0" xfId="1" applyFont="1" applyFill="1" applyAlignment="1">
      <alignment horizontal="center" vertical="center"/>
    </xf>
    <xf numFmtId="0" fontId="2" fillId="7" borderId="0" xfId="1" applyFill="1" applyAlignment="1">
      <alignment vertical="center"/>
    </xf>
    <xf numFmtId="0" fontId="18" fillId="7" borderId="0" xfId="1" applyFont="1" applyFill="1" applyAlignment="1">
      <alignment vertical="center"/>
    </xf>
    <xf numFmtId="0" fontId="12" fillId="2" borderId="6" xfId="1" applyFont="1" applyFill="1" applyBorder="1" applyAlignment="1">
      <alignment horizontal="center" vertical="center" wrapText="1"/>
    </xf>
    <xf numFmtId="0" fontId="18" fillId="0" borderId="0" xfId="1" applyFont="1" applyAlignment="1">
      <alignment vertical="center"/>
    </xf>
    <xf numFmtId="0" fontId="19" fillId="0" borderId="0" xfId="1" applyFont="1" applyBorder="1" applyAlignment="1">
      <alignment vertical="center"/>
    </xf>
    <xf numFmtId="0" fontId="7" fillId="4" borderId="7" xfId="1" applyFont="1" applyFill="1" applyBorder="1" applyAlignment="1">
      <alignment horizontal="center" vertical="center" wrapText="1"/>
    </xf>
    <xf numFmtId="0" fontId="7" fillId="4" borderId="8" xfId="1" applyFont="1" applyFill="1" applyBorder="1" applyAlignment="1">
      <alignment horizontal="center" vertical="center" wrapText="1"/>
    </xf>
    <xf numFmtId="0" fontId="20" fillId="3" borderId="4" xfId="1" applyFont="1" applyFill="1" applyBorder="1" applyAlignment="1">
      <alignment vertical="center"/>
    </xf>
    <xf numFmtId="0" fontId="20" fillId="3" borderId="9" xfId="1" applyFont="1" applyFill="1" applyBorder="1" applyAlignment="1">
      <alignment vertical="center"/>
    </xf>
    <xf numFmtId="0" fontId="20" fillId="3" borderId="9" xfId="1" applyFont="1" applyFill="1" applyBorder="1" applyAlignment="1">
      <alignment horizontal="center" vertical="center"/>
    </xf>
    <xf numFmtId="0" fontId="2" fillId="3" borderId="5" xfId="1" applyFill="1" applyBorder="1" applyAlignment="1">
      <alignment vertical="center"/>
    </xf>
    <xf numFmtId="0" fontId="21" fillId="0" borderId="0" xfId="1" applyFont="1" applyFill="1" applyBorder="1" applyAlignment="1">
      <alignment horizontal="center" vertical="center"/>
    </xf>
    <xf numFmtId="0" fontId="2" fillId="0" borderId="3" xfId="1" applyBorder="1" applyAlignment="1">
      <alignment horizontal="center" vertical="center"/>
    </xf>
    <xf numFmtId="0" fontId="1" fillId="0" borderId="10" xfId="5" applyBorder="1"/>
    <xf numFmtId="0" fontId="1" fillId="0" borderId="11" xfId="5" applyBorder="1"/>
    <xf numFmtId="0" fontId="2" fillId="0" borderId="11" xfId="1" applyBorder="1" applyAlignment="1">
      <alignment horizontal="center" vertical="center"/>
    </xf>
    <xf numFmtId="0" fontId="2" fillId="0" borderId="11" xfId="1" applyBorder="1" applyAlignment="1">
      <alignment vertical="center"/>
    </xf>
    <xf numFmtId="0" fontId="2" fillId="0" borderId="12" xfId="1" applyBorder="1" applyAlignment="1">
      <alignment vertical="center"/>
    </xf>
    <xf numFmtId="0" fontId="22" fillId="8" borderId="3" xfId="4" applyFont="1" applyFill="1" applyBorder="1" applyAlignment="1">
      <alignment horizontal="center" vertical="center"/>
    </xf>
    <xf numFmtId="0" fontId="23" fillId="8" borderId="3" xfId="2" applyFont="1" applyFill="1" applyBorder="1" applyAlignment="1">
      <alignment horizontal="center" vertical="center"/>
    </xf>
    <xf numFmtId="0" fontId="1" fillId="0" borderId="13" xfId="5" applyBorder="1"/>
    <xf numFmtId="0" fontId="1" fillId="0" borderId="0" xfId="5" applyBorder="1"/>
    <xf numFmtId="0" fontId="2" fillId="0" borderId="0" xfId="1" applyBorder="1" applyAlignment="1">
      <alignment horizontal="center" vertical="center"/>
    </xf>
    <xf numFmtId="0" fontId="2" fillId="0" borderId="14" xfId="1" applyBorder="1" applyAlignment="1">
      <alignment vertical="center"/>
    </xf>
    <xf numFmtId="0" fontId="22" fillId="6" borderId="3" xfId="4" applyFont="1" applyFill="1" applyBorder="1" applyAlignment="1">
      <alignment horizontal="center" vertical="center"/>
    </xf>
    <xf numFmtId="0" fontId="1" fillId="0" borderId="15" xfId="5" applyBorder="1"/>
    <xf numFmtId="0" fontId="1" fillId="0" borderId="16" xfId="5" applyBorder="1"/>
    <xf numFmtId="0" fontId="2" fillId="0" borderId="16" xfId="1" applyBorder="1" applyAlignment="1">
      <alignment horizontal="center" vertical="center"/>
    </xf>
    <xf numFmtId="0" fontId="2" fillId="0" borderId="16" xfId="1" applyBorder="1" applyAlignment="1">
      <alignment vertical="center"/>
    </xf>
    <xf numFmtId="0" fontId="2" fillId="0" borderId="17" xfId="1" applyBorder="1" applyAlignment="1">
      <alignment vertical="center"/>
    </xf>
    <xf numFmtId="14" fontId="2" fillId="0" borderId="0" xfId="1" applyNumberFormat="1" applyBorder="1" applyAlignment="1">
      <alignment horizontal="center" vertical="center"/>
    </xf>
    <xf numFmtId="0" fontId="22" fillId="8" borderId="0" xfId="4" applyFont="1" applyFill="1" applyBorder="1" applyAlignment="1">
      <alignment horizontal="center" vertical="center"/>
    </xf>
    <xf numFmtId="0" fontId="2" fillId="0" borderId="0" xfId="1" applyAlignment="1">
      <alignment horizontal="center" vertical="center"/>
    </xf>
    <xf numFmtId="0" fontId="23" fillId="8" borderId="0" xfId="2" applyFont="1" applyFill="1" applyBorder="1" applyAlignment="1">
      <alignment horizontal="center" vertical="center"/>
    </xf>
    <xf numFmtId="0" fontId="2" fillId="6" borderId="3" xfId="1" applyFill="1" applyBorder="1" applyAlignment="1">
      <alignment horizontal="center" vertical="center"/>
    </xf>
    <xf numFmtId="0" fontId="23" fillId="8" borderId="0" xfId="1" applyFont="1" applyFill="1" applyBorder="1" applyAlignment="1">
      <alignment horizontal="center" vertical="center"/>
    </xf>
    <xf numFmtId="0" fontId="23" fillId="8" borderId="3" xfId="6" applyFont="1" applyFill="1" applyBorder="1" applyAlignment="1">
      <alignment horizontal="center" vertical="center"/>
    </xf>
    <xf numFmtId="0" fontId="24" fillId="4" borderId="3" xfId="4" applyFont="1" applyFill="1" applyBorder="1" applyAlignment="1">
      <alignment horizontal="center" vertical="center"/>
    </xf>
    <xf numFmtId="0" fontId="19" fillId="0" borderId="0" xfId="1" applyFont="1" applyAlignment="1">
      <alignment vertical="center"/>
    </xf>
    <xf numFmtId="0" fontId="23" fillId="8" borderId="3" xfId="1" applyFont="1" applyFill="1" applyBorder="1" applyAlignment="1">
      <alignment horizontal="center" vertical="center"/>
    </xf>
    <xf numFmtId="0" fontId="25" fillId="4" borderId="3" xfId="1" applyFont="1" applyFill="1" applyBorder="1" applyAlignment="1">
      <alignment horizontal="center" vertical="center"/>
    </xf>
    <xf numFmtId="0" fontId="23" fillId="8" borderId="3" xfId="7" applyFont="1" applyFill="1" applyBorder="1" applyAlignment="1">
      <alignment horizontal="center" vertical="center"/>
    </xf>
    <xf numFmtId="0" fontId="22" fillId="2" borderId="3" xfId="4" applyFont="1" applyFill="1" applyBorder="1" applyAlignment="1">
      <alignment horizontal="center" vertical="center"/>
    </xf>
    <xf numFmtId="0" fontId="23" fillId="8" borderId="3" xfId="3" applyFont="1" applyFill="1" applyBorder="1" applyAlignment="1">
      <alignment horizontal="center" vertical="center"/>
    </xf>
    <xf numFmtId="0" fontId="16" fillId="2" borderId="5" xfId="1" applyFont="1" applyFill="1" applyBorder="1" applyAlignment="1">
      <alignment horizontal="center" vertical="center"/>
    </xf>
    <xf numFmtId="49" fontId="16" fillId="2" borderId="0" xfId="1" applyNumberFormat="1" applyFont="1" applyFill="1" applyBorder="1" applyAlignment="1">
      <alignment horizontal="center" vertical="center"/>
    </xf>
    <xf numFmtId="0" fontId="2" fillId="7" borderId="4" xfId="1" applyFill="1" applyBorder="1" applyAlignment="1">
      <alignment vertical="center"/>
    </xf>
    <xf numFmtId="0" fontId="2" fillId="7" borderId="5" xfId="1" applyFill="1" applyBorder="1" applyAlignment="1">
      <alignment vertical="center"/>
    </xf>
    <xf numFmtId="0" fontId="26" fillId="0" borderId="0" xfId="8"/>
    <xf numFmtId="0" fontId="26" fillId="8" borderId="0" xfId="8" applyFill="1"/>
    <xf numFmtId="0" fontId="28" fillId="8" borderId="0" xfId="8" applyFont="1" applyFill="1" applyAlignment="1">
      <alignment horizontal="center"/>
    </xf>
    <xf numFmtId="0" fontId="20" fillId="9" borderId="20" xfId="8" applyFont="1" applyFill="1" applyBorder="1" applyAlignment="1">
      <alignment horizontal="center"/>
    </xf>
    <xf numFmtId="1" fontId="20" fillId="9" borderId="20" xfId="8" applyNumberFormat="1" applyFont="1" applyFill="1" applyBorder="1" applyAlignment="1">
      <alignment horizontal="center"/>
    </xf>
    <xf numFmtId="1" fontId="20" fillId="9" borderId="21" xfId="8" applyNumberFormat="1" applyFont="1" applyFill="1" applyBorder="1" applyAlignment="1">
      <alignment horizontal="center"/>
    </xf>
    <xf numFmtId="0" fontId="29" fillId="8" borderId="0" xfId="8" applyFont="1" applyFill="1"/>
    <xf numFmtId="0" fontId="29" fillId="0" borderId="0" xfId="8" applyFont="1" applyFill="1"/>
    <xf numFmtId="0" fontId="27" fillId="8" borderId="0" xfId="8" applyFont="1" applyFill="1" applyAlignment="1"/>
    <xf numFmtId="0" fontId="30" fillId="8" borderId="0" xfId="8" applyFont="1" applyFill="1"/>
    <xf numFmtId="0" fontId="31" fillId="8" borderId="0" xfId="8" applyFont="1" applyFill="1"/>
    <xf numFmtId="2" fontId="33" fillId="8" borderId="0" xfId="8" applyNumberFormat="1" applyFont="1" applyFill="1" applyAlignment="1">
      <alignment horizontal="center"/>
    </xf>
    <xf numFmtId="0" fontId="34" fillId="8" borderId="0" xfId="8" applyFont="1" applyFill="1" applyBorder="1" applyAlignment="1">
      <alignment horizontal="right"/>
    </xf>
    <xf numFmtId="0" fontId="36" fillId="5" borderId="22" xfId="8" applyFont="1" applyFill="1" applyBorder="1" applyAlignment="1">
      <alignment horizontal="center" vertical="center"/>
    </xf>
    <xf numFmtId="0" fontId="36" fillId="5" borderId="23" xfId="8" applyFont="1" applyFill="1" applyBorder="1" applyAlignment="1">
      <alignment horizontal="center" vertical="center"/>
    </xf>
    <xf numFmtId="0" fontId="37" fillId="5" borderId="24" xfId="8" applyFont="1" applyFill="1" applyBorder="1" applyAlignment="1">
      <alignment horizontal="center" vertical="center" wrapText="1"/>
    </xf>
    <xf numFmtId="0" fontId="37" fillId="5" borderId="12" xfId="8" applyFont="1" applyFill="1" applyBorder="1" applyAlignment="1">
      <alignment horizontal="center" vertical="center" wrapText="1"/>
    </xf>
    <xf numFmtId="0" fontId="38" fillId="5" borderId="12" xfId="8" applyFont="1" applyFill="1" applyBorder="1" applyAlignment="1">
      <alignment horizontal="center" vertical="center"/>
    </xf>
    <xf numFmtId="0" fontId="38" fillId="5" borderId="25" xfId="8" applyFont="1" applyFill="1" applyBorder="1" applyAlignment="1">
      <alignment horizontal="center" vertical="center"/>
    </xf>
    <xf numFmtId="0" fontId="38" fillId="5" borderId="10" xfId="8" applyFont="1" applyFill="1" applyBorder="1" applyAlignment="1">
      <alignment horizontal="center" vertical="center" wrapText="1"/>
    </xf>
    <xf numFmtId="0" fontId="39" fillId="8" borderId="0" xfId="8" applyFont="1" applyFill="1" applyBorder="1" applyAlignment="1" applyProtection="1">
      <alignment horizontal="center" vertical="center"/>
      <protection hidden="1"/>
    </xf>
    <xf numFmtId="0" fontId="20" fillId="5" borderId="25" xfId="8" applyFont="1" applyFill="1" applyBorder="1" applyAlignment="1">
      <alignment horizontal="center" vertical="center"/>
    </xf>
    <xf numFmtId="0" fontId="20" fillId="8" borderId="0" xfId="8" applyFont="1" applyFill="1" applyAlignment="1">
      <alignment vertical="center"/>
    </xf>
    <xf numFmtId="0" fontId="40" fillId="5" borderId="25" xfId="8" applyFont="1" applyFill="1" applyBorder="1" applyAlignment="1">
      <alignment horizontal="center" vertical="center"/>
    </xf>
    <xf numFmtId="0" fontId="20" fillId="5" borderId="25" xfId="8" applyFont="1" applyFill="1" applyBorder="1" applyAlignment="1">
      <alignment vertical="center"/>
    </xf>
    <xf numFmtId="0" fontId="20" fillId="8" borderId="27" xfId="8" applyFont="1" applyFill="1" applyBorder="1" applyAlignment="1">
      <alignment horizontal="center" vertical="center"/>
    </xf>
    <xf numFmtId="0" fontId="23" fillId="8" borderId="28" xfId="8" applyFont="1" applyFill="1" applyBorder="1" applyAlignment="1">
      <alignment horizontal="left" vertical="center"/>
    </xf>
    <xf numFmtId="0" fontId="22" fillId="8" borderId="28" xfId="8" applyFont="1" applyFill="1" applyBorder="1" applyAlignment="1">
      <alignment vertical="center"/>
    </xf>
    <xf numFmtId="1" fontId="35" fillId="8" borderId="29" xfId="8" applyNumberFormat="1" applyFont="1" applyFill="1" applyBorder="1" applyAlignment="1">
      <alignment horizontal="center" vertical="center"/>
    </xf>
    <xf numFmtId="1" fontId="22" fillId="8" borderId="28" xfId="8" applyNumberFormat="1" applyFont="1" applyFill="1" applyBorder="1" applyAlignment="1">
      <alignment horizontal="center" vertical="center"/>
    </xf>
    <xf numFmtId="0" fontId="22" fillId="8" borderId="28" xfId="8" applyFont="1" applyFill="1" applyBorder="1" applyAlignment="1">
      <alignment horizontal="center" vertical="center"/>
    </xf>
    <xf numFmtId="164" fontId="29" fillId="8" borderId="28" xfId="8" applyNumberFormat="1" applyFont="1" applyFill="1" applyBorder="1" applyAlignment="1">
      <alignment horizontal="center" vertical="center" wrapText="1"/>
    </xf>
    <xf numFmtId="1" fontId="29" fillId="8" borderId="29" xfId="8" applyNumberFormat="1" applyFont="1" applyFill="1" applyBorder="1" applyAlignment="1">
      <alignment horizontal="center" vertical="center" wrapText="1"/>
    </xf>
    <xf numFmtId="1" fontId="41" fillId="8" borderId="29" xfId="8" applyNumberFormat="1" applyFont="1" applyFill="1" applyBorder="1" applyAlignment="1">
      <alignment horizontal="center" vertical="center" wrapText="1"/>
    </xf>
    <xf numFmtId="0" fontId="18" fillId="6" borderId="28" xfId="8" applyFont="1" applyFill="1" applyBorder="1" applyAlignment="1">
      <alignment horizontal="center" vertical="center"/>
    </xf>
    <xf numFmtId="1" fontId="2" fillId="8" borderId="28" xfId="8" applyNumberFormat="1" applyFont="1" applyFill="1" applyBorder="1" applyAlignment="1">
      <alignment horizontal="center" vertical="center"/>
    </xf>
    <xf numFmtId="1" fontId="29" fillId="8" borderId="28" xfId="8" applyNumberFormat="1" applyFont="1" applyFill="1" applyBorder="1" applyAlignment="1">
      <alignment horizontal="center" vertical="center"/>
    </xf>
    <xf numFmtId="1" fontId="29" fillId="8" borderId="24" xfId="8" applyNumberFormat="1" applyFont="1" applyFill="1" applyBorder="1" applyAlignment="1">
      <alignment horizontal="center" vertical="center" wrapText="1"/>
    </xf>
    <xf numFmtId="0" fontId="3" fillId="8" borderId="23" xfId="8" applyFont="1" applyFill="1" applyBorder="1" applyAlignment="1" applyProtection="1">
      <alignment horizontal="center" vertical="center"/>
      <protection hidden="1"/>
    </xf>
    <xf numFmtId="0" fontId="20" fillId="8" borderId="30" xfId="8" applyFont="1" applyFill="1" applyBorder="1" applyAlignment="1" applyProtection="1">
      <alignment horizontal="center" vertical="center"/>
      <protection hidden="1"/>
    </xf>
    <xf numFmtId="0" fontId="3" fillId="8" borderId="10" xfId="8" applyFont="1" applyFill="1" applyBorder="1" applyAlignment="1" applyProtection="1">
      <alignment horizontal="center" vertical="center"/>
      <protection hidden="1"/>
    </xf>
    <xf numFmtId="0" fontId="3" fillId="8" borderId="31" xfId="8" applyFont="1" applyFill="1" applyBorder="1" applyAlignment="1" applyProtection="1">
      <alignment horizontal="center" vertical="center"/>
      <protection hidden="1"/>
    </xf>
    <xf numFmtId="0" fontId="20" fillId="8" borderId="32" xfId="8" applyFont="1" applyFill="1" applyBorder="1" applyAlignment="1" applyProtection="1">
      <alignment horizontal="center" vertical="center"/>
      <protection hidden="1"/>
    </xf>
    <xf numFmtId="0" fontId="3" fillId="8" borderId="33" xfId="8" applyFont="1" applyFill="1" applyBorder="1" applyAlignment="1" applyProtection="1">
      <alignment horizontal="center" vertical="center"/>
      <protection hidden="1"/>
    </xf>
    <xf numFmtId="0" fontId="20" fillId="8" borderId="34" xfId="8" applyFont="1" applyFill="1" applyBorder="1" applyAlignment="1" applyProtection="1">
      <alignment horizontal="center" vertical="center"/>
      <protection hidden="1"/>
    </xf>
    <xf numFmtId="0" fontId="3" fillId="8" borderId="27" xfId="8" applyFont="1" applyFill="1" applyBorder="1" applyAlignment="1" applyProtection="1">
      <alignment horizontal="center" vertical="center"/>
      <protection hidden="1"/>
    </xf>
    <xf numFmtId="0" fontId="20" fillId="8" borderId="24" xfId="8" applyFont="1" applyFill="1" applyBorder="1" applyAlignment="1" applyProtection="1">
      <alignment horizontal="center" vertical="center"/>
      <protection hidden="1"/>
    </xf>
    <xf numFmtId="0" fontId="42" fillId="8" borderId="0" xfId="8" applyFont="1" applyFill="1" applyBorder="1" applyAlignment="1" applyProtection="1">
      <alignment horizontal="center" vertical="center"/>
      <protection hidden="1"/>
    </xf>
    <xf numFmtId="0" fontId="43" fillId="8" borderId="0" xfId="8" applyFont="1" applyFill="1" applyBorder="1" applyAlignment="1" applyProtection="1">
      <alignment horizontal="center" vertical="center"/>
      <protection hidden="1"/>
    </xf>
    <xf numFmtId="0" fontId="29" fillId="8" borderId="27" xfId="8" applyFont="1" applyFill="1" applyBorder="1" applyAlignment="1">
      <alignment horizontal="center"/>
    </xf>
    <xf numFmtId="0" fontId="29" fillId="8" borderId="28" xfId="8" applyFont="1" applyFill="1" applyBorder="1" applyAlignment="1">
      <alignment horizontal="center"/>
    </xf>
    <xf numFmtId="0" fontId="29" fillId="8" borderId="29" xfId="8" applyFont="1" applyFill="1" applyBorder="1" applyAlignment="1">
      <alignment horizontal="center"/>
    </xf>
    <xf numFmtId="0" fontId="29" fillId="8" borderId="24" xfId="8" applyFont="1" applyFill="1" applyBorder="1" applyAlignment="1">
      <alignment horizontal="center"/>
    </xf>
    <xf numFmtId="0" fontId="26" fillId="8" borderId="35" xfId="8" applyFill="1" applyBorder="1" applyAlignment="1">
      <alignment horizontal="center"/>
    </xf>
    <xf numFmtId="0" fontId="26" fillId="8" borderId="29" xfId="8" applyFill="1" applyBorder="1" applyAlignment="1">
      <alignment horizontal="center"/>
    </xf>
    <xf numFmtId="0" fontId="26" fillId="8" borderId="28" xfId="8" applyFill="1" applyBorder="1" applyAlignment="1">
      <alignment horizontal="center"/>
    </xf>
    <xf numFmtId="0" fontId="20" fillId="8" borderId="28" xfId="8" applyFont="1" applyFill="1" applyBorder="1" applyAlignment="1">
      <alignment horizontal="center"/>
    </xf>
    <xf numFmtId="0" fontId="20" fillId="8" borderId="30" xfId="8" applyFont="1" applyFill="1" applyBorder="1" applyAlignment="1">
      <alignment horizontal="center"/>
    </xf>
    <xf numFmtId="0" fontId="20" fillId="8" borderId="36" xfId="8" applyFont="1" applyFill="1" applyBorder="1" applyAlignment="1">
      <alignment horizontal="center" vertical="center"/>
    </xf>
    <xf numFmtId="0" fontId="23" fillId="8" borderId="20" xfId="8" applyFont="1" applyFill="1" applyBorder="1" applyAlignment="1">
      <alignment horizontal="left" vertical="center"/>
    </xf>
    <xf numFmtId="0" fontId="22" fillId="8" borderId="21" xfId="8" applyFont="1" applyFill="1" applyBorder="1" applyAlignment="1">
      <alignment vertical="center"/>
    </xf>
    <xf numFmtId="1" fontId="35" fillId="8" borderId="18" xfId="8" applyNumberFormat="1" applyFont="1" applyFill="1" applyBorder="1" applyAlignment="1">
      <alignment horizontal="center" vertical="center"/>
    </xf>
    <xf numFmtId="1" fontId="22" fillId="8" borderId="21" xfId="8" applyNumberFormat="1" applyFont="1" applyFill="1" applyBorder="1" applyAlignment="1">
      <alignment horizontal="center" vertical="center"/>
    </xf>
    <xf numFmtId="0" fontId="22" fillId="8" borderId="21" xfId="8" applyFont="1" applyFill="1" applyBorder="1" applyAlignment="1">
      <alignment horizontal="center" vertical="center"/>
    </xf>
    <xf numFmtId="164" fontId="29" fillId="8" borderId="37" xfId="8" applyNumberFormat="1" applyFont="1" applyFill="1" applyBorder="1" applyAlignment="1">
      <alignment horizontal="center" vertical="center" wrapText="1"/>
    </xf>
    <xf numFmtId="1" fontId="29" fillId="8" borderId="21" xfId="8" applyNumberFormat="1" applyFont="1" applyFill="1" applyBorder="1" applyAlignment="1">
      <alignment horizontal="center" vertical="center" wrapText="1"/>
    </xf>
    <xf numFmtId="1" fontId="41" fillId="8" borderId="21" xfId="8" applyNumberFormat="1" applyFont="1" applyFill="1" applyBorder="1" applyAlignment="1">
      <alignment horizontal="center" vertical="center" wrapText="1"/>
    </xf>
    <xf numFmtId="0" fontId="18" fillId="6" borderId="37" xfId="8" applyFont="1" applyFill="1" applyBorder="1" applyAlignment="1">
      <alignment horizontal="center" vertical="center"/>
    </xf>
    <xf numFmtId="1" fontId="2" fillId="8" borderId="21" xfId="8" applyNumberFormat="1" applyFont="1" applyFill="1" applyBorder="1" applyAlignment="1">
      <alignment horizontal="center" vertical="center"/>
    </xf>
    <xf numFmtId="1" fontId="29" fillId="8" borderId="38" xfId="8" applyNumberFormat="1" applyFont="1" applyFill="1" applyBorder="1" applyAlignment="1">
      <alignment horizontal="center" vertical="center"/>
    </xf>
    <xf numFmtId="1" fontId="29" fillId="8" borderId="39" xfId="8" applyNumberFormat="1" applyFont="1" applyFill="1" applyBorder="1" applyAlignment="1">
      <alignment horizontal="center" vertical="center" wrapText="1"/>
    </xf>
    <xf numFmtId="0" fontId="3" fillId="8" borderId="36" xfId="8" applyFont="1" applyFill="1" applyBorder="1" applyAlignment="1" applyProtection="1">
      <alignment horizontal="center" vertical="center"/>
      <protection hidden="1"/>
    </xf>
    <xf numFmtId="0" fontId="20" fillId="8" borderId="39" xfId="8" applyFont="1" applyFill="1" applyBorder="1" applyAlignment="1" applyProtection="1">
      <alignment horizontal="center" vertical="center"/>
      <protection hidden="1"/>
    </xf>
    <xf numFmtId="0" fontId="3" fillId="8" borderId="40" xfId="8" applyFont="1" applyFill="1" applyBorder="1" applyAlignment="1" applyProtection="1">
      <alignment horizontal="center" vertical="center"/>
      <protection hidden="1"/>
    </xf>
    <xf numFmtId="0" fontId="20" fillId="8" borderId="41" xfId="8" applyFont="1" applyFill="1" applyBorder="1" applyAlignment="1" applyProtection="1">
      <alignment horizontal="center" vertical="center"/>
      <protection hidden="1"/>
    </xf>
    <xf numFmtId="0" fontId="3" fillId="8" borderId="42" xfId="8" applyFont="1" applyFill="1" applyBorder="1" applyAlignment="1" applyProtection="1">
      <alignment horizontal="center" vertical="center"/>
      <protection hidden="1"/>
    </xf>
    <xf numFmtId="0" fontId="20" fillId="8" borderId="43" xfId="8" applyFont="1" applyFill="1" applyBorder="1" applyAlignment="1" applyProtection="1">
      <alignment horizontal="center" vertical="center"/>
      <protection hidden="1"/>
    </xf>
    <xf numFmtId="0" fontId="3" fillId="8" borderId="44" xfId="8" applyFont="1" applyFill="1" applyBorder="1" applyAlignment="1" applyProtection="1">
      <alignment horizontal="center" vertical="center"/>
      <protection hidden="1"/>
    </xf>
    <xf numFmtId="0" fontId="29" fillId="8" borderId="45" xfId="8" applyFont="1" applyFill="1" applyBorder="1" applyAlignment="1">
      <alignment horizontal="center"/>
    </xf>
    <xf numFmtId="0" fontId="29" fillId="8" borderId="37" xfId="8" applyFont="1" applyFill="1" applyBorder="1" applyAlignment="1">
      <alignment horizontal="center"/>
    </xf>
    <xf numFmtId="0" fontId="29" fillId="8" borderId="21" xfId="8" applyFont="1" applyFill="1" applyBorder="1" applyAlignment="1">
      <alignment horizontal="center"/>
    </xf>
    <xf numFmtId="0" fontId="29" fillId="8" borderId="39" xfId="8" applyFont="1" applyFill="1" applyBorder="1" applyAlignment="1">
      <alignment horizontal="center"/>
    </xf>
    <xf numFmtId="0" fontId="26" fillId="8" borderId="36" xfId="8" applyFill="1" applyBorder="1" applyAlignment="1">
      <alignment horizontal="center"/>
    </xf>
    <xf numFmtId="0" fontId="26" fillId="8" borderId="21" xfId="8" applyFill="1" applyBorder="1" applyAlignment="1">
      <alignment horizontal="center"/>
    </xf>
    <xf numFmtId="0" fontId="26" fillId="8" borderId="37" xfId="8" applyFill="1" applyBorder="1" applyAlignment="1">
      <alignment horizontal="center"/>
    </xf>
    <xf numFmtId="0" fontId="20" fillId="8" borderId="37" xfId="8" applyFont="1" applyFill="1" applyBorder="1" applyAlignment="1">
      <alignment horizontal="center"/>
    </xf>
    <xf numFmtId="0" fontId="20" fillId="8" borderId="46" xfId="8" applyFont="1" applyFill="1" applyBorder="1" applyAlignment="1">
      <alignment horizontal="center"/>
    </xf>
    <xf numFmtId="1" fontId="35" fillId="8" borderId="21" xfId="8" applyNumberFormat="1" applyFont="1" applyFill="1" applyBorder="1" applyAlignment="1">
      <alignment horizontal="center" vertical="center"/>
    </xf>
    <xf numFmtId="0" fontId="3" fillId="8" borderId="47" xfId="8" applyFont="1" applyFill="1" applyBorder="1" applyAlignment="1" applyProtection="1">
      <alignment horizontal="center" vertical="center"/>
      <protection hidden="1"/>
    </xf>
    <xf numFmtId="0" fontId="20" fillId="3" borderId="39" xfId="8" applyFont="1" applyFill="1" applyBorder="1" applyAlignment="1" applyProtection="1">
      <alignment horizontal="center" vertical="center"/>
      <protection hidden="1"/>
    </xf>
    <xf numFmtId="0" fontId="3" fillId="8" borderId="48" xfId="8" applyFont="1" applyFill="1" applyBorder="1" applyAlignment="1" applyProtection="1">
      <alignment horizontal="center" vertical="center"/>
      <protection hidden="1"/>
    </xf>
    <xf numFmtId="0" fontId="44" fillId="8" borderId="21" xfId="8" applyFont="1" applyFill="1" applyBorder="1" applyAlignment="1">
      <alignment vertical="center"/>
    </xf>
    <xf numFmtId="1" fontId="41" fillId="3" borderId="21" xfId="8" applyNumberFormat="1" applyFont="1" applyFill="1" applyBorder="1" applyAlignment="1">
      <alignment horizontal="center" vertical="center" wrapText="1"/>
    </xf>
    <xf numFmtId="0" fontId="40" fillId="9" borderId="49" xfId="8" applyFont="1" applyFill="1" applyBorder="1" applyAlignment="1">
      <alignment horizontal="center" vertical="center"/>
    </xf>
    <xf numFmtId="0" fontId="23" fillId="8" borderId="0" xfId="8" applyFont="1" applyFill="1" applyBorder="1" applyAlignment="1">
      <alignment horizontal="left" vertical="center"/>
    </xf>
    <xf numFmtId="0" fontId="22" fillId="8" borderId="0" xfId="8" applyFont="1" applyFill="1" applyBorder="1" applyAlignment="1">
      <alignment horizontal="left" vertical="center"/>
    </xf>
    <xf numFmtId="0" fontId="46" fillId="8" borderId="0" xfId="8" applyFont="1" applyFill="1" applyBorder="1" applyAlignment="1">
      <alignment vertical="center" wrapText="1"/>
    </xf>
    <xf numFmtId="1" fontId="35" fillId="8" borderId="0" xfId="8" applyNumberFormat="1" applyFont="1" applyFill="1" applyBorder="1" applyAlignment="1">
      <alignment horizontal="center" vertical="center"/>
    </xf>
    <xf numFmtId="1" fontId="22" fillId="8" borderId="0" xfId="8" applyNumberFormat="1" applyFont="1" applyFill="1" applyBorder="1" applyAlignment="1">
      <alignment horizontal="center" vertical="center"/>
    </xf>
    <xf numFmtId="1" fontId="29" fillId="9" borderId="0" xfId="8" applyNumberFormat="1" applyFont="1" applyFill="1" applyBorder="1" applyAlignment="1">
      <alignment horizontal="center" vertical="center" wrapText="1"/>
    </xf>
    <xf numFmtId="164" fontId="29" fillId="8" borderId="0" xfId="8" applyNumberFormat="1" applyFont="1" applyFill="1" applyBorder="1" applyAlignment="1">
      <alignment horizontal="center" vertical="center" wrapText="1"/>
    </xf>
    <xf numFmtId="1" fontId="29" fillId="8" borderId="0" xfId="8" applyNumberFormat="1" applyFont="1" applyFill="1" applyBorder="1" applyAlignment="1">
      <alignment horizontal="center" vertical="center" wrapText="1"/>
    </xf>
    <xf numFmtId="1" fontId="41" fillId="8" borderId="0" xfId="8" applyNumberFormat="1" applyFont="1" applyFill="1" applyBorder="1" applyAlignment="1">
      <alignment horizontal="center" vertical="center" wrapText="1"/>
    </xf>
    <xf numFmtId="0" fontId="2" fillId="8" borderId="0" xfId="8" applyFont="1" applyFill="1" applyBorder="1" applyAlignment="1">
      <alignment horizontal="center" vertical="center"/>
    </xf>
    <xf numFmtId="1" fontId="2" fillId="8" borderId="0" xfId="8" applyNumberFormat="1" applyFont="1" applyFill="1" applyBorder="1" applyAlignment="1">
      <alignment horizontal="center" vertical="center"/>
    </xf>
    <xf numFmtId="1" fontId="29" fillId="8" borderId="0" xfId="8" applyNumberFormat="1" applyFont="1" applyFill="1" applyBorder="1" applyAlignment="1">
      <alignment horizontal="center" vertical="center"/>
    </xf>
    <xf numFmtId="0" fontId="3" fillId="8" borderId="0" xfId="8" applyFont="1" applyFill="1" applyBorder="1" applyAlignment="1" applyProtection="1">
      <alignment horizontal="center" vertical="center"/>
      <protection hidden="1"/>
    </xf>
    <xf numFmtId="0" fontId="20" fillId="8" borderId="0" xfId="8" applyFont="1" applyFill="1" applyBorder="1" applyAlignment="1" applyProtection="1">
      <alignment horizontal="center" vertical="center"/>
      <protection hidden="1"/>
    </xf>
    <xf numFmtId="0" fontId="45" fillId="8" borderId="0" xfId="8" applyFont="1" applyFill="1" applyBorder="1" applyAlignment="1">
      <alignment horizontal="center"/>
    </xf>
    <xf numFmtId="0" fontId="26" fillId="8" borderId="0" xfId="8" applyFill="1" applyBorder="1" applyAlignment="1">
      <alignment horizontal="center"/>
    </xf>
    <xf numFmtId="0" fontId="20" fillId="8" borderId="0" xfId="8" applyFont="1" applyFill="1" applyBorder="1" applyAlignment="1">
      <alignment horizontal="center"/>
    </xf>
    <xf numFmtId="0" fontId="29" fillId="8" borderId="0" xfId="8" applyFont="1" applyFill="1" applyBorder="1" applyAlignment="1">
      <alignment horizontal="center"/>
    </xf>
    <xf numFmtId="0" fontId="40" fillId="9" borderId="3" xfId="8" applyFont="1" applyFill="1" applyBorder="1" applyAlignment="1">
      <alignment horizontal="center" vertical="center"/>
    </xf>
    <xf numFmtId="0" fontId="47" fillId="8" borderId="0" xfId="8" applyFont="1" applyFill="1" applyBorder="1" applyAlignment="1">
      <alignment horizontal="left" vertical="center"/>
    </xf>
    <xf numFmtId="0" fontId="48" fillId="8" borderId="0" xfId="8" applyFont="1" applyFill="1" applyBorder="1" applyAlignment="1">
      <alignment vertical="center" wrapText="1"/>
    </xf>
    <xf numFmtId="1" fontId="49" fillId="8" borderId="0" xfId="8" applyNumberFormat="1" applyFont="1" applyFill="1" applyBorder="1" applyAlignment="1">
      <alignment horizontal="center" vertical="center"/>
    </xf>
    <xf numFmtId="1" fontId="47" fillId="8" borderId="0" xfId="8" applyNumberFormat="1" applyFont="1" applyFill="1" applyBorder="1" applyAlignment="1">
      <alignment horizontal="center" vertical="center" wrapText="1"/>
    </xf>
    <xf numFmtId="0" fontId="50" fillId="8" borderId="0" xfId="8" applyFont="1" applyFill="1" applyBorder="1" applyAlignment="1" applyProtection="1">
      <alignment horizontal="center" vertical="center"/>
      <protection hidden="1"/>
    </xf>
    <xf numFmtId="0" fontId="20" fillId="9" borderId="3" xfId="8" applyFont="1" applyFill="1" applyBorder="1" applyAlignment="1">
      <alignment horizontal="center" vertical="center"/>
    </xf>
    <xf numFmtId="0" fontId="29" fillId="8" borderId="0" xfId="8" applyFont="1" applyFill="1" applyAlignment="1">
      <alignment horizontal="left"/>
    </xf>
    <xf numFmtId="0" fontId="36" fillId="8" borderId="0" xfId="8" applyFont="1" applyFill="1" applyBorder="1" applyAlignment="1">
      <alignment horizontal="center"/>
    </xf>
    <xf numFmtId="1" fontId="51" fillId="8" borderId="0" xfId="8" applyNumberFormat="1" applyFont="1" applyFill="1" applyBorder="1" applyAlignment="1">
      <alignment horizontal="center"/>
    </xf>
    <xf numFmtId="1" fontId="36" fillId="8" borderId="0" xfId="8" applyNumberFormat="1" applyFont="1" applyFill="1" applyBorder="1" applyAlignment="1">
      <alignment horizontal="center"/>
    </xf>
    <xf numFmtId="0" fontId="39" fillId="8" borderId="0" xfId="8" applyFont="1" applyFill="1" applyBorder="1" applyAlignment="1">
      <alignment horizontal="center"/>
    </xf>
    <xf numFmtId="0" fontId="29" fillId="8" borderId="0" xfId="8" applyFont="1" applyFill="1" applyBorder="1"/>
    <xf numFmtId="0" fontId="26" fillId="8" borderId="0" xfId="8" applyFill="1" applyBorder="1"/>
    <xf numFmtId="0" fontId="26" fillId="0" borderId="0" xfId="8" applyFill="1"/>
    <xf numFmtId="0" fontId="30" fillId="0" borderId="0" xfId="8" applyFont="1"/>
    <xf numFmtId="0" fontId="22" fillId="6" borderId="0" xfId="5" applyFont="1" applyFill="1" applyBorder="1" applyAlignment="1">
      <alignment horizontal="center" vertical="center"/>
    </xf>
    <xf numFmtId="0" fontId="22" fillId="8" borderId="21" xfId="9" applyFont="1" applyFill="1" applyBorder="1" applyAlignment="1">
      <alignment horizontal="center" vertical="center"/>
    </xf>
    <xf numFmtId="0" fontId="22" fillId="8" borderId="37" xfId="9" applyFont="1" applyFill="1" applyBorder="1" applyAlignment="1">
      <alignment horizontal="center" vertical="center"/>
    </xf>
    <xf numFmtId="0" fontId="2" fillId="10" borderId="0" xfId="10" applyFill="1" applyAlignment="1">
      <alignment horizontal="center"/>
    </xf>
    <xf numFmtId="0" fontId="2" fillId="0" borderId="0" xfId="4"/>
    <xf numFmtId="0" fontId="2" fillId="0" borderId="0" xfId="1"/>
    <xf numFmtId="0" fontId="20" fillId="10" borderId="0" xfId="10" applyFont="1" applyFill="1" applyAlignment="1">
      <alignment horizontal="center" vertical="center"/>
    </xf>
    <xf numFmtId="0" fontId="2" fillId="10" borderId="0" xfId="10" applyFill="1" applyAlignment="1">
      <alignment horizontal="left"/>
    </xf>
    <xf numFmtId="0" fontId="2" fillId="10" borderId="0" xfId="10" applyFill="1" applyAlignment="1">
      <alignment horizontal="right"/>
    </xf>
    <xf numFmtId="0" fontId="2" fillId="10" borderId="0" xfId="10" applyFill="1"/>
    <xf numFmtId="0" fontId="52" fillId="10" borderId="0" xfId="10" applyFont="1" applyFill="1" applyAlignment="1"/>
    <xf numFmtId="0" fontId="52" fillId="10" borderId="0" xfId="10" applyFont="1" applyFill="1" applyAlignment="1">
      <alignment horizontal="center"/>
    </xf>
    <xf numFmtId="49" fontId="13" fillId="3" borderId="10" xfId="1" applyNumberFormat="1" applyFont="1" applyFill="1" applyBorder="1" applyAlignment="1">
      <alignment horizontal="center" vertical="center"/>
    </xf>
    <xf numFmtId="0" fontId="14" fillId="5" borderId="12" xfId="1" applyFont="1" applyFill="1" applyBorder="1" applyAlignment="1">
      <alignment horizontal="center" vertical="center"/>
    </xf>
    <xf numFmtId="49" fontId="12" fillId="0" borderId="5" xfId="1" applyNumberFormat="1" applyFont="1" applyBorder="1" applyAlignment="1">
      <alignment horizontal="center" vertical="center"/>
    </xf>
    <xf numFmtId="0" fontId="23" fillId="3" borderId="20" xfId="8" applyFont="1" applyFill="1" applyBorder="1" applyAlignment="1">
      <alignment horizontal="left" vertical="center"/>
    </xf>
    <xf numFmtId="0" fontId="22" fillId="8" borderId="20" xfId="8" applyFont="1" applyFill="1" applyBorder="1" applyAlignment="1">
      <alignment horizontal="center" vertical="center"/>
    </xf>
    <xf numFmtId="0" fontId="22" fillId="8" borderId="21" xfId="9" applyFont="1" applyFill="1" applyBorder="1" applyAlignment="1">
      <alignment vertical="center"/>
    </xf>
    <xf numFmtId="49" fontId="12" fillId="3" borderId="4" xfId="1" applyNumberFormat="1" applyFont="1" applyFill="1" applyBorder="1" applyAlignment="1">
      <alignment horizontal="center" vertical="center"/>
    </xf>
    <xf numFmtId="49" fontId="12" fillId="3" borderId="10" xfId="1" applyNumberFormat="1" applyFont="1" applyFill="1" applyBorder="1" applyAlignment="1">
      <alignment horizontal="center" vertical="center"/>
    </xf>
    <xf numFmtId="49" fontId="12" fillId="0" borderId="13" xfId="1" applyNumberFormat="1" applyFont="1" applyBorder="1" applyAlignment="1">
      <alignment horizontal="center" vertical="center"/>
    </xf>
    <xf numFmtId="0" fontId="12" fillId="5" borderId="12" xfId="1" applyFont="1" applyFill="1" applyBorder="1" applyAlignment="1">
      <alignment horizontal="center" vertical="center"/>
    </xf>
    <xf numFmtId="49" fontId="16" fillId="3" borderId="4" xfId="1" applyNumberFormat="1" applyFont="1" applyFill="1" applyBorder="1" applyAlignment="1">
      <alignment horizontal="center" vertical="center"/>
    </xf>
    <xf numFmtId="49" fontId="13" fillId="3" borderId="4" xfId="1" applyNumberFormat="1" applyFont="1" applyFill="1" applyBorder="1" applyAlignment="1">
      <alignment horizontal="center" vertical="center"/>
    </xf>
    <xf numFmtId="1" fontId="29" fillId="3" borderId="21" xfId="8" applyNumberFormat="1" applyFont="1" applyFill="1" applyBorder="1" applyAlignment="1">
      <alignment horizontal="center" vertical="center" wrapText="1"/>
    </xf>
    <xf numFmtId="0" fontId="22" fillId="8" borderId="20" xfId="8" applyFont="1" applyFill="1" applyBorder="1" applyAlignment="1">
      <alignment vertical="center"/>
    </xf>
    <xf numFmtId="0" fontId="22" fillId="6" borderId="21" xfId="8" applyFont="1" applyFill="1" applyBorder="1" applyAlignment="1">
      <alignment vertical="center"/>
    </xf>
    <xf numFmtId="49" fontId="12" fillId="0" borderId="14" xfId="1" applyNumberFormat="1" applyFont="1" applyBorder="1" applyAlignment="1">
      <alignment horizontal="center" vertical="center"/>
    </xf>
    <xf numFmtId="49" fontId="12" fillId="0" borderId="10" xfId="1" applyNumberFormat="1" applyFont="1" applyBorder="1" applyAlignment="1">
      <alignment horizontal="center" vertical="center"/>
    </xf>
    <xf numFmtId="49" fontId="12" fillId="0" borderId="12" xfId="1" applyNumberFormat="1" applyFont="1" applyBorder="1" applyAlignment="1">
      <alignment horizontal="center" vertical="center"/>
    </xf>
    <xf numFmtId="0" fontId="12" fillId="3" borderId="3" xfId="1" applyFont="1" applyFill="1" applyBorder="1" applyAlignment="1">
      <alignment horizontal="center" vertical="center"/>
    </xf>
    <xf numFmtId="0" fontId="53" fillId="0" borderId="0" xfId="10" applyFont="1"/>
    <xf numFmtId="0" fontId="54" fillId="0" borderId="0" xfId="10" applyFont="1" applyBorder="1" applyAlignment="1">
      <alignment horizontal="center"/>
    </xf>
    <xf numFmtId="0" fontId="2" fillId="0" borderId="0" xfId="10"/>
    <xf numFmtId="0" fontId="2" fillId="0" borderId="0" xfId="10" applyAlignment="1">
      <alignment horizontal="right"/>
    </xf>
    <xf numFmtId="0" fontId="2" fillId="0" borderId="0" xfId="10" applyAlignment="1">
      <alignment horizontal="center"/>
    </xf>
    <xf numFmtId="0" fontId="2" fillId="0" borderId="0" xfId="10" applyAlignment="1">
      <alignment horizontal="left"/>
    </xf>
    <xf numFmtId="0" fontId="56" fillId="11" borderId="9" xfId="11" applyFont="1" applyBorder="1" applyAlignment="1">
      <alignment horizontal="center"/>
    </xf>
    <xf numFmtId="0" fontId="57" fillId="11" borderId="11" xfId="11" applyFont="1" applyBorder="1" applyAlignment="1">
      <alignment horizontal="center"/>
    </xf>
    <xf numFmtId="0" fontId="58" fillId="11" borderId="9" xfId="11" applyFont="1" applyBorder="1" applyAlignment="1">
      <alignment horizontal="center"/>
    </xf>
    <xf numFmtId="0" fontId="57" fillId="11" borderId="3" xfId="11" applyFont="1" applyBorder="1" applyAlignment="1">
      <alignment horizontal="center"/>
    </xf>
    <xf numFmtId="0" fontId="57" fillId="11" borderId="25" xfId="11" applyFont="1" applyBorder="1" applyAlignment="1">
      <alignment horizontal="center"/>
    </xf>
    <xf numFmtId="0" fontId="59" fillId="2" borderId="13" xfId="10" applyFont="1" applyFill="1" applyBorder="1" applyAlignment="1">
      <alignment horizontal="center" vertical="center"/>
    </xf>
    <xf numFmtId="0" fontId="40" fillId="3" borderId="25" xfId="3" applyFont="1" applyFill="1" applyBorder="1" applyAlignment="1" applyProtection="1">
      <alignment horizontal="center" vertical="center"/>
      <protection locked="0"/>
    </xf>
    <xf numFmtId="0" fontId="60" fillId="12" borderId="11" xfId="10" applyFont="1" applyFill="1" applyBorder="1" applyAlignment="1"/>
    <xf numFmtId="0" fontId="60" fillId="12" borderId="0" xfId="10" applyFont="1" applyFill="1" applyBorder="1" applyAlignment="1">
      <alignment horizontal="center"/>
    </xf>
    <xf numFmtId="0" fontId="60" fillId="12" borderId="14" xfId="10" applyFont="1" applyFill="1" applyBorder="1" applyAlignment="1">
      <alignment horizontal="left"/>
    </xf>
    <xf numFmtId="0" fontId="61" fillId="0" borderId="10" xfId="10" applyFont="1" applyBorder="1" applyAlignment="1"/>
    <xf numFmtId="0" fontId="61" fillId="0" borderId="11" xfId="10" applyFont="1" applyBorder="1" applyAlignment="1">
      <alignment horizontal="center"/>
    </xf>
    <xf numFmtId="0" fontId="61" fillId="0" borderId="11" xfId="10" applyFont="1" applyBorder="1" applyAlignment="1">
      <alignment horizontal="left"/>
    </xf>
    <xf numFmtId="0" fontId="62" fillId="0" borderId="10" xfId="10" applyFont="1" applyBorder="1" applyAlignment="1"/>
    <xf numFmtId="0" fontId="62" fillId="0" borderId="12" xfId="10" applyFont="1" applyBorder="1" applyAlignment="1">
      <alignment horizontal="left"/>
    </xf>
    <xf numFmtId="0" fontId="63" fillId="0" borderId="10" xfId="10" applyFont="1" applyBorder="1" applyAlignment="1"/>
    <xf numFmtId="0" fontId="63" fillId="0" borderId="11" xfId="10" applyFont="1" applyBorder="1" applyAlignment="1">
      <alignment horizontal="center"/>
    </xf>
    <xf numFmtId="0" fontId="63" fillId="0" borderId="12" xfId="10" applyFont="1" applyBorder="1" applyAlignment="1">
      <alignment horizontal="left"/>
    </xf>
    <xf numFmtId="0" fontId="61" fillId="0" borderId="12" xfId="10" applyFont="1" applyBorder="1" applyAlignment="1">
      <alignment horizontal="left"/>
    </xf>
    <xf numFmtId="0" fontId="62" fillId="0" borderId="11" xfId="10" applyFont="1" applyBorder="1" applyAlignment="1">
      <alignment horizontal="right"/>
    </xf>
    <xf numFmtId="0" fontId="62" fillId="0" borderId="11" xfId="10" applyFont="1" applyBorder="1" applyAlignment="1">
      <alignment horizontal="center"/>
    </xf>
    <xf numFmtId="0" fontId="62" fillId="0" borderId="11" xfId="10" applyFont="1" applyBorder="1" applyAlignment="1">
      <alignment horizontal="left"/>
    </xf>
    <xf numFmtId="0" fontId="59" fillId="2" borderId="15" xfId="10" applyFont="1" applyFill="1" applyBorder="1" applyAlignment="1">
      <alignment horizontal="center" vertical="center"/>
    </xf>
    <xf numFmtId="0" fontId="40" fillId="2" borderId="49" xfId="3" applyFont="1" applyFill="1" applyBorder="1" applyAlignment="1" applyProtection="1">
      <alignment horizontal="center" vertical="center"/>
      <protection locked="0"/>
    </xf>
    <xf numFmtId="0" fontId="60" fillId="12" borderId="16" xfId="10" applyFont="1" applyFill="1" applyBorder="1" applyAlignment="1"/>
    <xf numFmtId="0" fontId="60" fillId="12" borderId="16" xfId="10" applyFont="1" applyFill="1" applyBorder="1" applyAlignment="1">
      <alignment horizontal="center"/>
    </xf>
    <xf numFmtId="0" fontId="60" fillId="12" borderId="17" xfId="10" applyFont="1" applyFill="1" applyBorder="1" applyAlignment="1">
      <alignment horizontal="left"/>
    </xf>
    <xf numFmtId="0" fontId="61" fillId="0" borderId="15" xfId="10" applyFont="1" applyBorder="1" applyAlignment="1"/>
    <xf numFmtId="0" fontId="61" fillId="0" borderId="16" xfId="10" applyFont="1" applyBorder="1" applyAlignment="1">
      <alignment horizontal="center"/>
    </xf>
    <xf numFmtId="0" fontId="61" fillId="0" borderId="16" xfId="10" applyFont="1" applyBorder="1" applyAlignment="1">
      <alignment horizontal="left"/>
    </xf>
    <xf numFmtId="0" fontId="62" fillId="0" borderId="16" xfId="10" applyFont="1" applyBorder="1" applyAlignment="1">
      <alignment horizontal="left"/>
    </xf>
    <xf numFmtId="0" fontId="62" fillId="0" borderId="17" xfId="10" applyFont="1" applyBorder="1" applyAlignment="1">
      <alignment horizontal="left"/>
    </xf>
    <xf numFmtId="0" fontId="63" fillId="0" borderId="15" xfId="10" applyFont="1" applyBorder="1" applyAlignment="1"/>
    <xf numFmtId="0" fontId="63" fillId="0" borderId="16" xfId="10" applyFont="1" applyBorder="1" applyAlignment="1">
      <alignment horizontal="center"/>
    </xf>
    <xf numFmtId="0" fontId="63" fillId="0" borderId="17" xfId="10" applyFont="1" applyBorder="1" applyAlignment="1">
      <alignment horizontal="left"/>
    </xf>
    <xf numFmtId="0" fontId="61" fillId="0" borderId="17" xfId="10" applyFont="1" applyBorder="1" applyAlignment="1">
      <alignment horizontal="left"/>
    </xf>
    <xf numFmtId="0" fontId="62" fillId="0" borderId="16" xfId="10" applyFont="1" applyBorder="1" applyAlignment="1">
      <alignment horizontal="right"/>
    </xf>
    <xf numFmtId="0" fontId="62" fillId="0" borderId="16" xfId="10" applyFont="1" applyBorder="1" applyAlignment="1">
      <alignment horizontal="center"/>
    </xf>
    <xf numFmtId="0" fontId="59" fillId="6" borderId="52" xfId="10" applyFont="1" applyFill="1" applyBorder="1" applyAlignment="1">
      <alignment horizontal="center" vertical="center"/>
    </xf>
    <xf numFmtId="0" fontId="61" fillId="0" borderId="0" xfId="10" applyFont="1" applyBorder="1" applyAlignment="1">
      <alignment horizontal="center"/>
    </xf>
    <xf numFmtId="0" fontId="61" fillId="0" borderId="14" xfId="10" applyFont="1" applyBorder="1" applyAlignment="1">
      <alignment horizontal="left"/>
    </xf>
    <xf numFmtId="0" fontId="60" fillId="12" borderId="0" xfId="10" applyFont="1" applyFill="1" applyAlignment="1"/>
    <xf numFmtId="0" fontId="60" fillId="12" borderId="0" xfId="10" applyFont="1" applyFill="1" applyAlignment="1">
      <alignment horizontal="center"/>
    </xf>
    <xf numFmtId="0" fontId="60" fillId="12" borderId="0" xfId="10" applyFont="1" applyFill="1" applyAlignment="1">
      <alignment horizontal="left"/>
    </xf>
    <xf numFmtId="0" fontId="61" fillId="0" borderId="13" xfId="10" applyFont="1" applyBorder="1" applyAlignment="1"/>
    <xf numFmtId="0" fontId="61" fillId="0" borderId="0" xfId="10" applyFont="1" applyBorder="1" applyAlignment="1">
      <alignment horizontal="left"/>
    </xf>
    <xf numFmtId="0" fontId="63" fillId="0" borderId="13" xfId="10" applyFont="1" applyBorder="1" applyAlignment="1"/>
    <xf numFmtId="0" fontId="63" fillId="0" borderId="0" xfId="10" applyFont="1" applyBorder="1" applyAlignment="1">
      <alignment horizontal="left"/>
    </xf>
    <xf numFmtId="0" fontId="63" fillId="0" borderId="14" xfId="10" applyFont="1" applyBorder="1" applyAlignment="1">
      <alignment horizontal="left"/>
    </xf>
    <xf numFmtId="0" fontId="67" fillId="0" borderId="10" xfId="10" applyFont="1" applyBorder="1" applyAlignment="1"/>
    <xf numFmtId="0" fontId="63" fillId="0" borderId="13" xfId="10" applyFont="1" applyBorder="1" applyAlignment="1">
      <alignment horizontal="right"/>
    </xf>
    <xf numFmtId="0" fontId="63" fillId="0" borderId="0" xfId="10" applyFont="1" applyBorder="1" applyAlignment="1">
      <alignment horizontal="center"/>
    </xf>
    <xf numFmtId="49" fontId="65" fillId="13" borderId="11" xfId="10" applyNumberFormat="1" applyFont="1" applyFill="1" applyBorder="1" applyAlignment="1">
      <alignment horizontal="center" vertical="center"/>
    </xf>
    <xf numFmtId="0" fontId="59" fillId="6" borderId="49" xfId="10" applyFont="1" applyFill="1" applyBorder="1" applyAlignment="1">
      <alignment horizontal="center" vertical="center"/>
    </xf>
    <xf numFmtId="0" fontId="62" fillId="0" borderId="15" xfId="10" applyFont="1" applyBorder="1" applyAlignment="1"/>
    <xf numFmtId="0" fontId="63" fillId="0" borderId="15" xfId="10" applyFont="1" applyBorder="1" applyAlignment="1">
      <alignment horizontal="right"/>
    </xf>
    <xf numFmtId="49" fontId="65" fillId="13" borderId="16" xfId="10" applyNumberFormat="1" applyFont="1" applyFill="1" applyBorder="1" applyAlignment="1">
      <alignment horizontal="center" vertical="center"/>
    </xf>
    <xf numFmtId="0" fontId="63" fillId="0" borderId="11" xfId="10" applyFont="1" applyBorder="1" applyAlignment="1"/>
    <xf numFmtId="0" fontId="60" fillId="12" borderId="10" xfId="10" applyFont="1" applyFill="1" applyBorder="1" applyAlignment="1"/>
    <xf numFmtId="0" fontId="60" fillId="12" borderId="11" xfId="10" applyFont="1" applyFill="1" applyBorder="1" applyAlignment="1">
      <alignment horizontal="center"/>
    </xf>
    <xf numFmtId="0" fontId="60" fillId="12" borderId="12" xfId="10" applyFont="1" applyFill="1" applyBorder="1" applyAlignment="1">
      <alignment horizontal="left"/>
    </xf>
    <xf numFmtId="49" fontId="65" fillId="13" borderId="0" xfId="10" applyNumberFormat="1" applyFont="1" applyFill="1" applyBorder="1" applyAlignment="1">
      <alignment horizontal="center" vertical="center"/>
    </xf>
    <xf numFmtId="0" fontId="63" fillId="0" borderId="16" xfId="10" applyFont="1" applyBorder="1" applyAlignment="1"/>
    <xf numFmtId="0" fontId="60" fillId="12" borderId="15" xfId="10" applyFont="1" applyFill="1" applyBorder="1" applyAlignment="1"/>
    <xf numFmtId="0" fontId="62" fillId="0" borderId="13" xfId="10" applyFont="1" applyBorder="1" applyAlignment="1"/>
    <xf numFmtId="0" fontId="62" fillId="0" borderId="0" xfId="10" applyFont="1" applyBorder="1" applyAlignment="1">
      <alignment horizontal="center"/>
    </xf>
    <xf numFmtId="0" fontId="62" fillId="0" borderId="14" xfId="10" applyFont="1" applyBorder="1" applyAlignment="1">
      <alignment horizontal="left"/>
    </xf>
    <xf numFmtId="0" fontId="61" fillId="0" borderId="0" xfId="10" applyFont="1" applyAlignment="1"/>
    <xf numFmtId="0" fontId="61" fillId="0" borderId="0" xfId="10" applyFont="1" applyAlignment="1">
      <alignment horizontal="center"/>
    </xf>
    <xf numFmtId="0" fontId="61" fillId="0" borderId="0" xfId="10" applyFont="1" applyAlignment="1">
      <alignment horizontal="left"/>
    </xf>
    <xf numFmtId="0" fontId="62" fillId="0" borderId="13" xfId="10" applyFont="1" applyBorder="1" applyAlignment="1">
      <alignment horizontal="right"/>
    </xf>
    <xf numFmtId="0" fontId="60" fillId="12" borderId="11" xfId="10" applyFont="1" applyFill="1" applyBorder="1" applyAlignment="1">
      <alignment horizontal="left"/>
    </xf>
    <xf numFmtId="0" fontId="62" fillId="0" borderId="11" xfId="10" applyFont="1" applyBorder="1" applyAlignment="1"/>
    <xf numFmtId="0" fontId="60" fillId="12" borderId="16" xfId="10" applyFont="1" applyFill="1" applyBorder="1" applyAlignment="1">
      <alignment horizontal="left"/>
    </xf>
    <xf numFmtId="0" fontId="62" fillId="0" borderId="16" xfId="10" applyFont="1" applyBorder="1" applyAlignment="1"/>
    <xf numFmtId="0" fontId="61" fillId="0" borderId="11" xfId="10" applyFont="1" applyBorder="1" applyAlignment="1">
      <alignment horizontal="right"/>
    </xf>
    <xf numFmtId="0" fontId="61" fillId="0" borderId="16" xfId="10" applyFont="1" applyBorder="1" applyAlignment="1">
      <alignment horizontal="right"/>
    </xf>
    <xf numFmtId="49" fontId="61" fillId="0" borderId="13" xfId="10" applyNumberFormat="1" applyFont="1" applyBorder="1" applyAlignment="1"/>
    <xf numFmtId="0" fontId="59" fillId="2" borderId="52" xfId="10" applyFont="1" applyFill="1" applyBorder="1" applyAlignment="1">
      <alignment horizontal="center" vertical="center"/>
    </xf>
    <xf numFmtId="0" fontId="63" fillId="0" borderId="11" xfId="10" applyFont="1" applyBorder="1" applyAlignment="1">
      <alignment horizontal="left"/>
    </xf>
    <xf numFmtId="0" fontId="63" fillId="0" borderId="16" xfId="10" applyFont="1" applyBorder="1" applyAlignment="1">
      <alignment horizontal="left"/>
    </xf>
    <xf numFmtId="0" fontId="61" fillId="0" borderId="13" xfId="10" applyFont="1" applyBorder="1" applyAlignment="1">
      <alignment horizontal="right"/>
    </xf>
    <xf numFmtId="0" fontId="61" fillId="0" borderId="15" xfId="10" applyFont="1" applyBorder="1" applyAlignment="1">
      <alignment horizontal="right"/>
    </xf>
    <xf numFmtId="0" fontId="40" fillId="3" borderId="0" xfId="3" applyFont="1" applyFill="1" applyBorder="1" applyAlignment="1" applyProtection="1">
      <alignment horizontal="center" vertical="center"/>
      <protection locked="0"/>
    </xf>
    <xf numFmtId="0" fontId="62" fillId="0" borderId="10" xfId="10" applyFont="1" applyBorder="1" applyAlignment="1">
      <alignment horizontal="right"/>
    </xf>
    <xf numFmtId="0" fontId="60" fillId="12" borderId="13" xfId="10" applyFont="1" applyFill="1" applyBorder="1" applyAlignment="1">
      <alignment horizontal="left"/>
    </xf>
    <xf numFmtId="0" fontId="60" fillId="12" borderId="0" xfId="10" applyFont="1" applyFill="1" applyBorder="1" applyAlignment="1">
      <alignment horizontal="left"/>
    </xf>
    <xf numFmtId="0" fontId="40" fillId="2" borderId="0" xfId="3" applyFont="1" applyFill="1" applyBorder="1" applyAlignment="1" applyProtection="1">
      <alignment horizontal="center" vertical="center"/>
      <protection locked="0"/>
    </xf>
    <xf numFmtId="0" fontId="62" fillId="0" borderId="15" xfId="10" applyFont="1" applyBorder="1" applyAlignment="1">
      <alignment horizontal="right"/>
    </xf>
    <xf numFmtId="0" fontId="59" fillId="2" borderId="25" xfId="10" applyFont="1" applyFill="1" applyBorder="1" applyAlignment="1">
      <alignment horizontal="center" vertical="center"/>
    </xf>
    <xf numFmtId="0" fontId="61" fillId="0" borderId="11" xfId="10" applyFont="1" applyBorder="1" applyAlignment="1"/>
    <xf numFmtId="0" fontId="60" fillId="12" borderId="13" xfId="10" applyFont="1" applyFill="1" applyBorder="1" applyAlignment="1"/>
    <xf numFmtId="0" fontId="59" fillId="2" borderId="49" xfId="10" applyFont="1" applyFill="1" applyBorder="1" applyAlignment="1">
      <alignment horizontal="center" vertical="center"/>
    </xf>
    <xf numFmtId="0" fontId="59" fillId="2" borderId="10" xfId="10" applyFont="1" applyFill="1" applyBorder="1" applyAlignment="1">
      <alignment horizontal="center" vertical="center"/>
    </xf>
    <xf numFmtId="0" fontId="61" fillId="0" borderId="16" xfId="10" applyFont="1" applyBorder="1" applyAlignment="1"/>
    <xf numFmtId="0" fontId="40" fillId="3" borderId="52" xfId="3" applyFont="1" applyFill="1" applyBorder="1" applyAlignment="1" applyProtection="1">
      <alignment horizontal="center" vertical="center"/>
      <protection locked="0"/>
    </xf>
    <xf numFmtId="0" fontId="40" fillId="2" borderId="52" xfId="3" applyFont="1" applyFill="1" applyBorder="1" applyAlignment="1" applyProtection="1">
      <alignment horizontal="center" vertical="center"/>
      <protection locked="0"/>
    </xf>
    <xf numFmtId="0" fontId="71" fillId="0" borderId="11" xfId="10" applyFont="1" applyBorder="1"/>
    <xf numFmtId="0" fontId="63" fillId="0" borderId="15" xfId="10" applyFont="1" applyBorder="1" applyAlignment="1">
      <alignment horizontal="left"/>
    </xf>
    <xf numFmtId="0" fontId="63" fillId="0" borderId="10" xfId="10" applyFont="1" applyFill="1" applyBorder="1" applyAlignment="1"/>
    <xf numFmtId="0" fontId="63" fillId="0" borderId="11" xfId="10" applyFont="1" applyFill="1" applyBorder="1" applyAlignment="1">
      <alignment horizontal="center"/>
    </xf>
    <xf numFmtId="0" fontId="63" fillId="0" borderId="12" xfId="10" applyFont="1" applyFill="1" applyBorder="1" applyAlignment="1">
      <alignment horizontal="left"/>
    </xf>
    <xf numFmtId="0" fontId="63" fillId="0" borderId="15" xfId="10" applyFont="1" applyFill="1" applyBorder="1" applyAlignment="1"/>
    <xf numFmtId="0" fontId="63" fillId="0" borderId="16" xfId="10" applyFont="1" applyFill="1" applyBorder="1" applyAlignment="1">
      <alignment horizontal="center"/>
    </xf>
    <xf numFmtId="0" fontId="63" fillId="0" borderId="17" xfId="10" applyFont="1" applyFill="1" applyBorder="1" applyAlignment="1">
      <alignment horizontal="left"/>
    </xf>
    <xf numFmtId="0" fontId="71" fillId="0" borderId="0" xfId="10" applyFont="1"/>
    <xf numFmtId="0" fontId="71" fillId="0" borderId="0" xfId="10" applyFont="1" applyAlignment="1">
      <alignment horizontal="right"/>
    </xf>
    <xf numFmtId="0" fontId="63" fillId="0" borderId="0" xfId="10" applyFont="1" applyAlignment="1"/>
    <xf numFmtId="0" fontId="63" fillId="0" borderId="0" xfId="10" applyFont="1" applyAlignment="1">
      <alignment horizontal="center"/>
    </xf>
    <xf numFmtId="0" fontId="63" fillId="0" borderId="0" xfId="10" applyFont="1" applyAlignment="1">
      <alignment horizontal="left"/>
    </xf>
    <xf numFmtId="0" fontId="63" fillId="0" borderId="11" xfId="10" applyFont="1" applyBorder="1" applyAlignment="1">
      <alignment horizontal="right"/>
    </xf>
    <xf numFmtId="0" fontId="63" fillId="0" borderId="16" xfId="10" applyFont="1" applyBorder="1" applyAlignment="1">
      <alignment horizontal="right"/>
    </xf>
    <xf numFmtId="49" fontId="63" fillId="0" borderId="13" xfId="10" applyNumberFormat="1" applyFont="1" applyBorder="1" applyAlignment="1"/>
    <xf numFmtId="0" fontId="62" fillId="0" borderId="0" xfId="10" applyFont="1" applyBorder="1" applyAlignment="1"/>
    <xf numFmtId="0" fontId="20" fillId="2" borderId="0" xfId="10" applyFont="1" applyFill="1" applyAlignment="1">
      <alignment horizontal="center" vertical="center"/>
    </xf>
    <xf numFmtId="0" fontId="2" fillId="2" borderId="0" xfId="10" applyFill="1" applyAlignment="1">
      <alignment horizontal="center"/>
    </xf>
    <xf numFmtId="0" fontId="2" fillId="2" borderId="0" xfId="10" applyFill="1" applyAlignment="1">
      <alignment horizontal="left"/>
    </xf>
    <xf numFmtId="0" fontId="2" fillId="2" borderId="0" xfId="10" applyFill="1" applyAlignment="1">
      <alignment horizontal="right"/>
    </xf>
    <xf numFmtId="0" fontId="2" fillId="2" borderId="0" xfId="10" applyFill="1"/>
    <xf numFmtId="0" fontId="52" fillId="2" borderId="0" xfId="10" applyFont="1" applyFill="1" applyAlignment="1"/>
    <xf numFmtId="0" fontId="10" fillId="2" borderId="3" xfId="4" applyFont="1" applyFill="1" applyBorder="1" applyAlignment="1">
      <alignment horizontal="center" vertical="center"/>
    </xf>
    <xf numFmtId="49" fontId="15" fillId="0" borderId="13" xfId="1" applyNumberFormat="1" applyFont="1" applyBorder="1" applyAlignment="1">
      <alignment horizontal="center" vertical="center"/>
    </xf>
    <xf numFmtId="49" fontId="15" fillId="0" borderId="10" xfId="1" applyNumberFormat="1" applyFont="1" applyBorder="1" applyAlignment="1">
      <alignment horizontal="center" vertical="center"/>
    </xf>
    <xf numFmtId="0" fontId="14" fillId="2" borderId="12" xfId="1" applyFont="1" applyFill="1" applyBorder="1" applyAlignment="1">
      <alignment horizontal="center" vertical="center"/>
    </xf>
    <xf numFmtId="1" fontId="29" fillId="3" borderId="39" xfId="8" applyNumberFormat="1" applyFont="1" applyFill="1" applyBorder="1" applyAlignment="1">
      <alignment horizontal="center" vertical="center" wrapText="1"/>
    </xf>
    <xf numFmtId="0" fontId="40" fillId="8" borderId="0" xfId="8" applyFont="1" applyFill="1" applyBorder="1" applyAlignment="1">
      <alignment horizontal="center" vertical="center"/>
    </xf>
    <xf numFmtId="0" fontId="72" fillId="8" borderId="0" xfId="8" applyFont="1" applyFill="1" applyBorder="1" applyAlignment="1">
      <alignment horizontal="center" vertical="center"/>
    </xf>
    <xf numFmtId="0" fontId="73" fillId="8" borderId="0" xfId="8" applyFont="1" applyFill="1" applyBorder="1" applyAlignment="1"/>
    <xf numFmtId="0" fontId="22" fillId="6" borderId="28" xfId="8" applyFont="1" applyFill="1" applyBorder="1" applyAlignment="1">
      <alignment horizontal="center" vertical="center"/>
    </xf>
    <xf numFmtId="0" fontId="22" fillId="6" borderId="21" xfId="8" applyFont="1" applyFill="1" applyBorder="1" applyAlignment="1">
      <alignment horizontal="center" vertical="center"/>
    </xf>
    <xf numFmtId="0" fontId="58" fillId="11" borderId="9" xfId="11" applyFont="1" applyBorder="1" applyAlignment="1">
      <alignment horizontal="center"/>
    </xf>
    <xf numFmtId="0" fontId="57" fillId="11" borderId="9" xfId="11" applyFont="1" applyBorder="1" applyAlignment="1">
      <alignment horizontal="center"/>
    </xf>
    <xf numFmtId="1" fontId="29" fillId="14" borderId="21" xfId="8" applyNumberFormat="1" applyFont="1" applyFill="1" applyBorder="1" applyAlignment="1">
      <alignment horizontal="center" vertical="center" wrapText="1"/>
    </xf>
    <xf numFmtId="0" fontId="74" fillId="11" borderId="9" xfId="11" applyFont="1" applyBorder="1" applyAlignment="1">
      <alignment horizontal="center"/>
    </xf>
    <xf numFmtId="0" fontId="75" fillId="0" borderId="3" xfId="10" applyFont="1" applyFill="1" applyBorder="1" applyAlignment="1">
      <alignment horizontal="center"/>
    </xf>
    <xf numFmtId="0" fontId="20" fillId="16" borderId="3" xfId="10" applyFont="1" applyFill="1" applyBorder="1" applyAlignment="1">
      <alignment horizontal="center"/>
    </xf>
    <xf numFmtId="0" fontId="80" fillId="2" borderId="0" xfId="10" applyFont="1" applyFill="1" applyBorder="1" applyAlignment="1"/>
    <xf numFmtId="0" fontId="80" fillId="2" borderId="0" xfId="10" applyFont="1" applyFill="1" applyBorder="1" applyAlignment="1">
      <alignment horizontal="center"/>
    </xf>
    <xf numFmtId="0" fontId="80" fillId="2" borderId="0" xfId="10" applyFont="1" applyFill="1" applyBorder="1" applyAlignment="1">
      <alignment horizontal="left"/>
    </xf>
    <xf numFmtId="0" fontId="80" fillId="2" borderId="13" xfId="10" applyFont="1" applyFill="1" applyBorder="1" applyAlignment="1"/>
    <xf numFmtId="0" fontId="80" fillId="2" borderId="14" xfId="10" applyFont="1" applyFill="1" applyBorder="1" applyAlignment="1">
      <alignment horizontal="left"/>
    </xf>
    <xf numFmtId="0" fontId="80" fillId="2" borderId="10" xfId="10" applyFont="1" applyFill="1" applyBorder="1" applyAlignment="1"/>
    <xf numFmtId="0" fontId="80" fillId="2" borderId="11" xfId="10" applyFont="1" applyFill="1" applyBorder="1" applyAlignment="1">
      <alignment horizontal="left"/>
    </xf>
    <xf numFmtId="0" fontId="80" fillId="2" borderId="12" xfId="10" applyFont="1" applyFill="1" applyBorder="1" applyAlignment="1">
      <alignment horizontal="left"/>
    </xf>
    <xf numFmtId="0" fontId="80" fillId="2" borderId="13" xfId="10" applyFont="1" applyFill="1" applyBorder="1" applyAlignment="1">
      <alignment horizontal="right"/>
    </xf>
    <xf numFmtId="49" fontId="2" fillId="0" borderId="0" xfId="3" applyNumberFormat="1"/>
    <xf numFmtId="0" fontId="80" fillId="2" borderId="16" xfId="10" applyFont="1" applyFill="1" applyBorder="1" applyAlignment="1"/>
    <xf numFmtId="0" fontId="80" fillId="2" borderId="16" xfId="10" applyFont="1" applyFill="1" applyBorder="1" applyAlignment="1">
      <alignment horizontal="center"/>
    </xf>
    <xf numFmtId="0" fontId="80" fillId="2" borderId="16" xfId="10" applyFont="1" applyFill="1" applyBorder="1" applyAlignment="1">
      <alignment horizontal="left"/>
    </xf>
    <xf numFmtId="0" fontId="80" fillId="2" borderId="15" xfId="10" applyFont="1" applyFill="1" applyBorder="1" applyAlignment="1"/>
    <xf numFmtId="0" fontId="80" fillId="2" borderId="17" xfId="10" applyFont="1" applyFill="1" applyBorder="1" applyAlignment="1">
      <alignment horizontal="left"/>
    </xf>
    <xf numFmtId="0" fontId="80" fillId="2" borderId="15" xfId="10" applyFont="1" applyFill="1" applyBorder="1" applyAlignment="1">
      <alignment horizontal="right"/>
    </xf>
    <xf numFmtId="0" fontId="80" fillId="2" borderId="0" xfId="10" applyFont="1" applyFill="1" applyAlignment="1"/>
    <xf numFmtId="0" fontId="80" fillId="2" borderId="0" xfId="10" applyFont="1" applyFill="1" applyAlignment="1">
      <alignment horizontal="center"/>
    </xf>
    <xf numFmtId="0" fontId="80" fillId="2" borderId="0" xfId="10" applyFont="1" applyFill="1" applyAlignment="1">
      <alignment horizontal="left"/>
    </xf>
    <xf numFmtId="0" fontId="80" fillId="2" borderId="13" xfId="10" applyFont="1" applyFill="1" applyBorder="1" applyAlignment="1">
      <alignment horizontal="left"/>
    </xf>
    <xf numFmtId="0" fontId="79" fillId="0" borderId="49" xfId="3" applyFont="1" applyBorder="1" applyAlignment="1">
      <alignment horizontal="center" vertical="center" wrapText="1"/>
    </xf>
    <xf numFmtId="0" fontId="80" fillId="2" borderId="11" xfId="10" applyFont="1" applyFill="1" applyBorder="1" applyAlignment="1"/>
    <xf numFmtId="0" fontId="80" fillId="2" borderId="11" xfId="10" applyFont="1" applyFill="1" applyBorder="1" applyAlignment="1">
      <alignment horizontal="center"/>
    </xf>
    <xf numFmtId="0" fontId="80" fillId="2" borderId="10" xfId="10" applyFont="1" applyFill="1" applyBorder="1" applyAlignment="1">
      <alignment horizontal="right"/>
    </xf>
    <xf numFmtId="0" fontId="2" fillId="2" borderId="10" xfId="10" applyFill="1" applyBorder="1" applyAlignment="1">
      <alignment horizontal="right"/>
    </xf>
    <xf numFmtId="0" fontId="60" fillId="2" borderId="13" xfId="10" applyFont="1" applyFill="1" applyBorder="1" applyAlignment="1">
      <alignment horizontal="left"/>
    </xf>
    <xf numFmtId="0" fontId="60" fillId="2" borderId="0" xfId="10" applyFont="1" applyFill="1" applyBorder="1" applyAlignment="1">
      <alignment horizontal="left"/>
    </xf>
    <xf numFmtId="0" fontId="60" fillId="2" borderId="15" xfId="10" applyFont="1" applyFill="1" applyBorder="1" applyAlignment="1">
      <alignment horizontal="left"/>
    </xf>
    <xf numFmtId="0" fontId="60" fillId="2" borderId="16" xfId="10" applyFont="1" applyFill="1" applyBorder="1" applyAlignment="1">
      <alignment horizontal="left"/>
    </xf>
    <xf numFmtId="0" fontId="80" fillId="2" borderId="16" xfId="10" applyFont="1" applyFill="1" applyBorder="1" applyAlignment="1">
      <alignment horizontal="right"/>
    </xf>
    <xf numFmtId="0" fontId="80" fillId="2" borderId="11" xfId="10" applyFont="1" applyFill="1" applyBorder="1" applyAlignment="1">
      <alignment horizontal="right"/>
    </xf>
    <xf numFmtId="0" fontId="79" fillId="3" borderId="25" xfId="3" applyFont="1" applyFill="1" applyBorder="1" applyAlignment="1">
      <alignment horizontal="center"/>
    </xf>
    <xf numFmtId="0" fontId="79" fillId="2" borderId="49" xfId="3" applyFont="1" applyFill="1" applyBorder="1" applyAlignment="1">
      <alignment horizontal="center" vertical="center" wrapText="1"/>
    </xf>
    <xf numFmtId="0" fontId="60" fillId="18" borderId="11" xfId="10" applyFont="1" applyFill="1" applyBorder="1" applyAlignment="1"/>
    <xf numFmtId="0" fontId="60" fillId="18" borderId="0" xfId="10" applyFont="1" applyFill="1" applyBorder="1" applyAlignment="1">
      <alignment horizontal="center"/>
    </xf>
    <xf numFmtId="0" fontId="60" fillId="18" borderId="14" xfId="10" applyFont="1" applyFill="1" applyBorder="1" applyAlignment="1">
      <alignment horizontal="left"/>
    </xf>
    <xf numFmtId="0" fontId="60" fillId="18" borderId="16" xfId="10" applyFont="1" applyFill="1" applyBorder="1" applyAlignment="1"/>
    <xf numFmtId="0" fontId="60" fillId="18" borderId="16" xfId="10" applyFont="1" applyFill="1" applyBorder="1" applyAlignment="1">
      <alignment horizontal="center"/>
    </xf>
    <xf numFmtId="0" fontId="60" fillId="18" borderId="17" xfId="10" applyFont="1" applyFill="1" applyBorder="1" applyAlignment="1">
      <alignment horizontal="left"/>
    </xf>
    <xf numFmtId="0" fontId="60" fillId="18" borderId="10" xfId="10" applyFont="1" applyFill="1" applyBorder="1" applyAlignment="1"/>
    <xf numFmtId="0" fontId="60" fillId="18" borderId="11" xfId="10" applyFont="1" applyFill="1" applyBorder="1" applyAlignment="1">
      <alignment horizontal="center"/>
    </xf>
    <xf numFmtId="0" fontId="60" fillId="18" borderId="12" xfId="10" applyFont="1" applyFill="1" applyBorder="1" applyAlignment="1">
      <alignment horizontal="left"/>
    </xf>
    <xf numFmtId="0" fontId="60" fillId="18" borderId="15" xfId="10" applyFont="1" applyFill="1" applyBorder="1" applyAlignment="1"/>
    <xf numFmtId="0" fontId="54" fillId="0" borderId="0" xfId="10" applyFont="1" applyBorder="1" applyAlignment="1"/>
    <xf numFmtId="0" fontId="27" fillId="8" borderId="0" xfId="1" applyFont="1" applyFill="1" applyAlignment="1">
      <alignment horizontal="center"/>
    </xf>
    <xf numFmtId="0" fontId="61" fillId="2" borderId="0" xfId="10" applyFont="1" applyFill="1" applyBorder="1" applyAlignment="1"/>
    <xf numFmtId="0" fontId="61" fillId="2" borderId="0" xfId="10" applyFont="1" applyFill="1" applyBorder="1" applyAlignment="1">
      <alignment horizontal="center"/>
    </xf>
    <xf numFmtId="0" fontId="61" fillId="2" borderId="0" xfId="10" applyFont="1" applyFill="1" applyBorder="1" applyAlignment="1">
      <alignment horizontal="left"/>
    </xf>
    <xf numFmtId="0" fontId="61" fillId="2" borderId="16" xfId="10" applyFont="1" applyFill="1" applyBorder="1" applyAlignment="1"/>
    <xf numFmtId="0" fontId="61" fillId="2" borderId="16" xfId="10" applyFont="1" applyFill="1" applyBorder="1" applyAlignment="1">
      <alignment horizontal="center"/>
    </xf>
    <xf numFmtId="0" fontId="61" fillId="2" borderId="16" xfId="10" applyFont="1" applyFill="1" applyBorder="1" applyAlignment="1">
      <alignment horizontal="left"/>
    </xf>
    <xf numFmtId="0" fontId="61" fillId="2" borderId="10" xfId="10" applyFont="1" applyFill="1" applyBorder="1" applyAlignment="1"/>
    <xf numFmtId="0" fontId="61" fillId="2" borderId="11" xfId="10" applyFont="1" applyFill="1" applyBorder="1" applyAlignment="1">
      <alignment horizontal="left"/>
    </xf>
    <xf numFmtId="0" fontId="61" fillId="2" borderId="12" xfId="10" applyFont="1" applyFill="1" applyBorder="1" applyAlignment="1">
      <alignment horizontal="left"/>
    </xf>
    <xf numFmtId="0" fontId="61" fillId="2" borderId="15" xfId="10" applyFont="1" applyFill="1" applyBorder="1" applyAlignment="1"/>
    <xf numFmtId="0" fontId="61" fillId="2" borderId="17" xfId="10" applyFont="1" applyFill="1" applyBorder="1" applyAlignment="1">
      <alignment horizontal="left"/>
    </xf>
    <xf numFmtId="0" fontId="61" fillId="2" borderId="13" xfId="10" applyFont="1" applyFill="1" applyBorder="1" applyAlignment="1">
      <alignment horizontal="right"/>
    </xf>
    <xf numFmtId="0" fontId="61" fillId="2" borderId="14" xfId="10" applyFont="1" applyFill="1" applyBorder="1" applyAlignment="1">
      <alignment horizontal="left"/>
    </xf>
    <xf numFmtId="0" fontId="61" fillId="2" borderId="15" xfId="10" applyFont="1" applyFill="1" applyBorder="1" applyAlignment="1">
      <alignment horizontal="right"/>
    </xf>
    <xf numFmtId="0" fontId="61" fillId="2" borderId="11" xfId="10" applyFont="1" applyFill="1" applyBorder="1" applyAlignment="1"/>
    <xf numFmtId="0" fontId="61" fillId="2" borderId="11" xfId="10" applyFont="1" applyFill="1" applyBorder="1" applyAlignment="1">
      <alignment horizontal="center"/>
    </xf>
    <xf numFmtId="0" fontId="61" fillId="2" borderId="10" xfId="10" applyFont="1" applyFill="1" applyBorder="1" applyAlignment="1">
      <alignment horizontal="left"/>
    </xf>
    <xf numFmtId="0" fontId="61" fillId="2" borderId="15" xfId="10" applyFont="1" applyFill="1" applyBorder="1" applyAlignment="1">
      <alignment horizontal="left"/>
    </xf>
    <xf numFmtId="0" fontId="61" fillId="2" borderId="10" xfId="10" applyFont="1" applyFill="1" applyBorder="1" applyAlignment="1">
      <alignment horizontal="right"/>
    </xf>
    <xf numFmtId="0" fontId="61" fillId="2" borderId="13" xfId="10" applyFont="1" applyFill="1" applyBorder="1" applyAlignment="1"/>
    <xf numFmtId="0" fontId="61" fillId="2" borderId="0" xfId="10" applyFont="1" applyFill="1" applyAlignment="1"/>
    <xf numFmtId="0" fontId="61" fillId="2" borderId="0" xfId="10" applyFont="1" applyFill="1" applyAlignment="1">
      <alignment horizontal="center"/>
    </xf>
    <xf numFmtId="0" fontId="61" fillId="2" borderId="0" xfId="10" applyFont="1" applyFill="1" applyAlignment="1">
      <alignment horizontal="left"/>
    </xf>
    <xf numFmtId="0" fontId="61" fillId="2" borderId="16" xfId="10" applyFont="1" applyFill="1" applyBorder="1" applyAlignment="1">
      <alignment horizontal="right"/>
    </xf>
    <xf numFmtId="0" fontId="61" fillId="2" borderId="11" xfId="10" applyFont="1" applyFill="1" applyBorder="1" applyAlignment="1">
      <alignment horizontal="right"/>
    </xf>
    <xf numFmtId="0" fontId="61" fillId="2" borderId="13" xfId="10" applyFont="1" applyFill="1" applyBorder="1" applyAlignment="1">
      <alignment horizontal="left"/>
    </xf>
    <xf numFmtId="0" fontId="62" fillId="2" borderId="13" xfId="10" applyFont="1" applyFill="1" applyBorder="1" applyAlignment="1"/>
    <xf numFmtId="0" fontId="62" fillId="2" borderId="0" xfId="10" applyFont="1" applyFill="1" applyBorder="1" applyAlignment="1">
      <alignment horizontal="center"/>
    </xf>
    <xf numFmtId="0" fontId="62" fillId="2" borderId="14" xfId="10" applyFont="1" applyFill="1" applyBorder="1" applyAlignment="1">
      <alignment horizontal="left"/>
    </xf>
    <xf numFmtId="0" fontId="62" fillId="2" borderId="15" xfId="10" applyFont="1" applyFill="1" applyBorder="1" applyAlignment="1"/>
    <xf numFmtId="0" fontId="62" fillId="2" borderId="16" xfId="10" applyFont="1" applyFill="1" applyBorder="1" applyAlignment="1">
      <alignment horizontal="center"/>
    </xf>
    <xf numFmtId="0" fontId="62" fillId="2" borderId="17" xfId="10" applyFont="1" applyFill="1" applyBorder="1" applyAlignment="1">
      <alignment horizontal="left"/>
    </xf>
    <xf numFmtId="0" fontId="62" fillId="2" borderId="10" xfId="10" applyFont="1" applyFill="1" applyBorder="1" applyAlignment="1">
      <alignment horizontal="left"/>
    </xf>
    <xf numFmtId="0" fontId="62" fillId="2" borderId="0" xfId="10" applyFont="1" applyFill="1" applyBorder="1" applyAlignment="1">
      <alignment horizontal="left"/>
    </xf>
    <xf numFmtId="0" fontId="62" fillId="2" borderId="15" xfId="10" applyFont="1" applyFill="1" applyBorder="1" applyAlignment="1">
      <alignment horizontal="left"/>
    </xf>
    <xf numFmtId="0" fontId="62" fillId="2" borderId="16" xfId="10" applyFont="1" applyFill="1" applyBorder="1" applyAlignment="1">
      <alignment horizontal="left"/>
    </xf>
    <xf numFmtId="0" fontId="62" fillId="2" borderId="0" xfId="10" applyFont="1" applyFill="1" applyAlignment="1"/>
    <xf numFmtId="0" fontId="62" fillId="2" borderId="0" xfId="10" applyFont="1" applyFill="1" applyAlignment="1">
      <alignment horizontal="center"/>
    </xf>
    <xf numFmtId="0" fontId="62" fillId="2" borderId="0" xfId="10" applyFont="1" applyFill="1" applyAlignment="1">
      <alignment horizontal="left"/>
    </xf>
    <xf numFmtId="0" fontId="62" fillId="2" borderId="13" xfId="10" applyFont="1" applyFill="1" applyBorder="1" applyAlignment="1">
      <alignment horizontal="left"/>
    </xf>
    <xf numFmtId="0" fontId="62" fillId="2" borderId="13" xfId="10" applyFont="1" applyFill="1" applyBorder="1" applyAlignment="1">
      <alignment horizontal="right"/>
    </xf>
    <xf numFmtId="0" fontId="62" fillId="2" borderId="11" xfId="10" applyFont="1" applyFill="1" applyBorder="1" applyAlignment="1"/>
    <xf numFmtId="0" fontId="62" fillId="2" borderId="11" xfId="10" applyFont="1" applyFill="1" applyBorder="1" applyAlignment="1">
      <alignment horizontal="center"/>
    </xf>
    <xf numFmtId="0" fontId="62" fillId="2" borderId="12" xfId="10" applyFont="1" applyFill="1" applyBorder="1" applyAlignment="1">
      <alignment horizontal="left"/>
    </xf>
    <xf numFmtId="0" fontId="62" fillId="2" borderId="11" xfId="10" applyFont="1" applyFill="1" applyBorder="1" applyAlignment="1">
      <alignment horizontal="left"/>
    </xf>
    <xf numFmtId="0" fontId="62" fillId="2" borderId="16" xfId="10" applyFont="1" applyFill="1" applyBorder="1" applyAlignment="1"/>
    <xf numFmtId="0" fontId="62" fillId="2" borderId="10" xfId="10" applyFont="1" applyFill="1" applyBorder="1" applyAlignment="1"/>
    <xf numFmtId="0" fontId="62" fillId="2" borderId="10" xfId="10" applyFont="1" applyFill="1" applyBorder="1" applyAlignment="1">
      <alignment horizontal="right"/>
    </xf>
    <xf numFmtId="0" fontId="62" fillId="2" borderId="15" xfId="10" applyFont="1" applyFill="1" applyBorder="1" applyAlignment="1">
      <alignment horizontal="right"/>
    </xf>
    <xf numFmtId="0" fontId="62" fillId="2" borderId="0" xfId="10" applyFont="1" applyFill="1" applyBorder="1" applyAlignment="1"/>
    <xf numFmtId="0" fontId="62" fillId="2" borderId="16" xfId="10" applyFont="1" applyFill="1" applyBorder="1" applyAlignment="1">
      <alignment horizontal="right"/>
    </xf>
    <xf numFmtId="0" fontId="62" fillId="2" borderId="11" xfId="10" applyFont="1" applyFill="1" applyBorder="1" applyAlignment="1">
      <alignment horizontal="right"/>
    </xf>
    <xf numFmtId="0" fontId="79" fillId="3" borderId="12" xfId="3" applyFont="1" applyFill="1" applyBorder="1" applyAlignment="1">
      <alignment horizontal="center"/>
    </xf>
    <xf numFmtId="0" fontId="79" fillId="2" borderId="17" xfId="3" applyFont="1" applyFill="1" applyBorder="1" applyAlignment="1">
      <alignment horizontal="center" vertical="center" wrapText="1"/>
    </xf>
    <xf numFmtId="0" fontId="22" fillId="8" borderId="37" xfId="8" applyFont="1" applyFill="1" applyBorder="1" applyAlignment="1">
      <alignment horizontal="center" vertical="center"/>
    </xf>
    <xf numFmtId="0" fontId="22" fillId="6" borderId="25" xfId="8" applyFont="1" applyFill="1" applyBorder="1" applyAlignment="1">
      <alignment horizontal="center" vertical="center"/>
    </xf>
    <xf numFmtId="0" fontId="22" fillId="6" borderId="49" xfId="8" applyFont="1" applyFill="1" applyBorder="1" applyAlignment="1">
      <alignment horizontal="center" vertical="center"/>
    </xf>
    <xf numFmtId="0" fontId="22" fillId="8" borderId="60" xfId="8" applyFont="1" applyFill="1" applyBorder="1" applyAlignment="1">
      <alignment horizontal="center" vertical="center"/>
    </xf>
    <xf numFmtId="0" fontId="22" fillId="8" borderId="61" xfId="8" applyFont="1" applyFill="1" applyBorder="1" applyAlignment="1">
      <alignment horizontal="center" vertical="center"/>
    </xf>
    <xf numFmtId="0" fontId="22" fillId="6" borderId="61" xfId="8" applyFont="1" applyFill="1" applyBorder="1" applyAlignment="1">
      <alignment horizontal="center" vertical="center"/>
    </xf>
    <xf numFmtId="0" fontId="22" fillId="8" borderId="62" xfId="8" applyFont="1" applyFill="1" applyBorder="1" applyAlignment="1">
      <alignment horizontal="center" vertical="center"/>
    </xf>
    <xf numFmtId="0" fontId="22" fillId="8" borderId="60" xfId="9" applyFont="1" applyFill="1" applyBorder="1" applyAlignment="1">
      <alignment horizontal="center" vertical="center"/>
    </xf>
    <xf numFmtId="0" fontId="22" fillId="8" borderId="49" xfId="8" applyFont="1" applyFill="1" applyBorder="1" applyAlignment="1">
      <alignment horizontal="center" vertical="center"/>
    </xf>
    <xf numFmtId="0" fontId="22" fillId="8" borderId="25" xfId="8" applyFont="1" applyFill="1" applyBorder="1" applyAlignment="1">
      <alignment horizontal="center" vertical="center"/>
    </xf>
    <xf numFmtId="0" fontId="2" fillId="0" borderId="9" xfId="10" applyBorder="1" applyAlignment="1">
      <alignment horizontal="right"/>
    </xf>
    <xf numFmtId="0" fontId="2" fillId="0" borderId="9" xfId="10" applyBorder="1"/>
    <xf numFmtId="0" fontId="2" fillId="0" borderId="5" xfId="10" applyBorder="1" applyAlignment="1">
      <alignment horizontal="left"/>
    </xf>
    <xf numFmtId="0" fontId="22" fillId="8" borderId="52" xfId="8" applyFont="1" applyFill="1" applyBorder="1" applyAlignment="1">
      <alignment horizontal="center" vertical="center"/>
    </xf>
    <xf numFmtId="0" fontId="22" fillId="6" borderId="60" xfId="8" applyFont="1" applyFill="1" applyBorder="1" applyAlignment="1">
      <alignment horizontal="center" vertical="center"/>
    </xf>
    <xf numFmtId="0" fontId="22" fillId="2" borderId="25" xfId="8" applyFont="1" applyFill="1" applyBorder="1" applyAlignment="1">
      <alignment horizontal="center" vertical="center"/>
    </xf>
    <xf numFmtId="0" fontId="22" fillId="2" borderId="29" xfId="8" applyFont="1" applyFill="1" applyBorder="1" applyAlignment="1">
      <alignment horizontal="center" vertical="center"/>
    </xf>
    <xf numFmtId="0" fontId="27" fillId="8" borderId="0" xfId="1" applyFont="1" applyFill="1" applyAlignment="1">
      <alignment horizontal="center"/>
    </xf>
    <xf numFmtId="0" fontId="80" fillId="0" borderId="10" xfId="10" applyFont="1" applyBorder="1" applyAlignment="1"/>
    <xf numFmtId="0" fontId="80" fillId="0" borderId="11" xfId="10" applyFont="1" applyBorder="1" applyAlignment="1">
      <alignment horizontal="center"/>
    </xf>
    <xf numFmtId="0" fontId="80" fillId="0" borderId="12" xfId="10" applyFont="1" applyBorder="1" applyAlignment="1">
      <alignment horizontal="left"/>
    </xf>
    <xf numFmtId="0" fontId="80" fillId="0" borderId="11" xfId="10" applyFont="1" applyBorder="1" applyAlignment="1">
      <alignment horizontal="left"/>
    </xf>
    <xf numFmtId="0" fontId="80" fillId="0" borderId="15" xfId="10" applyFont="1" applyBorder="1" applyAlignment="1"/>
    <xf numFmtId="0" fontId="80" fillId="0" borderId="16" xfId="10" applyFont="1" applyBorder="1" applyAlignment="1">
      <alignment horizontal="center"/>
    </xf>
    <xf numFmtId="0" fontId="80" fillId="0" borderId="17" xfId="10" applyFont="1" applyBorder="1" applyAlignment="1">
      <alignment horizontal="left"/>
    </xf>
    <xf numFmtId="0" fontId="80" fillId="0" borderId="16" xfId="10" applyFont="1" applyBorder="1" applyAlignment="1">
      <alignment horizontal="left"/>
    </xf>
    <xf numFmtId="0" fontId="61" fillId="0" borderId="15" xfId="10" applyFont="1" applyBorder="1" applyAlignment="1">
      <alignment horizontal="left"/>
    </xf>
    <xf numFmtId="0" fontId="80" fillId="0" borderId="15" xfId="10" applyFont="1" applyFill="1" applyBorder="1" applyAlignment="1"/>
    <xf numFmtId="0" fontId="80" fillId="0" borderId="16" xfId="10" applyFont="1" applyFill="1" applyBorder="1" applyAlignment="1">
      <alignment horizontal="center"/>
    </xf>
    <xf numFmtId="0" fontId="80" fillId="0" borderId="17" xfId="10" applyFont="1" applyFill="1" applyBorder="1" applyAlignment="1">
      <alignment horizontal="left"/>
    </xf>
    <xf numFmtId="0" fontId="80" fillId="0" borderId="13" xfId="10" applyFont="1" applyBorder="1" applyAlignment="1"/>
    <xf numFmtId="0" fontId="80" fillId="0" borderId="0" xfId="10" applyFont="1" applyBorder="1" applyAlignment="1">
      <alignment horizontal="center"/>
    </xf>
    <xf numFmtId="0" fontId="80" fillId="0" borderId="14" xfId="10" applyFont="1" applyBorder="1" applyAlignment="1">
      <alignment horizontal="left"/>
    </xf>
    <xf numFmtId="0" fontId="80" fillId="0" borderId="13" xfId="10" applyFont="1" applyBorder="1" applyAlignment="1">
      <alignment horizontal="right"/>
    </xf>
    <xf numFmtId="0" fontId="80" fillId="0" borderId="15" xfId="10" applyFont="1" applyBorder="1" applyAlignment="1">
      <alignment horizontal="right"/>
    </xf>
    <xf numFmtId="0" fontId="80" fillId="0" borderId="0" xfId="10" applyFont="1" applyAlignment="1"/>
    <xf numFmtId="0" fontId="80" fillId="0" borderId="0" xfId="10" applyFont="1" applyAlignment="1">
      <alignment horizontal="center"/>
    </xf>
    <xf numFmtId="0" fontId="80" fillId="0" borderId="0" xfId="10" applyFont="1" applyAlignment="1">
      <alignment horizontal="left"/>
    </xf>
    <xf numFmtId="49" fontId="80" fillId="0" borderId="13" xfId="10" applyNumberFormat="1" applyFont="1" applyBorder="1" applyAlignment="1"/>
    <xf numFmtId="0" fontId="80" fillId="0" borderId="0" xfId="10" applyFont="1" applyBorder="1" applyAlignment="1">
      <alignment horizontal="left"/>
    </xf>
    <xf numFmtId="0" fontId="61" fillId="0" borderId="10" xfId="10" applyFont="1" applyBorder="1" applyAlignment="1">
      <alignment horizontal="right"/>
    </xf>
    <xf numFmtId="1" fontId="20" fillId="2" borderId="0" xfId="8" applyNumberFormat="1" applyFont="1" applyFill="1" applyBorder="1" applyAlignment="1">
      <alignment horizontal="center"/>
    </xf>
    <xf numFmtId="0" fontId="52" fillId="0" borderId="0" xfId="10" applyFont="1" applyBorder="1"/>
    <xf numFmtId="0" fontId="80" fillId="0" borderId="13" xfId="10" applyFont="1" applyFill="1" applyBorder="1" applyAlignment="1"/>
    <xf numFmtId="0" fontId="80" fillId="0" borderId="0" xfId="10" applyFont="1" applyFill="1" applyBorder="1" applyAlignment="1">
      <alignment horizontal="center"/>
    </xf>
    <xf numFmtId="0" fontId="80" fillId="0" borderId="14" xfId="10" applyFont="1" applyFill="1" applyBorder="1" applyAlignment="1">
      <alignment horizontal="left"/>
    </xf>
    <xf numFmtId="0" fontId="35" fillId="8" borderId="4" xfId="8" applyFont="1" applyFill="1" applyBorder="1" applyAlignment="1">
      <alignment horizontal="center"/>
    </xf>
    <xf numFmtId="0" fontId="35" fillId="8" borderId="3" xfId="8" applyFont="1" applyFill="1" applyBorder="1" applyAlignment="1">
      <alignment horizontal="center"/>
    </xf>
    <xf numFmtId="0" fontId="88" fillId="0" borderId="25" xfId="10" applyFont="1" applyFill="1" applyBorder="1" applyAlignment="1">
      <alignment horizontal="center"/>
    </xf>
    <xf numFmtId="0" fontId="88" fillId="0" borderId="49" xfId="10" applyFont="1" applyFill="1" applyBorder="1" applyAlignment="1">
      <alignment horizontal="center"/>
    </xf>
    <xf numFmtId="0" fontId="88" fillId="0" borderId="52" xfId="10" applyFont="1" applyFill="1" applyBorder="1" applyAlignment="1">
      <alignment horizontal="center"/>
    </xf>
    <xf numFmtId="0" fontId="35" fillId="8" borderId="0" xfId="8" applyFont="1" applyFill="1" applyBorder="1" applyAlignment="1">
      <alignment horizontal="center"/>
    </xf>
    <xf numFmtId="0" fontId="91" fillId="0" borderId="10" xfId="10" applyFont="1" applyBorder="1" applyAlignment="1"/>
    <xf numFmtId="0" fontId="63" fillId="0" borderId="10" xfId="10" applyFont="1" applyBorder="1" applyAlignment="1">
      <alignment horizontal="right"/>
    </xf>
    <xf numFmtId="0" fontId="62" fillId="0" borderId="0" xfId="10" applyFont="1" applyBorder="1" applyAlignment="1">
      <alignment horizontal="right"/>
    </xf>
    <xf numFmtId="0" fontId="62" fillId="0" borderId="0" xfId="10" applyFont="1" applyBorder="1" applyAlignment="1">
      <alignment horizontal="left"/>
    </xf>
    <xf numFmtId="49" fontId="62" fillId="0" borderId="13" xfId="10" applyNumberFormat="1" applyFont="1" applyBorder="1" applyAlignment="1"/>
    <xf numFmtId="0" fontId="92" fillId="0" borderId="11" xfId="10" applyFont="1" applyBorder="1"/>
    <xf numFmtId="0" fontId="62" fillId="0" borderId="15" xfId="10" applyFont="1" applyBorder="1" applyAlignment="1">
      <alignment horizontal="left"/>
    </xf>
    <xf numFmtId="0" fontId="15" fillId="5" borderId="17" xfId="1" applyFont="1" applyFill="1" applyBorder="1" applyAlignment="1">
      <alignment horizontal="center" vertical="center"/>
    </xf>
    <xf numFmtId="49" fontId="16" fillId="3" borderId="10" xfId="1" applyNumberFormat="1" applyFont="1" applyFill="1" applyBorder="1" applyAlignment="1">
      <alignment horizontal="center" vertical="center"/>
    </xf>
    <xf numFmtId="0" fontId="16" fillId="5" borderId="12" xfId="1" applyFont="1" applyFill="1" applyBorder="1" applyAlignment="1">
      <alignment horizontal="center" vertical="center"/>
    </xf>
    <xf numFmtId="49" fontId="12" fillId="0" borderId="17" xfId="1" applyNumberFormat="1" applyFont="1" applyBorder="1" applyAlignment="1">
      <alignment horizontal="center" vertical="center"/>
    </xf>
    <xf numFmtId="0" fontId="81" fillId="3" borderId="25" xfId="10" applyFont="1" applyFill="1" applyBorder="1" applyAlignment="1">
      <alignment horizontal="center" vertical="center"/>
    </xf>
    <xf numFmtId="0" fontId="81" fillId="3" borderId="49" xfId="10" applyFont="1" applyFill="1" applyBorder="1" applyAlignment="1">
      <alignment horizontal="center" vertical="center"/>
    </xf>
    <xf numFmtId="0" fontId="81" fillId="2" borderId="25" xfId="10" applyFont="1" applyFill="1" applyBorder="1" applyAlignment="1">
      <alignment horizontal="center" vertical="center"/>
    </xf>
    <xf numFmtId="0" fontId="81" fillId="2" borderId="49" xfId="10" applyFont="1" applyFill="1" applyBorder="1" applyAlignment="1">
      <alignment horizontal="center" vertical="center"/>
    </xf>
    <xf numFmtId="0" fontId="78" fillId="0" borderId="12" xfId="10" applyFont="1" applyFill="1" applyBorder="1" applyAlignment="1">
      <alignment horizontal="center" vertical="center"/>
    </xf>
    <xf numFmtId="0" fontId="78" fillId="0" borderId="17" xfId="10" applyFont="1" applyFill="1" applyBorder="1" applyAlignment="1">
      <alignment horizontal="center" vertical="center"/>
    </xf>
    <xf numFmtId="0" fontId="81" fillId="19" borderId="25" xfId="10" applyFont="1" applyFill="1" applyBorder="1" applyAlignment="1">
      <alignment horizontal="center" vertical="center"/>
    </xf>
    <xf numFmtId="0" fontId="81" fillId="19" borderId="49" xfId="10" applyFont="1" applyFill="1" applyBorder="1" applyAlignment="1">
      <alignment horizontal="center" vertical="center"/>
    </xf>
    <xf numFmtId="0" fontId="82" fillId="17" borderId="10" xfId="13" applyFont="1" applyBorder="1" applyAlignment="1">
      <alignment horizontal="center" vertical="center"/>
    </xf>
    <xf numFmtId="0" fontId="82" fillId="17" borderId="15" xfId="13" applyFont="1" applyBorder="1" applyAlignment="1">
      <alignment horizontal="center" vertical="center"/>
    </xf>
    <xf numFmtId="0" fontId="2" fillId="0" borderId="56" xfId="10" applyBorder="1" applyAlignment="1">
      <alignment horizontal="center" vertical="center"/>
    </xf>
    <xf numFmtId="0" fontId="2" fillId="0" borderId="58" xfId="10" applyBorder="1" applyAlignment="1">
      <alignment horizontal="center" vertical="center"/>
    </xf>
    <xf numFmtId="0" fontId="82" fillId="17" borderId="57" xfId="13" applyFont="1" applyBorder="1" applyAlignment="1">
      <alignment horizontal="center" vertical="center"/>
    </xf>
    <xf numFmtId="0" fontId="82" fillId="17" borderId="59" xfId="13" applyFont="1" applyBorder="1" applyAlignment="1">
      <alignment horizontal="center" vertical="center"/>
    </xf>
    <xf numFmtId="0" fontId="81" fillId="0" borderId="25" xfId="10" applyFont="1" applyBorder="1" applyAlignment="1">
      <alignment horizontal="center" vertical="center"/>
    </xf>
    <xf numFmtId="0" fontId="81" fillId="0" borderId="49" xfId="10" applyFont="1" applyBorder="1" applyAlignment="1">
      <alignment horizontal="center" vertical="center"/>
    </xf>
    <xf numFmtId="0" fontId="83" fillId="0" borderId="10" xfId="10" applyFont="1" applyBorder="1" applyAlignment="1">
      <alignment horizontal="center" vertical="center"/>
    </xf>
    <xf numFmtId="0" fontId="83" fillId="0" borderId="11" xfId="10" applyFont="1" applyBorder="1" applyAlignment="1">
      <alignment horizontal="center" vertical="center"/>
    </xf>
    <xf numFmtId="0" fontId="83" fillId="0" borderId="12" xfId="10" applyFont="1" applyBorder="1" applyAlignment="1">
      <alignment horizontal="center" vertical="center"/>
    </xf>
    <xf numFmtId="0" fontId="83" fillId="0" borderId="15" xfId="10" applyFont="1" applyBorder="1" applyAlignment="1">
      <alignment horizontal="center" vertical="center"/>
    </xf>
    <xf numFmtId="0" fontId="83" fillId="0" borderId="16" xfId="10" applyFont="1" applyBorder="1" applyAlignment="1">
      <alignment horizontal="center" vertical="center"/>
    </xf>
    <xf numFmtId="0" fontId="83" fillId="0" borderId="17" xfId="10" applyFont="1" applyBorder="1" applyAlignment="1">
      <alignment horizontal="center" vertical="center"/>
    </xf>
    <xf numFmtId="0" fontId="83" fillId="0" borderId="0" xfId="10" applyFont="1" applyBorder="1" applyAlignment="1">
      <alignment horizontal="center"/>
    </xf>
    <xf numFmtId="0" fontId="82" fillId="19" borderId="10" xfId="13" applyFont="1" applyFill="1" applyBorder="1" applyAlignment="1">
      <alignment horizontal="center" vertical="center"/>
    </xf>
    <xf numFmtId="0" fontId="82" fillId="19" borderId="15" xfId="13" applyFont="1" applyFill="1" applyBorder="1" applyAlignment="1">
      <alignment horizontal="center" vertical="center"/>
    </xf>
    <xf numFmtId="0" fontId="78" fillId="0" borderId="11" xfId="10" applyFont="1" applyFill="1" applyBorder="1" applyAlignment="1">
      <alignment horizontal="center" vertical="center"/>
    </xf>
    <xf numFmtId="0" fontId="78" fillId="0" borderId="16" xfId="10" applyFont="1" applyFill="1" applyBorder="1" applyAlignment="1">
      <alignment horizontal="center" vertical="center"/>
    </xf>
    <xf numFmtId="0" fontId="77" fillId="15" borderId="54" xfId="12" applyNumberFormat="1" applyFont="1" applyBorder="1" applyAlignment="1">
      <alignment horizontal="center" vertical="center"/>
    </xf>
    <xf numFmtId="0" fontId="78" fillId="0" borderId="25" xfId="10" applyFont="1" applyFill="1" applyBorder="1" applyAlignment="1">
      <alignment horizontal="center" vertical="center"/>
    </xf>
    <xf numFmtId="0" fontId="78" fillId="0" borderId="49" xfId="10" applyFont="1" applyFill="1" applyBorder="1" applyAlignment="1">
      <alignment horizontal="center" vertical="center"/>
    </xf>
    <xf numFmtId="49" fontId="2" fillId="0" borderId="10" xfId="10" applyNumberFormat="1" applyBorder="1" applyAlignment="1">
      <alignment horizontal="center" vertical="center"/>
    </xf>
    <xf numFmtId="49" fontId="2" fillId="0" borderId="11" xfId="10" applyNumberFormat="1" applyBorder="1" applyAlignment="1">
      <alignment horizontal="center" vertical="center"/>
    </xf>
    <xf numFmtId="49" fontId="2" fillId="0" borderId="12" xfId="10" applyNumberFormat="1" applyBorder="1" applyAlignment="1">
      <alignment horizontal="center" vertical="center"/>
    </xf>
    <xf numFmtId="49" fontId="2" fillId="0" borderId="15" xfId="10" applyNumberFormat="1" applyBorder="1" applyAlignment="1">
      <alignment horizontal="center" vertical="center"/>
    </xf>
    <xf numFmtId="49" fontId="2" fillId="0" borderId="16" xfId="10" applyNumberFormat="1" applyBorder="1" applyAlignment="1">
      <alignment horizontal="center" vertical="center"/>
    </xf>
    <xf numFmtId="49" fontId="2" fillId="0" borderId="17" xfId="10" applyNumberFormat="1" applyBorder="1" applyAlignment="1">
      <alignment horizontal="center" vertical="center"/>
    </xf>
    <xf numFmtId="49" fontId="83" fillId="3" borderId="10" xfId="9" applyNumberFormat="1" applyFont="1" applyFill="1" applyBorder="1" applyAlignment="1" applyProtection="1">
      <alignment horizontal="center" vertical="center"/>
      <protection hidden="1"/>
    </xf>
    <xf numFmtId="49" fontId="83" fillId="3" borderId="11" xfId="9" applyNumberFormat="1" applyFont="1" applyFill="1" applyBorder="1" applyAlignment="1" applyProtection="1">
      <alignment horizontal="center" vertical="center"/>
      <protection hidden="1"/>
    </xf>
    <xf numFmtId="49" fontId="83" fillId="3" borderId="12" xfId="9" applyNumberFormat="1" applyFont="1" applyFill="1" applyBorder="1" applyAlignment="1" applyProtection="1">
      <alignment horizontal="center" vertical="center"/>
      <protection hidden="1"/>
    </xf>
    <xf numFmtId="49" fontId="83" fillId="3" borderId="15" xfId="9" applyNumberFormat="1" applyFont="1" applyFill="1" applyBorder="1" applyAlignment="1" applyProtection="1">
      <alignment horizontal="center" vertical="center"/>
      <protection hidden="1"/>
    </xf>
    <xf numFmtId="49" fontId="83" fillId="3" borderId="16" xfId="9" applyNumberFormat="1" applyFont="1" applyFill="1" applyBorder="1" applyAlignment="1" applyProtection="1">
      <alignment horizontal="center" vertical="center"/>
      <protection hidden="1"/>
    </xf>
    <xf numFmtId="49" fontId="83" fillId="3" borderId="17" xfId="9" applyNumberFormat="1" applyFont="1" applyFill="1" applyBorder="1" applyAlignment="1" applyProtection="1">
      <alignment horizontal="center" vertical="center"/>
      <protection hidden="1"/>
    </xf>
    <xf numFmtId="0" fontId="84" fillId="0" borderId="4" xfId="10" applyFont="1" applyBorder="1" applyAlignment="1">
      <alignment horizontal="center"/>
    </xf>
    <xf numFmtId="0" fontId="84" fillId="0" borderId="9" xfId="10" applyFont="1" applyBorder="1" applyAlignment="1">
      <alignment horizontal="center"/>
    </xf>
    <xf numFmtId="0" fontId="57" fillId="11" borderId="9" xfId="14" applyFont="1" applyBorder="1" applyAlignment="1">
      <alignment horizontal="center"/>
    </xf>
    <xf numFmtId="0" fontId="82" fillId="17" borderId="0" xfId="13" applyFont="1" applyBorder="1" applyAlignment="1">
      <alignment horizontal="left" vertical="center"/>
    </xf>
    <xf numFmtId="0" fontId="82" fillId="17" borderId="0" xfId="13" applyFont="1" applyBorder="1" applyAlignment="1">
      <alignment horizontal="center" vertical="center"/>
    </xf>
    <xf numFmtId="0" fontId="82" fillId="19" borderId="57" xfId="13" applyFont="1" applyFill="1" applyBorder="1" applyAlignment="1">
      <alignment horizontal="center" vertical="center"/>
    </xf>
    <xf numFmtId="0" fontId="82" fillId="19" borderId="59" xfId="13" applyFont="1" applyFill="1" applyBorder="1" applyAlignment="1">
      <alignment horizontal="center" vertical="center"/>
    </xf>
    <xf numFmtId="0" fontId="54" fillId="0" borderId="0" xfId="10" applyFont="1" applyBorder="1" applyAlignment="1">
      <alignment horizontal="center"/>
    </xf>
    <xf numFmtId="0" fontId="58" fillId="11" borderId="9" xfId="11" applyFont="1" applyBorder="1" applyAlignment="1">
      <alignment horizontal="center"/>
    </xf>
    <xf numFmtId="0" fontId="57" fillId="11" borderId="4" xfId="11" applyFont="1" applyBorder="1" applyAlignment="1">
      <alignment horizontal="center"/>
    </xf>
    <xf numFmtId="0" fontId="57" fillId="11" borderId="9" xfId="11" applyFont="1" applyBorder="1" applyAlignment="1">
      <alignment horizontal="center"/>
    </xf>
    <xf numFmtId="0" fontId="57" fillId="11" borderId="5" xfId="11" applyFont="1" applyBorder="1" applyAlignment="1">
      <alignment horizontal="center"/>
    </xf>
    <xf numFmtId="0" fontId="53" fillId="0" borderId="10" xfId="10" applyFont="1" applyFill="1" applyBorder="1" applyAlignment="1">
      <alignment horizontal="center" vertical="center"/>
    </xf>
    <xf numFmtId="0" fontId="53" fillId="0" borderId="15" xfId="10" applyFont="1" applyFill="1" applyBorder="1" applyAlignment="1">
      <alignment horizontal="center" vertical="center"/>
    </xf>
    <xf numFmtId="0" fontId="64" fillId="0" borderId="25" xfId="10" applyFont="1" applyBorder="1" applyAlignment="1">
      <alignment horizontal="center" vertical="center"/>
    </xf>
    <xf numFmtId="0" fontId="64" fillId="0" borderId="49" xfId="10" applyFont="1" applyBorder="1" applyAlignment="1">
      <alignment horizontal="center" vertical="center"/>
    </xf>
    <xf numFmtId="0" fontId="70" fillId="0" borderId="25" xfId="10" applyFont="1" applyBorder="1" applyAlignment="1">
      <alignment horizontal="center" vertical="center"/>
    </xf>
    <xf numFmtId="0" fontId="70" fillId="0" borderId="49" xfId="10" applyFont="1" applyBorder="1" applyAlignment="1">
      <alignment horizontal="center" vertical="center"/>
    </xf>
    <xf numFmtId="49" fontId="65" fillId="13" borderId="25" xfId="10" applyNumberFormat="1" applyFont="1" applyFill="1" applyBorder="1" applyAlignment="1">
      <alignment horizontal="center" vertical="center"/>
    </xf>
    <xf numFmtId="49" fontId="65" fillId="13" borderId="49" xfId="10" applyNumberFormat="1" applyFont="1" applyFill="1" applyBorder="1" applyAlignment="1">
      <alignment horizontal="center" vertical="center"/>
    </xf>
    <xf numFmtId="0" fontId="70" fillId="0" borderId="10" xfId="10" applyFont="1" applyBorder="1" applyAlignment="1">
      <alignment horizontal="center" vertical="center"/>
    </xf>
    <xf numFmtId="0" fontId="70" fillId="0" borderId="15" xfId="10" applyFont="1" applyBorder="1" applyAlignment="1">
      <alignment horizontal="center" vertical="center"/>
    </xf>
    <xf numFmtId="49" fontId="66" fillId="3" borderId="25" xfId="10" applyNumberFormat="1" applyFont="1" applyFill="1" applyBorder="1" applyAlignment="1">
      <alignment horizontal="center" vertical="center"/>
    </xf>
    <xf numFmtId="49" fontId="66" fillId="3" borderId="49" xfId="10" applyNumberFormat="1" applyFont="1" applyFill="1" applyBorder="1" applyAlignment="1">
      <alignment horizontal="center" vertical="center"/>
    </xf>
    <xf numFmtId="49" fontId="66" fillId="2" borderId="25" xfId="10" applyNumberFormat="1" applyFont="1" applyFill="1" applyBorder="1" applyAlignment="1">
      <alignment horizontal="center" vertical="center"/>
    </xf>
    <xf numFmtId="49" fontId="66" fillId="2" borderId="49" xfId="10" applyNumberFormat="1" applyFont="1" applyFill="1" applyBorder="1" applyAlignment="1">
      <alignment horizontal="center" vertical="center"/>
    </xf>
    <xf numFmtId="0" fontId="53" fillId="0" borderId="25" xfId="10" applyFont="1" applyFill="1" applyBorder="1" applyAlignment="1">
      <alignment horizontal="center" vertical="center"/>
    </xf>
    <xf numFmtId="0" fontId="53" fillId="0" borderId="49" xfId="10" applyFont="1" applyFill="1" applyBorder="1" applyAlignment="1">
      <alignment horizontal="center" vertical="center"/>
    </xf>
    <xf numFmtId="49" fontId="68" fillId="3" borderId="25" xfId="10" applyNumberFormat="1" applyFont="1" applyFill="1" applyBorder="1" applyAlignment="1">
      <alignment horizontal="center" vertical="center"/>
    </xf>
    <xf numFmtId="49" fontId="68" fillId="3" borderId="49" xfId="10" applyNumberFormat="1" applyFont="1" applyFill="1" applyBorder="1" applyAlignment="1">
      <alignment horizontal="center" vertical="center"/>
    </xf>
    <xf numFmtId="49" fontId="69" fillId="2" borderId="25" xfId="10" applyNumberFormat="1" applyFont="1" applyFill="1" applyBorder="1" applyAlignment="1">
      <alignment horizontal="center" vertical="center"/>
    </xf>
    <xf numFmtId="49" fontId="69" fillId="2" borderId="49" xfId="10" applyNumberFormat="1" applyFont="1" applyFill="1" applyBorder="1" applyAlignment="1">
      <alignment horizontal="center" vertical="center"/>
    </xf>
    <xf numFmtId="0" fontId="8" fillId="4" borderId="0" xfId="1" applyFont="1" applyFill="1" applyBorder="1" applyAlignment="1">
      <alignment horizontal="center" vertical="center" wrapText="1"/>
    </xf>
    <xf numFmtId="0" fontId="4" fillId="3" borderId="0" xfId="1" applyFont="1" applyFill="1" applyAlignment="1">
      <alignment horizontal="center" vertical="center"/>
    </xf>
    <xf numFmtId="0" fontId="4" fillId="3" borderId="0" xfId="1" applyFont="1" applyFill="1" applyBorder="1" applyAlignment="1">
      <alignment horizontal="center" vertical="center"/>
    </xf>
    <xf numFmtId="0" fontId="8" fillId="4" borderId="1" xfId="1" applyFont="1" applyFill="1" applyBorder="1" applyAlignment="1">
      <alignment horizontal="center" vertical="center" wrapText="1"/>
    </xf>
    <xf numFmtId="0" fontId="27" fillId="8" borderId="0" xfId="1" applyFont="1" applyFill="1" applyAlignment="1">
      <alignment horizontal="center"/>
    </xf>
    <xf numFmtId="0" fontId="20" fillId="2" borderId="0" xfId="8" applyFont="1" applyFill="1" applyBorder="1" applyAlignment="1">
      <alignment horizontal="center"/>
    </xf>
    <xf numFmtId="0" fontId="20" fillId="2" borderId="0" xfId="8" applyFont="1" applyFill="1" applyBorder="1" applyAlignment="1">
      <alignment horizontal="right"/>
    </xf>
    <xf numFmtId="14" fontId="31" fillId="8" borderId="0" xfId="8" applyNumberFormat="1" applyFont="1" applyFill="1" applyBorder="1" applyAlignment="1">
      <alignment horizontal="center"/>
    </xf>
    <xf numFmtId="0" fontId="31" fillId="8" borderId="0" xfId="8" applyFont="1" applyFill="1" applyBorder="1" applyAlignment="1">
      <alignment horizontal="center"/>
    </xf>
    <xf numFmtId="0" fontId="89" fillId="2" borderId="25" xfId="2" applyFont="1" applyFill="1" applyBorder="1" applyAlignment="1" applyProtection="1">
      <alignment horizontal="center" vertical="center"/>
      <protection hidden="1"/>
    </xf>
    <xf numFmtId="0" fontId="89" fillId="2" borderId="49" xfId="2" applyFont="1" applyFill="1" applyBorder="1" applyAlignment="1" applyProtection="1">
      <alignment horizontal="center" vertical="center"/>
      <protection hidden="1"/>
    </xf>
    <xf numFmtId="0" fontId="87" fillId="2" borderId="25" xfId="10" applyFont="1" applyFill="1" applyBorder="1" applyAlignment="1">
      <alignment horizontal="center" vertical="center"/>
    </xf>
    <xf numFmtId="0" fontId="87" fillId="2" borderId="49" xfId="10" applyFont="1" applyFill="1" applyBorder="1" applyAlignment="1">
      <alignment horizontal="center" vertical="center"/>
    </xf>
    <xf numFmtId="0" fontId="12" fillId="5" borderId="25" xfId="18" applyFont="1" applyFill="1" applyBorder="1" applyAlignment="1" applyProtection="1">
      <alignment horizontal="center" vertical="center"/>
      <protection locked="0"/>
    </xf>
    <xf numFmtId="0" fontId="12" fillId="5" borderId="49" xfId="18" applyFont="1" applyFill="1" applyBorder="1" applyAlignment="1" applyProtection="1">
      <alignment horizontal="center" vertical="center"/>
      <protection locked="0"/>
    </xf>
    <xf numFmtId="0" fontId="64" fillId="0" borderId="10" xfId="10" applyFont="1" applyBorder="1" applyAlignment="1">
      <alignment horizontal="center" vertical="center"/>
    </xf>
    <xf numFmtId="0" fontId="64" fillId="0" borderId="15" xfId="10" applyFont="1" applyBorder="1" applyAlignment="1">
      <alignment horizontal="center" vertical="center"/>
    </xf>
    <xf numFmtId="0" fontId="86" fillId="0" borderId="52" xfId="17" applyFont="1" applyBorder="1" applyAlignment="1">
      <alignment horizontal="center" vertical="center"/>
    </xf>
    <xf numFmtId="0" fontId="86" fillId="0" borderId="49" xfId="17" applyFont="1" applyBorder="1" applyAlignment="1">
      <alignment horizontal="center" vertical="center"/>
    </xf>
    <xf numFmtId="49" fontId="65" fillId="0" borderId="11" xfId="10" applyNumberFormat="1" applyFont="1" applyBorder="1" applyAlignment="1">
      <alignment horizontal="center" vertical="center"/>
    </xf>
    <xf numFmtId="49" fontId="65" fillId="0" borderId="16" xfId="10" applyNumberFormat="1" applyFont="1" applyBorder="1" applyAlignment="1">
      <alignment horizontal="center" vertical="center"/>
    </xf>
    <xf numFmtId="0" fontId="86" fillId="0" borderId="52" xfId="10" applyFont="1" applyBorder="1" applyAlignment="1">
      <alignment horizontal="center" vertical="center"/>
    </xf>
    <xf numFmtId="0" fontId="86" fillId="0" borderId="49" xfId="10" applyFont="1" applyBorder="1" applyAlignment="1">
      <alignment horizontal="center" vertical="center"/>
    </xf>
    <xf numFmtId="0" fontId="90" fillId="3" borderId="25" xfId="2" applyFont="1" applyFill="1" applyBorder="1" applyAlignment="1" applyProtection="1">
      <alignment horizontal="center" vertical="center"/>
      <protection hidden="1"/>
    </xf>
    <xf numFmtId="0" fontId="90" fillId="3" borderId="49" xfId="2" applyFont="1" applyFill="1" applyBorder="1" applyAlignment="1" applyProtection="1">
      <alignment horizontal="center" vertical="center"/>
      <protection hidden="1"/>
    </xf>
    <xf numFmtId="0" fontId="12" fillId="5" borderId="25" xfId="3" applyFont="1" applyFill="1" applyBorder="1" applyAlignment="1" applyProtection="1">
      <alignment horizontal="center" vertical="center" wrapText="1"/>
      <protection locked="0"/>
    </xf>
    <xf numFmtId="0" fontId="12" fillId="5" borderId="49" xfId="3" applyFont="1" applyFill="1" applyBorder="1" applyAlignment="1" applyProtection="1">
      <alignment horizontal="center" vertical="center" wrapText="1"/>
      <protection locked="0"/>
    </xf>
    <xf numFmtId="49" fontId="65" fillId="0" borderId="0" xfId="10" applyNumberFormat="1" applyFont="1" applyBorder="1" applyAlignment="1">
      <alignment horizontal="center" vertical="center"/>
    </xf>
    <xf numFmtId="49" fontId="89" fillId="0" borderId="25" xfId="2" applyNumberFormat="1" applyFont="1" applyBorder="1" applyAlignment="1" applyProtection="1">
      <alignment horizontal="center" vertical="center"/>
      <protection hidden="1"/>
    </xf>
    <xf numFmtId="49" fontId="89" fillId="0" borderId="49" xfId="2" applyNumberFormat="1" applyFont="1" applyBorder="1" applyAlignment="1" applyProtection="1">
      <alignment horizontal="center" vertical="center"/>
      <protection hidden="1"/>
    </xf>
    <xf numFmtId="0" fontId="87" fillId="6" borderId="25" xfId="10" applyFont="1" applyFill="1" applyBorder="1" applyAlignment="1">
      <alignment horizontal="center" vertical="center"/>
    </xf>
    <xf numFmtId="0" fontId="87" fillId="6" borderId="49" xfId="10" applyFont="1" applyFill="1" applyBorder="1" applyAlignment="1">
      <alignment horizontal="center" vertical="center"/>
    </xf>
    <xf numFmtId="0" fontId="32" fillId="8" borderId="4" xfId="8" applyFont="1" applyFill="1" applyBorder="1" applyAlignment="1">
      <alignment horizontal="center"/>
    </xf>
    <xf numFmtId="0" fontId="32" fillId="8" borderId="9" xfId="8" applyFont="1" applyFill="1" applyBorder="1" applyAlignment="1">
      <alignment horizontal="center"/>
    </xf>
    <xf numFmtId="0" fontId="32" fillId="8" borderId="5" xfId="8" applyFont="1" applyFill="1" applyBorder="1" applyAlignment="1">
      <alignment horizontal="center"/>
    </xf>
    <xf numFmtId="0" fontId="35" fillId="8" borderId="4" xfId="8" applyFont="1" applyFill="1" applyBorder="1" applyAlignment="1">
      <alignment horizontal="center"/>
    </xf>
    <xf numFmtId="0" fontId="35" fillId="8" borderId="9" xfId="8" applyFont="1" applyFill="1" applyBorder="1" applyAlignment="1">
      <alignment horizontal="center"/>
    </xf>
    <xf numFmtId="0" fontId="35" fillId="8" borderId="5" xfId="8" applyFont="1" applyFill="1" applyBorder="1" applyAlignment="1">
      <alignment horizontal="center"/>
    </xf>
    <xf numFmtId="0" fontId="89" fillId="0" borderId="25" xfId="2" applyFont="1" applyBorder="1" applyAlignment="1" applyProtection="1">
      <alignment horizontal="center" vertical="center"/>
      <protection hidden="1"/>
    </xf>
    <xf numFmtId="0" fontId="89" fillId="0" borderId="49" xfId="2" applyFont="1" applyBorder="1" applyAlignment="1" applyProtection="1">
      <alignment horizontal="center" vertical="center"/>
      <protection hidden="1"/>
    </xf>
    <xf numFmtId="0" fontId="20" fillId="5" borderId="18" xfId="8" applyFont="1" applyFill="1" applyBorder="1" applyAlignment="1">
      <alignment horizontal="center"/>
    </xf>
    <xf numFmtId="0" fontId="20" fillId="5" borderId="19" xfId="8" applyFont="1" applyFill="1" applyBorder="1" applyAlignment="1">
      <alignment horizontal="center"/>
    </xf>
    <xf numFmtId="0" fontId="20" fillId="5" borderId="18" xfId="8" applyFont="1" applyFill="1" applyBorder="1" applyAlignment="1">
      <alignment horizontal="right"/>
    </xf>
    <xf numFmtId="0" fontId="20" fillId="5" borderId="20" xfId="8" applyFont="1" applyFill="1" applyBorder="1" applyAlignment="1">
      <alignment horizontal="right"/>
    </xf>
    <xf numFmtId="0" fontId="32" fillId="8" borderId="0" xfId="8" applyFont="1" applyFill="1" applyBorder="1" applyAlignment="1">
      <alignment horizontal="center"/>
    </xf>
    <xf numFmtId="0" fontId="31" fillId="8" borderId="0" xfId="8" applyFont="1" applyFill="1" applyBorder="1" applyAlignment="1">
      <alignment horizontal="left"/>
    </xf>
    <xf numFmtId="0" fontId="35" fillId="8" borderId="16" xfId="8" applyFont="1" applyFill="1" applyBorder="1" applyAlignment="1">
      <alignment horizontal="center"/>
    </xf>
    <xf numFmtId="0" fontId="36" fillId="5" borderId="10" xfId="8" applyFont="1" applyFill="1" applyBorder="1" applyAlignment="1" applyProtection="1">
      <alignment horizontal="center" vertical="center"/>
      <protection hidden="1"/>
    </xf>
    <xf numFmtId="0" fontId="36" fillId="5" borderId="12" xfId="8" applyFont="1" applyFill="1" applyBorder="1" applyAlignment="1" applyProtection="1">
      <alignment horizontal="center" vertical="center"/>
      <protection hidden="1"/>
    </xf>
    <xf numFmtId="0" fontId="36" fillId="5" borderId="26" xfId="8" applyFont="1" applyFill="1" applyBorder="1" applyAlignment="1" applyProtection="1">
      <alignment horizontal="center" vertical="center"/>
      <protection hidden="1"/>
    </xf>
    <xf numFmtId="0" fontId="36" fillId="5" borderId="22" xfId="8" applyFont="1" applyFill="1" applyBorder="1" applyAlignment="1" applyProtection="1">
      <alignment horizontal="center" vertical="center"/>
      <protection hidden="1"/>
    </xf>
    <xf numFmtId="0" fontId="36" fillId="5" borderId="25" xfId="8" applyFont="1" applyFill="1" applyBorder="1" applyAlignment="1" applyProtection="1">
      <alignment horizontal="center" vertical="center"/>
      <protection hidden="1"/>
    </xf>
    <xf numFmtId="0" fontId="36" fillId="5" borderId="4" xfId="8" applyFont="1" applyFill="1" applyBorder="1" applyAlignment="1" applyProtection="1">
      <alignment horizontal="center" vertical="center"/>
      <protection hidden="1"/>
    </xf>
    <xf numFmtId="0" fontId="36" fillId="5" borderId="5" xfId="8" applyFont="1" applyFill="1" applyBorder="1" applyAlignment="1" applyProtection="1">
      <alignment horizontal="center" vertical="center"/>
      <protection hidden="1"/>
    </xf>
    <xf numFmtId="0" fontId="36" fillId="5" borderId="50" xfId="8" applyFont="1" applyFill="1" applyBorder="1" applyAlignment="1" applyProtection="1">
      <alignment horizontal="center" vertical="center"/>
      <protection hidden="1"/>
    </xf>
    <xf numFmtId="0" fontId="36" fillId="5" borderId="51" xfId="8" applyFont="1" applyFill="1" applyBorder="1" applyAlignment="1" applyProtection="1">
      <alignment horizontal="center" vertical="center"/>
      <protection hidden="1"/>
    </xf>
    <xf numFmtId="49" fontId="12" fillId="3" borderId="13" xfId="1" applyNumberFormat="1" applyFont="1" applyFill="1" applyBorder="1" applyAlignment="1">
      <alignment horizontal="center" vertical="center"/>
    </xf>
    <xf numFmtId="0" fontId="12" fillId="5" borderId="14" xfId="1" applyFont="1" applyFill="1" applyBorder="1" applyAlignment="1">
      <alignment horizontal="center" vertical="center"/>
    </xf>
  </cellXfs>
  <cellStyles count="19">
    <cellStyle name="40% - Accent3 2 2" xfId="11"/>
    <cellStyle name="40% - Accent3 3" xfId="14"/>
    <cellStyle name="Calculation 2" xfId="12"/>
    <cellStyle name="Normal" xfId="0" builtinId="0"/>
    <cellStyle name="Normal 10" xfId="3"/>
    <cellStyle name="Normal 11" xfId="6"/>
    <cellStyle name="Normal 2" xfId="8"/>
    <cellStyle name="Normal 2 2" xfId="1"/>
    <cellStyle name="Normal 2 3" xfId="5"/>
    <cellStyle name="Normal 3" xfId="10"/>
    <cellStyle name="Normal 4" xfId="2"/>
    <cellStyle name="Normal 4 2" xfId="16"/>
    <cellStyle name="Normal 4 3" xfId="15"/>
    <cellStyle name="Normal 5" xfId="17"/>
    <cellStyle name="Normal 6" xfId="18"/>
    <cellStyle name="Normal 7" xfId="7"/>
    <cellStyle name="Normal 8" xfId="9"/>
    <cellStyle name="Normal 9" xfId="4"/>
    <cellStyle name="Note 3" xfId="13"/>
  </cellStyles>
  <dxfs count="601"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8"/>
      </font>
      <fill>
        <patternFill>
          <bgColor indexed="4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 patternType="solid">
          <fgColor indexed="46"/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8"/>
      </font>
      <fill>
        <patternFill>
          <bgColor indexed="4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 patternType="solid">
          <fgColor indexed="46"/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8"/>
      </font>
      <fill>
        <patternFill>
          <bgColor indexed="4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 patternType="solid">
          <fgColor indexed="46"/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ill>
        <patternFill>
          <bgColor indexed="13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8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8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8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8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8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8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8"/>
      </font>
      <fill>
        <patternFill>
          <bgColor indexed="4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 patternType="solid">
          <fgColor indexed="46"/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8"/>
      </font>
      <fill>
        <patternFill>
          <bgColor indexed="4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 patternType="solid">
          <fgColor indexed="46"/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8"/>
      </font>
      <fill>
        <patternFill>
          <bgColor indexed="4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 patternType="solid">
          <fgColor indexed="46"/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8"/>
      </font>
      <fill>
        <patternFill>
          <bgColor indexed="4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 patternType="solid">
          <fgColor indexed="46"/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13"/>
        </patternFill>
      </fill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8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8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8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8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8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8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8"/>
      </font>
      <fill>
        <patternFill>
          <bgColor indexed="4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 patternType="solid">
          <fgColor indexed="46"/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ill>
        <patternFill>
          <bgColor indexed="13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8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8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8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8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8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8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8"/>
      </font>
      <fill>
        <patternFill>
          <bgColor indexed="4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 patternType="solid">
          <fgColor indexed="46"/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8"/>
      </font>
      <fill>
        <patternFill>
          <bgColor indexed="4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 patternType="solid">
          <fgColor indexed="46"/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8"/>
      </font>
      <fill>
        <patternFill>
          <bgColor indexed="4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 patternType="solid">
          <fgColor indexed="46"/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7" Type="http://schemas.openxmlformats.org/officeDocument/2006/relationships/image" Target="../media/image8.png"/><Relationship Id="rId2" Type="http://schemas.openxmlformats.org/officeDocument/2006/relationships/image" Target="../media/image2.png"/><Relationship Id="rId1" Type="http://schemas.openxmlformats.org/officeDocument/2006/relationships/image" Target="../media/image3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1.jpeg"/><Relationship Id="rId5" Type="http://schemas.openxmlformats.org/officeDocument/2006/relationships/image" Target="../media/image12.png"/><Relationship Id="rId4" Type="http://schemas.openxmlformats.org/officeDocument/2006/relationships/image" Target="../media/image1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1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12.png"/><Relationship Id="rId5" Type="http://schemas.openxmlformats.org/officeDocument/2006/relationships/image" Target="../media/image17.png"/><Relationship Id="rId4" Type="http://schemas.openxmlformats.org/officeDocument/2006/relationships/image" Target="../media/image16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6" Type="http://schemas.openxmlformats.org/officeDocument/2006/relationships/image" Target="../media/image12.png"/><Relationship Id="rId5" Type="http://schemas.openxmlformats.org/officeDocument/2006/relationships/image" Target="../media/image17.png"/><Relationship Id="rId4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12.png"/><Relationship Id="rId5" Type="http://schemas.openxmlformats.org/officeDocument/2006/relationships/image" Target="../media/image17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12.png"/><Relationship Id="rId5" Type="http://schemas.openxmlformats.org/officeDocument/2006/relationships/image" Target="../media/image17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47624</xdr:rowOff>
    </xdr:from>
    <xdr:to>
      <xdr:col>2</xdr:col>
      <xdr:colOff>723900</xdr:colOff>
      <xdr:row>2</xdr:row>
      <xdr:rowOff>66674</xdr:rowOff>
    </xdr:to>
    <xdr:pic>
      <xdr:nvPicPr>
        <xdr:cNvPr id="2" name="Attēls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47624"/>
          <a:ext cx="5619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1047750</xdr:colOff>
      <xdr:row>0</xdr:row>
      <xdr:rowOff>85725</xdr:rowOff>
    </xdr:from>
    <xdr:to>
      <xdr:col>3</xdr:col>
      <xdr:colOff>104775</xdr:colOff>
      <xdr:row>2</xdr:row>
      <xdr:rowOff>28575</xdr:rowOff>
    </xdr:to>
    <xdr:pic>
      <xdr:nvPicPr>
        <xdr:cNvPr id="4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4450" y="85725"/>
          <a:ext cx="4286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40</xdr:col>
      <xdr:colOff>0</xdr:colOff>
      <xdr:row>0</xdr:row>
      <xdr:rowOff>0</xdr:rowOff>
    </xdr:from>
    <xdr:to>
      <xdr:col>40</xdr:col>
      <xdr:colOff>514350</xdr:colOff>
      <xdr:row>1</xdr:row>
      <xdr:rowOff>84632</xdr:rowOff>
    </xdr:to>
    <xdr:pic>
      <xdr:nvPicPr>
        <xdr:cNvPr id="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10550" y="0"/>
          <a:ext cx="514350" cy="5227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28576</xdr:colOff>
      <xdr:row>26</xdr:row>
      <xdr:rowOff>152401</xdr:rowOff>
    </xdr:from>
    <xdr:to>
      <xdr:col>41</xdr:col>
      <xdr:colOff>0</xdr:colOff>
      <xdr:row>36</xdr:row>
      <xdr:rowOff>108396</xdr:rowOff>
    </xdr:to>
    <xdr:pic>
      <xdr:nvPicPr>
        <xdr:cNvPr id="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1" y="4543426"/>
          <a:ext cx="3190874" cy="181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34</xdr:col>
      <xdr:colOff>95251</xdr:colOff>
      <xdr:row>0</xdr:row>
      <xdr:rowOff>19050</xdr:rowOff>
    </xdr:from>
    <xdr:to>
      <xdr:col>36</xdr:col>
      <xdr:colOff>66676</xdr:colOff>
      <xdr:row>2</xdr:row>
      <xdr:rowOff>46532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34301" y="19050"/>
          <a:ext cx="514350" cy="5227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533400</xdr:colOff>
      <xdr:row>0</xdr:row>
      <xdr:rowOff>95250</xdr:rowOff>
    </xdr:from>
    <xdr:to>
      <xdr:col>1</xdr:col>
      <xdr:colOff>962025</xdr:colOff>
      <xdr:row>2</xdr:row>
      <xdr:rowOff>92075</xdr:rowOff>
    </xdr:to>
    <xdr:pic>
      <xdr:nvPicPr>
        <xdr:cNvPr id="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95250"/>
          <a:ext cx="428625" cy="492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0</xdr:row>
      <xdr:rowOff>57150</xdr:rowOff>
    </xdr:from>
    <xdr:to>
      <xdr:col>1</xdr:col>
      <xdr:colOff>419100</xdr:colOff>
      <xdr:row>2</xdr:row>
      <xdr:rowOff>95250</xdr:rowOff>
    </xdr:to>
    <xdr:pic>
      <xdr:nvPicPr>
        <xdr:cNvPr id="4" name="Attēls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7150"/>
          <a:ext cx="50482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23</xdr:row>
      <xdr:rowOff>85727</xdr:rowOff>
    </xdr:from>
    <xdr:to>
      <xdr:col>1</xdr:col>
      <xdr:colOff>790575</xdr:colOff>
      <xdr:row>27</xdr:row>
      <xdr:rowOff>8574</xdr:rowOff>
    </xdr:to>
    <xdr:pic>
      <xdr:nvPicPr>
        <xdr:cNvPr id="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3790952"/>
          <a:ext cx="600075" cy="6086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104776</xdr:colOff>
      <xdr:row>29</xdr:row>
      <xdr:rowOff>152400</xdr:rowOff>
    </xdr:from>
    <xdr:to>
      <xdr:col>2</xdr:col>
      <xdr:colOff>266701</xdr:colOff>
      <xdr:row>34</xdr:row>
      <xdr:rowOff>9525</xdr:rowOff>
    </xdr:to>
    <xdr:sp macro="" textlink="">
      <xdr:nvSpPr>
        <xdr:cNvPr id="6" name="Flowchart: Punched Tape 5"/>
        <xdr:cNvSpPr/>
      </xdr:nvSpPr>
      <xdr:spPr>
        <a:xfrm>
          <a:off x="104776" y="4895850"/>
          <a:ext cx="1276350" cy="666750"/>
        </a:xfrm>
        <a:prstGeom prst="flowChartPunchedTape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lv-LV" sz="1600" b="1">
              <a:solidFill>
                <a:sysClr val="windowText" lastClr="000000"/>
              </a:solidFill>
            </a:rPr>
            <a:t>21.03.2026</a:t>
          </a:r>
        </a:p>
      </xdr:txBody>
    </xdr:sp>
    <xdr:clientData/>
  </xdr:twoCellAnchor>
  <xdr:twoCellAnchor editAs="oneCell">
    <xdr:from>
      <xdr:col>0</xdr:col>
      <xdr:colOff>228601</xdr:colOff>
      <xdr:row>36</xdr:row>
      <xdr:rowOff>28576</xdr:rowOff>
    </xdr:from>
    <xdr:to>
      <xdr:col>2</xdr:col>
      <xdr:colOff>26019</xdr:colOff>
      <xdr:row>39</xdr:row>
      <xdr:rowOff>152400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1" y="5905501"/>
          <a:ext cx="1092818" cy="6095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352425</xdr:colOff>
      <xdr:row>23</xdr:row>
      <xdr:rowOff>152401</xdr:rowOff>
    </xdr:from>
    <xdr:to>
      <xdr:col>18</xdr:col>
      <xdr:colOff>152399</xdr:colOff>
      <xdr:row>41</xdr:row>
      <xdr:rowOff>160906</xdr:rowOff>
    </xdr:to>
    <xdr:pic>
      <xdr:nvPicPr>
        <xdr:cNvPr id="1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7825" y="3857626"/>
          <a:ext cx="3733799" cy="29898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76200</xdr:colOff>
      <xdr:row>23</xdr:row>
      <xdr:rowOff>161925</xdr:rowOff>
    </xdr:from>
    <xdr:to>
      <xdr:col>38</xdr:col>
      <xdr:colOff>0</xdr:colOff>
      <xdr:row>42</xdr:row>
      <xdr:rowOff>12473</xdr:rowOff>
    </xdr:to>
    <xdr:pic>
      <xdr:nvPicPr>
        <xdr:cNvPr id="1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3867150"/>
          <a:ext cx="4095750" cy="29937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28575</xdr:rowOff>
    </xdr:from>
    <xdr:to>
      <xdr:col>1</xdr:col>
      <xdr:colOff>657225</xdr:colOff>
      <xdr:row>1</xdr:row>
      <xdr:rowOff>352425</xdr:rowOff>
    </xdr:to>
    <xdr:pic>
      <xdr:nvPicPr>
        <xdr:cNvPr id="2" name="Attēls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" y="28575"/>
          <a:ext cx="50482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723900</xdr:colOff>
      <xdr:row>0</xdr:row>
      <xdr:rowOff>57150</xdr:rowOff>
    </xdr:from>
    <xdr:to>
      <xdr:col>1</xdr:col>
      <xdr:colOff>1076325</xdr:colOff>
      <xdr:row>2</xdr:row>
      <xdr:rowOff>9525</xdr:rowOff>
    </xdr:to>
    <xdr:pic>
      <xdr:nvPicPr>
        <xdr:cNvPr id="3" name="Attēls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57150"/>
          <a:ext cx="352425" cy="53340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1219200</xdr:colOff>
      <xdr:row>0</xdr:row>
      <xdr:rowOff>76200</xdr:rowOff>
    </xdr:from>
    <xdr:to>
      <xdr:col>1</xdr:col>
      <xdr:colOff>1562100</xdr:colOff>
      <xdr:row>2</xdr:row>
      <xdr:rowOff>9525</xdr:rowOff>
    </xdr:to>
    <xdr:pic>
      <xdr:nvPicPr>
        <xdr:cNvPr id="4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0" y="76200"/>
          <a:ext cx="3429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47625</xdr:colOff>
      <xdr:row>0</xdr:row>
      <xdr:rowOff>0</xdr:rowOff>
    </xdr:from>
    <xdr:to>
      <xdr:col>20</xdr:col>
      <xdr:colOff>76200</xdr:colOff>
      <xdr:row>1</xdr:row>
      <xdr:rowOff>361950</xdr:rowOff>
    </xdr:to>
    <xdr:pic>
      <xdr:nvPicPr>
        <xdr:cNvPr id="5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4675" y="0"/>
          <a:ext cx="5429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942975</xdr:colOff>
      <xdr:row>2</xdr:row>
      <xdr:rowOff>257175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42975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9524</xdr:colOff>
      <xdr:row>0</xdr:row>
      <xdr:rowOff>133350</xdr:rowOff>
    </xdr:from>
    <xdr:to>
      <xdr:col>2</xdr:col>
      <xdr:colOff>323850</xdr:colOff>
      <xdr:row>2</xdr:row>
      <xdr:rowOff>151406</xdr:rowOff>
    </xdr:to>
    <xdr:pic>
      <xdr:nvPicPr>
        <xdr:cNvPr id="4" name="Attēls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4" y="133350"/>
          <a:ext cx="571501" cy="580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419100</xdr:colOff>
      <xdr:row>0</xdr:row>
      <xdr:rowOff>171450</xdr:rowOff>
    </xdr:from>
    <xdr:to>
      <xdr:col>2</xdr:col>
      <xdr:colOff>847725</xdr:colOff>
      <xdr:row>2</xdr:row>
      <xdr:rowOff>133350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171450"/>
          <a:ext cx="4286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24</xdr:row>
      <xdr:rowOff>76200</xdr:rowOff>
    </xdr:from>
    <xdr:to>
      <xdr:col>13</xdr:col>
      <xdr:colOff>84859</xdr:colOff>
      <xdr:row>40</xdr:row>
      <xdr:rowOff>114300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4238625"/>
          <a:ext cx="3894859" cy="2628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114301</xdr:colOff>
      <xdr:row>24</xdr:row>
      <xdr:rowOff>76200</xdr:rowOff>
    </xdr:from>
    <xdr:to>
      <xdr:col>39</xdr:col>
      <xdr:colOff>57151</xdr:colOff>
      <xdr:row>40</xdr:row>
      <xdr:rowOff>104775</xdr:rowOff>
    </xdr:to>
    <xdr:pic>
      <xdr:nvPicPr>
        <xdr:cNvPr id="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1" y="4238625"/>
          <a:ext cx="3714750" cy="2619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85725</xdr:rowOff>
    </xdr:from>
    <xdr:to>
      <xdr:col>1</xdr:col>
      <xdr:colOff>304800</xdr:colOff>
      <xdr:row>2</xdr:row>
      <xdr:rowOff>52917</xdr:rowOff>
    </xdr:to>
    <xdr:pic>
      <xdr:nvPicPr>
        <xdr:cNvPr id="4" name="Attēls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85725"/>
          <a:ext cx="514350" cy="5291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1219200</xdr:colOff>
      <xdr:row>0</xdr:row>
      <xdr:rowOff>123825</xdr:rowOff>
    </xdr:from>
    <xdr:to>
      <xdr:col>2</xdr:col>
      <xdr:colOff>323850</xdr:colOff>
      <xdr:row>2</xdr:row>
      <xdr:rowOff>53975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123825"/>
          <a:ext cx="428625" cy="492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9526</xdr:colOff>
      <xdr:row>22</xdr:row>
      <xdr:rowOff>28575</xdr:rowOff>
    </xdr:from>
    <xdr:to>
      <xdr:col>12</xdr:col>
      <xdr:colOff>123825</xdr:colOff>
      <xdr:row>39</xdr:row>
      <xdr:rowOff>114300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1" y="4143375"/>
          <a:ext cx="5267324" cy="2857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104775</xdr:colOff>
      <xdr:row>22</xdr:row>
      <xdr:rowOff>66675</xdr:rowOff>
    </xdr:from>
    <xdr:to>
      <xdr:col>37</xdr:col>
      <xdr:colOff>19050</xdr:colOff>
      <xdr:row>40</xdr:row>
      <xdr:rowOff>13282</xdr:rowOff>
    </xdr:to>
    <xdr:pic>
      <xdr:nvPicPr>
        <xdr:cNvPr id="1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39175" y="4181475"/>
          <a:ext cx="3381375" cy="28803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371475</xdr:colOff>
      <xdr:row>22</xdr:row>
      <xdr:rowOff>171450</xdr:rowOff>
    </xdr:from>
    <xdr:to>
      <xdr:col>21</xdr:col>
      <xdr:colOff>228601</xdr:colOff>
      <xdr:row>27</xdr:row>
      <xdr:rowOff>9525</xdr:rowOff>
    </xdr:to>
    <xdr:sp macro="" textlink="">
      <xdr:nvSpPr>
        <xdr:cNvPr id="18" name="Flowchart: Punched Tape 17"/>
        <xdr:cNvSpPr/>
      </xdr:nvSpPr>
      <xdr:spPr>
        <a:xfrm>
          <a:off x="5781675" y="4286250"/>
          <a:ext cx="2486026" cy="666750"/>
        </a:xfrm>
        <a:prstGeom prst="flowChartPunchedTape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lv-LV" sz="1600" b="1">
              <a:solidFill>
                <a:sysClr val="windowText" lastClr="000000"/>
              </a:solidFill>
            </a:rPr>
            <a:t>11.04.2026</a:t>
          </a:r>
        </a:p>
      </xdr:txBody>
    </xdr:sp>
    <xdr:clientData/>
  </xdr:twoCellAnchor>
  <xdr:twoCellAnchor editAs="oneCell">
    <xdr:from>
      <xdr:col>14</xdr:col>
      <xdr:colOff>0</xdr:colOff>
      <xdr:row>28</xdr:row>
      <xdr:rowOff>66674</xdr:rowOff>
    </xdr:from>
    <xdr:to>
      <xdr:col>20</xdr:col>
      <xdr:colOff>231897</xdr:colOff>
      <xdr:row>33</xdr:row>
      <xdr:rowOff>142874</xdr:rowOff>
    </xdr:to>
    <xdr:pic>
      <xdr:nvPicPr>
        <xdr:cNvPr id="20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5172074"/>
          <a:ext cx="1851147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57150</xdr:colOff>
      <xdr:row>34</xdr:row>
      <xdr:rowOff>19050</xdr:rowOff>
    </xdr:from>
    <xdr:to>
      <xdr:col>22</xdr:col>
      <xdr:colOff>35983</xdr:colOff>
      <xdr:row>39</xdr:row>
      <xdr:rowOff>122767</xdr:rowOff>
    </xdr:to>
    <xdr:pic>
      <xdr:nvPicPr>
        <xdr:cNvPr id="22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0" y="6096000"/>
          <a:ext cx="1464733" cy="913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561975</xdr:colOff>
      <xdr:row>18</xdr:row>
      <xdr:rowOff>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639175" cy="3429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123825</xdr:colOff>
      <xdr:row>18</xdr:row>
      <xdr:rowOff>19050</xdr:rowOff>
    </xdr:from>
    <xdr:to>
      <xdr:col>6</xdr:col>
      <xdr:colOff>114300</xdr:colOff>
      <xdr:row>32</xdr:row>
      <xdr:rowOff>152400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3448050"/>
          <a:ext cx="3648075" cy="2800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171449</xdr:colOff>
      <xdr:row>18</xdr:row>
      <xdr:rowOff>9525</xdr:rowOff>
    </xdr:from>
    <xdr:to>
      <xdr:col>14</xdr:col>
      <xdr:colOff>552450</xdr:colOff>
      <xdr:row>32</xdr:row>
      <xdr:rowOff>161925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9049" y="3438525"/>
          <a:ext cx="4800601" cy="2819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190500</xdr:colOff>
      <xdr:row>34</xdr:row>
      <xdr:rowOff>85727</xdr:rowOff>
    </xdr:from>
    <xdr:to>
      <xdr:col>2</xdr:col>
      <xdr:colOff>123825</xdr:colOff>
      <xdr:row>38</xdr:row>
      <xdr:rowOff>137171</xdr:rowOff>
    </xdr:to>
    <xdr:pic>
      <xdr:nvPicPr>
        <xdr:cNvPr id="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4276727"/>
          <a:ext cx="542925" cy="8134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34</xdr:row>
      <xdr:rowOff>142875</xdr:rowOff>
    </xdr:from>
    <xdr:to>
      <xdr:col>11</xdr:col>
      <xdr:colOff>180975</xdr:colOff>
      <xdr:row>39</xdr:row>
      <xdr:rowOff>0</xdr:rowOff>
    </xdr:to>
    <xdr:pic>
      <xdr:nvPicPr>
        <xdr:cNvPr id="1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6800" y="6619875"/>
          <a:ext cx="15525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28576</xdr:colOff>
      <xdr:row>35</xdr:row>
      <xdr:rowOff>28575</xdr:rowOff>
    </xdr:from>
    <xdr:to>
      <xdr:col>6</xdr:col>
      <xdr:colOff>523876</xdr:colOff>
      <xdr:row>38</xdr:row>
      <xdr:rowOff>180975</xdr:rowOff>
    </xdr:to>
    <xdr:sp macro="" textlink="">
      <xdr:nvSpPr>
        <xdr:cNvPr id="11" name="Flowchart: Punched Tape 10"/>
        <xdr:cNvSpPr/>
      </xdr:nvSpPr>
      <xdr:spPr>
        <a:xfrm>
          <a:off x="2466976" y="6696075"/>
          <a:ext cx="1714500" cy="723900"/>
        </a:xfrm>
        <a:prstGeom prst="flowChartPunchedTape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lv-LV" sz="1600" b="1">
              <a:solidFill>
                <a:sysClr val="windowText" lastClr="000000"/>
              </a:solidFill>
            </a:rPr>
            <a:t>07.03.2026</a:t>
          </a:r>
        </a:p>
      </xdr:txBody>
    </xdr:sp>
    <xdr:clientData/>
  </xdr:twoCellAnchor>
  <xdr:twoCellAnchor editAs="oneCell">
    <xdr:from>
      <xdr:col>12</xdr:col>
      <xdr:colOff>276225</xdr:colOff>
      <xdr:row>34</xdr:row>
      <xdr:rowOff>161925</xdr:rowOff>
    </xdr:from>
    <xdr:to>
      <xdr:col>14</xdr:col>
      <xdr:colOff>521758</xdr:colOff>
      <xdr:row>39</xdr:row>
      <xdr:rowOff>142876</xdr:rowOff>
    </xdr:to>
    <xdr:pic>
      <xdr:nvPicPr>
        <xdr:cNvPr id="1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4225" y="6638925"/>
          <a:ext cx="1464733" cy="9334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85725</xdr:rowOff>
    </xdr:from>
    <xdr:to>
      <xdr:col>1</xdr:col>
      <xdr:colOff>304800</xdr:colOff>
      <xdr:row>2</xdr:row>
      <xdr:rowOff>157692</xdr:rowOff>
    </xdr:to>
    <xdr:pic>
      <xdr:nvPicPr>
        <xdr:cNvPr id="11" name="Attēls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85725"/>
          <a:ext cx="514350" cy="5291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1219200</xdr:colOff>
      <xdr:row>0</xdr:row>
      <xdr:rowOff>123825</xdr:rowOff>
    </xdr:from>
    <xdr:to>
      <xdr:col>2</xdr:col>
      <xdr:colOff>323850</xdr:colOff>
      <xdr:row>2</xdr:row>
      <xdr:rowOff>158750</xdr:rowOff>
    </xdr:to>
    <xdr:pic>
      <xdr:nvPicPr>
        <xdr:cNvPr id="1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123825"/>
          <a:ext cx="428625" cy="492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9525</xdr:colOff>
      <xdr:row>0</xdr:row>
      <xdr:rowOff>76200</xdr:rowOff>
    </xdr:from>
    <xdr:to>
      <xdr:col>30</xdr:col>
      <xdr:colOff>38100</xdr:colOff>
      <xdr:row>3</xdr:row>
      <xdr:rowOff>95250</xdr:rowOff>
    </xdr:to>
    <xdr:pic>
      <xdr:nvPicPr>
        <xdr:cNvPr id="1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82175" y="76200"/>
          <a:ext cx="5238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25</xdr:row>
      <xdr:rowOff>85726</xdr:rowOff>
    </xdr:from>
    <xdr:to>
      <xdr:col>1</xdr:col>
      <xdr:colOff>800100</xdr:colOff>
      <xdr:row>30</xdr:row>
      <xdr:rowOff>56092</xdr:rowOff>
    </xdr:to>
    <xdr:pic>
      <xdr:nvPicPr>
        <xdr:cNvPr id="1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4762501"/>
          <a:ext cx="609600" cy="7799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9525</xdr:colOff>
      <xdr:row>25</xdr:row>
      <xdr:rowOff>161925</xdr:rowOff>
    </xdr:from>
    <xdr:to>
      <xdr:col>23</xdr:col>
      <xdr:colOff>76200</xdr:colOff>
      <xdr:row>30</xdr:row>
      <xdr:rowOff>28575</xdr:rowOff>
    </xdr:to>
    <xdr:pic>
      <xdr:nvPicPr>
        <xdr:cNvPr id="15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4838700"/>
          <a:ext cx="15525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57150</xdr:colOff>
      <xdr:row>26</xdr:row>
      <xdr:rowOff>28575</xdr:rowOff>
    </xdr:from>
    <xdr:to>
      <xdr:col>11</xdr:col>
      <xdr:colOff>200026</xdr:colOff>
      <xdr:row>29</xdr:row>
      <xdr:rowOff>180975</xdr:rowOff>
    </xdr:to>
    <xdr:sp macro="" textlink="">
      <xdr:nvSpPr>
        <xdr:cNvPr id="16" name="Flowchart: Punched Tape 15"/>
        <xdr:cNvSpPr/>
      </xdr:nvSpPr>
      <xdr:spPr>
        <a:xfrm>
          <a:off x="2876550" y="4876800"/>
          <a:ext cx="2486026" cy="666750"/>
        </a:xfrm>
        <a:prstGeom prst="flowChartPunchedTape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lv-LV" sz="1600" b="1">
              <a:solidFill>
                <a:sysClr val="windowText" lastClr="000000"/>
              </a:solidFill>
            </a:rPr>
            <a:t>10.01.2026</a:t>
          </a:r>
        </a:p>
      </xdr:txBody>
    </xdr:sp>
    <xdr:clientData/>
  </xdr:twoCellAnchor>
  <xdr:twoCellAnchor editAs="oneCell">
    <xdr:from>
      <xdr:col>29</xdr:col>
      <xdr:colOff>74083</xdr:colOff>
      <xdr:row>25</xdr:row>
      <xdr:rowOff>95249</xdr:rowOff>
    </xdr:from>
    <xdr:to>
      <xdr:col>35</xdr:col>
      <xdr:colOff>52916</xdr:colOff>
      <xdr:row>30</xdr:row>
      <xdr:rowOff>132291</xdr:rowOff>
    </xdr:to>
    <xdr:pic>
      <xdr:nvPicPr>
        <xdr:cNvPr id="17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4383" y="4772024"/>
          <a:ext cx="1464733" cy="846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85725</xdr:rowOff>
    </xdr:from>
    <xdr:to>
      <xdr:col>1</xdr:col>
      <xdr:colOff>304800</xdr:colOff>
      <xdr:row>2</xdr:row>
      <xdr:rowOff>52917</xdr:rowOff>
    </xdr:to>
    <xdr:pic>
      <xdr:nvPicPr>
        <xdr:cNvPr id="5" name="Attēls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85725"/>
          <a:ext cx="511175" cy="5386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1219200</xdr:colOff>
      <xdr:row>0</xdr:row>
      <xdr:rowOff>123825</xdr:rowOff>
    </xdr:from>
    <xdr:to>
      <xdr:col>2</xdr:col>
      <xdr:colOff>323850</xdr:colOff>
      <xdr:row>2</xdr:row>
      <xdr:rowOff>53975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123825"/>
          <a:ext cx="428625" cy="492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9525</xdr:colOff>
      <xdr:row>0</xdr:row>
      <xdr:rowOff>76200</xdr:rowOff>
    </xdr:from>
    <xdr:to>
      <xdr:col>30</xdr:col>
      <xdr:colOff>38100</xdr:colOff>
      <xdr:row>2</xdr:row>
      <xdr:rowOff>190500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82175" y="76200"/>
          <a:ext cx="5238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25</xdr:row>
      <xdr:rowOff>85726</xdr:rowOff>
    </xdr:from>
    <xdr:to>
      <xdr:col>1</xdr:col>
      <xdr:colOff>800100</xdr:colOff>
      <xdr:row>29</xdr:row>
      <xdr:rowOff>179917</xdr:rowOff>
    </xdr:to>
    <xdr:pic>
      <xdr:nvPicPr>
        <xdr:cNvPr id="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00" y="5155143"/>
          <a:ext cx="609600" cy="7715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9525</xdr:colOff>
      <xdr:row>25</xdr:row>
      <xdr:rowOff>161925</xdr:rowOff>
    </xdr:from>
    <xdr:to>
      <xdr:col>23</xdr:col>
      <xdr:colOff>76200</xdr:colOff>
      <xdr:row>29</xdr:row>
      <xdr:rowOff>152400</xdr:rowOff>
    </xdr:to>
    <xdr:pic>
      <xdr:nvPicPr>
        <xdr:cNvPr id="9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4076700"/>
          <a:ext cx="15525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57150</xdr:colOff>
      <xdr:row>26</xdr:row>
      <xdr:rowOff>28575</xdr:rowOff>
    </xdr:from>
    <xdr:to>
      <xdr:col>11</xdr:col>
      <xdr:colOff>200026</xdr:colOff>
      <xdr:row>29</xdr:row>
      <xdr:rowOff>180975</xdr:rowOff>
    </xdr:to>
    <xdr:sp macro="" textlink="">
      <xdr:nvSpPr>
        <xdr:cNvPr id="10" name="Flowchart: Punched Tape 9"/>
        <xdr:cNvSpPr/>
      </xdr:nvSpPr>
      <xdr:spPr>
        <a:xfrm>
          <a:off x="2876550" y="4114800"/>
          <a:ext cx="2486026" cy="666750"/>
        </a:xfrm>
        <a:prstGeom prst="flowChartPunchedTape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lv-LV" sz="1600" b="1">
              <a:solidFill>
                <a:sysClr val="windowText" lastClr="000000"/>
              </a:solidFill>
            </a:rPr>
            <a:t>10.01.2026</a:t>
          </a:r>
        </a:p>
      </xdr:txBody>
    </xdr:sp>
    <xdr:clientData/>
  </xdr:twoCellAnchor>
  <xdr:twoCellAnchor editAs="oneCell">
    <xdr:from>
      <xdr:col>29</xdr:col>
      <xdr:colOff>74083</xdr:colOff>
      <xdr:row>25</xdr:row>
      <xdr:rowOff>95249</xdr:rowOff>
    </xdr:from>
    <xdr:to>
      <xdr:col>35</xdr:col>
      <xdr:colOff>52916</xdr:colOff>
      <xdr:row>30</xdr:row>
      <xdr:rowOff>65616</xdr:rowOff>
    </xdr:to>
    <xdr:pic>
      <xdr:nvPicPr>
        <xdr:cNvPr id="1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0" y="5164666"/>
          <a:ext cx="1439333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38"/>
  <sheetViews>
    <sheetView topLeftCell="A19" workbookViewId="0">
      <selection activeCell="I28" sqref="I28"/>
    </sheetView>
  </sheetViews>
  <sheetFormatPr defaultColWidth="0.7109375" defaultRowHeight="12.75" x14ac:dyDescent="0.25"/>
  <cols>
    <col min="1" max="2" width="0.7109375" style="69" customWidth="1"/>
    <col min="3" max="3" width="5.5703125" style="63" customWidth="1"/>
    <col min="4" max="4" width="14.140625" style="63" customWidth="1"/>
    <col min="5" max="5" width="27.5703125" style="63" customWidth="1"/>
    <col min="6" max="6" width="9.140625" style="2" customWidth="1"/>
    <col min="7" max="7" width="21.28515625" style="2" customWidth="1"/>
    <col min="8" max="8" width="6.140625" style="2" customWidth="1"/>
    <col min="9" max="9" width="23" style="63" customWidth="1"/>
    <col min="10" max="255" width="9.140625" style="2" customWidth="1"/>
    <col min="256" max="16384" width="0.7109375" style="2"/>
  </cols>
  <sheetData>
    <row r="1" spans="2:13" x14ac:dyDescent="0.25">
      <c r="B1" s="35"/>
      <c r="C1" s="36" t="s">
        <v>48</v>
      </c>
      <c r="D1" s="37"/>
      <c r="E1" s="37" t="s">
        <v>0</v>
      </c>
      <c r="G1" s="38" t="s">
        <v>49</v>
      </c>
      <c r="H1" s="39"/>
      <c r="I1" s="40"/>
      <c r="J1" s="39"/>
      <c r="K1" s="39"/>
      <c r="L1" s="39"/>
      <c r="M1" s="41"/>
    </row>
    <row r="2" spans="2:13" ht="18" x14ac:dyDescent="0.25">
      <c r="B2" s="42"/>
      <c r="C2" s="11">
        <v>1</v>
      </c>
      <c r="D2" s="43" t="s">
        <v>50</v>
      </c>
      <c r="E2" s="43" t="s">
        <v>51</v>
      </c>
      <c r="G2" s="44" t="s">
        <v>52</v>
      </c>
      <c r="H2" s="45"/>
      <c r="I2" s="46"/>
      <c r="J2" s="47"/>
      <c r="K2" s="47"/>
      <c r="L2" s="47"/>
      <c r="M2" s="48"/>
    </row>
    <row r="3" spans="2:13" ht="18" x14ac:dyDescent="0.25">
      <c r="B3" s="42"/>
      <c r="C3" s="11">
        <v>2</v>
      </c>
      <c r="D3" s="49" t="s">
        <v>14</v>
      </c>
      <c r="E3" s="50" t="s">
        <v>53</v>
      </c>
      <c r="G3" s="51" t="s">
        <v>54</v>
      </c>
      <c r="H3" s="52"/>
      <c r="I3" s="53"/>
      <c r="J3" s="6"/>
      <c r="K3" s="6"/>
      <c r="L3" s="6"/>
      <c r="M3" s="54"/>
    </row>
    <row r="4" spans="2:13" ht="18" x14ac:dyDescent="0.25">
      <c r="B4" s="42"/>
      <c r="C4" s="11">
        <v>3</v>
      </c>
      <c r="D4" s="55" t="s">
        <v>55</v>
      </c>
      <c r="E4" s="49" t="s">
        <v>56</v>
      </c>
      <c r="G4" s="56" t="s">
        <v>57</v>
      </c>
      <c r="H4" s="57"/>
      <c r="I4" s="58"/>
      <c r="J4" s="59"/>
      <c r="K4" s="59"/>
      <c r="L4" s="59"/>
      <c r="M4" s="60"/>
    </row>
    <row r="5" spans="2:13" ht="18" x14ac:dyDescent="0.25">
      <c r="B5" s="42"/>
      <c r="C5" s="11">
        <v>4</v>
      </c>
      <c r="D5" s="49" t="s">
        <v>14</v>
      </c>
      <c r="E5" s="49" t="s">
        <v>58</v>
      </c>
      <c r="G5" s="6"/>
      <c r="H5" s="6"/>
      <c r="I5" s="53"/>
      <c r="J5" s="6"/>
      <c r="K5" s="6"/>
      <c r="L5" s="6"/>
      <c r="M5" s="6"/>
    </row>
    <row r="6" spans="2:13" ht="18" x14ac:dyDescent="0.25">
      <c r="B6" s="42"/>
      <c r="C6" s="11">
        <v>5</v>
      </c>
      <c r="D6" s="55" t="s">
        <v>21</v>
      </c>
      <c r="E6" s="49" t="s">
        <v>38</v>
      </c>
      <c r="G6" s="6"/>
      <c r="H6" s="6"/>
      <c r="I6" s="53"/>
      <c r="J6" s="6"/>
      <c r="K6" s="6"/>
      <c r="L6" s="6"/>
      <c r="M6" s="6"/>
    </row>
    <row r="7" spans="2:13" ht="18" x14ac:dyDescent="0.25">
      <c r="B7" s="42"/>
      <c r="C7" s="11">
        <v>6</v>
      </c>
      <c r="D7" s="49" t="s">
        <v>59</v>
      </c>
      <c r="E7" s="49" t="s">
        <v>60</v>
      </c>
      <c r="G7" s="6"/>
      <c r="H7" s="6"/>
      <c r="I7" s="61">
        <v>45829</v>
      </c>
      <c r="J7" s="6"/>
      <c r="K7" s="6"/>
      <c r="L7" s="6"/>
      <c r="M7" s="6"/>
    </row>
    <row r="8" spans="2:13" ht="18" x14ac:dyDescent="0.25">
      <c r="B8" s="42"/>
      <c r="C8" s="11">
        <v>7</v>
      </c>
      <c r="D8" s="49" t="s">
        <v>14</v>
      </c>
      <c r="E8" s="49" t="s">
        <v>28</v>
      </c>
      <c r="G8" s="53" t="s">
        <v>61</v>
      </c>
      <c r="H8" s="53">
        <v>1</v>
      </c>
      <c r="I8" s="53" t="s">
        <v>25</v>
      </c>
      <c r="J8" s="6"/>
      <c r="K8" s="6"/>
      <c r="L8" s="6"/>
      <c r="M8" s="6"/>
    </row>
    <row r="9" spans="2:13" ht="18" x14ac:dyDescent="0.25">
      <c r="B9" s="42"/>
      <c r="C9" s="11">
        <v>8</v>
      </c>
      <c r="D9" s="49" t="s">
        <v>14</v>
      </c>
      <c r="E9" s="49" t="s">
        <v>62</v>
      </c>
      <c r="G9" s="62" t="s">
        <v>15</v>
      </c>
      <c r="H9" s="62">
        <v>2</v>
      </c>
      <c r="I9" s="63" t="s">
        <v>18</v>
      </c>
    </row>
    <row r="10" spans="2:13" ht="18" x14ac:dyDescent="0.25">
      <c r="B10" s="42"/>
      <c r="C10" s="11">
        <v>9</v>
      </c>
      <c r="D10" s="49" t="s">
        <v>63</v>
      </c>
      <c r="E10" s="49" t="s">
        <v>64</v>
      </c>
      <c r="G10" s="53" t="s">
        <v>65</v>
      </c>
      <c r="H10" s="53">
        <v>3</v>
      </c>
      <c r="I10" s="64" t="s">
        <v>36</v>
      </c>
    </row>
    <row r="11" spans="2:13" ht="18" x14ac:dyDescent="0.25">
      <c r="B11" s="42"/>
      <c r="C11" s="11">
        <v>10</v>
      </c>
      <c r="D11" s="49" t="s">
        <v>66</v>
      </c>
      <c r="E11" s="49" t="s">
        <v>67</v>
      </c>
      <c r="G11" s="62" t="s">
        <v>33</v>
      </c>
      <c r="H11" s="62">
        <v>4</v>
      </c>
      <c r="I11" s="53" t="s">
        <v>43</v>
      </c>
    </row>
    <row r="12" spans="2:13" ht="18" x14ac:dyDescent="0.25">
      <c r="B12" s="42"/>
      <c r="C12" s="11">
        <v>11</v>
      </c>
      <c r="D12" s="65" t="s">
        <v>55</v>
      </c>
      <c r="E12" s="43" t="s">
        <v>68</v>
      </c>
      <c r="G12" s="64" t="s">
        <v>36</v>
      </c>
      <c r="H12" s="53">
        <v>5</v>
      </c>
      <c r="I12" s="62" t="s">
        <v>4</v>
      </c>
    </row>
    <row r="13" spans="2:13" ht="18" x14ac:dyDescent="0.25">
      <c r="B13" s="42"/>
      <c r="C13" s="11">
        <v>12</v>
      </c>
      <c r="D13" s="49" t="s">
        <v>63</v>
      </c>
      <c r="E13" s="49" t="s">
        <v>69</v>
      </c>
      <c r="G13" s="62" t="s">
        <v>18</v>
      </c>
      <c r="H13" s="62">
        <v>6</v>
      </c>
      <c r="I13" s="53" t="s">
        <v>65</v>
      </c>
    </row>
    <row r="14" spans="2:13" ht="18" x14ac:dyDescent="0.25">
      <c r="B14" s="42"/>
      <c r="C14" s="11">
        <v>13</v>
      </c>
      <c r="D14" s="49" t="s">
        <v>3</v>
      </c>
      <c r="E14" s="49" t="s">
        <v>4</v>
      </c>
      <c r="G14" s="62" t="s">
        <v>38</v>
      </c>
      <c r="H14" s="53">
        <v>7</v>
      </c>
      <c r="I14" s="53" t="s">
        <v>61</v>
      </c>
      <c r="J14" s="64"/>
    </row>
    <row r="15" spans="2:13" ht="18" x14ac:dyDescent="0.25">
      <c r="B15" s="42"/>
      <c r="C15" s="11">
        <v>14</v>
      </c>
      <c r="D15" s="49" t="s">
        <v>14</v>
      </c>
      <c r="E15" s="49" t="s">
        <v>70</v>
      </c>
      <c r="G15" s="62" t="s">
        <v>28</v>
      </c>
      <c r="H15" s="62">
        <v>8</v>
      </c>
      <c r="I15" s="63" t="s">
        <v>28</v>
      </c>
    </row>
    <row r="16" spans="2:13" ht="18" x14ac:dyDescent="0.25">
      <c r="B16" s="42"/>
      <c r="C16" s="11">
        <v>15</v>
      </c>
      <c r="D16" s="49" t="s">
        <v>59</v>
      </c>
      <c r="E16" s="49" t="s">
        <v>71</v>
      </c>
      <c r="G16" s="53" t="s">
        <v>72</v>
      </c>
      <c r="H16" s="53">
        <v>9</v>
      </c>
      <c r="I16" s="63" t="s">
        <v>73</v>
      </c>
    </row>
    <row r="17" spans="2:9" ht="18" x14ac:dyDescent="0.25">
      <c r="B17" s="42"/>
      <c r="C17" s="11">
        <v>16</v>
      </c>
      <c r="D17" s="49" t="s">
        <v>14</v>
      </c>
      <c r="E17" s="49" t="s">
        <v>19</v>
      </c>
      <c r="G17" s="53" t="s">
        <v>43</v>
      </c>
      <c r="H17" s="62">
        <v>10</v>
      </c>
      <c r="I17" s="63" t="s">
        <v>74</v>
      </c>
    </row>
    <row r="18" spans="2:9" ht="18" x14ac:dyDescent="0.25">
      <c r="B18" s="42"/>
      <c r="C18" s="11">
        <v>17</v>
      </c>
      <c r="D18" s="49" t="s">
        <v>14</v>
      </c>
      <c r="E18" s="43" t="s">
        <v>75</v>
      </c>
      <c r="G18" s="62" t="s">
        <v>4</v>
      </c>
      <c r="H18" s="53">
        <v>11</v>
      </c>
      <c r="I18" s="63" t="s">
        <v>38</v>
      </c>
    </row>
    <row r="19" spans="2:9" ht="18" x14ac:dyDescent="0.25">
      <c r="B19" s="42"/>
      <c r="C19" s="11">
        <v>18</v>
      </c>
      <c r="D19" s="43" t="s">
        <v>30</v>
      </c>
      <c r="E19" s="43" t="s">
        <v>76</v>
      </c>
      <c r="G19" s="53" t="s">
        <v>46</v>
      </c>
      <c r="H19" s="62">
        <v>12</v>
      </c>
      <c r="I19" s="63" t="s">
        <v>23</v>
      </c>
    </row>
    <row r="20" spans="2:9" ht="18" x14ac:dyDescent="0.25">
      <c r="B20" s="42"/>
      <c r="C20" s="11">
        <v>19</v>
      </c>
      <c r="D20" s="49" t="s">
        <v>14</v>
      </c>
      <c r="E20" s="49" t="s">
        <v>77</v>
      </c>
      <c r="G20" s="66" t="s">
        <v>22</v>
      </c>
      <c r="H20" s="53">
        <v>13</v>
      </c>
      <c r="I20" s="63" t="s">
        <v>27</v>
      </c>
    </row>
    <row r="21" spans="2:9" ht="18" x14ac:dyDescent="0.25">
      <c r="B21" s="42"/>
      <c r="C21" s="11">
        <v>20</v>
      </c>
      <c r="D21" s="55" t="s">
        <v>21</v>
      </c>
      <c r="E21" s="49" t="s">
        <v>78</v>
      </c>
      <c r="G21" s="53" t="s">
        <v>79</v>
      </c>
      <c r="H21" s="53"/>
      <c r="I21" s="63" t="s">
        <v>80</v>
      </c>
    </row>
    <row r="22" spans="2:9" ht="18" x14ac:dyDescent="0.25">
      <c r="B22" s="42"/>
      <c r="C22" s="11">
        <v>21</v>
      </c>
      <c r="D22" s="55" t="s">
        <v>21</v>
      </c>
      <c r="E22" s="49" t="s">
        <v>27</v>
      </c>
      <c r="G22" s="53" t="s">
        <v>74</v>
      </c>
      <c r="H22" s="53"/>
      <c r="I22" s="63" t="s">
        <v>12</v>
      </c>
    </row>
    <row r="23" spans="2:9" ht="18" x14ac:dyDescent="0.25">
      <c r="B23" s="42"/>
      <c r="C23" s="11">
        <v>22</v>
      </c>
      <c r="D23" s="49" t="s">
        <v>14</v>
      </c>
      <c r="E23" s="49" t="s">
        <v>81</v>
      </c>
      <c r="G23" s="64" t="s">
        <v>39</v>
      </c>
      <c r="H23" s="64"/>
      <c r="I23" s="63" t="s">
        <v>24</v>
      </c>
    </row>
    <row r="24" spans="2:9" ht="18" x14ac:dyDescent="0.25">
      <c r="B24" s="42"/>
      <c r="C24" s="11">
        <v>23</v>
      </c>
      <c r="D24" s="49" t="s">
        <v>14</v>
      </c>
      <c r="E24" s="49" t="s">
        <v>82</v>
      </c>
      <c r="G24" s="53" t="s">
        <v>23</v>
      </c>
      <c r="H24" s="53"/>
      <c r="I24" s="63" t="s">
        <v>83</v>
      </c>
    </row>
    <row r="25" spans="2:9" ht="18" x14ac:dyDescent="0.25">
      <c r="B25" s="42"/>
      <c r="C25" s="11">
        <v>24</v>
      </c>
      <c r="D25" s="49" t="s">
        <v>84</v>
      </c>
      <c r="E25" s="49" t="s">
        <v>85</v>
      </c>
      <c r="G25" s="62" t="s">
        <v>78</v>
      </c>
      <c r="H25" s="62"/>
      <c r="I25" s="63" t="s">
        <v>47</v>
      </c>
    </row>
    <row r="26" spans="2:9" ht="18" x14ac:dyDescent="0.25">
      <c r="B26" s="42"/>
      <c r="C26" s="11">
        <v>25</v>
      </c>
      <c r="D26" s="55" t="s">
        <v>55</v>
      </c>
      <c r="E26" s="67" t="s">
        <v>86</v>
      </c>
      <c r="G26" s="62" t="s">
        <v>27</v>
      </c>
      <c r="H26" s="62"/>
      <c r="I26" s="63" t="s">
        <v>44</v>
      </c>
    </row>
    <row r="27" spans="2:9" ht="18" x14ac:dyDescent="0.25">
      <c r="B27" s="42"/>
      <c r="C27" s="11">
        <v>26</v>
      </c>
      <c r="D27" s="55" t="s">
        <v>55</v>
      </c>
      <c r="E27" s="49" t="s">
        <v>87</v>
      </c>
      <c r="G27" s="64" t="s">
        <v>88</v>
      </c>
      <c r="H27" s="64"/>
      <c r="I27" s="63" t="s">
        <v>225</v>
      </c>
    </row>
    <row r="28" spans="2:9" ht="18" x14ac:dyDescent="0.25">
      <c r="B28" s="42"/>
      <c r="C28" s="11">
        <v>27</v>
      </c>
      <c r="D28" s="55" t="s">
        <v>55</v>
      </c>
      <c r="E28" s="68" t="s">
        <v>89</v>
      </c>
      <c r="G28" s="53" t="s">
        <v>19</v>
      </c>
      <c r="H28" s="53"/>
      <c r="I28" s="63" t="s">
        <v>226</v>
      </c>
    </row>
    <row r="29" spans="2:9" x14ac:dyDescent="0.25">
      <c r="C29" s="11">
        <v>28</v>
      </c>
      <c r="D29" s="49" t="s">
        <v>3</v>
      </c>
      <c r="E29" s="49" t="s">
        <v>90</v>
      </c>
      <c r="G29" s="63" t="s">
        <v>91</v>
      </c>
      <c r="H29" s="63"/>
    </row>
    <row r="30" spans="2:9" x14ac:dyDescent="0.25">
      <c r="C30" s="11">
        <v>29</v>
      </c>
      <c r="D30" s="49" t="s">
        <v>32</v>
      </c>
      <c r="E30" s="49" t="s">
        <v>33</v>
      </c>
    </row>
    <row r="31" spans="2:9" x14ac:dyDescent="0.25">
      <c r="C31" s="11">
        <v>30</v>
      </c>
      <c r="D31" s="49" t="s">
        <v>14</v>
      </c>
      <c r="E31" s="67" t="s">
        <v>92</v>
      </c>
    </row>
    <row r="32" spans="2:9" x14ac:dyDescent="0.25">
      <c r="C32" s="11">
        <v>31</v>
      </c>
      <c r="D32" s="49" t="s">
        <v>14</v>
      </c>
      <c r="E32" s="50" t="s">
        <v>92</v>
      </c>
    </row>
    <row r="33" spans="3:5" x14ac:dyDescent="0.25">
      <c r="C33" s="11">
        <v>32</v>
      </c>
      <c r="D33" s="43" t="s">
        <v>93</v>
      </c>
      <c r="E33" s="70" t="s">
        <v>94</v>
      </c>
    </row>
    <row r="34" spans="3:5" x14ac:dyDescent="0.25">
      <c r="C34" s="11">
        <v>33</v>
      </c>
      <c r="D34" s="55" t="s">
        <v>21</v>
      </c>
      <c r="E34" s="49" t="s">
        <v>45</v>
      </c>
    </row>
    <row r="35" spans="3:5" x14ac:dyDescent="0.25">
      <c r="C35" s="11">
        <v>34</v>
      </c>
      <c r="D35" s="49" t="s">
        <v>14</v>
      </c>
      <c r="E35" s="43" t="s">
        <v>95</v>
      </c>
    </row>
    <row r="36" spans="3:5" x14ac:dyDescent="0.25">
      <c r="C36" s="11">
        <v>35</v>
      </c>
      <c r="D36" s="49" t="s">
        <v>14</v>
      </c>
      <c r="E36" s="43" t="s">
        <v>96</v>
      </c>
    </row>
    <row r="37" spans="3:5" x14ac:dyDescent="0.25">
      <c r="C37" s="11">
        <v>36</v>
      </c>
      <c r="D37" s="49" t="s">
        <v>14</v>
      </c>
      <c r="E37" s="68" t="s">
        <v>97</v>
      </c>
    </row>
    <row r="38" spans="3:5" x14ac:dyDescent="0.25">
      <c r="C38" s="11">
        <v>37</v>
      </c>
      <c r="D38" s="49" t="s">
        <v>93</v>
      </c>
      <c r="E38" s="49" t="s">
        <v>98</v>
      </c>
    </row>
    <row r="39" spans="3:5" x14ac:dyDescent="0.25">
      <c r="C39" s="11">
        <v>38</v>
      </c>
      <c r="D39" s="49" t="s">
        <v>14</v>
      </c>
      <c r="E39" s="49" t="s">
        <v>99</v>
      </c>
    </row>
    <row r="40" spans="3:5" x14ac:dyDescent="0.25">
      <c r="C40" s="11">
        <v>39</v>
      </c>
      <c r="D40" s="55" t="s">
        <v>21</v>
      </c>
      <c r="E40" s="49" t="s">
        <v>100</v>
      </c>
    </row>
    <row r="41" spans="3:5" x14ac:dyDescent="0.25">
      <c r="C41" s="11">
        <v>40</v>
      </c>
      <c r="D41" s="55" t="s">
        <v>21</v>
      </c>
      <c r="E41" s="49" t="s">
        <v>101</v>
      </c>
    </row>
    <row r="42" spans="3:5" x14ac:dyDescent="0.25">
      <c r="C42" s="11">
        <v>41</v>
      </c>
      <c r="D42" s="55" t="s">
        <v>21</v>
      </c>
      <c r="E42" s="49" t="s">
        <v>102</v>
      </c>
    </row>
    <row r="43" spans="3:5" x14ac:dyDescent="0.25">
      <c r="C43" s="11">
        <v>42</v>
      </c>
      <c r="D43" s="49" t="s">
        <v>103</v>
      </c>
      <c r="E43" s="50" t="s">
        <v>104</v>
      </c>
    </row>
    <row r="44" spans="3:5" x14ac:dyDescent="0.25">
      <c r="C44" s="11">
        <v>43</v>
      </c>
      <c r="D44" s="43" t="s">
        <v>93</v>
      </c>
      <c r="E44" s="70" t="s">
        <v>105</v>
      </c>
    </row>
    <row r="45" spans="3:5" x14ac:dyDescent="0.25">
      <c r="C45" s="11">
        <v>44</v>
      </c>
      <c r="D45" s="43" t="s">
        <v>106</v>
      </c>
      <c r="E45" s="43" t="s">
        <v>42</v>
      </c>
    </row>
    <row r="46" spans="3:5" x14ac:dyDescent="0.25">
      <c r="C46" s="11">
        <v>45</v>
      </c>
      <c r="D46" s="49" t="s">
        <v>14</v>
      </c>
      <c r="E46" s="43" t="s">
        <v>40</v>
      </c>
    </row>
    <row r="47" spans="3:5" x14ac:dyDescent="0.25">
      <c r="C47" s="11">
        <v>46</v>
      </c>
      <c r="D47" s="49" t="s">
        <v>14</v>
      </c>
      <c r="E47" s="43" t="s">
        <v>107</v>
      </c>
    </row>
    <row r="48" spans="3:5" x14ac:dyDescent="0.25">
      <c r="C48" s="11">
        <v>47</v>
      </c>
      <c r="D48" s="49" t="s">
        <v>3</v>
      </c>
      <c r="E48" s="49" t="s">
        <v>108</v>
      </c>
    </row>
    <row r="49" spans="3:11" x14ac:dyDescent="0.25">
      <c r="C49" s="11">
        <v>48</v>
      </c>
      <c r="D49" s="49" t="s">
        <v>14</v>
      </c>
      <c r="E49" s="49" t="s">
        <v>109</v>
      </c>
    </row>
    <row r="50" spans="3:11" x14ac:dyDescent="0.25">
      <c r="C50" s="11">
        <v>49</v>
      </c>
      <c r="D50" s="49" t="s">
        <v>14</v>
      </c>
      <c r="E50" s="50" t="s">
        <v>110</v>
      </c>
    </row>
    <row r="51" spans="3:11" x14ac:dyDescent="0.25">
      <c r="C51" s="11">
        <v>50</v>
      </c>
      <c r="D51" s="43" t="s">
        <v>93</v>
      </c>
      <c r="E51" s="43" t="s">
        <v>111</v>
      </c>
    </row>
    <row r="52" spans="3:11" x14ac:dyDescent="0.25">
      <c r="C52" s="11">
        <v>51</v>
      </c>
      <c r="D52" s="43"/>
      <c r="E52" s="43" t="s">
        <v>65</v>
      </c>
    </row>
    <row r="53" spans="3:11" x14ac:dyDescent="0.25">
      <c r="C53" s="11">
        <v>52</v>
      </c>
      <c r="D53" s="49" t="s">
        <v>59</v>
      </c>
      <c r="E53" s="49" t="s">
        <v>112</v>
      </c>
    </row>
    <row r="54" spans="3:11" x14ac:dyDescent="0.25">
      <c r="C54" s="11">
        <v>53</v>
      </c>
      <c r="D54" s="49" t="s">
        <v>14</v>
      </c>
      <c r="E54" s="49" t="s">
        <v>113</v>
      </c>
      <c r="K54" s="67"/>
    </row>
    <row r="55" spans="3:11" x14ac:dyDescent="0.25">
      <c r="C55" s="11">
        <v>54</v>
      </c>
      <c r="D55" s="49" t="s">
        <v>14</v>
      </c>
      <c r="E55" s="50" t="s">
        <v>114</v>
      </c>
    </row>
    <row r="56" spans="3:11" x14ac:dyDescent="0.25">
      <c r="C56" s="11">
        <v>55</v>
      </c>
      <c r="D56" s="49" t="s">
        <v>14</v>
      </c>
      <c r="E56" s="50" t="s">
        <v>115</v>
      </c>
    </row>
    <row r="57" spans="3:11" x14ac:dyDescent="0.25">
      <c r="C57" s="11">
        <v>56</v>
      </c>
      <c r="D57" s="43" t="s">
        <v>116</v>
      </c>
      <c r="E57" s="43" t="s">
        <v>117</v>
      </c>
    </row>
    <row r="58" spans="3:11" x14ac:dyDescent="0.25">
      <c r="C58" s="11">
        <v>57</v>
      </c>
      <c r="D58" s="49" t="s">
        <v>59</v>
      </c>
      <c r="E58" s="49" t="s">
        <v>118</v>
      </c>
    </row>
    <row r="59" spans="3:11" x14ac:dyDescent="0.25">
      <c r="C59" s="11">
        <v>58</v>
      </c>
      <c r="D59" s="49" t="s">
        <v>14</v>
      </c>
      <c r="E59" s="50" t="s">
        <v>119</v>
      </c>
    </row>
    <row r="60" spans="3:11" x14ac:dyDescent="0.25">
      <c r="C60" s="11">
        <v>59</v>
      </c>
      <c r="D60" s="43" t="s">
        <v>93</v>
      </c>
      <c r="E60" s="43" t="s">
        <v>120</v>
      </c>
    </row>
    <row r="61" spans="3:11" x14ac:dyDescent="0.25">
      <c r="C61" s="11">
        <v>60</v>
      </c>
      <c r="D61" s="43" t="s">
        <v>121</v>
      </c>
      <c r="E61" s="43" t="s">
        <v>74</v>
      </c>
    </row>
    <row r="62" spans="3:11" x14ac:dyDescent="0.25">
      <c r="C62" s="11">
        <v>61</v>
      </c>
      <c r="D62" s="43" t="s">
        <v>59</v>
      </c>
      <c r="E62" s="43" t="s">
        <v>43</v>
      </c>
    </row>
    <row r="63" spans="3:11" x14ac:dyDescent="0.25">
      <c r="C63" s="11">
        <v>62</v>
      </c>
      <c r="D63" s="43" t="s">
        <v>93</v>
      </c>
      <c r="E63" s="70" t="s">
        <v>122</v>
      </c>
    </row>
    <row r="64" spans="3:11" x14ac:dyDescent="0.25">
      <c r="C64" s="11">
        <v>63</v>
      </c>
      <c r="D64" s="49" t="s">
        <v>14</v>
      </c>
      <c r="E64" s="43" t="s">
        <v>123</v>
      </c>
    </row>
    <row r="65" spans="3:5" x14ac:dyDescent="0.25">
      <c r="C65" s="11">
        <v>64</v>
      </c>
      <c r="D65" s="49" t="s">
        <v>124</v>
      </c>
      <c r="E65" s="62" t="s">
        <v>125</v>
      </c>
    </row>
    <row r="66" spans="3:5" x14ac:dyDescent="0.25">
      <c r="C66" s="11">
        <v>65</v>
      </c>
      <c r="D66" s="49" t="s">
        <v>14</v>
      </c>
      <c r="E66" s="43" t="s">
        <v>126</v>
      </c>
    </row>
    <row r="67" spans="3:5" x14ac:dyDescent="0.25">
      <c r="C67" s="11">
        <v>66</v>
      </c>
      <c r="D67" s="43" t="s">
        <v>127</v>
      </c>
      <c r="E67" s="43" t="s">
        <v>46</v>
      </c>
    </row>
    <row r="68" spans="3:5" x14ac:dyDescent="0.25">
      <c r="C68" s="11">
        <v>67</v>
      </c>
      <c r="D68" s="55" t="s">
        <v>21</v>
      </c>
      <c r="E68" s="67" t="s">
        <v>128</v>
      </c>
    </row>
    <row r="69" spans="3:5" x14ac:dyDescent="0.25">
      <c r="C69" s="11">
        <v>68</v>
      </c>
      <c r="D69" s="49" t="s">
        <v>14</v>
      </c>
      <c r="E69" s="68" t="s">
        <v>129</v>
      </c>
    </row>
    <row r="70" spans="3:5" x14ac:dyDescent="0.25">
      <c r="C70" s="11">
        <v>69</v>
      </c>
      <c r="D70" s="49" t="s">
        <v>3</v>
      </c>
      <c r="E70" s="49" t="s">
        <v>130</v>
      </c>
    </row>
    <row r="71" spans="3:5" x14ac:dyDescent="0.25">
      <c r="C71" s="11">
        <v>70</v>
      </c>
      <c r="D71" s="49" t="s">
        <v>30</v>
      </c>
      <c r="E71" s="67" t="s">
        <v>31</v>
      </c>
    </row>
    <row r="72" spans="3:5" x14ac:dyDescent="0.25">
      <c r="C72" s="11">
        <v>71</v>
      </c>
      <c r="D72" s="49" t="s">
        <v>14</v>
      </c>
      <c r="E72" s="49" t="s">
        <v>131</v>
      </c>
    </row>
    <row r="73" spans="3:5" x14ac:dyDescent="0.25">
      <c r="C73" s="11">
        <v>72</v>
      </c>
      <c r="D73" s="49" t="s">
        <v>35</v>
      </c>
      <c r="E73" s="50" t="s">
        <v>36</v>
      </c>
    </row>
    <row r="74" spans="3:5" x14ac:dyDescent="0.25">
      <c r="C74" s="11">
        <v>73</v>
      </c>
      <c r="D74" s="49" t="s">
        <v>32</v>
      </c>
      <c r="E74" s="70" t="s">
        <v>132</v>
      </c>
    </row>
    <row r="75" spans="3:5" x14ac:dyDescent="0.25">
      <c r="C75" s="11">
        <v>74</v>
      </c>
      <c r="D75" s="55" t="s">
        <v>21</v>
      </c>
      <c r="E75" s="70" t="s">
        <v>22</v>
      </c>
    </row>
    <row r="76" spans="3:5" x14ac:dyDescent="0.25">
      <c r="C76" s="11">
        <v>75</v>
      </c>
      <c r="D76" s="49" t="s">
        <v>133</v>
      </c>
      <c r="E76" s="50" t="s">
        <v>134</v>
      </c>
    </row>
    <row r="77" spans="3:5" x14ac:dyDescent="0.25">
      <c r="C77" s="11">
        <v>76</v>
      </c>
      <c r="D77" s="55" t="s">
        <v>55</v>
      </c>
      <c r="E77" s="49" t="s">
        <v>135</v>
      </c>
    </row>
    <row r="78" spans="3:5" x14ac:dyDescent="0.25">
      <c r="C78" s="11">
        <v>77</v>
      </c>
      <c r="D78" s="49" t="s">
        <v>14</v>
      </c>
      <c r="E78" s="49" t="s">
        <v>136</v>
      </c>
    </row>
    <row r="79" spans="3:5" x14ac:dyDescent="0.25">
      <c r="C79" s="11">
        <v>78</v>
      </c>
      <c r="D79" s="49" t="s">
        <v>3</v>
      </c>
      <c r="E79" s="50" t="s">
        <v>137</v>
      </c>
    </row>
    <row r="80" spans="3:5" x14ac:dyDescent="0.25">
      <c r="C80" s="11">
        <v>79</v>
      </c>
      <c r="D80" s="55" t="s">
        <v>21</v>
      </c>
      <c r="E80" s="50" t="s">
        <v>88</v>
      </c>
    </row>
    <row r="81" spans="3:15" x14ac:dyDescent="0.25">
      <c r="C81" s="11">
        <v>80</v>
      </c>
      <c r="D81" s="55" t="s">
        <v>21</v>
      </c>
      <c r="E81" s="50" t="s">
        <v>39</v>
      </c>
    </row>
    <row r="82" spans="3:15" x14ac:dyDescent="0.25">
      <c r="C82" s="11">
        <v>81</v>
      </c>
      <c r="D82" s="55" t="s">
        <v>21</v>
      </c>
      <c r="E82" s="43" t="s">
        <v>23</v>
      </c>
    </row>
    <row r="83" spans="3:15" x14ac:dyDescent="0.25">
      <c r="C83" s="11">
        <v>82</v>
      </c>
      <c r="D83" s="49" t="s">
        <v>133</v>
      </c>
      <c r="E83" s="50" t="s">
        <v>138</v>
      </c>
      <c r="O83" s="2" t="s">
        <v>139</v>
      </c>
    </row>
    <row r="84" spans="3:15" x14ac:dyDescent="0.25">
      <c r="C84" s="11">
        <v>83</v>
      </c>
      <c r="D84" s="49" t="s">
        <v>133</v>
      </c>
      <c r="E84" s="50" t="s">
        <v>140</v>
      </c>
    </row>
    <row r="85" spans="3:15" x14ac:dyDescent="0.25">
      <c r="C85" s="11">
        <v>84</v>
      </c>
      <c r="D85" s="49" t="s">
        <v>14</v>
      </c>
      <c r="E85" s="49" t="s">
        <v>141</v>
      </c>
    </row>
    <row r="86" spans="3:15" x14ac:dyDescent="0.25">
      <c r="C86" s="11">
        <v>85</v>
      </c>
      <c r="D86" s="49" t="s">
        <v>142</v>
      </c>
      <c r="E86" s="49" t="s">
        <v>143</v>
      </c>
    </row>
    <row r="87" spans="3:15" x14ac:dyDescent="0.25">
      <c r="C87" s="11">
        <v>86</v>
      </c>
      <c r="D87" s="49" t="s">
        <v>32</v>
      </c>
      <c r="E87" s="70" t="s">
        <v>144</v>
      </c>
    </row>
    <row r="88" spans="3:15" x14ac:dyDescent="0.25">
      <c r="C88" s="11">
        <v>87</v>
      </c>
      <c r="D88" s="49" t="s">
        <v>3</v>
      </c>
      <c r="E88" s="43" t="s">
        <v>145</v>
      </c>
    </row>
    <row r="89" spans="3:15" x14ac:dyDescent="0.25">
      <c r="C89" s="11">
        <v>88</v>
      </c>
      <c r="D89" s="49" t="s">
        <v>14</v>
      </c>
      <c r="E89" s="43" t="s">
        <v>146</v>
      </c>
    </row>
    <row r="90" spans="3:15" x14ac:dyDescent="0.25">
      <c r="C90" s="11">
        <v>89</v>
      </c>
      <c r="D90" s="55" t="s">
        <v>21</v>
      </c>
      <c r="E90" s="71" t="s">
        <v>147</v>
      </c>
    </row>
    <row r="91" spans="3:15" x14ac:dyDescent="0.25">
      <c r="C91" s="11">
        <v>90</v>
      </c>
      <c r="D91" s="49" t="s">
        <v>14</v>
      </c>
      <c r="E91" s="43" t="s">
        <v>148</v>
      </c>
    </row>
    <row r="92" spans="3:15" x14ac:dyDescent="0.25">
      <c r="C92" s="11">
        <v>91</v>
      </c>
      <c r="D92" s="55" t="s">
        <v>21</v>
      </c>
      <c r="E92" s="43" t="s">
        <v>34</v>
      </c>
    </row>
    <row r="93" spans="3:15" x14ac:dyDescent="0.25">
      <c r="C93" s="11">
        <v>92</v>
      </c>
      <c r="D93" s="2"/>
      <c r="E93" s="43" t="s">
        <v>79</v>
      </c>
    </row>
    <row r="94" spans="3:15" x14ac:dyDescent="0.25">
      <c r="C94" s="11">
        <v>93</v>
      </c>
      <c r="D94" s="49" t="s">
        <v>14</v>
      </c>
      <c r="E94" s="72" t="s">
        <v>149</v>
      </c>
    </row>
    <row r="95" spans="3:15" x14ac:dyDescent="0.25">
      <c r="C95" s="11">
        <v>94</v>
      </c>
      <c r="D95" s="43" t="s">
        <v>93</v>
      </c>
      <c r="E95" s="43" t="s">
        <v>150</v>
      </c>
    </row>
    <row r="96" spans="3:15" x14ac:dyDescent="0.25">
      <c r="C96" s="11">
        <v>95</v>
      </c>
      <c r="D96" s="49" t="s">
        <v>14</v>
      </c>
      <c r="E96" s="43" t="s">
        <v>151</v>
      </c>
    </row>
    <row r="97" spans="3:5" x14ac:dyDescent="0.25">
      <c r="C97" s="11">
        <v>96</v>
      </c>
      <c r="D97" s="49" t="s">
        <v>14</v>
      </c>
      <c r="E97" s="72" t="s">
        <v>152</v>
      </c>
    </row>
    <row r="98" spans="3:5" x14ac:dyDescent="0.25">
      <c r="C98" s="11">
        <v>97</v>
      </c>
      <c r="D98" s="49" t="s">
        <v>3</v>
      </c>
      <c r="E98" s="49" t="s">
        <v>153</v>
      </c>
    </row>
    <row r="99" spans="3:5" x14ac:dyDescent="0.25">
      <c r="C99" s="11">
        <v>98</v>
      </c>
      <c r="D99" s="49" t="s">
        <v>14</v>
      </c>
      <c r="E99" s="49" t="s">
        <v>154</v>
      </c>
    </row>
    <row r="100" spans="3:5" x14ac:dyDescent="0.25">
      <c r="C100" s="11">
        <v>99</v>
      </c>
      <c r="D100" s="43" t="s">
        <v>93</v>
      </c>
      <c r="E100" s="43" t="s">
        <v>155</v>
      </c>
    </row>
    <row r="101" spans="3:5" x14ac:dyDescent="0.25">
      <c r="C101" s="11">
        <v>100</v>
      </c>
      <c r="D101" s="49" t="s">
        <v>14</v>
      </c>
      <c r="E101" s="43" t="s">
        <v>156</v>
      </c>
    </row>
    <row r="102" spans="3:5" x14ac:dyDescent="0.25">
      <c r="C102" s="11">
        <v>101</v>
      </c>
      <c r="D102" s="43" t="s">
        <v>14</v>
      </c>
      <c r="E102" s="43" t="s">
        <v>157</v>
      </c>
    </row>
    <row r="103" spans="3:5" x14ac:dyDescent="0.25">
      <c r="C103" s="11">
        <v>102</v>
      </c>
      <c r="D103" s="49" t="s">
        <v>14</v>
      </c>
      <c r="E103" s="49" t="s">
        <v>158</v>
      </c>
    </row>
    <row r="104" spans="3:5" x14ac:dyDescent="0.25">
      <c r="C104" s="11">
        <v>103</v>
      </c>
      <c r="D104" s="43" t="s">
        <v>159</v>
      </c>
      <c r="E104" s="43" t="s">
        <v>160</v>
      </c>
    </row>
    <row r="105" spans="3:5" x14ac:dyDescent="0.25">
      <c r="C105" s="11">
        <v>104</v>
      </c>
      <c r="D105" s="49" t="s">
        <v>14</v>
      </c>
      <c r="E105" s="43" t="s">
        <v>161</v>
      </c>
    </row>
    <row r="106" spans="3:5" x14ac:dyDescent="0.25">
      <c r="C106" s="11">
        <v>105</v>
      </c>
      <c r="D106" s="49" t="s">
        <v>37</v>
      </c>
      <c r="E106" s="43" t="s">
        <v>61</v>
      </c>
    </row>
    <row r="107" spans="3:5" x14ac:dyDescent="0.25">
      <c r="C107" s="11">
        <v>106</v>
      </c>
      <c r="D107" s="55" t="s">
        <v>55</v>
      </c>
      <c r="E107" s="49" t="s">
        <v>162</v>
      </c>
    </row>
    <row r="108" spans="3:5" x14ac:dyDescent="0.25">
      <c r="C108" s="11">
        <v>107</v>
      </c>
      <c r="D108" s="49" t="s">
        <v>14</v>
      </c>
      <c r="E108" s="43" t="s">
        <v>163</v>
      </c>
    </row>
    <row r="109" spans="3:5" x14ac:dyDescent="0.25">
      <c r="C109" s="11">
        <v>108</v>
      </c>
      <c r="D109" s="49" t="s">
        <v>14</v>
      </c>
      <c r="E109" s="49" t="s">
        <v>15</v>
      </c>
    </row>
    <row r="110" spans="3:5" x14ac:dyDescent="0.25">
      <c r="C110" s="11">
        <v>109</v>
      </c>
      <c r="D110" s="49" t="s">
        <v>3</v>
      </c>
      <c r="E110" s="49" t="s">
        <v>164</v>
      </c>
    </row>
    <row r="111" spans="3:5" x14ac:dyDescent="0.25">
      <c r="C111" s="11">
        <v>110</v>
      </c>
      <c r="D111" s="49" t="s">
        <v>14</v>
      </c>
      <c r="E111" s="43" t="s">
        <v>165</v>
      </c>
    </row>
    <row r="112" spans="3:5" x14ac:dyDescent="0.25">
      <c r="C112" s="11">
        <v>111</v>
      </c>
      <c r="D112" s="43" t="s">
        <v>93</v>
      </c>
      <c r="E112" s="43" t="s">
        <v>166</v>
      </c>
    </row>
    <row r="113" spans="3:5" x14ac:dyDescent="0.25">
      <c r="C113" s="11">
        <v>112</v>
      </c>
      <c r="D113" s="49" t="s">
        <v>59</v>
      </c>
      <c r="E113" s="49" t="s">
        <v>167</v>
      </c>
    </row>
    <row r="114" spans="3:5" x14ac:dyDescent="0.25">
      <c r="C114" s="11">
        <v>113</v>
      </c>
      <c r="D114" s="43" t="s">
        <v>159</v>
      </c>
      <c r="E114" s="43" t="s">
        <v>168</v>
      </c>
    </row>
    <row r="115" spans="3:5" x14ac:dyDescent="0.25">
      <c r="C115" s="11">
        <v>114</v>
      </c>
      <c r="D115" s="73" t="s">
        <v>133</v>
      </c>
      <c r="E115" s="43" t="s">
        <v>169</v>
      </c>
    </row>
    <row r="116" spans="3:5" x14ac:dyDescent="0.25">
      <c r="C116" s="11">
        <v>115</v>
      </c>
      <c r="D116" s="49" t="s">
        <v>14</v>
      </c>
      <c r="E116" s="49" t="s">
        <v>170</v>
      </c>
    </row>
    <row r="117" spans="3:5" x14ac:dyDescent="0.25">
      <c r="C117" s="11">
        <v>116</v>
      </c>
      <c r="D117" s="55" t="s">
        <v>21</v>
      </c>
      <c r="E117" s="49" t="s">
        <v>171</v>
      </c>
    </row>
    <row r="118" spans="3:5" x14ac:dyDescent="0.25">
      <c r="C118" s="11">
        <v>117</v>
      </c>
      <c r="D118" s="49" t="s">
        <v>14</v>
      </c>
      <c r="E118" s="49" t="s">
        <v>172</v>
      </c>
    </row>
    <row r="119" spans="3:5" x14ac:dyDescent="0.25">
      <c r="C119" s="11">
        <v>118</v>
      </c>
      <c r="D119" s="49" t="s">
        <v>14</v>
      </c>
      <c r="E119" s="74" t="s">
        <v>173</v>
      </c>
    </row>
    <row r="120" spans="3:5" x14ac:dyDescent="0.25">
      <c r="C120" s="11">
        <v>119</v>
      </c>
      <c r="D120" s="73" t="s">
        <v>174</v>
      </c>
      <c r="E120" s="43" t="s">
        <v>175</v>
      </c>
    </row>
    <row r="121" spans="3:5" x14ac:dyDescent="0.25">
      <c r="C121" s="11">
        <v>120</v>
      </c>
      <c r="D121" s="55" t="s">
        <v>21</v>
      </c>
      <c r="E121" s="49" t="s">
        <v>176</v>
      </c>
    </row>
    <row r="122" spans="3:5" x14ac:dyDescent="0.25">
      <c r="C122" s="11">
        <v>121</v>
      </c>
      <c r="D122" s="43" t="s">
        <v>177</v>
      </c>
      <c r="E122" s="49" t="s">
        <v>18</v>
      </c>
    </row>
    <row r="123" spans="3:5" x14ac:dyDescent="0.25">
      <c r="C123" s="11">
        <v>122</v>
      </c>
      <c r="D123" s="49" t="s">
        <v>3</v>
      </c>
      <c r="E123" s="43" t="s">
        <v>178</v>
      </c>
    </row>
    <row r="124" spans="3:5" x14ac:dyDescent="0.25">
      <c r="C124" s="11">
        <v>123</v>
      </c>
      <c r="D124" s="55" t="s">
        <v>21</v>
      </c>
      <c r="E124" s="49" t="s">
        <v>179</v>
      </c>
    </row>
    <row r="125" spans="3:5" x14ac:dyDescent="0.25">
      <c r="C125" s="11">
        <v>124</v>
      </c>
      <c r="D125" s="65" t="s">
        <v>124</v>
      </c>
      <c r="E125" s="65" t="s">
        <v>180</v>
      </c>
    </row>
    <row r="126" spans="3:5" x14ac:dyDescent="0.25">
      <c r="C126" s="11">
        <v>125</v>
      </c>
      <c r="D126" s="49" t="s">
        <v>14</v>
      </c>
      <c r="E126" s="74" t="s">
        <v>181</v>
      </c>
    </row>
    <row r="127" spans="3:5" x14ac:dyDescent="0.25">
      <c r="C127" s="11">
        <v>126</v>
      </c>
      <c r="D127" s="49" t="s">
        <v>182</v>
      </c>
      <c r="E127" s="49" t="s">
        <v>183</v>
      </c>
    </row>
    <row r="128" spans="3:5" x14ac:dyDescent="0.25">
      <c r="C128" s="11">
        <v>127</v>
      </c>
      <c r="D128" s="49" t="s">
        <v>14</v>
      </c>
      <c r="E128" s="43" t="s">
        <v>72</v>
      </c>
    </row>
    <row r="129" spans="3:5" x14ac:dyDescent="0.25">
      <c r="C129" s="11">
        <v>128</v>
      </c>
      <c r="D129" s="43" t="s">
        <v>93</v>
      </c>
      <c r="E129" s="43" t="s">
        <v>184</v>
      </c>
    </row>
    <row r="130" spans="3:5" x14ac:dyDescent="0.25">
      <c r="C130" s="11"/>
      <c r="D130" s="43"/>
      <c r="E130" s="43"/>
    </row>
    <row r="131" spans="3:5" x14ac:dyDescent="0.25">
      <c r="C131" s="43"/>
      <c r="D131" s="43"/>
      <c r="E131" s="43"/>
    </row>
    <row r="132" spans="3:5" x14ac:dyDescent="0.25">
      <c r="C132" s="43"/>
      <c r="D132" s="43"/>
      <c r="E132" s="43"/>
    </row>
    <row r="133" spans="3:5" x14ac:dyDescent="0.25">
      <c r="C133" s="43"/>
      <c r="D133" s="43"/>
      <c r="E133" s="43"/>
    </row>
    <row r="134" spans="3:5" x14ac:dyDescent="0.25">
      <c r="C134" s="43"/>
      <c r="D134" s="43"/>
      <c r="E134" s="43"/>
    </row>
    <row r="135" spans="3:5" x14ac:dyDescent="0.25">
      <c r="C135" s="43"/>
      <c r="D135" s="43"/>
      <c r="E135" s="43"/>
    </row>
    <row r="136" spans="3:5" x14ac:dyDescent="0.25">
      <c r="C136" s="43"/>
      <c r="D136" s="43"/>
      <c r="E136" s="43"/>
    </row>
    <row r="137" spans="3:5" x14ac:dyDescent="0.25">
      <c r="C137" s="43"/>
      <c r="D137" s="43"/>
      <c r="E137" s="43"/>
    </row>
    <row r="138" spans="3:5" x14ac:dyDescent="0.25">
      <c r="C138" s="43"/>
      <c r="D138" s="43"/>
      <c r="E138" s="43"/>
    </row>
  </sheetData>
  <protectedRanges>
    <protectedRange sqref="E70" name="Diapazons1_1_2"/>
    <protectedRange sqref="E86" name="Diapazons1_5"/>
    <protectedRange sqref="E87" name="Diapazons1_3_2"/>
    <protectedRange sqref="E88" name="Diapazons1_4_2"/>
    <protectedRange sqref="E89" name="Diapazons1_6_2"/>
    <protectedRange sqref="E90" name="Diapazons1_8_2"/>
    <protectedRange sqref="E91 E94" name="Diapazons1_9_2"/>
    <protectedRange sqref="E96" name="Diapazons1"/>
    <protectedRange sqref="E97" name="Diapazons1_1"/>
    <protectedRange sqref="E98" name="Diapazons1_3"/>
    <protectedRange sqref="E99" name="Diapazons1_6"/>
    <protectedRange sqref="E121:E122 G13" name="Diapazons1_2"/>
    <protectedRange sqref="E123" name="Diapazons1_4"/>
    <protectedRange sqref="E124" name="Diapazons1_8"/>
    <protectedRange sqref="E125" name="Diapazons1_10"/>
    <protectedRange sqref="E126" name="Diapazons1_12"/>
  </protectedRanges>
  <conditionalFormatting sqref="E91">
    <cfRule type="expression" dxfId="600" priority="52" stopIfTrue="1">
      <formula>M92=1</formula>
    </cfRule>
    <cfRule type="expression" dxfId="599" priority="53" stopIfTrue="1">
      <formula>M92=2</formula>
    </cfRule>
    <cfRule type="expression" dxfId="598" priority="54" stopIfTrue="1">
      <formula>M92=3</formula>
    </cfRule>
  </conditionalFormatting>
  <conditionalFormatting sqref="C3:C130">
    <cfRule type="expression" dxfId="597" priority="70" stopIfTrue="1">
      <formula>L3=1</formula>
    </cfRule>
    <cfRule type="expression" dxfId="596" priority="71" stopIfTrue="1">
      <formula>L3=2</formula>
    </cfRule>
    <cfRule type="expression" dxfId="595" priority="72" stopIfTrue="1">
      <formula>L3=3</formula>
    </cfRule>
  </conditionalFormatting>
  <conditionalFormatting sqref="C2">
    <cfRule type="expression" dxfId="594" priority="67" stopIfTrue="1">
      <formula>L2=1</formula>
    </cfRule>
    <cfRule type="expression" dxfId="593" priority="68" stopIfTrue="1">
      <formula>L2=2</formula>
    </cfRule>
    <cfRule type="expression" dxfId="592" priority="69" stopIfTrue="1">
      <formula>L2=3</formula>
    </cfRule>
  </conditionalFormatting>
  <conditionalFormatting sqref="E87">
    <cfRule type="expression" dxfId="591" priority="64" stopIfTrue="1">
      <formula>M87=1</formula>
    </cfRule>
    <cfRule type="expression" dxfId="590" priority="65" stopIfTrue="1">
      <formula>M87=2</formula>
    </cfRule>
    <cfRule type="expression" dxfId="589" priority="66" stopIfTrue="1">
      <formula>M87=3</formula>
    </cfRule>
  </conditionalFormatting>
  <conditionalFormatting sqref="E88">
    <cfRule type="expression" dxfId="588" priority="61" stopIfTrue="1">
      <formula>M88=1</formula>
    </cfRule>
    <cfRule type="expression" dxfId="587" priority="62" stopIfTrue="1">
      <formula>M88=2</formula>
    </cfRule>
    <cfRule type="expression" dxfId="586" priority="63" stopIfTrue="1">
      <formula>M88=3</formula>
    </cfRule>
  </conditionalFormatting>
  <conditionalFormatting sqref="E89">
    <cfRule type="expression" dxfId="585" priority="58" stopIfTrue="1">
      <formula>M89=1</formula>
    </cfRule>
    <cfRule type="expression" dxfId="584" priority="59" stopIfTrue="1">
      <formula>M89=2</formula>
    </cfRule>
    <cfRule type="expression" dxfId="583" priority="60" stopIfTrue="1">
      <formula>M89=3</formula>
    </cfRule>
  </conditionalFormatting>
  <conditionalFormatting sqref="E90">
    <cfRule type="expression" dxfId="582" priority="55" stopIfTrue="1">
      <formula>M90=1</formula>
    </cfRule>
    <cfRule type="expression" dxfId="581" priority="56" stopIfTrue="1">
      <formula>M90=2</formula>
    </cfRule>
    <cfRule type="expression" dxfId="580" priority="57" stopIfTrue="1">
      <formula>M90=3</formula>
    </cfRule>
  </conditionalFormatting>
  <conditionalFormatting sqref="E94">
    <cfRule type="expression" dxfId="579" priority="49" stopIfTrue="1">
      <formula>M94=1</formula>
    </cfRule>
    <cfRule type="expression" dxfId="578" priority="50" stopIfTrue="1">
      <formula>M94=2</formula>
    </cfRule>
    <cfRule type="expression" dxfId="577" priority="51" stopIfTrue="1">
      <formula>M94=3</formula>
    </cfRule>
  </conditionalFormatting>
  <conditionalFormatting sqref="E96">
    <cfRule type="expression" dxfId="576" priority="46" stopIfTrue="1">
      <formula>M96=1</formula>
    </cfRule>
    <cfRule type="expression" dxfId="575" priority="47" stopIfTrue="1">
      <formula>M96=2</formula>
    </cfRule>
    <cfRule type="expression" dxfId="574" priority="48" stopIfTrue="1">
      <formula>M96=3</formula>
    </cfRule>
  </conditionalFormatting>
  <conditionalFormatting sqref="E97">
    <cfRule type="expression" dxfId="573" priority="43" stopIfTrue="1">
      <formula>M97=1</formula>
    </cfRule>
    <cfRule type="expression" dxfId="572" priority="44" stopIfTrue="1">
      <formula>M97=2</formula>
    </cfRule>
    <cfRule type="expression" dxfId="571" priority="45" stopIfTrue="1">
      <formula>M97=3</formula>
    </cfRule>
  </conditionalFormatting>
  <conditionalFormatting sqref="E99">
    <cfRule type="expression" dxfId="570" priority="37" stopIfTrue="1">
      <formula>M99=1</formula>
    </cfRule>
    <cfRule type="expression" dxfId="569" priority="38" stopIfTrue="1">
      <formula>M99=2</formula>
    </cfRule>
    <cfRule type="expression" dxfId="568" priority="39" stopIfTrue="1">
      <formula>M99=3</formula>
    </cfRule>
  </conditionalFormatting>
  <conditionalFormatting sqref="E98">
    <cfRule type="expression" dxfId="567" priority="40" stopIfTrue="1">
      <formula>M98=1</formula>
    </cfRule>
    <cfRule type="expression" dxfId="566" priority="41" stopIfTrue="1">
      <formula>M98=2</formula>
    </cfRule>
    <cfRule type="expression" dxfId="565" priority="42" stopIfTrue="1">
      <formula>M98=3</formula>
    </cfRule>
  </conditionalFormatting>
  <conditionalFormatting sqref="E121:E122">
    <cfRule type="expression" dxfId="564" priority="34" stopIfTrue="1">
      <formula>M121=1</formula>
    </cfRule>
    <cfRule type="expression" dxfId="563" priority="35" stopIfTrue="1">
      <formula>M121=2</formula>
    </cfRule>
    <cfRule type="expression" dxfId="562" priority="36" stopIfTrue="1">
      <formula>M121=3</formula>
    </cfRule>
  </conditionalFormatting>
  <conditionalFormatting sqref="E123">
    <cfRule type="expression" dxfId="561" priority="31" stopIfTrue="1">
      <formula>M123=1</formula>
    </cfRule>
    <cfRule type="expression" dxfId="560" priority="32" stopIfTrue="1">
      <formula>M123=2</formula>
    </cfRule>
    <cfRule type="expression" dxfId="559" priority="33" stopIfTrue="1">
      <formula>M123=3</formula>
    </cfRule>
  </conditionalFormatting>
  <conditionalFormatting sqref="E124">
    <cfRule type="expression" dxfId="558" priority="28" stopIfTrue="1">
      <formula>M124=1</formula>
    </cfRule>
    <cfRule type="expression" dxfId="557" priority="29" stopIfTrue="1">
      <formula>M124=2</formula>
    </cfRule>
    <cfRule type="expression" dxfId="556" priority="30" stopIfTrue="1">
      <formula>M124=3</formula>
    </cfRule>
  </conditionalFormatting>
  <conditionalFormatting sqref="E125">
    <cfRule type="expression" dxfId="555" priority="25" stopIfTrue="1">
      <formula>M125=1</formula>
    </cfRule>
    <cfRule type="expression" dxfId="554" priority="26" stopIfTrue="1">
      <formula>M125=2</formula>
    </cfRule>
    <cfRule type="expression" dxfId="553" priority="27" stopIfTrue="1">
      <formula>M125=3</formula>
    </cfRule>
  </conditionalFormatting>
  <conditionalFormatting sqref="E126">
    <cfRule type="expression" dxfId="552" priority="22" stopIfTrue="1">
      <formula>M126=1</formula>
    </cfRule>
    <cfRule type="expression" dxfId="551" priority="23" stopIfTrue="1">
      <formula>M126=2</formula>
    </cfRule>
    <cfRule type="expression" dxfId="550" priority="24" stopIfTrue="1">
      <formula>M126=3</formula>
    </cfRule>
  </conditionalFormatting>
  <conditionalFormatting sqref="G12">
    <cfRule type="expression" dxfId="549" priority="19" stopIfTrue="1">
      <formula>N109=1</formula>
    </cfRule>
    <cfRule type="expression" dxfId="548" priority="20" stopIfTrue="1">
      <formula>N109=2</formula>
    </cfRule>
    <cfRule type="expression" dxfId="547" priority="21" stopIfTrue="1">
      <formula>N109=3</formula>
    </cfRule>
  </conditionalFormatting>
  <conditionalFormatting sqref="G20">
    <cfRule type="expression" dxfId="546" priority="13" stopIfTrue="1">
      <formula>N117=1</formula>
    </cfRule>
    <cfRule type="expression" dxfId="545" priority="14" stopIfTrue="1">
      <formula>N117=2</formula>
    </cfRule>
    <cfRule type="expression" dxfId="544" priority="15" stopIfTrue="1">
      <formula>N117=3</formula>
    </cfRule>
  </conditionalFormatting>
  <conditionalFormatting sqref="G13">
    <cfRule type="expression" dxfId="543" priority="16" stopIfTrue="1">
      <formula>O110=1</formula>
    </cfRule>
    <cfRule type="expression" dxfId="542" priority="17" stopIfTrue="1">
      <formula>O110=2</formula>
    </cfRule>
    <cfRule type="expression" dxfId="541" priority="18" stopIfTrue="1">
      <formula>O110=3</formula>
    </cfRule>
  </conditionalFormatting>
  <conditionalFormatting sqref="G23:H23">
    <cfRule type="expression" dxfId="540" priority="10" stopIfTrue="1">
      <formula>N122=1</formula>
    </cfRule>
    <cfRule type="expression" dxfId="539" priority="11" stopIfTrue="1">
      <formula>N122=2</formula>
    </cfRule>
    <cfRule type="expression" dxfId="538" priority="12" stopIfTrue="1">
      <formula>N122=3</formula>
    </cfRule>
  </conditionalFormatting>
  <conditionalFormatting sqref="G24:H24">
    <cfRule type="expression" dxfId="537" priority="7" stopIfTrue="1">
      <formula>N122=1</formula>
    </cfRule>
    <cfRule type="expression" dxfId="536" priority="8" stopIfTrue="1">
      <formula>N122=2</formula>
    </cfRule>
    <cfRule type="expression" dxfId="535" priority="9" stopIfTrue="1">
      <formula>N122=3</formula>
    </cfRule>
  </conditionalFormatting>
  <conditionalFormatting sqref="G27:H27">
    <cfRule type="expression" dxfId="534" priority="4" stopIfTrue="1">
      <formula>N127=1</formula>
    </cfRule>
    <cfRule type="expression" dxfId="533" priority="5" stopIfTrue="1">
      <formula>N127=2</formula>
    </cfRule>
    <cfRule type="expression" dxfId="532" priority="6" stopIfTrue="1">
      <formula>N127=3</formula>
    </cfRule>
  </conditionalFormatting>
  <conditionalFormatting sqref="I10">
    <cfRule type="expression" dxfId="531" priority="1" stopIfTrue="1">
      <formula>O107=1</formula>
    </cfRule>
    <cfRule type="expression" dxfId="530" priority="2" stopIfTrue="1">
      <formula>O107=2</formula>
    </cfRule>
    <cfRule type="expression" dxfId="529" priority="3" stopIfTrue="1">
      <formula>O107=3</formula>
    </cfRule>
  </conditionalFormatting>
  <conditionalFormatting sqref="E70:E75 E84:E86">
    <cfRule type="expression" dxfId="528" priority="73" stopIfTrue="1">
      <formula>#REF!=1</formula>
    </cfRule>
    <cfRule type="expression" dxfId="527" priority="74" stopIfTrue="1">
      <formula>#REF!=2</formula>
    </cfRule>
    <cfRule type="expression" dxfId="526" priority="75" stopIfTrue="1">
      <formula>#REF!=3</formula>
    </cfRule>
  </conditionalFormatting>
  <conditionalFormatting sqref="E76:E78 E82:E83">
    <cfRule type="expression" dxfId="525" priority="76" stopIfTrue="1">
      <formula>#REF!=1</formula>
    </cfRule>
    <cfRule type="expression" dxfId="524" priority="77" stopIfTrue="1">
      <formula>#REF!=2</formula>
    </cfRule>
    <cfRule type="expression" dxfId="523" priority="78" stopIfTrue="1">
      <formula>#REF!=3</formula>
    </cfRule>
  </conditionalFormatting>
  <conditionalFormatting sqref="E81">
    <cfRule type="expression" dxfId="522" priority="79" stopIfTrue="1">
      <formula>#REF!=1</formula>
    </cfRule>
    <cfRule type="expression" dxfId="521" priority="80" stopIfTrue="1">
      <formula>#REF!=2</formula>
    </cfRule>
    <cfRule type="expression" dxfId="520" priority="81" stopIfTrue="1">
      <formula>#REF!=3</formula>
    </cfRule>
  </conditionalFormatting>
  <conditionalFormatting sqref="E79:E80">
    <cfRule type="expression" dxfId="519" priority="82" stopIfTrue="1">
      <formula>#REF!=1</formula>
    </cfRule>
    <cfRule type="expression" dxfId="518" priority="83" stopIfTrue="1">
      <formula>#REF!=2</formula>
    </cfRule>
    <cfRule type="expression" dxfId="517" priority="84" stopIfTrue="1">
      <formula>#REF!=3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59"/>
  <sheetViews>
    <sheetView topLeftCell="A16" workbookViewId="0">
      <selection activeCell="AS14" sqref="AS14"/>
    </sheetView>
  </sheetViews>
  <sheetFormatPr defaultRowHeight="12.75" x14ac:dyDescent="0.2"/>
  <cols>
    <col min="1" max="1" width="4" style="240" customWidth="1"/>
    <col min="2" max="2" width="10.42578125" style="240" customWidth="1"/>
    <col min="3" max="3" width="20.5703125" style="242" customWidth="1"/>
    <col min="4" max="4" width="2.140625" style="241" customWidth="1"/>
    <col min="5" max="5" width="2.140625" style="242" customWidth="1"/>
    <col min="6" max="6" width="2.140625" style="243" customWidth="1"/>
    <col min="7" max="7" width="2.140625" style="241" customWidth="1"/>
    <col min="8" max="8" width="2.140625" style="240" customWidth="1"/>
    <col min="9" max="9" width="2.140625" style="243" customWidth="1"/>
    <col min="10" max="10" width="2.140625" style="241" customWidth="1"/>
    <col min="11" max="11" width="2.140625" style="240" customWidth="1"/>
    <col min="12" max="12" width="2.140625" style="243" customWidth="1"/>
    <col min="13" max="13" width="2.140625" style="241" customWidth="1"/>
    <col min="14" max="14" width="2.140625" style="240" customWidth="1"/>
    <col min="15" max="15" width="2.140625" style="243" customWidth="1"/>
    <col min="16" max="16" width="2.140625" style="241" customWidth="1"/>
    <col min="17" max="17" width="2.140625" style="240" customWidth="1"/>
    <col min="18" max="18" width="2.140625" style="243" customWidth="1"/>
    <col min="19" max="19" width="2.140625" style="241" customWidth="1"/>
    <col min="20" max="20" width="2.140625" style="240" customWidth="1"/>
    <col min="21" max="21" width="2.140625" style="243" customWidth="1"/>
    <col min="22" max="22" width="2.140625" style="241" customWidth="1"/>
    <col min="23" max="23" width="2.140625" style="240" customWidth="1"/>
    <col min="24" max="24" width="2.140625" style="243" customWidth="1"/>
    <col min="25" max="25" width="2.140625" style="241" customWidth="1"/>
    <col min="26" max="26" width="2.140625" style="240" customWidth="1"/>
    <col min="27" max="27" width="2.140625" style="243" customWidth="1"/>
    <col min="28" max="28" width="2.140625" style="243" bestFit="1" customWidth="1"/>
    <col min="29" max="29" width="2.140625" style="243" customWidth="1"/>
    <col min="30" max="30" width="2.28515625" style="243" customWidth="1"/>
    <col min="31" max="31" width="2.28515625" style="241" customWidth="1"/>
    <col min="32" max="32" width="2.28515625" style="240" customWidth="1"/>
    <col min="33" max="33" width="2.140625" style="243" customWidth="1"/>
    <col min="34" max="34" width="2.28515625" style="241" customWidth="1"/>
    <col min="35" max="35" width="2.28515625" style="240" customWidth="1"/>
    <col min="36" max="36" width="2.140625" style="243" customWidth="1"/>
    <col min="37" max="37" width="10.7109375" style="240" customWidth="1"/>
    <col min="38" max="38" width="3.85546875" style="240" customWidth="1"/>
    <col min="39" max="39" width="1.42578125" style="240" customWidth="1"/>
    <col min="40" max="40" width="3.85546875" style="240" customWidth="1"/>
    <col min="41" max="41" width="8.42578125" style="240" customWidth="1"/>
    <col min="42" max="248" width="9.140625" style="240"/>
    <col min="249" max="249" width="4" style="240" customWidth="1"/>
    <col min="250" max="250" width="27.85546875" style="240" customWidth="1"/>
    <col min="251" max="274" width="2.140625" style="240" customWidth="1"/>
    <col min="275" max="275" width="2.140625" style="240" bestFit="1" customWidth="1"/>
    <col min="276" max="276" width="2.140625" style="240" customWidth="1"/>
    <col min="277" max="279" width="2.28515625" style="240" customWidth="1"/>
    <col min="280" max="280" width="2.140625" style="240" customWidth="1"/>
    <col min="281" max="282" width="2.28515625" style="240" customWidth="1"/>
    <col min="283" max="283" width="2.140625" style="240" customWidth="1"/>
    <col min="284" max="285" width="2.28515625" style="240" customWidth="1"/>
    <col min="286" max="286" width="2" style="240" customWidth="1"/>
    <col min="287" max="287" width="10.7109375" style="240" customWidth="1"/>
    <col min="288" max="288" width="3.85546875" style="240" customWidth="1"/>
    <col min="289" max="289" width="1.42578125" style="240" customWidth="1"/>
    <col min="290" max="290" width="3.85546875" style="240" customWidth="1"/>
    <col min="291" max="291" width="8.42578125" style="240" customWidth="1"/>
    <col min="292" max="292" width="4.7109375" style="240" customWidth="1"/>
    <col min="293" max="504" width="9.140625" style="240"/>
    <col min="505" max="505" width="4" style="240" customWidth="1"/>
    <col min="506" max="506" width="27.85546875" style="240" customWidth="1"/>
    <col min="507" max="530" width="2.140625" style="240" customWidth="1"/>
    <col min="531" max="531" width="2.140625" style="240" bestFit="1" customWidth="1"/>
    <col min="532" max="532" width="2.140625" style="240" customWidth="1"/>
    <col min="533" max="535" width="2.28515625" style="240" customWidth="1"/>
    <col min="536" max="536" width="2.140625" style="240" customWidth="1"/>
    <col min="537" max="538" width="2.28515625" style="240" customWidth="1"/>
    <col min="539" max="539" width="2.140625" style="240" customWidth="1"/>
    <col min="540" max="541" width="2.28515625" style="240" customWidth="1"/>
    <col min="542" max="542" width="2" style="240" customWidth="1"/>
    <col min="543" max="543" width="10.7109375" style="240" customWidth="1"/>
    <col min="544" max="544" width="3.85546875" style="240" customWidth="1"/>
    <col min="545" max="545" width="1.42578125" style="240" customWidth="1"/>
    <col min="546" max="546" width="3.85546875" style="240" customWidth="1"/>
    <col min="547" max="547" width="8.42578125" style="240" customWidth="1"/>
    <col min="548" max="548" width="4.7109375" style="240" customWidth="1"/>
    <col min="549" max="760" width="9.140625" style="240"/>
    <col min="761" max="761" width="4" style="240" customWidth="1"/>
    <col min="762" max="762" width="27.85546875" style="240" customWidth="1"/>
    <col min="763" max="786" width="2.140625" style="240" customWidth="1"/>
    <col min="787" max="787" width="2.140625" style="240" bestFit="1" customWidth="1"/>
    <col min="788" max="788" width="2.140625" style="240" customWidth="1"/>
    <col min="789" max="791" width="2.28515625" style="240" customWidth="1"/>
    <col min="792" max="792" width="2.140625" style="240" customWidth="1"/>
    <col min="793" max="794" width="2.28515625" style="240" customWidth="1"/>
    <col min="795" max="795" width="2.140625" style="240" customWidth="1"/>
    <col min="796" max="797" width="2.28515625" style="240" customWidth="1"/>
    <col min="798" max="798" width="2" style="240" customWidth="1"/>
    <col min="799" max="799" width="10.7109375" style="240" customWidth="1"/>
    <col min="800" max="800" width="3.85546875" style="240" customWidth="1"/>
    <col min="801" max="801" width="1.42578125" style="240" customWidth="1"/>
    <col min="802" max="802" width="3.85546875" style="240" customWidth="1"/>
    <col min="803" max="803" width="8.42578125" style="240" customWidth="1"/>
    <col min="804" max="804" width="4.7109375" style="240" customWidth="1"/>
    <col min="805" max="1016" width="9.140625" style="240"/>
    <col min="1017" max="1017" width="4" style="240" customWidth="1"/>
    <col min="1018" max="1018" width="27.85546875" style="240" customWidth="1"/>
    <col min="1019" max="1042" width="2.140625" style="240" customWidth="1"/>
    <col min="1043" max="1043" width="2.140625" style="240" bestFit="1" customWidth="1"/>
    <col min="1044" max="1044" width="2.140625" style="240" customWidth="1"/>
    <col min="1045" max="1047" width="2.28515625" style="240" customWidth="1"/>
    <col min="1048" max="1048" width="2.140625" style="240" customWidth="1"/>
    <col min="1049" max="1050" width="2.28515625" style="240" customWidth="1"/>
    <col min="1051" max="1051" width="2.140625" style="240" customWidth="1"/>
    <col min="1052" max="1053" width="2.28515625" style="240" customWidth="1"/>
    <col min="1054" max="1054" width="2" style="240" customWidth="1"/>
    <col min="1055" max="1055" width="10.7109375" style="240" customWidth="1"/>
    <col min="1056" max="1056" width="3.85546875" style="240" customWidth="1"/>
    <col min="1057" max="1057" width="1.42578125" style="240" customWidth="1"/>
    <col min="1058" max="1058" width="3.85546875" style="240" customWidth="1"/>
    <col min="1059" max="1059" width="8.42578125" style="240" customWidth="1"/>
    <col min="1060" max="1060" width="4.7109375" style="240" customWidth="1"/>
    <col min="1061" max="1272" width="9.140625" style="240"/>
    <col min="1273" max="1273" width="4" style="240" customWidth="1"/>
    <col min="1274" max="1274" width="27.85546875" style="240" customWidth="1"/>
    <col min="1275" max="1298" width="2.140625" style="240" customWidth="1"/>
    <col min="1299" max="1299" width="2.140625" style="240" bestFit="1" customWidth="1"/>
    <col min="1300" max="1300" width="2.140625" style="240" customWidth="1"/>
    <col min="1301" max="1303" width="2.28515625" style="240" customWidth="1"/>
    <col min="1304" max="1304" width="2.140625" style="240" customWidth="1"/>
    <col min="1305" max="1306" width="2.28515625" style="240" customWidth="1"/>
    <col min="1307" max="1307" width="2.140625" style="240" customWidth="1"/>
    <col min="1308" max="1309" width="2.28515625" style="240" customWidth="1"/>
    <col min="1310" max="1310" width="2" style="240" customWidth="1"/>
    <col min="1311" max="1311" width="10.7109375" style="240" customWidth="1"/>
    <col min="1312" max="1312" width="3.85546875" style="240" customWidth="1"/>
    <col min="1313" max="1313" width="1.42578125" style="240" customWidth="1"/>
    <col min="1314" max="1314" width="3.85546875" style="240" customWidth="1"/>
    <col min="1315" max="1315" width="8.42578125" style="240" customWidth="1"/>
    <col min="1316" max="1316" width="4.7109375" style="240" customWidth="1"/>
    <col min="1317" max="1528" width="9.140625" style="240"/>
    <col min="1529" max="1529" width="4" style="240" customWidth="1"/>
    <col min="1530" max="1530" width="27.85546875" style="240" customWidth="1"/>
    <col min="1531" max="1554" width="2.140625" style="240" customWidth="1"/>
    <col min="1555" max="1555" width="2.140625" style="240" bestFit="1" customWidth="1"/>
    <col min="1556" max="1556" width="2.140625" style="240" customWidth="1"/>
    <col min="1557" max="1559" width="2.28515625" style="240" customWidth="1"/>
    <col min="1560" max="1560" width="2.140625" style="240" customWidth="1"/>
    <col min="1561" max="1562" width="2.28515625" style="240" customWidth="1"/>
    <col min="1563" max="1563" width="2.140625" style="240" customWidth="1"/>
    <col min="1564" max="1565" width="2.28515625" style="240" customWidth="1"/>
    <col min="1566" max="1566" width="2" style="240" customWidth="1"/>
    <col min="1567" max="1567" width="10.7109375" style="240" customWidth="1"/>
    <col min="1568" max="1568" width="3.85546875" style="240" customWidth="1"/>
    <col min="1569" max="1569" width="1.42578125" style="240" customWidth="1"/>
    <col min="1570" max="1570" width="3.85546875" style="240" customWidth="1"/>
    <col min="1571" max="1571" width="8.42578125" style="240" customWidth="1"/>
    <col min="1572" max="1572" width="4.7109375" style="240" customWidth="1"/>
    <col min="1573" max="1784" width="9.140625" style="240"/>
    <col min="1785" max="1785" width="4" style="240" customWidth="1"/>
    <col min="1786" max="1786" width="27.85546875" style="240" customWidth="1"/>
    <col min="1787" max="1810" width="2.140625" style="240" customWidth="1"/>
    <col min="1811" max="1811" width="2.140625" style="240" bestFit="1" customWidth="1"/>
    <col min="1812" max="1812" width="2.140625" style="240" customWidth="1"/>
    <col min="1813" max="1815" width="2.28515625" style="240" customWidth="1"/>
    <col min="1816" max="1816" width="2.140625" style="240" customWidth="1"/>
    <col min="1817" max="1818" width="2.28515625" style="240" customWidth="1"/>
    <col min="1819" max="1819" width="2.140625" style="240" customWidth="1"/>
    <col min="1820" max="1821" width="2.28515625" style="240" customWidth="1"/>
    <col min="1822" max="1822" width="2" style="240" customWidth="1"/>
    <col min="1823" max="1823" width="10.7109375" style="240" customWidth="1"/>
    <col min="1824" max="1824" width="3.85546875" style="240" customWidth="1"/>
    <col min="1825" max="1825" width="1.42578125" style="240" customWidth="1"/>
    <col min="1826" max="1826" width="3.85546875" style="240" customWidth="1"/>
    <col min="1827" max="1827" width="8.42578125" style="240" customWidth="1"/>
    <col min="1828" max="1828" width="4.7109375" style="240" customWidth="1"/>
    <col min="1829" max="2040" width="9.140625" style="240"/>
    <col min="2041" max="2041" width="4" style="240" customWidth="1"/>
    <col min="2042" max="2042" width="27.85546875" style="240" customWidth="1"/>
    <col min="2043" max="2066" width="2.140625" style="240" customWidth="1"/>
    <col min="2067" max="2067" width="2.140625" style="240" bestFit="1" customWidth="1"/>
    <col min="2068" max="2068" width="2.140625" style="240" customWidth="1"/>
    <col min="2069" max="2071" width="2.28515625" style="240" customWidth="1"/>
    <col min="2072" max="2072" width="2.140625" style="240" customWidth="1"/>
    <col min="2073" max="2074" width="2.28515625" style="240" customWidth="1"/>
    <col min="2075" max="2075" width="2.140625" style="240" customWidth="1"/>
    <col min="2076" max="2077" width="2.28515625" style="240" customWidth="1"/>
    <col min="2078" max="2078" width="2" style="240" customWidth="1"/>
    <col min="2079" max="2079" width="10.7109375" style="240" customWidth="1"/>
    <col min="2080" max="2080" width="3.85546875" style="240" customWidth="1"/>
    <col min="2081" max="2081" width="1.42578125" style="240" customWidth="1"/>
    <col min="2082" max="2082" width="3.85546875" style="240" customWidth="1"/>
    <col min="2083" max="2083" width="8.42578125" style="240" customWidth="1"/>
    <col min="2084" max="2084" width="4.7109375" style="240" customWidth="1"/>
    <col min="2085" max="2296" width="9.140625" style="240"/>
    <col min="2297" max="2297" width="4" style="240" customWidth="1"/>
    <col min="2298" max="2298" width="27.85546875" style="240" customWidth="1"/>
    <col min="2299" max="2322" width="2.140625" style="240" customWidth="1"/>
    <col min="2323" max="2323" width="2.140625" style="240" bestFit="1" customWidth="1"/>
    <col min="2324" max="2324" width="2.140625" style="240" customWidth="1"/>
    <col min="2325" max="2327" width="2.28515625" style="240" customWidth="1"/>
    <col min="2328" max="2328" width="2.140625" style="240" customWidth="1"/>
    <col min="2329" max="2330" width="2.28515625" style="240" customWidth="1"/>
    <col min="2331" max="2331" width="2.140625" style="240" customWidth="1"/>
    <col min="2332" max="2333" width="2.28515625" style="240" customWidth="1"/>
    <col min="2334" max="2334" width="2" style="240" customWidth="1"/>
    <col min="2335" max="2335" width="10.7109375" style="240" customWidth="1"/>
    <col min="2336" max="2336" width="3.85546875" style="240" customWidth="1"/>
    <col min="2337" max="2337" width="1.42578125" style="240" customWidth="1"/>
    <col min="2338" max="2338" width="3.85546875" style="240" customWidth="1"/>
    <col min="2339" max="2339" width="8.42578125" style="240" customWidth="1"/>
    <col min="2340" max="2340" width="4.7109375" style="240" customWidth="1"/>
    <col min="2341" max="2552" width="9.140625" style="240"/>
    <col min="2553" max="2553" width="4" style="240" customWidth="1"/>
    <col min="2554" max="2554" width="27.85546875" style="240" customWidth="1"/>
    <col min="2555" max="2578" width="2.140625" style="240" customWidth="1"/>
    <col min="2579" max="2579" width="2.140625" style="240" bestFit="1" customWidth="1"/>
    <col min="2580" max="2580" width="2.140625" style="240" customWidth="1"/>
    <col min="2581" max="2583" width="2.28515625" style="240" customWidth="1"/>
    <col min="2584" max="2584" width="2.140625" style="240" customWidth="1"/>
    <col min="2585" max="2586" width="2.28515625" style="240" customWidth="1"/>
    <col min="2587" max="2587" width="2.140625" style="240" customWidth="1"/>
    <col min="2588" max="2589" width="2.28515625" style="240" customWidth="1"/>
    <col min="2590" max="2590" width="2" style="240" customWidth="1"/>
    <col min="2591" max="2591" width="10.7109375" style="240" customWidth="1"/>
    <col min="2592" max="2592" width="3.85546875" style="240" customWidth="1"/>
    <col min="2593" max="2593" width="1.42578125" style="240" customWidth="1"/>
    <col min="2594" max="2594" width="3.85546875" style="240" customWidth="1"/>
    <col min="2595" max="2595" width="8.42578125" style="240" customWidth="1"/>
    <col min="2596" max="2596" width="4.7109375" style="240" customWidth="1"/>
    <col min="2597" max="2808" width="9.140625" style="240"/>
    <col min="2809" max="2809" width="4" style="240" customWidth="1"/>
    <col min="2810" max="2810" width="27.85546875" style="240" customWidth="1"/>
    <col min="2811" max="2834" width="2.140625" style="240" customWidth="1"/>
    <col min="2835" max="2835" width="2.140625" style="240" bestFit="1" customWidth="1"/>
    <col min="2836" max="2836" width="2.140625" style="240" customWidth="1"/>
    <col min="2837" max="2839" width="2.28515625" style="240" customWidth="1"/>
    <col min="2840" max="2840" width="2.140625" style="240" customWidth="1"/>
    <col min="2841" max="2842" width="2.28515625" style="240" customWidth="1"/>
    <col min="2843" max="2843" width="2.140625" style="240" customWidth="1"/>
    <col min="2844" max="2845" width="2.28515625" style="240" customWidth="1"/>
    <col min="2846" max="2846" width="2" style="240" customWidth="1"/>
    <col min="2847" max="2847" width="10.7109375" style="240" customWidth="1"/>
    <col min="2848" max="2848" width="3.85546875" style="240" customWidth="1"/>
    <col min="2849" max="2849" width="1.42578125" style="240" customWidth="1"/>
    <col min="2850" max="2850" width="3.85546875" style="240" customWidth="1"/>
    <col min="2851" max="2851" width="8.42578125" style="240" customWidth="1"/>
    <col min="2852" max="2852" width="4.7109375" style="240" customWidth="1"/>
    <col min="2853" max="3064" width="9.140625" style="240"/>
    <col min="3065" max="3065" width="4" style="240" customWidth="1"/>
    <col min="3066" max="3066" width="27.85546875" style="240" customWidth="1"/>
    <col min="3067" max="3090" width="2.140625" style="240" customWidth="1"/>
    <col min="3091" max="3091" width="2.140625" style="240" bestFit="1" customWidth="1"/>
    <col min="3092" max="3092" width="2.140625" style="240" customWidth="1"/>
    <col min="3093" max="3095" width="2.28515625" style="240" customWidth="1"/>
    <col min="3096" max="3096" width="2.140625" style="240" customWidth="1"/>
    <col min="3097" max="3098" width="2.28515625" style="240" customWidth="1"/>
    <col min="3099" max="3099" width="2.140625" style="240" customWidth="1"/>
    <col min="3100" max="3101" width="2.28515625" style="240" customWidth="1"/>
    <col min="3102" max="3102" width="2" style="240" customWidth="1"/>
    <col min="3103" max="3103" width="10.7109375" style="240" customWidth="1"/>
    <col min="3104" max="3104" width="3.85546875" style="240" customWidth="1"/>
    <col min="3105" max="3105" width="1.42578125" style="240" customWidth="1"/>
    <col min="3106" max="3106" width="3.85546875" style="240" customWidth="1"/>
    <col min="3107" max="3107" width="8.42578125" style="240" customWidth="1"/>
    <col min="3108" max="3108" width="4.7109375" style="240" customWidth="1"/>
    <col min="3109" max="3320" width="9.140625" style="240"/>
    <col min="3321" max="3321" width="4" style="240" customWidth="1"/>
    <col min="3322" max="3322" width="27.85546875" style="240" customWidth="1"/>
    <col min="3323" max="3346" width="2.140625" style="240" customWidth="1"/>
    <col min="3347" max="3347" width="2.140625" style="240" bestFit="1" customWidth="1"/>
    <col min="3348" max="3348" width="2.140625" style="240" customWidth="1"/>
    <col min="3349" max="3351" width="2.28515625" style="240" customWidth="1"/>
    <col min="3352" max="3352" width="2.140625" style="240" customWidth="1"/>
    <col min="3353" max="3354" width="2.28515625" style="240" customWidth="1"/>
    <col min="3355" max="3355" width="2.140625" style="240" customWidth="1"/>
    <col min="3356" max="3357" width="2.28515625" style="240" customWidth="1"/>
    <col min="3358" max="3358" width="2" style="240" customWidth="1"/>
    <col min="3359" max="3359" width="10.7109375" style="240" customWidth="1"/>
    <col min="3360" max="3360" width="3.85546875" style="240" customWidth="1"/>
    <col min="3361" max="3361" width="1.42578125" style="240" customWidth="1"/>
    <col min="3362" max="3362" width="3.85546875" style="240" customWidth="1"/>
    <col min="3363" max="3363" width="8.42578125" style="240" customWidth="1"/>
    <col min="3364" max="3364" width="4.7109375" style="240" customWidth="1"/>
    <col min="3365" max="3576" width="9.140625" style="240"/>
    <col min="3577" max="3577" width="4" style="240" customWidth="1"/>
    <col min="3578" max="3578" width="27.85546875" style="240" customWidth="1"/>
    <col min="3579" max="3602" width="2.140625" style="240" customWidth="1"/>
    <col min="3603" max="3603" width="2.140625" style="240" bestFit="1" customWidth="1"/>
    <col min="3604" max="3604" width="2.140625" style="240" customWidth="1"/>
    <col min="3605" max="3607" width="2.28515625" style="240" customWidth="1"/>
    <col min="3608" max="3608" width="2.140625" style="240" customWidth="1"/>
    <col min="3609" max="3610" width="2.28515625" style="240" customWidth="1"/>
    <col min="3611" max="3611" width="2.140625" style="240" customWidth="1"/>
    <col min="3612" max="3613" width="2.28515625" style="240" customWidth="1"/>
    <col min="3614" max="3614" width="2" style="240" customWidth="1"/>
    <col min="3615" max="3615" width="10.7109375" style="240" customWidth="1"/>
    <col min="3616" max="3616" width="3.85546875" style="240" customWidth="1"/>
    <col min="3617" max="3617" width="1.42578125" style="240" customWidth="1"/>
    <col min="3618" max="3618" width="3.85546875" style="240" customWidth="1"/>
    <col min="3619" max="3619" width="8.42578125" style="240" customWidth="1"/>
    <col min="3620" max="3620" width="4.7109375" style="240" customWidth="1"/>
    <col min="3621" max="3832" width="9.140625" style="240"/>
    <col min="3833" max="3833" width="4" style="240" customWidth="1"/>
    <col min="3834" max="3834" width="27.85546875" style="240" customWidth="1"/>
    <col min="3835" max="3858" width="2.140625" style="240" customWidth="1"/>
    <col min="3859" max="3859" width="2.140625" style="240" bestFit="1" customWidth="1"/>
    <col min="3860" max="3860" width="2.140625" style="240" customWidth="1"/>
    <col min="3861" max="3863" width="2.28515625" style="240" customWidth="1"/>
    <col min="3864" max="3864" width="2.140625" style="240" customWidth="1"/>
    <col min="3865" max="3866" width="2.28515625" style="240" customWidth="1"/>
    <col min="3867" max="3867" width="2.140625" style="240" customWidth="1"/>
    <col min="3868" max="3869" width="2.28515625" style="240" customWidth="1"/>
    <col min="3870" max="3870" width="2" style="240" customWidth="1"/>
    <col min="3871" max="3871" width="10.7109375" style="240" customWidth="1"/>
    <col min="3872" max="3872" width="3.85546875" style="240" customWidth="1"/>
    <col min="3873" max="3873" width="1.42578125" style="240" customWidth="1"/>
    <col min="3874" max="3874" width="3.85546875" style="240" customWidth="1"/>
    <col min="3875" max="3875" width="8.42578125" style="240" customWidth="1"/>
    <col min="3876" max="3876" width="4.7109375" style="240" customWidth="1"/>
    <col min="3877" max="4088" width="9.140625" style="240"/>
    <col min="4089" max="4089" width="4" style="240" customWidth="1"/>
    <col min="4090" max="4090" width="27.85546875" style="240" customWidth="1"/>
    <col min="4091" max="4114" width="2.140625" style="240" customWidth="1"/>
    <col min="4115" max="4115" width="2.140625" style="240" bestFit="1" customWidth="1"/>
    <col min="4116" max="4116" width="2.140625" style="240" customWidth="1"/>
    <col min="4117" max="4119" width="2.28515625" style="240" customWidth="1"/>
    <col min="4120" max="4120" width="2.140625" style="240" customWidth="1"/>
    <col min="4121" max="4122" width="2.28515625" style="240" customWidth="1"/>
    <col min="4123" max="4123" width="2.140625" style="240" customWidth="1"/>
    <col min="4124" max="4125" width="2.28515625" style="240" customWidth="1"/>
    <col min="4126" max="4126" width="2" style="240" customWidth="1"/>
    <col min="4127" max="4127" width="10.7109375" style="240" customWidth="1"/>
    <col min="4128" max="4128" width="3.85546875" style="240" customWidth="1"/>
    <col min="4129" max="4129" width="1.42578125" style="240" customWidth="1"/>
    <col min="4130" max="4130" width="3.85546875" style="240" customWidth="1"/>
    <col min="4131" max="4131" width="8.42578125" style="240" customWidth="1"/>
    <col min="4132" max="4132" width="4.7109375" style="240" customWidth="1"/>
    <col min="4133" max="4344" width="9.140625" style="240"/>
    <col min="4345" max="4345" width="4" style="240" customWidth="1"/>
    <col min="4346" max="4346" width="27.85546875" style="240" customWidth="1"/>
    <col min="4347" max="4370" width="2.140625" style="240" customWidth="1"/>
    <col min="4371" max="4371" width="2.140625" style="240" bestFit="1" customWidth="1"/>
    <col min="4372" max="4372" width="2.140625" style="240" customWidth="1"/>
    <col min="4373" max="4375" width="2.28515625" style="240" customWidth="1"/>
    <col min="4376" max="4376" width="2.140625" style="240" customWidth="1"/>
    <col min="4377" max="4378" width="2.28515625" style="240" customWidth="1"/>
    <col min="4379" max="4379" width="2.140625" style="240" customWidth="1"/>
    <col min="4380" max="4381" width="2.28515625" style="240" customWidth="1"/>
    <col min="4382" max="4382" width="2" style="240" customWidth="1"/>
    <col min="4383" max="4383" width="10.7109375" style="240" customWidth="1"/>
    <col min="4384" max="4384" width="3.85546875" style="240" customWidth="1"/>
    <col min="4385" max="4385" width="1.42578125" style="240" customWidth="1"/>
    <col min="4386" max="4386" width="3.85546875" style="240" customWidth="1"/>
    <col min="4387" max="4387" width="8.42578125" style="240" customWidth="1"/>
    <col min="4388" max="4388" width="4.7109375" style="240" customWidth="1"/>
    <col min="4389" max="4600" width="9.140625" style="240"/>
    <col min="4601" max="4601" width="4" style="240" customWidth="1"/>
    <col min="4602" max="4602" width="27.85546875" style="240" customWidth="1"/>
    <col min="4603" max="4626" width="2.140625" style="240" customWidth="1"/>
    <col min="4627" max="4627" width="2.140625" style="240" bestFit="1" customWidth="1"/>
    <col min="4628" max="4628" width="2.140625" style="240" customWidth="1"/>
    <col min="4629" max="4631" width="2.28515625" style="240" customWidth="1"/>
    <col min="4632" max="4632" width="2.140625" style="240" customWidth="1"/>
    <col min="4633" max="4634" width="2.28515625" style="240" customWidth="1"/>
    <col min="4635" max="4635" width="2.140625" style="240" customWidth="1"/>
    <col min="4636" max="4637" width="2.28515625" style="240" customWidth="1"/>
    <col min="4638" max="4638" width="2" style="240" customWidth="1"/>
    <col min="4639" max="4639" width="10.7109375" style="240" customWidth="1"/>
    <col min="4640" max="4640" width="3.85546875" style="240" customWidth="1"/>
    <col min="4641" max="4641" width="1.42578125" style="240" customWidth="1"/>
    <col min="4642" max="4642" width="3.85546875" style="240" customWidth="1"/>
    <col min="4643" max="4643" width="8.42578125" style="240" customWidth="1"/>
    <col min="4644" max="4644" width="4.7109375" style="240" customWidth="1"/>
    <col min="4645" max="4856" width="9.140625" style="240"/>
    <col min="4857" max="4857" width="4" style="240" customWidth="1"/>
    <col min="4858" max="4858" width="27.85546875" style="240" customWidth="1"/>
    <col min="4859" max="4882" width="2.140625" style="240" customWidth="1"/>
    <col min="4883" max="4883" width="2.140625" style="240" bestFit="1" customWidth="1"/>
    <col min="4884" max="4884" width="2.140625" style="240" customWidth="1"/>
    <col min="4885" max="4887" width="2.28515625" style="240" customWidth="1"/>
    <col min="4888" max="4888" width="2.140625" style="240" customWidth="1"/>
    <col min="4889" max="4890" width="2.28515625" style="240" customWidth="1"/>
    <col min="4891" max="4891" width="2.140625" style="240" customWidth="1"/>
    <col min="4892" max="4893" width="2.28515625" style="240" customWidth="1"/>
    <col min="4894" max="4894" width="2" style="240" customWidth="1"/>
    <col min="4895" max="4895" width="10.7109375" style="240" customWidth="1"/>
    <col min="4896" max="4896" width="3.85546875" style="240" customWidth="1"/>
    <col min="4897" max="4897" width="1.42578125" style="240" customWidth="1"/>
    <col min="4898" max="4898" width="3.85546875" style="240" customWidth="1"/>
    <col min="4899" max="4899" width="8.42578125" style="240" customWidth="1"/>
    <col min="4900" max="4900" width="4.7109375" style="240" customWidth="1"/>
    <col min="4901" max="5112" width="9.140625" style="240"/>
    <col min="5113" max="5113" width="4" style="240" customWidth="1"/>
    <col min="5114" max="5114" width="27.85546875" style="240" customWidth="1"/>
    <col min="5115" max="5138" width="2.140625" style="240" customWidth="1"/>
    <col min="5139" max="5139" width="2.140625" style="240" bestFit="1" customWidth="1"/>
    <col min="5140" max="5140" width="2.140625" style="240" customWidth="1"/>
    <col min="5141" max="5143" width="2.28515625" style="240" customWidth="1"/>
    <col min="5144" max="5144" width="2.140625" style="240" customWidth="1"/>
    <col min="5145" max="5146" width="2.28515625" style="240" customWidth="1"/>
    <col min="5147" max="5147" width="2.140625" style="240" customWidth="1"/>
    <col min="5148" max="5149" width="2.28515625" style="240" customWidth="1"/>
    <col min="5150" max="5150" width="2" style="240" customWidth="1"/>
    <col min="5151" max="5151" width="10.7109375" style="240" customWidth="1"/>
    <col min="5152" max="5152" width="3.85546875" style="240" customWidth="1"/>
    <col min="5153" max="5153" width="1.42578125" style="240" customWidth="1"/>
    <col min="5154" max="5154" width="3.85546875" style="240" customWidth="1"/>
    <col min="5155" max="5155" width="8.42578125" style="240" customWidth="1"/>
    <col min="5156" max="5156" width="4.7109375" style="240" customWidth="1"/>
    <col min="5157" max="5368" width="9.140625" style="240"/>
    <col min="5369" max="5369" width="4" style="240" customWidth="1"/>
    <col min="5370" max="5370" width="27.85546875" style="240" customWidth="1"/>
    <col min="5371" max="5394" width="2.140625" style="240" customWidth="1"/>
    <col min="5395" max="5395" width="2.140625" style="240" bestFit="1" customWidth="1"/>
    <col min="5396" max="5396" width="2.140625" style="240" customWidth="1"/>
    <col min="5397" max="5399" width="2.28515625" style="240" customWidth="1"/>
    <col min="5400" max="5400" width="2.140625" style="240" customWidth="1"/>
    <col min="5401" max="5402" width="2.28515625" style="240" customWidth="1"/>
    <col min="5403" max="5403" width="2.140625" style="240" customWidth="1"/>
    <col min="5404" max="5405" width="2.28515625" style="240" customWidth="1"/>
    <col min="5406" max="5406" width="2" style="240" customWidth="1"/>
    <col min="5407" max="5407" width="10.7109375" style="240" customWidth="1"/>
    <col min="5408" max="5408" width="3.85546875" style="240" customWidth="1"/>
    <col min="5409" max="5409" width="1.42578125" style="240" customWidth="1"/>
    <col min="5410" max="5410" width="3.85546875" style="240" customWidth="1"/>
    <col min="5411" max="5411" width="8.42578125" style="240" customWidth="1"/>
    <col min="5412" max="5412" width="4.7109375" style="240" customWidth="1"/>
    <col min="5413" max="5624" width="9.140625" style="240"/>
    <col min="5625" max="5625" width="4" style="240" customWidth="1"/>
    <col min="5626" max="5626" width="27.85546875" style="240" customWidth="1"/>
    <col min="5627" max="5650" width="2.140625" style="240" customWidth="1"/>
    <col min="5651" max="5651" width="2.140625" style="240" bestFit="1" customWidth="1"/>
    <col min="5652" max="5652" width="2.140625" style="240" customWidth="1"/>
    <col min="5653" max="5655" width="2.28515625" style="240" customWidth="1"/>
    <col min="5656" max="5656" width="2.140625" style="240" customWidth="1"/>
    <col min="5657" max="5658" width="2.28515625" style="240" customWidth="1"/>
    <col min="5659" max="5659" width="2.140625" style="240" customWidth="1"/>
    <col min="5660" max="5661" width="2.28515625" style="240" customWidth="1"/>
    <col min="5662" max="5662" width="2" style="240" customWidth="1"/>
    <col min="5663" max="5663" width="10.7109375" style="240" customWidth="1"/>
    <col min="5664" max="5664" width="3.85546875" style="240" customWidth="1"/>
    <col min="5665" max="5665" width="1.42578125" style="240" customWidth="1"/>
    <col min="5666" max="5666" width="3.85546875" style="240" customWidth="1"/>
    <col min="5667" max="5667" width="8.42578125" style="240" customWidth="1"/>
    <col min="5668" max="5668" width="4.7109375" style="240" customWidth="1"/>
    <col min="5669" max="5880" width="9.140625" style="240"/>
    <col min="5881" max="5881" width="4" style="240" customWidth="1"/>
    <col min="5882" max="5882" width="27.85546875" style="240" customWidth="1"/>
    <col min="5883" max="5906" width="2.140625" style="240" customWidth="1"/>
    <col min="5907" max="5907" width="2.140625" style="240" bestFit="1" customWidth="1"/>
    <col min="5908" max="5908" width="2.140625" style="240" customWidth="1"/>
    <col min="5909" max="5911" width="2.28515625" style="240" customWidth="1"/>
    <col min="5912" max="5912" width="2.140625" style="240" customWidth="1"/>
    <col min="5913" max="5914" width="2.28515625" style="240" customWidth="1"/>
    <col min="5915" max="5915" width="2.140625" style="240" customWidth="1"/>
    <col min="5916" max="5917" width="2.28515625" style="240" customWidth="1"/>
    <col min="5918" max="5918" width="2" style="240" customWidth="1"/>
    <col min="5919" max="5919" width="10.7109375" style="240" customWidth="1"/>
    <col min="5920" max="5920" width="3.85546875" style="240" customWidth="1"/>
    <col min="5921" max="5921" width="1.42578125" style="240" customWidth="1"/>
    <col min="5922" max="5922" width="3.85546875" style="240" customWidth="1"/>
    <col min="5923" max="5923" width="8.42578125" style="240" customWidth="1"/>
    <col min="5924" max="5924" width="4.7109375" style="240" customWidth="1"/>
    <col min="5925" max="6136" width="9.140625" style="240"/>
    <col min="6137" max="6137" width="4" style="240" customWidth="1"/>
    <col min="6138" max="6138" width="27.85546875" style="240" customWidth="1"/>
    <col min="6139" max="6162" width="2.140625" style="240" customWidth="1"/>
    <col min="6163" max="6163" width="2.140625" style="240" bestFit="1" customWidth="1"/>
    <col min="6164" max="6164" width="2.140625" style="240" customWidth="1"/>
    <col min="6165" max="6167" width="2.28515625" style="240" customWidth="1"/>
    <col min="6168" max="6168" width="2.140625" style="240" customWidth="1"/>
    <col min="6169" max="6170" width="2.28515625" style="240" customWidth="1"/>
    <col min="6171" max="6171" width="2.140625" style="240" customWidth="1"/>
    <col min="6172" max="6173" width="2.28515625" style="240" customWidth="1"/>
    <col min="6174" max="6174" width="2" style="240" customWidth="1"/>
    <col min="6175" max="6175" width="10.7109375" style="240" customWidth="1"/>
    <col min="6176" max="6176" width="3.85546875" style="240" customWidth="1"/>
    <col min="6177" max="6177" width="1.42578125" style="240" customWidth="1"/>
    <col min="6178" max="6178" width="3.85546875" style="240" customWidth="1"/>
    <col min="6179" max="6179" width="8.42578125" style="240" customWidth="1"/>
    <col min="6180" max="6180" width="4.7109375" style="240" customWidth="1"/>
    <col min="6181" max="6392" width="9.140625" style="240"/>
    <col min="6393" max="6393" width="4" style="240" customWidth="1"/>
    <col min="6394" max="6394" width="27.85546875" style="240" customWidth="1"/>
    <col min="6395" max="6418" width="2.140625" style="240" customWidth="1"/>
    <col min="6419" max="6419" width="2.140625" style="240" bestFit="1" customWidth="1"/>
    <col min="6420" max="6420" width="2.140625" style="240" customWidth="1"/>
    <col min="6421" max="6423" width="2.28515625" style="240" customWidth="1"/>
    <col min="6424" max="6424" width="2.140625" style="240" customWidth="1"/>
    <col min="6425" max="6426" width="2.28515625" style="240" customWidth="1"/>
    <col min="6427" max="6427" width="2.140625" style="240" customWidth="1"/>
    <col min="6428" max="6429" width="2.28515625" style="240" customWidth="1"/>
    <col min="6430" max="6430" width="2" style="240" customWidth="1"/>
    <col min="6431" max="6431" width="10.7109375" style="240" customWidth="1"/>
    <col min="6432" max="6432" width="3.85546875" style="240" customWidth="1"/>
    <col min="6433" max="6433" width="1.42578125" style="240" customWidth="1"/>
    <col min="6434" max="6434" width="3.85546875" style="240" customWidth="1"/>
    <col min="6435" max="6435" width="8.42578125" style="240" customWidth="1"/>
    <col min="6436" max="6436" width="4.7109375" style="240" customWidth="1"/>
    <col min="6437" max="6648" width="9.140625" style="240"/>
    <col min="6649" max="6649" width="4" style="240" customWidth="1"/>
    <col min="6650" max="6650" width="27.85546875" style="240" customWidth="1"/>
    <col min="6651" max="6674" width="2.140625" style="240" customWidth="1"/>
    <col min="6675" max="6675" width="2.140625" style="240" bestFit="1" customWidth="1"/>
    <col min="6676" max="6676" width="2.140625" style="240" customWidth="1"/>
    <col min="6677" max="6679" width="2.28515625" style="240" customWidth="1"/>
    <col min="6680" max="6680" width="2.140625" style="240" customWidth="1"/>
    <col min="6681" max="6682" width="2.28515625" style="240" customWidth="1"/>
    <col min="6683" max="6683" width="2.140625" style="240" customWidth="1"/>
    <col min="6684" max="6685" width="2.28515625" style="240" customWidth="1"/>
    <col min="6686" max="6686" width="2" style="240" customWidth="1"/>
    <col min="6687" max="6687" width="10.7109375" style="240" customWidth="1"/>
    <col min="6688" max="6688" width="3.85546875" style="240" customWidth="1"/>
    <col min="6689" max="6689" width="1.42578125" style="240" customWidth="1"/>
    <col min="6690" max="6690" width="3.85546875" style="240" customWidth="1"/>
    <col min="6691" max="6691" width="8.42578125" style="240" customWidth="1"/>
    <col min="6692" max="6692" width="4.7109375" style="240" customWidth="1"/>
    <col min="6693" max="6904" width="9.140625" style="240"/>
    <col min="6905" max="6905" width="4" style="240" customWidth="1"/>
    <col min="6906" max="6906" width="27.85546875" style="240" customWidth="1"/>
    <col min="6907" max="6930" width="2.140625" style="240" customWidth="1"/>
    <col min="6931" max="6931" width="2.140625" style="240" bestFit="1" customWidth="1"/>
    <col min="6932" max="6932" width="2.140625" style="240" customWidth="1"/>
    <col min="6933" max="6935" width="2.28515625" style="240" customWidth="1"/>
    <col min="6936" max="6936" width="2.140625" style="240" customWidth="1"/>
    <col min="6937" max="6938" width="2.28515625" style="240" customWidth="1"/>
    <col min="6939" max="6939" width="2.140625" style="240" customWidth="1"/>
    <col min="6940" max="6941" width="2.28515625" style="240" customWidth="1"/>
    <col min="6942" max="6942" width="2" style="240" customWidth="1"/>
    <col min="6943" max="6943" width="10.7109375" style="240" customWidth="1"/>
    <col min="6944" max="6944" width="3.85546875" style="240" customWidth="1"/>
    <col min="6945" max="6945" width="1.42578125" style="240" customWidth="1"/>
    <col min="6946" max="6946" width="3.85546875" style="240" customWidth="1"/>
    <col min="6947" max="6947" width="8.42578125" style="240" customWidth="1"/>
    <col min="6948" max="6948" width="4.7109375" style="240" customWidth="1"/>
    <col min="6949" max="7160" width="9.140625" style="240"/>
    <col min="7161" max="7161" width="4" style="240" customWidth="1"/>
    <col min="7162" max="7162" width="27.85546875" style="240" customWidth="1"/>
    <col min="7163" max="7186" width="2.140625" style="240" customWidth="1"/>
    <col min="7187" max="7187" width="2.140625" style="240" bestFit="1" customWidth="1"/>
    <col min="7188" max="7188" width="2.140625" style="240" customWidth="1"/>
    <col min="7189" max="7191" width="2.28515625" style="240" customWidth="1"/>
    <col min="7192" max="7192" width="2.140625" style="240" customWidth="1"/>
    <col min="7193" max="7194" width="2.28515625" style="240" customWidth="1"/>
    <col min="7195" max="7195" width="2.140625" style="240" customWidth="1"/>
    <col min="7196" max="7197" width="2.28515625" style="240" customWidth="1"/>
    <col min="7198" max="7198" width="2" style="240" customWidth="1"/>
    <col min="7199" max="7199" width="10.7109375" style="240" customWidth="1"/>
    <col min="7200" max="7200" width="3.85546875" style="240" customWidth="1"/>
    <col min="7201" max="7201" width="1.42578125" style="240" customWidth="1"/>
    <col min="7202" max="7202" width="3.85546875" style="240" customWidth="1"/>
    <col min="7203" max="7203" width="8.42578125" style="240" customWidth="1"/>
    <col min="7204" max="7204" width="4.7109375" style="240" customWidth="1"/>
    <col min="7205" max="7416" width="9.140625" style="240"/>
    <col min="7417" max="7417" width="4" style="240" customWidth="1"/>
    <col min="7418" max="7418" width="27.85546875" style="240" customWidth="1"/>
    <col min="7419" max="7442" width="2.140625" style="240" customWidth="1"/>
    <col min="7443" max="7443" width="2.140625" style="240" bestFit="1" customWidth="1"/>
    <col min="7444" max="7444" width="2.140625" style="240" customWidth="1"/>
    <col min="7445" max="7447" width="2.28515625" style="240" customWidth="1"/>
    <col min="7448" max="7448" width="2.140625" style="240" customWidth="1"/>
    <col min="7449" max="7450" width="2.28515625" style="240" customWidth="1"/>
    <col min="7451" max="7451" width="2.140625" style="240" customWidth="1"/>
    <col min="7452" max="7453" width="2.28515625" style="240" customWidth="1"/>
    <col min="7454" max="7454" width="2" style="240" customWidth="1"/>
    <col min="7455" max="7455" width="10.7109375" style="240" customWidth="1"/>
    <col min="7456" max="7456" width="3.85546875" style="240" customWidth="1"/>
    <col min="7457" max="7457" width="1.42578125" style="240" customWidth="1"/>
    <col min="7458" max="7458" width="3.85546875" style="240" customWidth="1"/>
    <col min="7459" max="7459" width="8.42578125" style="240" customWidth="1"/>
    <col min="7460" max="7460" width="4.7109375" style="240" customWidth="1"/>
    <col min="7461" max="7672" width="9.140625" style="240"/>
    <col min="7673" max="7673" width="4" style="240" customWidth="1"/>
    <col min="7674" max="7674" width="27.85546875" style="240" customWidth="1"/>
    <col min="7675" max="7698" width="2.140625" style="240" customWidth="1"/>
    <col min="7699" max="7699" width="2.140625" style="240" bestFit="1" customWidth="1"/>
    <col min="7700" max="7700" width="2.140625" style="240" customWidth="1"/>
    <col min="7701" max="7703" width="2.28515625" style="240" customWidth="1"/>
    <col min="7704" max="7704" width="2.140625" style="240" customWidth="1"/>
    <col min="7705" max="7706" width="2.28515625" style="240" customWidth="1"/>
    <col min="7707" max="7707" width="2.140625" style="240" customWidth="1"/>
    <col min="7708" max="7709" width="2.28515625" style="240" customWidth="1"/>
    <col min="7710" max="7710" width="2" style="240" customWidth="1"/>
    <col min="7711" max="7711" width="10.7109375" style="240" customWidth="1"/>
    <col min="7712" max="7712" width="3.85546875" style="240" customWidth="1"/>
    <col min="7713" max="7713" width="1.42578125" style="240" customWidth="1"/>
    <col min="7714" max="7714" width="3.85546875" style="240" customWidth="1"/>
    <col min="7715" max="7715" width="8.42578125" style="240" customWidth="1"/>
    <col min="7716" max="7716" width="4.7109375" style="240" customWidth="1"/>
    <col min="7717" max="7928" width="9.140625" style="240"/>
    <col min="7929" max="7929" width="4" style="240" customWidth="1"/>
    <col min="7930" max="7930" width="27.85546875" style="240" customWidth="1"/>
    <col min="7931" max="7954" width="2.140625" style="240" customWidth="1"/>
    <col min="7955" max="7955" width="2.140625" style="240" bestFit="1" customWidth="1"/>
    <col min="7956" max="7956" width="2.140625" style="240" customWidth="1"/>
    <col min="7957" max="7959" width="2.28515625" style="240" customWidth="1"/>
    <col min="7960" max="7960" width="2.140625" style="240" customWidth="1"/>
    <col min="7961" max="7962" width="2.28515625" style="240" customWidth="1"/>
    <col min="7963" max="7963" width="2.140625" style="240" customWidth="1"/>
    <col min="7964" max="7965" width="2.28515625" style="240" customWidth="1"/>
    <col min="7966" max="7966" width="2" style="240" customWidth="1"/>
    <col min="7967" max="7967" width="10.7109375" style="240" customWidth="1"/>
    <col min="7968" max="7968" width="3.85546875" style="240" customWidth="1"/>
    <col min="7969" max="7969" width="1.42578125" style="240" customWidth="1"/>
    <col min="7970" max="7970" width="3.85546875" style="240" customWidth="1"/>
    <col min="7971" max="7971" width="8.42578125" style="240" customWidth="1"/>
    <col min="7972" max="7972" width="4.7109375" style="240" customWidth="1"/>
    <col min="7973" max="8184" width="9.140625" style="240"/>
    <col min="8185" max="8185" width="4" style="240" customWidth="1"/>
    <col min="8186" max="8186" width="27.85546875" style="240" customWidth="1"/>
    <col min="8187" max="8210" width="2.140625" style="240" customWidth="1"/>
    <col min="8211" max="8211" width="2.140625" style="240" bestFit="1" customWidth="1"/>
    <col min="8212" max="8212" width="2.140625" style="240" customWidth="1"/>
    <col min="8213" max="8215" width="2.28515625" style="240" customWidth="1"/>
    <col min="8216" max="8216" width="2.140625" style="240" customWidth="1"/>
    <col min="8217" max="8218" width="2.28515625" style="240" customWidth="1"/>
    <col min="8219" max="8219" width="2.140625" style="240" customWidth="1"/>
    <col min="8220" max="8221" width="2.28515625" style="240" customWidth="1"/>
    <col min="8222" max="8222" width="2" style="240" customWidth="1"/>
    <col min="8223" max="8223" width="10.7109375" style="240" customWidth="1"/>
    <col min="8224" max="8224" width="3.85546875" style="240" customWidth="1"/>
    <col min="8225" max="8225" width="1.42578125" style="240" customWidth="1"/>
    <col min="8226" max="8226" width="3.85546875" style="240" customWidth="1"/>
    <col min="8227" max="8227" width="8.42578125" style="240" customWidth="1"/>
    <col min="8228" max="8228" width="4.7109375" style="240" customWidth="1"/>
    <col min="8229" max="8440" width="9.140625" style="240"/>
    <col min="8441" max="8441" width="4" style="240" customWidth="1"/>
    <col min="8442" max="8442" width="27.85546875" style="240" customWidth="1"/>
    <col min="8443" max="8466" width="2.140625" style="240" customWidth="1"/>
    <col min="8467" max="8467" width="2.140625" style="240" bestFit="1" customWidth="1"/>
    <col min="8468" max="8468" width="2.140625" style="240" customWidth="1"/>
    <col min="8469" max="8471" width="2.28515625" style="240" customWidth="1"/>
    <col min="8472" max="8472" width="2.140625" style="240" customWidth="1"/>
    <col min="8473" max="8474" width="2.28515625" style="240" customWidth="1"/>
    <col min="8475" max="8475" width="2.140625" style="240" customWidth="1"/>
    <col min="8476" max="8477" width="2.28515625" style="240" customWidth="1"/>
    <col min="8478" max="8478" width="2" style="240" customWidth="1"/>
    <col min="8479" max="8479" width="10.7109375" style="240" customWidth="1"/>
    <col min="8480" max="8480" width="3.85546875" style="240" customWidth="1"/>
    <col min="8481" max="8481" width="1.42578125" style="240" customWidth="1"/>
    <col min="8482" max="8482" width="3.85546875" style="240" customWidth="1"/>
    <col min="8483" max="8483" width="8.42578125" style="240" customWidth="1"/>
    <col min="8484" max="8484" width="4.7109375" style="240" customWidth="1"/>
    <col min="8485" max="8696" width="9.140625" style="240"/>
    <col min="8697" max="8697" width="4" style="240" customWidth="1"/>
    <col min="8698" max="8698" width="27.85546875" style="240" customWidth="1"/>
    <col min="8699" max="8722" width="2.140625" style="240" customWidth="1"/>
    <col min="8723" max="8723" width="2.140625" style="240" bestFit="1" customWidth="1"/>
    <col min="8724" max="8724" width="2.140625" style="240" customWidth="1"/>
    <col min="8725" max="8727" width="2.28515625" style="240" customWidth="1"/>
    <col min="8728" max="8728" width="2.140625" style="240" customWidth="1"/>
    <col min="8729" max="8730" width="2.28515625" style="240" customWidth="1"/>
    <col min="8731" max="8731" width="2.140625" style="240" customWidth="1"/>
    <col min="8732" max="8733" width="2.28515625" style="240" customWidth="1"/>
    <col min="8734" max="8734" width="2" style="240" customWidth="1"/>
    <col min="8735" max="8735" width="10.7109375" style="240" customWidth="1"/>
    <col min="8736" max="8736" width="3.85546875" style="240" customWidth="1"/>
    <col min="8737" max="8737" width="1.42578125" style="240" customWidth="1"/>
    <col min="8738" max="8738" width="3.85546875" style="240" customWidth="1"/>
    <col min="8739" max="8739" width="8.42578125" style="240" customWidth="1"/>
    <col min="8740" max="8740" width="4.7109375" style="240" customWidth="1"/>
    <col min="8741" max="8952" width="9.140625" style="240"/>
    <col min="8953" max="8953" width="4" style="240" customWidth="1"/>
    <col min="8954" max="8954" width="27.85546875" style="240" customWidth="1"/>
    <col min="8955" max="8978" width="2.140625" style="240" customWidth="1"/>
    <col min="8979" max="8979" width="2.140625" style="240" bestFit="1" customWidth="1"/>
    <col min="8980" max="8980" width="2.140625" style="240" customWidth="1"/>
    <col min="8981" max="8983" width="2.28515625" style="240" customWidth="1"/>
    <col min="8984" max="8984" width="2.140625" style="240" customWidth="1"/>
    <col min="8985" max="8986" width="2.28515625" style="240" customWidth="1"/>
    <col min="8987" max="8987" width="2.140625" style="240" customWidth="1"/>
    <col min="8988" max="8989" width="2.28515625" style="240" customWidth="1"/>
    <col min="8990" max="8990" width="2" style="240" customWidth="1"/>
    <col min="8991" max="8991" width="10.7109375" style="240" customWidth="1"/>
    <col min="8992" max="8992" width="3.85546875" style="240" customWidth="1"/>
    <col min="8993" max="8993" width="1.42578125" style="240" customWidth="1"/>
    <col min="8994" max="8994" width="3.85546875" style="240" customWidth="1"/>
    <col min="8995" max="8995" width="8.42578125" style="240" customWidth="1"/>
    <col min="8996" max="8996" width="4.7109375" style="240" customWidth="1"/>
    <col min="8997" max="9208" width="9.140625" style="240"/>
    <col min="9209" max="9209" width="4" style="240" customWidth="1"/>
    <col min="9210" max="9210" width="27.85546875" style="240" customWidth="1"/>
    <col min="9211" max="9234" width="2.140625" style="240" customWidth="1"/>
    <col min="9235" max="9235" width="2.140625" style="240" bestFit="1" customWidth="1"/>
    <col min="9236" max="9236" width="2.140625" style="240" customWidth="1"/>
    <col min="9237" max="9239" width="2.28515625" style="240" customWidth="1"/>
    <col min="9240" max="9240" width="2.140625" style="240" customWidth="1"/>
    <col min="9241" max="9242" width="2.28515625" style="240" customWidth="1"/>
    <col min="9243" max="9243" width="2.140625" style="240" customWidth="1"/>
    <col min="9244" max="9245" width="2.28515625" style="240" customWidth="1"/>
    <col min="9246" max="9246" width="2" style="240" customWidth="1"/>
    <col min="9247" max="9247" width="10.7109375" style="240" customWidth="1"/>
    <col min="9248" max="9248" width="3.85546875" style="240" customWidth="1"/>
    <col min="9249" max="9249" width="1.42578125" style="240" customWidth="1"/>
    <col min="9250" max="9250" width="3.85546875" style="240" customWidth="1"/>
    <col min="9251" max="9251" width="8.42578125" style="240" customWidth="1"/>
    <col min="9252" max="9252" width="4.7109375" style="240" customWidth="1"/>
    <col min="9253" max="9464" width="9.140625" style="240"/>
    <col min="9465" max="9465" width="4" style="240" customWidth="1"/>
    <col min="9466" max="9466" width="27.85546875" style="240" customWidth="1"/>
    <col min="9467" max="9490" width="2.140625" style="240" customWidth="1"/>
    <col min="9491" max="9491" width="2.140625" style="240" bestFit="1" customWidth="1"/>
    <col min="9492" max="9492" width="2.140625" style="240" customWidth="1"/>
    <col min="9493" max="9495" width="2.28515625" style="240" customWidth="1"/>
    <col min="9496" max="9496" width="2.140625" style="240" customWidth="1"/>
    <col min="9497" max="9498" width="2.28515625" style="240" customWidth="1"/>
    <col min="9499" max="9499" width="2.140625" style="240" customWidth="1"/>
    <col min="9500" max="9501" width="2.28515625" style="240" customWidth="1"/>
    <col min="9502" max="9502" width="2" style="240" customWidth="1"/>
    <col min="9503" max="9503" width="10.7109375" style="240" customWidth="1"/>
    <col min="9504" max="9504" width="3.85546875" style="240" customWidth="1"/>
    <col min="9505" max="9505" width="1.42578125" style="240" customWidth="1"/>
    <col min="9506" max="9506" width="3.85546875" style="240" customWidth="1"/>
    <col min="9507" max="9507" width="8.42578125" style="240" customWidth="1"/>
    <col min="9508" max="9508" width="4.7109375" style="240" customWidth="1"/>
    <col min="9509" max="9720" width="9.140625" style="240"/>
    <col min="9721" max="9721" width="4" style="240" customWidth="1"/>
    <col min="9722" max="9722" width="27.85546875" style="240" customWidth="1"/>
    <col min="9723" max="9746" width="2.140625" style="240" customWidth="1"/>
    <col min="9747" max="9747" width="2.140625" style="240" bestFit="1" customWidth="1"/>
    <col min="9748" max="9748" width="2.140625" style="240" customWidth="1"/>
    <col min="9749" max="9751" width="2.28515625" style="240" customWidth="1"/>
    <col min="9752" max="9752" width="2.140625" style="240" customWidth="1"/>
    <col min="9753" max="9754" width="2.28515625" style="240" customWidth="1"/>
    <col min="9755" max="9755" width="2.140625" style="240" customWidth="1"/>
    <col min="9756" max="9757" width="2.28515625" style="240" customWidth="1"/>
    <col min="9758" max="9758" width="2" style="240" customWidth="1"/>
    <col min="9759" max="9759" width="10.7109375" style="240" customWidth="1"/>
    <col min="9760" max="9760" width="3.85546875" style="240" customWidth="1"/>
    <col min="9761" max="9761" width="1.42578125" style="240" customWidth="1"/>
    <col min="9762" max="9762" width="3.85546875" style="240" customWidth="1"/>
    <col min="9763" max="9763" width="8.42578125" style="240" customWidth="1"/>
    <col min="9764" max="9764" width="4.7109375" style="240" customWidth="1"/>
    <col min="9765" max="9976" width="9.140625" style="240"/>
    <col min="9977" max="9977" width="4" style="240" customWidth="1"/>
    <col min="9978" max="9978" width="27.85546875" style="240" customWidth="1"/>
    <col min="9979" max="10002" width="2.140625" style="240" customWidth="1"/>
    <col min="10003" max="10003" width="2.140625" style="240" bestFit="1" customWidth="1"/>
    <col min="10004" max="10004" width="2.140625" style="240" customWidth="1"/>
    <col min="10005" max="10007" width="2.28515625" style="240" customWidth="1"/>
    <col min="10008" max="10008" width="2.140625" style="240" customWidth="1"/>
    <col min="10009" max="10010" width="2.28515625" style="240" customWidth="1"/>
    <col min="10011" max="10011" width="2.140625" style="240" customWidth="1"/>
    <col min="10012" max="10013" width="2.28515625" style="240" customWidth="1"/>
    <col min="10014" max="10014" width="2" style="240" customWidth="1"/>
    <col min="10015" max="10015" width="10.7109375" style="240" customWidth="1"/>
    <col min="10016" max="10016" width="3.85546875" style="240" customWidth="1"/>
    <col min="10017" max="10017" width="1.42578125" style="240" customWidth="1"/>
    <col min="10018" max="10018" width="3.85546875" style="240" customWidth="1"/>
    <col min="10019" max="10019" width="8.42578125" style="240" customWidth="1"/>
    <col min="10020" max="10020" width="4.7109375" style="240" customWidth="1"/>
    <col min="10021" max="10232" width="9.140625" style="240"/>
    <col min="10233" max="10233" width="4" style="240" customWidth="1"/>
    <col min="10234" max="10234" width="27.85546875" style="240" customWidth="1"/>
    <col min="10235" max="10258" width="2.140625" style="240" customWidth="1"/>
    <col min="10259" max="10259" width="2.140625" style="240" bestFit="1" customWidth="1"/>
    <col min="10260" max="10260" width="2.140625" style="240" customWidth="1"/>
    <col min="10261" max="10263" width="2.28515625" style="240" customWidth="1"/>
    <col min="10264" max="10264" width="2.140625" style="240" customWidth="1"/>
    <col min="10265" max="10266" width="2.28515625" style="240" customWidth="1"/>
    <col min="10267" max="10267" width="2.140625" style="240" customWidth="1"/>
    <col min="10268" max="10269" width="2.28515625" style="240" customWidth="1"/>
    <col min="10270" max="10270" width="2" style="240" customWidth="1"/>
    <col min="10271" max="10271" width="10.7109375" style="240" customWidth="1"/>
    <col min="10272" max="10272" width="3.85546875" style="240" customWidth="1"/>
    <col min="10273" max="10273" width="1.42578125" style="240" customWidth="1"/>
    <col min="10274" max="10274" width="3.85546875" style="240" customWidth="1"/>
    <col min="10275" max="10275" width="8.42578125" style="240" customWidth="1"/>
    <col min="10276" max="10276" width="4.7109375" style="240" customWidth="1"/>
    <col min="10277" max="10488" width="9.140625" style="240"/>
    <col min="10489" max="10489" width="4" style="240" customWidth="1"/>
    <col min="10490" max="10490" width="27.85546875" style="240" customWidth="1"/>
    <col min="10491" max="10514" width="2.140625" style="240" customWidth="1"/>
    <col min="10515" max="10515" width="2.140625" style="240" bestFit="1" customWidth="1"/>
    <col min="10516" max="10516" width="2.140625" style="240" customWidth="1"/>
    <col min="10517" max="10519" width="2.28515625" style="240" customWidth="1"/>
    <col min="10520" max="10520" width="2.140625" style="240" customWidth="1"/>
    <col min="10521" max="10522" width="2.28515625" style="240" customWidth="1"/>
    <col min="10523" max="10523" width="2.140625" style="240" customWidth="1"/>
    <col min="10524" max="10525" width="2.28515625" style="240" customWidth="1"/>
    <col min="10526" max="10526" width="2" style="240" customWidth="1"/>
    <col min="10527" max="10527" width="10.7109375" style="240" customWidth="1"/>
    <col min="10528" max="10528" width="3.85546875" style="240" customWidth="1"/>
    <col min="10529" max="10529" width="1.42578125" style="240" customWidth="1"/>
    <col min="10530" max="10530" width="3.85546875" style="240" customWidth="1"/>
    <col min="10531" max="10531" width="8.42578125" style="240" customWidth="1"/>
    <col min="10532" max="10532" width="4.7109375" style="240" customWidth="1"/>
    <col min="10533" max="10744" width="9.140625" style="240"/>
    <col min="10745" max="10745" width="4" style="240" customWidth="1"/>
    <col min="10746" max="10746" width="27.85546875" style="240" customWidth="1"/>
    <col min="10747" max="10770" width="2.140625" style="240" customWidth="1"/>
    <col min="10771" max="10771" width="2.140625" style="240" bestFit="1" customWidth="1"/>
    <col min="10772" max="10772" width="2.140625" style="240" customWidth="1"/>
    <col min="10773" max="10775" width="2.28515625" style="240" customWidth="1"/>
    <col min="10776" max="10776" width="2.140625" style="240" customWidth="1"/>
    <col min="10777" max="10778" width="2.28515625" style="240" customWidth="1"/>
    <col min="10779" max="10779" width="2.140625" style="240" customWidth="1"/>
    <col min="10780" max="10781" width="2.28515625" style="240" customWidth="1"/>
    <col min="10782" max="10782" width="2" style="240" customWidth="1"/>
    <col min="10783" max="10783" width="10.7109375" style="240" customWidth="1"/>
    <col min="10784" max="10784" width="3.85546875" style="240" customWidth="1"/>
    <col min="10785" max="10785" width="1.42578125" style="240" customWidth="1"/>
    <col min="10786" max="10786" width="3.85546875" style="240" customWidth="1"/>
    <col min="10787" max="10787" width="8.42578125" style="240" customWidth="1"/>
    <col min="10788" max="10788" width="4.7109375" style="240" customWidth="1"/>
    <col min="10789" max="11000" width="9.140625" style="240"/>
    <col min="11001" max="11001" width="4" style="240" customWidth="1"/>
    <col min="11002" max="11002" width="27.85546875" style="240" customWidth="1"/>
    <col min="11003" max="11026" width="2.140625" style="240" customWidth="1"/>
    <col min="11027" max="11027" width="2.140625" style="240" bestFit="1" customWidth="1"/>
    <col min="11028" max="11028" width="2.140625" style="240" customWidth="1"/>
    <col min="11029" max="11031" width="2.28515625" style="240" customWidth="1"/>
    <col min="11032" max="11032" width="2.140625" style="240" customWidth="1"/>
    <col min="11033" max="11034" width="2.28515625" style="240" customWidth="1"/>
    <col min="11035" max="11035" width="2.140625" style="240" customWidth="1"/>
    <col min="11036" max="11037" width="2.28515625" style="240" customWidth="1"/>
    <col min="11038" max="11038" width="2" style="240" customWidth="1"/>
    <col min="11039" max="11039" width="10.7109375" style="240" customWidth="1"/>
    <col min="11040" max="11040" width="3.85546875" style="240" customWidth="1"/>
    <col min="11041" max="11041" width="1.42578125" style="240" customWidth="1"/>
    <col min="11042" max="11042" width="3.85546875" style="240" customWidth="1"/>
    <col min="11043" max="11043" width="8.42578125" style="240" customWidth="1"/>
    <col min="11044" max="11044" width="4.7109375" style="240" customWidth="1"/>
    <col min="11045" max="11256" width="9.140625" style="240"/>
    <col min="11257" max="11257" width="4" style="240" customWidth="1"/>
    <col min="11258" max="11258" width="27.85546875" style="240" customWidth="1"/>
    <col min="11259" max="11282" width="2.140625" style="240" customWidth="1"/>
    <col min="11283" max="11283" width="2.140625" style="240" bestFit="1" customWidth="1"/>
    <col min="11284" max="11284" width="2.140625" style="240" customWidth="1"/>
    <col min="11285" max="11287" width="2.28515625" style="240" customWidth="1"/>
    <col min="11288" max="11288" width="2.140625" style="240" customWidth="1"/>
    <col min="11289" max="11290" width="2.28515625" style="240" customWidth="1"/>
    <col min="11291" max="11291" width="2.140625" style="240" customWidth="1"/>
    <col min="11292" max="11293" width="2.28515625" style="240" customWidth="1"/>
    <col min="11294" max="11294" width="2" style="240" customWidth="1"/>
    <col min="11295" max="11295" width="10.7109375" style="240" customWidth="1"/>
    <col min="11296" max="11296" width="3.85546875" style="240" customWidth="1"/>
    <col min="11297" max="11297" width="1.42578125" style="240" customWidth="1"/>
    <col min="11298" max="11298" width="3.85546875" style="240" customWidth="1"/>
    <col min="11299" max="11299" width="8.42578125" style="240" customWidth="1"/>
    <col min="11300" max="11300" width="4.7109375" style="240" customWidth="1"/>
    <col min="11301" max="11512" width="9.140625" style="240"/>
    <col min="11513" max="11513" width="4" style="240" customWidth="1"/>
    <col min="11514" max="11514" width="27.85546875" style="240" customWidth="1"/>
    <col min="11515" max="11538" width="2.140625" style="240" customWidth="1"/>
    <col min="11539" max="11539" width="2.140625" style="240" bestFit="1" customWidth="1"/>
    <col min="11540" max="11540" width="2.140625" style="240" customWidth="1"/>
    <col min="11541" max="11543" width="2.28515625" style="240" customWidth="1"/>
    <col min="11544" max="11544" width="2.140625" style="240" customWidth="1"/>
    <col min="11545" max="11546" width="2.28515625" style="240" customWidth="1"/>
    <col min="11547" max="11547" width="2.140625" style="240" customWidth="1"/>
    <col min="11548" max="11549" width="2.28515625" style="240" customWidth="1"/>
    <col min="11550" max="11550" width="2" style="240" customWidth="1"/>
    <col min="11551" max="11551" width="10.7109375" style="240" customWidth="1"/>
    <col min="11552" max="11552" width="3.85546875" style="240" customWidth="1"/>
    <col min="11553" max="11553" width="1.42578125" style="240" customWidth="1"/>
    <col min="11554" max="11554" width="3.85546875" style="240" customWidth="1"/>
    <col min="11555" max="11555" width="8.42578125" style="240" customWidth="1"/>
    <col min="11556" max="11556" width="4.7109375" style="240" customWidth="1"/>
    <col min="11557" max="11768" width="9.140625" style="240"/>
    <col min="11769" max="11769" width="4" style="240" customWidth="1"/>
    <col min="11770" max="11770" width="27.85546875" style="240" customWidth="1"/>
    <col min="11771" max="11794" width="2.140625" style="240" customWidth="1"/>
    <col min="11795" max="11795" width="2.140625" style="240" bestFit="1" customWidth="1"/>
    <col min="11796" max="11796" width="2.140625" style="240" customWidth="1"/>
    <col min="11797" max="11799" width="2.28515625" style="240" customWidth="1"/>
    <col min="11800" max="11800" width="2.140625" style="240" customWidth="1"/>
    <col min="11801" max="11802" width="2.28515625" style="240" customWidth="1"/>
    <col min="11803" max="11803" width="2.140625" style="240" customWidth="1"/>
    <col min="11804" max="11805" width="2.28515625" style="240" customWidth="1"/>
    <col min="11806" max="11806" width="2" style="240" customWidth="1"/>
    <col min="11807" max="11807" width="10.7109375" style="240" customWidth="1"/>
    <col min="11808" max="11808" width="3.85546875" style="240" customWidth="1"/>
    <col min="11809" max="11809" width="1.42578125" style="240" customWidth="1"/>
    <col min="11810" max="11810" width="3.85546875" style="240" customWidth="1"/>
    <col min="11811" max="11811" width="8.42578125" style="240" customWidth="1"/>
    <col min="11812" max="11812" width="4.7109375" style="240" customWidth="1"/>
    <col min="11813" max="12024" width="9.140625" style="240"/>
    <col min="12025" max="12025" width="4" style="240" customWidth="1"/>
    <col min="12026" max="12026" width="27.85546875" style="240" customWidth="1"/>
    <col min="12027" max="12050" width="2.140625" style="240" customWidth="1"/>
    <col min="12051" max="12051" width="2.140625" style="240" bestFit="1" customWidth="1"/>
    <col min="12052" max="12052" width="2.140625" style="240" customWidth="1"/>
    <col min="12053" max="12055" width="2.28515625" style="240" customWidth="1"/>
    <col min="12056" max="12056" width="2.140625" style="240" customWidth="1"/>
    <col min="12057" max="12058" width="2.28515625" style="240" customWidth="1"/>
    <col min="12059" max="12059" width="2.140625" style="240" customWidth="1"/>
    <col min="12060" max="12061" width="2.28515625" style="240" customWidth="1"/>
    <col min="12062" max="12062" width="2" style="240" customWidth="1"/>
    <col min="12063" max="12063" width="10.7109375" style="240" customWidth="1"/>
    <col min="12064" max="12064" width="3.85546875" style="240" customWidth="1"/>
    <col min="12065" max="12065" width="1.42578125" style="240" customWidth="1"/>
    <col min="12066" max="12066" width="3.85546875" style="240" customWidth="1"/>
    <col min="12067" max="12067" width="8.42578125" style="240" customWidth="1"/>
    <col min="12068" max="12068" width="4.7109375" style="240" customWidth="1"/>
    <col min="12069" max="12280" width="9.140625" style="240"/>
    <col min="12281" max="12281" width="4" style="240" customWidth="1"/>
    <col min="12282" max="12282" width="27.85546875" style="240" customWidth="1"/>
    <col min="12283" max="12306" width="2.140625" style="240" customWidth="1"/>
    <col min="12307" max="12307" width="2.140625" style="240" bestFit="1" customWidth="1"/>
    <col min="12308" max="12308" width="2.140625" style="240" customWidth="1"/>
    <col min="12309" max="12311" width="2.28515625" style="240" customWidth="1"/>
    <col min="12312" max="12312" width="2.140625" style="240" customWidth="1"/>
    <col min="12313" max="12314" width="2.28515625" style="240" customWidth="1"/>
    <col min="12315" max="12315" width="2.140625" style="240" customWidth="1"/>
    <col min="12316" max="12317" width="2.28515625" style="240" customWidth="1"/>
    <col min="12318" max="12318" width="2" style="240" customWidth="1"/>
    <col min="12319" max="12319" width="10.7109375" style="240" customWidth="1"/>
    <col min="12320" max="12320" width="3.85546875" style="240" customWidth="1"/>
    <col min="12321" max="12321" width="1.42578125" style="240" customWidth="1"/>
    <col min="12322" max="12322" width="3.85546875" style="240" customWidth="1"/>
    <col min="12323" max="12323" width="8.42578125" style="240" customWidth="1"/>
    <col min="12324" max="12324" width="4.7109375" style="240" customWidth="1"/>
    <col min="12325" max="12536" width="9.140625" style="240"/>
    <col min="12537" max="12537" width="4" style="240" customWidth="1"/>
    <col min="12538" max="12538" width="27.85546875" style="240" customWidth="1"/>
    <col min="12539" max="12562" width="2.140625" style="240" customWidth="1"/>
    <col min="12563" max="12563" width="2.140625" style="240" bestFit="1" customWidth="1"/>
    <col min="12564" max="12564" width="2.140625" style="240" customWidth="1"/>
    <col min="12565" max="12567" width="2.28515625" style="240" customWidth="1"/>
    <col min="12568" max="12568" width="2.140625" style="240" customWidth="1"/>
    <col min="12569" max="12570" width="2.28515625" style="240" customWidth="1"/>
    <col min="12571" max="12571" width="2.140625" style="240" customWidth="1"/>
    <col min="12572" max="12573" width="2.28515625" style="240" customWidth="1"/>
    <col min="12574" max="12574" width="2" style="240" customWidth="1"/>
    <col min="12575" max="12575" width="10.7109375" style="240" customWidth="1"/>
    <col min="12576" max="12576" width="3.85546875" style="240" customWidth="1"/>
    <col min="12577" max="12577" width="1.42578125" style="240" customWidth="1"/>
    <col min="12578" max="12578" width="3.85546875" style="240" customWidth="1"/>
    <col min="12579" max="12579" width="8.42578125" style="240" customWidth="1"/>
    <col min="12580" max="12580" width="4.7109375" style="240" customWidth="1"/>
    <col min="12581" max="12792" width="9.140625" style="240"/>
    <col min="12793" max="12793" width="4" style="240" customWidth="1"/>
    <col min="12794" max="12794" width="27.85546875" style="240" customWidth="1"/>
    <col min="12795" max="12818" width="2.140625" style="240" customWidth="1"/>
    <col min="12819" max="12819" width="2.140625" style="240" bestFit="1" customWidth="1"/>
    <col min="12820" max="12820" width="2.140625" style="240" customWidth="1"/>
    <col min="12821" max="12823" width="2.28515625" style="240" customWidth="1"/>
    <col min="12824" max="12824" width="2.140625" style="240" customWidth="1"/>
    <col min="12825" max="12826" width="2.28515625" style="240" customWidth="1"/>
    <col min="12827" max="12827" width="2.140625" style="240" customWidth="1"/>
    <col min="12828" max="12829" width="2.28515625" style="240" customWidth="1"/>
    <col min="12830" max="12830" width="2" style="240" customWidth="1"/>
    <col min="12831" max="12831" width="10.7109375" style="240" customWidth="1"/>
    <col min="12832" max="12832" width="3.85546875" style="240" customWidth="1"/>
    <col min="12833" max="12833" width="1.42578125" style="240" customWidth="1"/>
    <col min="12834" max="12834" width="3.85546875" style="240" customWidth="1"/>
    <col min="12835" max="12835" width="8.42578125" style="240" customWidth="1"/>
    <col min="12836" max="12836" width="4.7109375" style="240" customWidth="1"/>
    <col min="12837" max="13048" width="9.140625" style="240"/>
    <col min="13049" max="13049" width="4" style="240" customWidth="1"/>
    <col min="13050" max="13050" width="27.85546875" style="240" customWidth="1"/>
    <col min="13051" max="13074" width="2.140625" style="240" customWidth="1"/>
    <col min="13075" max="13075" width="2.140625" style="240" bestFit="1" customWidth="1"/>
    <col min="13076" max="13076" width="2.140625" style="240" customWidth="1"/>
    <col min="13077" max="13079" width="2.28515625" style="240" customWidth="1"/>
    <col min="13080" max="13080" width="2.140625" style="240" customWidth="1"/>
    <col min="13081" max="13082" width="2.28515625" style="240" customWidth="1"/>
    <col min="13083" max="13083" width="2.140625" style="240" customWidth="1"/>
    <col min="13084" max="13085" width="2.28515625" style="240" customWidth="1"/>
    <col min="13086" max="13086" width="2" style="240" customWidth="1"/>
    <col min="13087" max="13087" width="10.7109375" style="240" customWidth="1"/>
    <col min="13088" max="13088" width="3.85546875" style="240" customWidth="1"/>
    <col min="13089" max="13089" width="1.42578125" style="240" customWidth="1"/>
    <col min="13090" max="13090" width="3.85546875" style="240" customWidth="1"/>
    <col min="13091" max="13091" width="8.42578125" style="240" customWidth="1"/>
    <col min="13092" max="13092" width="4.7109375" style="240" customWidth="1"/>
    <col min="13093" max="13304" width="9.140625" style="240"/>
    <col min="13305" max="13305" width="4" style="240" customWidth="1"/>
    <col min="13306" max="13306" width="27.85546875" style="240" customWidth="1"/>
    <col min="13307" max="13330" width="2.140625" style="240" customWidth="1"/>
    <col min="13331" max="13331" width="2.140625" style="240" bestFit="1" customWidth="1"/>
    <col min="13332" max="13332" width="2.140625" style="240" customWidth="1"/>
    <col min="13333" max="13335" width="2.28515625" style="240" customWidth="1"/>
    <col min="13336" max="13336" width="2.140625" style="240" customWidth="1"/>
    <col min="13337" max="13338" width="2.28515625" style="240" customWidth="1"/>
    <col min="13339" max="13339" width="2.140625" style="240" customWidth="1"/>
    <col min="13340" max="13341" width="2.28515625" style="240" customWidth="1"/>
    <col min="13342" max="13342" width="2" style="240" customWidth="1"/>
    <col min="13343" max="13343" width="10.7109375" style="240" customWidth="1"/>
    <col min="13344" max="13344" width="3.85546875" style="240" customWidth="1"/>
    <col min="13345" max="13345" width="1.42578125" style="240" customWidth="1"/>
    <col min="13346" max="13346" width="3.85546875" style="240" customWidth="1"/>
    <col min="13347" max="13347" width="8.42578125" style="240" customWidth="1"/>
    <col min="13348" max="13348" width="4.7109375" style="240" customWidth="1"/>
    <col min="13349" max="13560" width="9.140625" style="240"/>
    <col min="13561" max="13561" width="4" style="240" customWidth="1"/>
    <col min="13562" max="13562" width="27.85546875" style="240" customWidth="1"/>
    <col min="13563" max="13586" width="2.140625" style="240" customWidth="1"/>
    <col min="13587" max="13587" width="2.140625" style="240" bestFit="1" customWidth="1"/>
    <col min="13588" max="13588" width="2.140625" style="240" customWidth="1"/>
    <col min="13589" max="13591" width="2.28515625" style="240" customWidth="1"/>
    <col min="13592" max="13592" width="2.140625" style="240" customWidth="1"/>
    <col min="13593" max="13594" width="2.28515625" style="240" customWidth="1"/>
    <col min="13595" max="13595" width="2.140625" style="240" customWidth="1"/>
    <col min="13596" max="13597" width="2.28515625" style="240" customWidth="1"/>
    <col min="13598" max="13598" width="2" style="240" customWidth="1"/>
    <col min="13599" max="13599" width="10.7109375" style="240" customWidth="1"/>
    <col min="13600" max="13600" width="3.85546875" style="240" customWidth="1"/>
    <col min="13601" max="13601" width="1.42578125" style="240" customWidth="1"/>
    <col min="13602" max="13602" width="3.85546875" style="240" customWidth="1"/>
    <col min="13603" max="13603" width="8.42578125" style="240" customWidth="1"/>
    <col min="13604" max="13604" width="4.7109375" style="240" customWidth="1"/>
    <col min="13605" max="13816" width="9.140625" style="240"/>
    <col min="13817" max="13817" width="4" style="240" customWidth="1"/>
    <col min="13818" max="13818" width="27.85546875" style="240" customWidth="1"/>
    <col min="13819" max="13842" width="2.140625" style="240" customWidth="1"/>
    <col min="13843" max="13843" width="2.140625" style="240" bestFit="1" customWidth="1"/>
    <col min="13844" max="13844" width="2.140625" style="240" customWidth="1"/>
    <col min="13845" max="13847" width="2.28515625" style="240" customWidth="1"/>
    <col min="13848" max="13848" width="2.140625" style="240" customWidth="1"/>
    <col min="13849" max="13850" width="2.28515625" style="240" customWidth="1"/>
    <col min="13851" max="13851" width="2.140625" style="240" customWidth="1"/>
    <col min="13852" max="13853" width="2.28515625" style="240" customWidth="1"/>
    <col min="13854" max="13854" width="2" style="240" customWidth="1"/>
    <col min="13855" max="13855" width="10.7109375" style="240" customWidth="1"/>
    <col min="13856" max="13856" width="3.85546875" style="240" customWidth="1"/>
    <col min="13857" max="13857" width="1.42578125" style="240" customWidth="1"/>
    <col min="13858" max="13858" width="3.85546875" style="240" customWidth="1"/>
    <col min="13859" max="13859" width="8.42578125" style="240" customWidth="1"/>
    <col min="13860" max="13860" width="4.7109375" style="240" customWidth="1"/>
    <col min="13861" max="14072" width="9.140625" style="240"/>
    <col min="14073" max="14073" width="4" style="240" customWidth="1"/>
    <col min="14074" max="14074" width="27.85546875" style="240" customWidth="1"/>
    <col min="14075" max="14098" width="2.140625" style="240" customWidth="1"/>
    <col min="14099" max="14099" width="2.140625" style="240" bestFit="1" customWidth="1"/>
    <col min="14100" max="14100" width="2.140625" style="240" customWidth="1"/>
    <col min="14101" max="14103" width="2.28515625" style="240" customWidth="1"/>
    <col min="14104" max="14104" width="2.140625" style="240" customWidth="1"/>
    <col min="14105" max="14106" width="2.28515625" style="240" customWidth="1"/>
    <col min="14107" max="14107" width="2.140625" style="240" customWidth="1"/>
    <col min="14108" max="14109" width="2.28515625" style="240" customWidth="1"/>
    <col min="14110" max="14110" width="2" style="240" customWidth="1"/>
    <col min="14111" max="14111" width="10.7109375" style="240" customWidth="1"/>
    <col min="14112" max="14112" width="3.85546875" style="240" customWidth="1"/>
    <col min="14113" max="14113" width="1.42578125" style="240" customWidth="1"/>
    <col min="14114" max="14114" width="3.85546875" style="240" customWidth="1"/>
    <col min="14115" max="14115" width="8.42578125" style="240" customWidth="1"/>
    <col min="14116" max="14116" width="4.7109375" style="240" customWidth="1"/>
    <col min="14117" max="14328" width="9.140625" style="240"/>
    <col min="14329" max="14329" width="4" style="240" customWidth="1"/>
    <col min="14330" max="14330" width="27.85546875" style="240" customWidth="1"/>
    <col min="14331" max="14354" width="2.140625" style="240" customWidth="1"/>
    <col min="14355" max="14355" width="2.140625" style="240" bestFit="1" customWidth="1"/>
    <col min="14356" max="14356" width="2.140625" style="240" customWidth="1"/>
    <col min="14357" max="14359" width="2.28515625" style="240" customWidth="1"/>
    <col min="14360" max="14360" width="2.140625" style="240" customWidth="1"/>
    <col min="14361" max="14362" width="2.28515625" style="240" customWidth="1"/>
    <col min="14363" max="14363" width="2.140625" style="240" customWidth="1"/>
    <col min="14364" max="14365" width="2.28515625" style="240" customWidth="1"/>
    <col min="14366" max="14366" width="2" style="240" customWidth="1"/>
    <col min="14367" max="14367" width="10.7109375" style="240" customWidth="1"/>
    <col min="14368" max="14368" width="3.85546875" style="240" customWidth="1"/>
    <col min="14369" max="14369" width="1.42578125" style="240" customWidth="1"/>
    <col min="14370" max="14370" width="3.85546875" style="240" customWidth="1"/>
    <col min="14371" max="14371" width="8.42578125" style="240" customWidth="1"/>
    <col min="14372" max="14372" width="4.7109375" style="240" customWidth="1"/>
    <col min="14373" max="14584" width="9.140625" style="240"/>
    <col min="14585" max="14585" width="4" style="240" customWidth="1"/>
    <col min="14586" max="14586" width="27.85546875" style="240" customWidth="1"/>
    <col min="14587" max="14610" width="2.140625" style="240" customWidth="1"/>
    <col min="14611" max="14611" width="2.140625" style="240" bestFit="1" customWidth="1"/>
    <col min="14612" max="14612" width="2.140625" style="240" customWidth="1"/>
    <col min="14613" max="14615" width="2.28515625" style="240" customWidth="1"/>
    <col min="14616" max="14616" width="2.140625" style="240" customWidth="1"/>
    <col min="14617" max="14618" width="2.28515625" style="240" customWidth="1"/>
    <col min="14619" max="14619" width="2.140625" style="240" customWidth="1"/>
    <col min="14620" max="14621" width="2.28515625" style="240" customWidth="1"/>
    <col min="14622" max="14622" width="2" style="240" customWidth="1"/>
    <col min="14623" max="14623" width="10.7109375" style="240" customWidth="1"/>
    <col min="14624" max="14624" width="3.85546875" style="240" customWidth="1"/>
    <col min="14625" max="14625" width="1.42578125" style="240" customWidth="1"/>
    <col min="14626" max="14626" width="3.85546875" style="240" customWidth="1"/>
    <col min="14627" max="14627" width="8.42578125" style="240" customWidth="1"/>
    <col min="14628" max="14628" width="4.7109375" style="240" customWidth="1"/>
    <col min="14629" max="14840" width="9.140625" style="240"/>
    <col min="14841" max="14841" width="4" style="240" customWidth="1"/>
    <col min="14842" max="14842" width="27.85546875" style="240" customWidth="1"/>
    <col min="14843" max="14866" width="2.140625" style="240" customWidth="1"/>
    <col min="14867" max="14867" width="2.140625" style="240" bestFit="1" customWidth="1"/>
    <col min="14868" max="14868" width="2.140625" style="240" customWidth="1"/>
    <col min="14869" max="14871" width="2.28515625" style="240" customWidth="1"/>
    <col min="14872" max="14872" width="2.140625" style="240" customWidth="1"/>
    <col min="14873" max="14874" width="2.28515625" style="240" customWidth="1"/>
    <col min="14875" max="14875" width="2.140625" style="240" customWidth="1"/>
    <col min="14876" max="14877" width="2.28515625" style="240" customWidth="1"/>
    <col min="14878" max="14878" width="2" style="240" customWidth="1"/>
    <col min="14879" max="14879" width="10.7109375" style="240" customWidth="1"/>
    <col min="14880" max="14880" width="3.85546875" style="240" customWidth="1"/>
    <col min="14881" max="14881" width="1.42578125" style="240" customWidth="1"/>
    <col min="14882" max="14882" width="3.85546875" style="240" customWidth="1"/>
    <col min="14883" max="14883" width="8.42578125" style="240" customWidth="1"/>
    <col min="14884" max="14884" width="4.7109375" style="240" customWidth="1"/>
    <col min="14885" max="15096" width="9.140625" style="240"/>
    <col min="15097" max="15097" width="4" style="240" customWidth="1"/>
    <col min="15098" max="15098" width="27.85546875" style="240" customWidth="1"/>
    <col min="15099" max="15122" width="2.140625" style="240" customWidth="1"/>
    <col min="15123" max="15123" width="2.140625" style="240" bestFit="1" customWidth="1"/>
    <col min="15124" max="15124" width="2.140625" style="240" customWidth="1"/>
    <col min="15125" max="15127" width="2.28515625" style="240" customWidth="1"/>
    <col min="15128" max="15128" width="2.140625" style="240" customWidth="1"/>
    <col min="15129" max="15130" width="2.28515625" style="240" customWidth="1"/>
    <col min="15131" max="15131" width="2.140625" style="240" customWidth="1"/>
    <col min="15132" max="15133" width="2.28515625" style="240" customWidth="1"/>
    <col min="15134" max="15134" width="2" style="240" customWidth="1"/>
    <col min="15135" max="15135" width="10.7109375" style="240" customWidth="1"/>
    <col min="15136" max="15136" width="3.85546875" style="240" customWidth="1"/>
    <col min="15137" max="15137" width="1.42578125" style="240" customWidth="1"/>
    <col min="15138" max="15138" width="3.85546875" style="240" customWidth="1"/>
    <col min="15139" max="15139" width="8.42578125" style="240" customWidth="1"/>
    <col min="15140" max="15140" width="4.7109375" style="240" customWidth="1"/>
    <col min="15141" max="15352" width="9.140625" style="240"/>
    <col min="15353" max="15353" width="4" style="240" customWidth="1"/>
    <col min="15354" max="15354" width="27.85546875" style="240" customWidth="1"/>
    <col min="15355" max="15378" width="2.140625" style="240" customWidth="1"/>
    <col min="15379" max="15379" width="2.140625" style="240" bestFit="1" customWidth="1"/>
    <col min="15380" max="15380" width="2.140625" style="240" customWidth="1"/>
    <col min="15381" max="15383" width="2.28515625" style="240" customWidth="1"/>
    <col min="15384" max="15384" width="2.140625" style="240" customWidth="1"/>
    <col min="15385" max="15386" width="2.28515625" style="240" customWidth="1"/>
    <col min="15387" max="15387" width="2.140625" style="240" customWidth="1"/>
    <col min="15388" max="15389" width="2.28515625" style="240" customWidth="1"/>
    <col min="15390" max="15390" width="2" style="240" customWidth="1"/>
    <col min="15391" max="15391" width="10.7109375" style="240" customWidth="1"/>
    <col min="15392" max="15392" width="3.85546875" style="240" customWidth="1"/>
    <col min="15393" max="15393" width="1.42578125" style="240" customWidth="1"/>
    <col min="15394" max="15394" width="3.85546875" style="240" customWidth="1"/>
    <col min="15395" max="15395" width="8.42578125" style="240" customWidth="1"/>
    <col min="15396" max="15396" width="4.7109375" style="240" customWidth="1"/>
    <col min="15397" max="15608" width="9.140625" style="240"/>
    <col min="15609" max="15609" width="4" style="240" customWidth="1"/>
    <col min="15610" max="15610" width="27.85546875" style="240" customWidth="1"/>
    <col min="15611" max="15634" width="2.140625" style="240" customWidth="1"/>
    <col min="15635" max="15635" width="2.140625" style="240" bestFit="1" customWidth="1"/>
    <col min="15636" max="15636" width="2.140625" style="240" customWidth="1"/>
    <col min="15637" max="15639" width="2.28515625" style="240" customWidth="1"/>
    <col min="15640" max="15640" width="2.140625" style="240" customWidth="1"/>
    <col min="15641" max="15642" width="2.28515625" style="240" customWidth="1"/>
    <col min="15643" max="15643" width="2.140625" style="240" customWidth="1"/>
    <col min="15644" max="15645" width="2.28515625" style="240" customWidth="1"/>
    <col min="15646" max="15646" width="2" style="240" customWidth="1"/>
    <col min="15647" max="15647" width="10.7109375" style="240" customWidth="1"/>
    <col min="15648" max="15648" width="3.85546875" style="240" customWidth="1"/>
    <col min="15649" max="15649" width="1.42578125" style="240" customWidth="1"/>
    <col min="15650" max="15650" width="3.85546875" style="240" customWidth="1"/>
    <col min="15651" max="15651" width="8.42578125" style="240" customWidth="1"/>
    <col min="15652" max="15652" width="4.7109375" style="240" customWidth="1"/>
    <col min="15653" max="15864" width="9.140625" style="240"/>
    <col min="15865" max="15865" width="4" style="240" customWidth="1"/>
    <col min="15866" max="15866" width="27.85546875" style="240" customWidth="1"/>
    <col min="15867" max="15890" width="2.140625" style="240" customWidth="1"/>
    <col min="15891" max="15891" width="2.140625" style="240" bestFit="1" customWidth="1"/>
    <col min="15892" max="15892" width="2.140625" style="240" customWidth="1"/>
    <col min="15893" max="15895" width="2.28515625" style="240" customWidth="1"/>
    <col min="15896" max="15896" width="2.140625" style="240" customWidth="1"/>
    <col min="15897" max="15898" width="2.28515625" style="240" customWidth="1"/>
    <col min="15899" max="15899" width="2.140625" style="240" customWidth="1"/>
    <col min="15900" max="15901" width="2.28515625" style="240" customWidth="1"/>
    <col min="15902" max="15902" width="2" style="240" customWidth="1"/>
    <col min="15903" max="15903" width="10.7109375" style="240" customWidth="1"/>
    <col min="15904" max="15904" width="3.85546875" style="240" customWidth="1"/>
    <col min="15905" max="15905" width="1.42578125" style="240" customWidth="1"/>
    <col min="15906" max="15906" width="3.85546875" style="240" customWidth="1"/>
    <col min="15907" max="15907" width="8.42578125" style="240" customWidth="1"/>
    <col min="15908" max="15908" width="4.7109375" style="240" customWidth="1"/>
    <col min="15909" max="16120" width="9.140625" style="240"/>
    <col min="16121" max="16121" width="4" style="240" customWidth="1"/>
    <col min="16122" max="16122" width="27.85546875" style="240" customWidth="1"/>
    <col min="16123" max="16146" width="2.140625" style="240" customWidth="1"/>
    <col min="16147" max="16147" width="2.140625" style="240" bestFit="1" customWidth="1"/>
    <col min="16148" max="16148" width="2.140625" style="240" customWidth="1"/>
    <col min="16149" max="16151" width="2.28515625" style="240" customWidth="1"/>
    <col min="16152" max="16152" width="2.140625" style="240" customWidth="1"/>
    <col min="16153" max="16154" width="2.28515625" style="240" customWidth="1"/>
    <col min="16155" max="16155" width="2.140625" style="240" customWidth="1"/>
    <col min="16156" max="16157" width="2.28515625" style="240" customWidth="1"/>
    <col min="16158" max="16158" width="2" style="240" customWidth="1"/>
    <col min="16159" max="16159" width="10.7109375" style="240" customWidth="1"/>
    <col min="16160" max="16160" width="3.85546875" style="240" customWidth="1"/>
    <col min="16161" max="16161" width="1.42578125" style="240" customWidth="1"/>
    <col min="16162" max="16162" width="3.85546875" style="240" customWidth="1"/>
    <col min="16163" max="16163" width="8.42578125" style="240" customWidth="1"/>
    <col min="16164" max="16164" width="4.7109375" style="240" customWidth="1"/>
    <col min="16165" max="16384" width="9.140625" style="240"/>
  </cols>
  <sheetData>
    <row r="1" spans="1:41" ht="34.5" customHeight="1" x14ac:dyDescent="0.35">
      <c r="A1" s="238"/>
      <c r="B1" s="238"/>
      <c r="C1" s="423"/>
      <c r="D1" s="564" t="s">
        <v>262</v>
      </c>
      <c r="E1" s="564"/>
      <c r="F1" s="564"/>
      <c r="G1" s="564"/>
      <c r="H1" s="564"/>
      <c r="I1" s="564"/>
      <c r="J1" s="564"/>
      <c r="K1" s="564"/>
      <c r="L1" s="564"/>
      <c r="M1" s="564"/>
      <c r="N1" s="564"/>
      <c r="O1" s="564"/>
      <c r="P1" s="564"/>
      <c r="Q1" s="564"/>
      <c r="R1" s="564"/>
      <c r="S1" s="564"/>
      <c r="T1" s="564"/>
      <c r="U1" s="564"/>
      <c r="V1" s="564"/>
      <c r="W1" s="564"/>
      <c r="X1" s="564"/>
      <c r="Y1" s="564"/>
      <c r="Z1" s="564"/>
      <c r="AA1" s="564"/>
      <c r="AB1" s="564"/>
      <c r="AC1" s="564"/>
      <c r="AD1" s="564"/>
      <c r="AE1" s="564"/>
      <c r="AF1" s="564"/>
      <c r="AG1" s="564"/>
      <c r="AH1" s="564"/>
      <c r="AI1" s="564"/>
      <c r="AJ1" s="564"/>
      <c r="AK1" s="564"/>
      <c r="AL1" s="564"/>
      <c r="AM1" s="564"/>
    </row>
    <row r="3" spans="1:41" ht="5.25" customHeight="1" x14ac:dyDescent="0.2"/>
    <row r="4" spans="1:41" ht="12.75" customHeight="1" x14ac:dyDescent="0.25">
      <c r="A4" s="375" t="s">
        <v>236</v>
      </c>
      <c r="B4" s="245"/>
      <c r="C4" s="245" t="s">
        <v>237</v>
      </c>
      <c r="D4" s="374"/>
      <c r="E4" s="377">
        <v>1</v>
      </c>
      <c r="F4" s="377"/>
      <c r="G4" s="377"/>
      <c r="H4" s="377">
        <v>2</v>
      </c>
      <c r="I4" s="377"/>
      <c r="J4" s="377"/>
      <c r="K4" s="377">
        <v>3</v>
      </c>
      <c r="L4" s="377"/>
      <c r="M4" s="377"/>
      <c r="N4" s="377">
        <v>4</v>
      </c>
      <c r="O4" s="377"/>
      <c r="P4" s="377"/>
      <c r="Q4" s="377">
        <v>5</v>
      </c>
      <c r="R4" s="377"/>
      <c r="S4" s="377"/>
      <c r="T4" s="377">
        <v>6</v>
      </c>
      <c r="U4" s="377"/>
      <c r="V4" s="377"/>
      <c r="W4" s="377">
        <v>7</v>
      </c>
      <c r="X4" s="377"/>
      <c r="Y4" s="377"/>
      <c r="Z4" s="377">
        <v>8</v>
      </c>
      <c r="AA4" s="377"/>
      <c r="AB4" s="377"/>
      <c r="AC4" s="377">
        <v>9</v>
      </c>
      <c r="AD4" s="377"/>
      <c r="AE4" s="377"/>
      <c r="AF4" s="377">
        <v>10</v>
      </c>
      <c r="AG4" s="377"/>
      <c r="AH4" s="377"/>
      <c r="AI4" s="377">
        <v>11</v>
      </c>
      <c r="AJ4" s="377"/>
      <c r="AK4" s="378" t="s">
        <v>1</v>
      </c>
      <c r="AL4" s="569" t="s">
        <v>238</v>
      </c>
      <c r="AM4" s="569"/>
      <c r="AN4" s="569"/>
      <c r="AO4" s="379" t="s">
        <v>2</v>
      </c>
    </row>
    <row r="5" spans="1:41" ht="12.75" customHeight="1" x14ac:dyDescent="0.25">
      <c r="A5" s="546">
        <v>1</v>
      </c>
      <c r="B5" s="482" t="s">
        <v>3</v>
      </c>
      <c r="C5" s="411" t="s">
        <v>4</v>
      </c>
      <c r="D5" s="413"/>
      <c r="E5" s="414"/>
      <c r="F5" s="415"/>
      <c r="G5" s="425"/>
      <c r="H5" s="426">
        <v>2</v>
      </c>
      <c r="I5" s="427"/>
      <c r="J5" s="451"/>
      <c r="K5" s="452">
        <v>1</v>
      </c>
      <c r="L5" s="453"/>
      <c r="M5" s="425"/>
      <c r="N5" s="426">
        <v>2</v>
      </c>
      <c r="O5" s="427"/>
      <c r="P5" s="431"/>
      <c r="Q5" s="432">
        <v>2</v>
      </c>
      <c r="R5" s="433"/>
      <c r="S5" s="425"/>
      <c r="T5" s="427">
        <v>2</v>
      </c>
      <c r="U5" s="427"/>
      <c r="V5" s="451"/>
      <c r="W5" s="452">
        <v>1</v>
      </c>
      <c r="X5" s="453"/>
      <c r="Y5" s="425"/>
      <c r="Z5" s="426">
        <v>2</v>
      </c>
      <c r="AA5" s="427"/>
      <c r="AB5" s="457"/>
      <c r="AC5" s="452">
        <v>1</v>
      </c>
      <c r="AD5" s="458"/>
      <c r="AE5" s="436"/>
      <c r="AF5" s="426">
        <v>2</v>
      </c>
      <c r="AG5" s="437"/>
      <c r="AH5" s="388"/>
      <c r="AI5" s="381">
        <v>0</v>
      </c>
      <c r="AJ5" s="384"/>
      <c r="AK5" s="556">
        <f>SUM(E5+H5+K5+N5+Q5+T5+W5+Z5+AC5+AF5+AI5)</f>
        <v>15</v>
      </c>
      <c r="AL5" s="550">
        <f>SUM(D6+G6+J6+M6+P6+S6+V6+Y6+AB6+AE6+AN6+AL6+AH6)</f>
        <v>24</v>
      </c>
      <c r="AM5" s="552" t="s">
        <v>239</v>
      </c>
      <c r="AN5" s="554">
        <f>SUM(F6+I6+L6+O6+R6+U6+X6+AA6+AD6+AJ6+AG6)</f>
        <v>12</v>
      </c>
      <c r="AO5" s="542">
        <v>1</v>
      </c>
    </row>
    <row r="6" spans="1:41" ht="12.75" customHeight="1" x14ac:dyDescent="0.2">
      <c r="A6" s="547"/>
      <c r="B6" s="483" t="s">
        <v>3</v>
      </c>
      <c r="C6" s="412" t="s">
        <v>257</v>
      </c>
      <c r="D6" s="416"/>
      <c r="E6" s="417"/>
      <c r="F6" s="418"/>
      <c r="G6" s="428">
        <v>3</v>
      </c>
      <c r="H6" s="429"/>
      <c r="I6" s="430">
        <v>0</v>
      </c>
      <c r="J6" s="454">
        <v>2</v>
      </c>
      <c r="K6" s="455"/>
      <c r="L6" s="456">
        <v>2</v>
      </c>
      <c r="M6" s="428">
        <v>3</v>
      </c>
      <c r="N6" s="429"/>
      <c r="O6" s="430">
        <v>1</v>
      </c>
      <c r="P6" s="434">
        <v>3</v>
      </c>
      <c r="Q6" s="430"/>
      <c r="R6" s="435">
        <v>0</v>
      </c>
      <c r="S6" s="428">
        <v>3</v>
      </c>
      <c r="T6" s="430"/>
      <c r="U6" s="430">
        <v>1</v>
      </c>
      <c r="V6" s="454">
        <v>2</v>
      </c>
      <c r="W6" s="455"/>
      <c r="X6" s="456">
        <v>2</v>
      </c>
      <c r="Y6" s="428">
        <v>3</v>
      </c>
      <c r="Z6" s="429"/>
      <c r="AA6" s="430">
        <v>0</v>
      </c>
      <c r="AB6" s="459">
        <v>2</v>
      </c>
      <c r="AC6" s="455"/>
      <c r="AD6" s="460">
        <v>2</v>
      </c>
      <c r="AE6" s="438">
        <v>3</v>
      </c>
      <c r="AF6" s="429"/>
      <c r="AG6" s="435">
        <v>1</v>
      </c>
      <c r="AH6" s="395">
        <v>0</v>
      </c>
      <c r="AI6" s="391"/>
      <c r="AJ6" s="394">
        <v>3</v>
      </c>
      <c r="AK6" s="557"/>
      <c r="AL6" s="551"/>
      <c r="AM6" s="553"/>
      <c r="AN6" s="555"/>
      <c r="AO6" s="543"/>
    </row>
    <row r="7" spans="1:41" ht="12.75" customHeight="1" x14ac:dyDescent="0.25">
      <c r="A7" s="546">
        <v>2</v>
      </c>
      <c r="B7" s="482" t="s">
        <v>14</v>
      </c>
      <c r="C7" s="411" t="s">
        <v>18</v>
      </c>
      <c r="D7" s="380"/>
      <c r="E7" s="381">
        <v>0</v>
      </c>
      <c r="F7" s="384"/>
      <c r="G7" s="413"/>
      <c r="H7" s="414"/>
      <c r="I7" s="415"/>
      <c r="J7" s="451"/>
      <c r="K7" s="452">
        <v>1</v>
      </c>
      <c r="L7" s="453"/>
      <c r="M7" s="461"/>
      <c r="N7" s="462">
        <v>1</v>
      </c>
      <c r="O7" s="463"/>
      <c r="P7" s="451"/>
      <c r="Q7" s="458">
        <v>1</v>
      </c>
      <c r="R7" s="453"/>
      <c r="S7" s="461"/>
      <c r="T7" s="463">
        <v>1</v>
      </c>
      <c r="U7" s="463"/>
      <c r="V7" s="383"/>
      <c r="W7" s="381">
        <v>0</v>
      </c>
      <c r="X7" s="384"/>
      <c r="Y7" s="461"/>
      <c r="Z7" s="462">
        <v>1</v>
      </c>
      <c r="AA7" s="463"/>
      <c r="AB7" s="464"/>
      <c r="AC7" s="462">
        <v>1</v>
      </c>
      <c r="AD7" s="463"/>
      <c r="AE7" s="388"/>
      <c r="AF7" s="381">
        <v>0</v>
      </c>
      <c r="AG7" s="384"/>
      <c r="AH7" s="465"/>
      <c r="AI7" s="452">
        <v>1</v>
      </c>
      <c r="AJ7" s="453"/>
      <c r="AK7" s="556">
        <f t="shared" ref="AK7" si="0">SUM(E7+H7+K7+N7+Q7+T7+W7+Z7+AC7+AF7+AI7)</f>
        <v>7</v>
      </c>
      <c r="AL7" s="550">
        <f t="shared" ref="AL7" si="1">SUM(D8+G8+J8+M8+P8+S8+V8+Y8+AB8+AE8+AN8+AL8+AH8)</f>
        <v>16</v>
      </c>
      <c r="AM7" s="552" t="s">
        <v>239</v>
      </c>
      <c r="AN7" s="554">
        <f t="shared" ref="AN7" si="2">SUM(F8+I8+L8+O8+R8+U8+X8+AA8+AD8+AJ8+AG8)</f>
        <v>23</v>
      </c>
      <c r="AO7" s="544">
        <v>9</v>
      </c>
    </row>
    <row r="8" spans="1:41" ht="12.75" customHeight="1" x14ac:dyDescent="0.2">
      <c r="A8" s="547">
        <v>2</v>
      </c>
      <c r="B8" s="484" t="s">
        <v>35</v>
      </c>
      <c r="C8" s="400" t="s">
        <v>36</v>
      </c>
      <c r="D8" s="380">
        <v>0</v>
      </c>
      <c r="E8" s="381"/>
      <c r="F8" s="384">
        <v>3</v>
      </c>
      <c r="G8" s="416"/>
      <c r="H8" s="417"/>
      <c r="I8" s="418"/>
      <c r="J8" s="451">
        <v>2</v>
      </c>
      <c r="K8" s="452"/>
      <c r="L8" s="453">
        <v>2</v>
      </c>
      <c r="M8" s="451">
        <v>2</v>
      </c>
      <c r="N8" s="452"/>
      <c r="O8" s="453">
        <v>2</v>
      </c>
      <c r="P8" s="451">
        <v>2</v>
      </c>
      <c r="Q8" s="452"/>
      <c r="R8" s="453">
        <v>2</v>
      </c>
      <c r="S8" s="451">
        <v>2</v>
      </c>
      <c r="T8" s="452"/>
      <c r="U8" s="453">
        <v>2</v>
      </c>
      <c r="V8" s="383">
        <v>1</v>
      </c>
      <c r="W8" s="381"/>
      <c r="X8" s="384">
        <v>3</v>
      </c>
      <c r="Y8" s="451">
        <v>2</v>
      </c>
      <c r="Z8" s="452"/>
      <c r="AA8" s="453">
        <v>2</v>
      </c>
      <c r="AB8" s="451">
        <v>2</v>
      </c>
      <c r="AC8" s="452"/>
      <c r="AD8" s="453">
        <v>2</v>
      </c>
      <c r="AE8" s="383">
        <v>1</v>
      </c>
      <c r="AF8" s="381"/>
      <c r="AG8" s="384">
        <v>3</v>
      </c>
      <c r="AH8" s="451">
        <v>2</v>
      </c>
      <c r="AI8" s="452"/>
      <c r="AJ8" s="453">
        <v>2</v>
      </c>
      <c r="AK8" s="557"/>
      <c r="AL8" s="551"/>
      <c r="AM8" s="553"/>
      <c r="AN8" s="555"/>
      <c r="AO8" s="545"/>
    </row>
    <row r="9" spans="1:41" ht="12.75" customHeight="1" x14ac:dyDescent="0.25">
      <c r="A9" s="546">
        <v>3</v>
      </c>
      <c r="B9" s="479" t="s">
        <v>14</v>
      </c>
      <c r="C9" s="411" t="s">
        <v>19</v>
      </c>
      <c r="D9" s="466"/>
      <c r="E9" s="467">
        <v>1</v>
      </c>
      <c r="F9" s="468"/>
      <c r="G9" s="466"/>
      <c r="H9" s="467">
        <v>1</v>
      </c>
      <c r="I9" s="469"/>
      <c r="J9" s="419"/>
      <c r="K9" s="420"/>
      <c r="L9" s="421"/>
      <c r="M9" s="466"/>
      <c r="N9" s="467">
        <v>1</v>
      </c>
      <c r="O9" s="469"/>
      <c r="P9" s="431"/>
      <c r="Q9" s="432">
        <v>2</v>
      </c>
      <c r="R9" s="433"/>
      <c r="S9" s="401"/>
      <c r="T9" s="386">
        <v>0</v>
      </c>
      <c r="U9" s="386"/>
      <c r="V9" s="471"/>
      <c r="W9" s="467">
        <v>1</v>
      </c>
      <c r="X9" s="468"/>
      <c r="Y9" s="439"/>
      <c r="Z9" s="440">
        <v>2</v>
      </c>
      <c r="AA9" s="432"/>
      <c r="AB9" s="441"/>
      <c r="AC9" s="440">
        <v>2</v>
      </c>
      <c r="AD9" s="432"/>
      <c r="AE9" s="472"/>
      <c r="AF9" s="467">
        <v>1</v>
      </c>
      <c r="AG9" s="468"/>
      <c r="AH9" s="443"/>
      <c r="AI9" s="440">
        <v>2</v>
      </c>
      <c r="AJ9" s="433"/>
      <c r="AK9" s="548">
        <f t="shared" ref="AK9" si="3">SUM(E9+H9+K9+N9+Q9+T9+W9+Z9+AC9+AF9+AI9)</f>
        <v>13</v>
      </c>
      <c r="AL9" s="550">
        <f t="shared" ref="AL9" si="4">SUM(D10+G10+J10+M10+P10+S10+V10+Y10+AB10+AE10+AN10+AL10+AH10)</f>
        <v>23</v>
      </c>
      <c r="AM9" s="552" t="s">
        <v>239</v>
      </c>
      <c r="AN9" s="554">
        <f t="shared" ref="AN9" si="5">SUM(F10+I10+L10+O10+R10+U10+X10+AA10+AD10+AJ10+AG10)</f>
        <v>16</v>
      </c>
      <c r="AO9" s="542">
        <v>2</v>
      </c>
    </row>
    <row r="10" spans="1:41" ht="12.75" customHeight="1" x14ac:dyDescent="0.2">
      <c r="A10" s="547">
        <v>2.8571428571428599</v>
      </c>
      <c r="B10" s="485" t="s">
        <v>14</v>
      </c>
      <c r="C10" s="412" t="s">
        <v>258</v>
      </c>
      <c r="D10" s="470">
        <v>2</v>
      </c>
      <c r="E10" s="455"/>
      <c r="F10" s="456">
        <v>2</v>
      </c>
      <c r="G10" s="470">
        <v>2</v>
      </c>
      <c r="H10" s="455"/>
      <c r="I10" s="460">
        <v>2</v>
      </c>
      <c r="J10" s="422"/>
      <c r="K10" s="417"/>
      <c r="L10" s="418"/>
      <c r="M10" s="470">
        <v>2</v>
      </c>
      <c r="N10" s="455"/>
      <c r="O10" s="460">
        <v>2</v>
      </c>
      <c r="P10" s="434">
        <v>3</v>
      </c>
      <c r="Q10" s="430"/>
      <c r="R10" s="435">
        <v>0</v>
      </c>
      <c r="S10" s="390">
        <v>1</v>
      </c>
      <c r="T10" s="392"/>
      <c r="U10" s="392">
        <v>3</v>
      </c>
      <c r="V10" s="454">
        <v>2</v>
      </c>
      <c r="W10" s="455"/>
      <c r="X10" s="456">
        <v>2</v>
      </c>
      <c r="Y10" s="428">
        <v>3</v>
      </c>
      <c r="Z10" s="429"/>
      <c r="AA10" s="430">
        <v>1</v>
      </c>
      <c r="AB10" s="442">
        <v>3</v>
      </c>
      <c r="AC10" s="429"/>
      <c r="AD10" s="430">
        <v>1</v>
      </c>
      <c r="AE10" s="473">
        <v>2</v>
      </c>
      <c r="AF10" s="455"/>
      <c r="AG10" s="456">
        <v>2</v>
      </c>
      <c r="AH10" s="438">
        <v>3</v>
      </c>
      <c r="AI10" s="429"/>
      <c r="AJ10" s="435">
        <v>1</v>
      </c>
      <c r="AK10" s="549"/>
      <c r="AL10" s="551"/>
      <c r="AM10" s="553"/>
      <c r="AN10" s="555"/>
      <c r="AO10" s="543"/>
    </row>
    <row r="11" spans="1:41" ht="12.75" customHeight="1" x14ac:dyDescent="0.25">
      <c r="A11" s="546">
        <v>4</v>
      </c>
      <c r="B11" s="486" t="s">
        <v>32</v>
      </c>
      <c r="C11" s="411" t="s">
        <v>33</v>
      </c>
      <c r="D11" s="380"/>
      <c r="E11" s="381">
        <v>0</v>
      </c>
      <c r="F11" s="384"/>
      <c r="G11" s="461"/>
      <c r="H11" s="462">
        <v>1</v>
      </c>
      <c r="I11" s="463"/>
      <c r="J11" s="451"/>
      <c r="K11" s="452">
        <v>1</v>
      </c>
      <c r="L11" s="453"/>
      <c r="M11" s="419"/>
      <c r="N11" s="414"/>
      <c r="O11" s="415"/>
      <c r="P11" s="383"/>
      <c r="Q11" s="382">
        <v>0</v>
      </c>
      <c r="R11" s="384"/>
      <c r="S11" s="396"/>
      <c r="T11" s="398">
        <v>0</v>
      </c>
      <c r="U11" s="398"/>
      <c r="V11" s="444"/>
      <c r="W11" s="426">
        <v>2</v>
      </c>
      <c r="X11" s="437"/>
      <c r="Y11" s="445"/>
      <c r="Z11" s="446">
        <v>2</v>
      </c>
      <c r="AA11" s="447"/>
      <c r="AB11" s="464"/>
      <c r="AC11" s="462">
        <v>1</v>
      </c>
      <c r="AD11" s="463"/>
      <c r="AE11" s="465"/>
      <c r="AF11" s="452">
        <v>1</v>
      </c>
      <c r="AG11" s="453"/>
      <c r="AH11" s="465"/>
      <c r="AI11" s="452">
        <v>1</v>
      </c>
      <c r="AJ11" s="453"/>
      <c r="AK11" s="556">
        <f t="shared" ref="AK11" si="6">SUM(E11+H11+K11+N11+Q11+T11+W11+Z11+AC11+AF11+AI11)</f>
        <v>9</v>
      </c>
      <c r="AL11" s="550">
        <f t="shared" ref="AL11" si="7">SUM(D12+G12+J12+M12+P12+S12+V12+Y12+AB12+AE12+AN12+AL12+AH12)</f>
        <v>17</v>
      </c>
      <c r="AM11" s="552" t="s">
        <v>239</v>
      </c>
      <c r="AN11" s="554">
        <f t="shared" ref="AN11" si="8">SUM(F12+I12+L12+O12+R12+U12+X12+AA12+AD12+AJ12+AG12)</f>
        <v>19</v>
      </c>
      <c r="AO11" s="544">
        <v>6</v>
      </c>
    </row>
    <row r="12" spans="1:41" ht="12.75" customHeight="1" x14ac:dyDescent="0.2">
      <c r="A12" s="547">
        <v>3.5714285714285698</v>
      </c>
      <c r="B12" s="487" t="s">
        <v>37</v>
      </c>
      <c r="C12" s="400" t="s">
        <v>251</v>
      </c>
      <c r="D12" s="380">
        <v>1</v>
      </c>
      <c r="E12" s="381"/>
      <c r="F12" s="384">
        <v>3</v>
      </c>
      <c r="G12" s="461">
        <v>2</v>
      </c>
      <c r="H12" s="462"/>
      <c r="I12" s="463">
        <v>2</v>
      </c>
      <c r="J12" s="451">
        <v>2</v>
      </c>
      <c r="K12" s="452"/>
      <c r="L12" s="453">
        <v>2</v>
      </c>
      <c r="M12" s="422"/>
      <c r="N12" s="417"/>
      <c r="O12" s="418"/>
      <c r="P12" s="383">
        <v>0</v>
      </c>
      <c r="Q12" s="382"/>
      <c r="R12" s="384">
        <v>3</v>
      </c>
      <c r="S12" s="396">
        <v>0</v>
      </c>
      <c r="T12" s="398"/>
      <c r="U12" s="398">
        <v>3</v>
      </c>
      <c r="V12" s="444">
        <v>3</v>
      </c>
      <c r="W12" s="426"/>
      <c r="X12" s="437">
        <v>0</v>
      </c>
      <c r="Y12" s="445">
        <v>3</v>
      </c>
      <c r="Z12" s="446"/>
      <c r="AA12" s="447">
        <v>0</v>
      </c>
      <c r="AB12" s="464">
        <v>2</v>
      </c>
      <c r="AC12" s="462"/>
      <c r="AD12" s="463">
        <v>2</v>
      </c>
      <c r="AE12" s="465">
        <v>2</v>
      </c>
      <c r="AF12" s="455"/>
      <c r="AG12" s="453">
        <v>2</v>
      </c>
      <c r="AH12" s="465">
        <v>2</v>
      </c>
      <c r="AI12" s="455"/>
      <c r="AJ12" s="453">
        <v>2</v>
      </c>
      <c r="AK12" s="557"/>
      <c r="AL12" s="551"/>
      <c r="AM12" s="553"/>
      <c r="AN12" s="555"/>
      <c r="AO12" s="545"/>
    </row>
    <row r="13" spans="1:41" ht="12.75" customHeight="1" x14ac:dyDescent="0.25">
      <c r="A13" s="567">
        <v>5</v>
      </c>
      <c r="B13" s="480" t="s">
        <v>21</v>
      </c>
      <c r="C13" s="477" t="s">
        <v>27</v>
      </c>
      <c r="D13" s="401"/>
      <c r="E13" s="402">
        <v>0</v>
      </c>
      <c r="F13" s="387"/>
      <c r="G13" s="466"/>
      <c r="H13" s="467">
        <v>1</v>
      </c>
      <c r="I13" s="469"/>
      <c r="J13" s="385"/>
      <c r="K13" s="402">
        <v>0</v>
      </c>
      <c r="L13" s="387"/>
      <c r="M13" s="439"/>
      <c r="N13" s="440">
        <v>2</v>
      </c>
      <c r="O13" s="432"/>
      <c r="P13" s="419"/>
      <c r="Q13" s="420"/>
      <c r="R13" s="421"/>
      <c r="S13" s="439"/>
      <c r="T13" s="432">
        <v>2</v>
      </c>
      <c r="U13" s="432"/>
      <c r="V13" s="431"/>
      <c r="W13" s="440">
        <v>2</v>
      </c>
      <c r="X13" s="433"/>
      <c r="Y13" s="439"/>
      <c r="Z13" s="440">
        <v>2</v>
      </c>
      <c r="AA13" s="432"/>
      <c r="AB13" s="441"/>
      <c r="AC13" s="440">
        <v>2</v>
      </c>
      <c r="AD13" s="432"/>
      <c r="AE13" s="472"/>
      <c r="AF13" s="452">
        <v>1</v>
      </c>
      <c r="AG13" s="468"/>
      <c r="AH13" s="472"/>
      <c r="AI13" s="452">
        <v>1</v>
      </c>
      <c r="AJ13" s="468"/>
      <c r="AK13" s="548">
        <f t="shared" ref="AK13" si="9">SUM(E13+H13+K13+N13+Q13+T13+W13+Z13+AC13+AF13+AI13)</f>
        <v>13</v>
      </c>
      <c r="AL13" s="550">
        <f t="shared" ref="AL13" si="10">SUM(D14+G14+J14+M14+P14+S14+V14+Y14+AB14+AE14+AN14+AL14+AH14)</f>
        <v>21</v>
      </c>
      <c r="AM13" s="552" t="s">
        <v>239</v>
      </c>
      <c r="AN13" s="554">
        <f t="shared" ref="AN13" si="11">SUM(F14+I14+L14+O14+R14+U14+X14+AA14+AD14+AJ14+AG14)</f>
        <v>13</v>
      </c>
      <c r="AO13" s="544">
        <v>5</v>
      </c>
    </row>
    <row r="14" spans="1:41" ht="12.75" customHeight="1" x14ac:dyDescent="0.2">
      <c r="A14" s="568">
        <v>4.2857142857142803</v>
      </c>
      <c r="B14" s="481" t="s">
        <v>21</v>
      </c>
      <c r="C14" s="478" t="s">
        <v>34</v>
      </c>
      <c r="D14" s="390">
        <v>0</v>
      </c>
      <c r="E14" s="391"/>
      <c r="F14" s="394">
        <v>3</v>
      </c>
      <c r="G14" s="470">
        <v>2</v>
      </c>
      <c r="H14" s="455"/>
      <c r="I14" s="460">
        <v>2</v>
      </c>
      <c r="J14" s="393">
        <v>0</v>
      </c>
      <c r="K14" s="391"/>
      <c r="L14" s="394">
        <v>3</v>
      </c>
      <c r="M14" s="428">
        <v>3</v>
      </c>
      <c r="N14" s="429"/>
      <c r="O14" s="430">
        <v>0</v>
      </c>
      <c r="P14" s="422"/>
      <c r="Q14" s="417"/>
      <c r="R14" s="418"/>
      <c r="S14" s="428">
        <v>3</v>
      </c>
      <c r="T14" s="430"/>
      <c r="U14" s="430">
        <v>0</v>
      </c>
      <c r="V14" s="434">
        <v>3</v>
      </c>
      <c r="W14" s="429"/>
      <c r="X14" s="435">
        <v>1</v>
      </c>
      <c r="Y14" s="428">
        <v>3</v>
      </c>
      <c r="Z14" s="429"/>
      <c r="AA14" s="430">
        <v>0</v>
      </c>
      <c r="AB14" s="442">
        <v>3</v>
      </c>
      <c r="AC14" s="429"/>
      <c r="AD14" s="430">
        <v>0</v>
      </c>
      <c r="AE14" s="473">
        <v>2</v>
      </c>
      <c r="AF14" s="455"/>
      <c r="AG14" s="456">
        <v>2</v>
      </c>
      <c r="AH14" s="473">
        <v>2</v>
      </c>
      <c r="AI14" s="455"/>
      <c r="AJ14" s="456">
        <v>2</v>
      </c>
      <c r="AK14" s="549"/>
      <c r="AL14" s="551"/>
      <c r="AM14" s="553"/>
      <c r="AN14" s="555"/>
      <c r="AO14" s="545"/>
    </row>
    <row r="15" spans="1:41" ht="12.75" customHeight="1" x14ac:dyDescent="0.25">
      <c r="A15" s="546">
        <v>6</v>
      </c>
      <c r="B15" s="482" t="s">
        <v>93</v>
      </c>
      <c r="C15" s="411" t="s">
        <v>184</v>
      </c>
      <c r="D15" s="380"/>
      <c r="E15" s="381">
        <v>0</v>
      </c>
      <c r="F15" s="384"/>
      <c r="G15" s="461"/>
      <c r="H15" s="462">
        <v>1</v>
      </c>
      <c r="I15" s="463"/>
      <c r="J15" s="444"/>
      <c r="K15" s="426">
        <v>2</v>
      </c>
      <c r="L15" s="437"/>
      <c r="M15" s="445"/>
      <c r="N15" s="446">
        <v>2</v>
      </c>
      <c r="O15" s="447"/>
      <c r="P15" s="404"/>
      <c r="Q15" s="382">
        <v>0</v>
      </c>
      <c r="R15" s="384"/>
      <c r="S15" s="419"/>
      <c r="T15" s="414"/>
      <c r="U15" s="415"/>
      <c r="V15" s="451"/>
      <c r="W15" s="452">
        <v>1</v>
      </c>
      <c r="X15" s="453"/>
      <c r="Y15" s="396"/>
      <c r="Z15" s="397">
        <v>0</v>
      </c>
      <c r="AA15" s="398"/>
      <c r="AB15" s="399"/>
      <c r="AC15" s="397">
        <v>0</v>
      </c>
      <c r="AD15" s="398"/>
      <c r="AE15" s="388"/>
      <c r="AF15" s="381">
        <v>0</v>
      </c>
      <c r="AG15" s="384"/>
      <c r="AH15" s="388"/>
      <c r="AI15" s="381">
        <v>0</v>
      </c>
      <c r="AJ15" s="384"/>
      <c r="AK15" s="556">
        <f t="shared" ref="AK15" si="12">SUM(E15+H15+K15+N15+Q15+T15+W15+Z15+AC15+AF15+AI15)</f>
        <v>6</v>
      </c>
      <c r="AL15" s="550">
        <f t="shared" ref="AL15" si="13">SUM(D16+G16+J16+M16+P16+S16+V16+Y16+AB16+AE16+AN16+AL16+AH16)</f>
        <v>12</v>
      </c>
      <c r="AM15" s="552" t="s">
        <v>239</v>
      </c>
      <c r="AN15" s="554">
        <f t="shared" ref="AN15" si="14">SUM(F16+I16+L16+O16+R16+U16+X16+AA16+AD16+AJ16+AG16)</f>
        <v>23</v>
      </c>
      <c r="AO15" s="544">
        <v>10</v>
      </c>
    </row>
    <row r="16" spans="1:41" ht="12.75" customHeight="1" x14ac:dyDescent="0.2">
      <c r="A16" s="547">
        <v>5</v>
      </c>
      <c r="B16" s="483" t="s">
        <v>93</v>
      </c>
      <c r="C16" s="400" t="s">
        <v>105</v>
      </c>
      <c r="D16" s="380">
        <v>1</v>
      </c>
      <c r="E16" s="381"/>
      <c r="F16" s="384">
        <v>3</v>
      </c>
      <c r="G16" s="461">
        <v>2</v>
      </c>
      <c r="H16" s="462"/>
      <c r="I16" s="463">
        <v>2</v>
      </c>
      <c r="J16" s="444">
        <v>3</v>
      </c>
      <c r="K16" s="426"/>
      <c r="L16" s="437">
        <v>1</v>
      </c>
      <c r="M16" s="445">
        <v>3</v>
      </c>
      <c r="N16" s="446"/>
      <c r="O16" s="447">
        <v>0</v>
      </c>
      <c r="P16" s="383">
        <v>0</v>
      </c>
      <c r="Q16" s="382"/>
      <c r="R16" s="384">
        <v>3</v>
      </c>
      <c r="S16" s="422"/>
      <c r="T16" s="417"/>
      <c r="U16" s="418"/>
      <c r="V16" s="451">
        <v>2</v>
      </c>
      <c r="W16" s="452"/>
      <c r="X16" s="453">
        <v>2</v>
      </c>
      <c r="Y16" s="396">
        <v>0</v>
      </c>
      <c r="Z16" s="397"/>
      <c r="AA16" s="398">
        <v>3</v>
      </c>
      <c r="AB16" s="399">
        <v>0</v>
      </c>
      <c r="AC16" s="397"/>
      <c r="AD16" s="398">
        <v>3</v>
      </c>
      <c r="AE16" s="388">
        <v>1</v>
      </c>
      <c r="AF16" s="391"/>
      <c r="AG16" s="384">
        <v>3</v>
      </c>
      <c r="AH16" s="388">
        <v>0</v>
      </c>
      <c r="AI16" s="391"/>
      <c r="AJ16" s="384">
        <v>3</v>
      </c>
      <c r="AK16" s="557"/>
      <c r="AL16" s="551"/>
      <c r="AM16" s="553"/>
      <c r="AN16" s="555"/>
      <c r="AO16" s="545"/>
    </row>
    <row r="17" spans="1:44" ht="12.75" customHeight="1" x14ac:dyDescent="0.25">
      <c r="A17" s="546">
        <v>7</v>
      </c>
      <c r="B17" s="479" t="s">
        <v>93</v>
      </c>
      <c r="C17" s="411" t="s">
        <v>259</v>
      </c>
      <c r="D17" s="466"/>
      <c r="E17" s="467">
        <v>1</v>
      </c>
      <c r="F17" s="468"/>
      <c r="G17" s="439"/>
      <c r="H17" s="440">
        <v>2</v>
      </c>
      <c r="I17" s="432"/>
      <c r="J17" s="471"/>
      <c r="K17" s="467">
        <v>1</v>
      </c>
      <c r="L17" s="468"/>
      <c r="M17" s="401"/>
      <c r="N17" s="402">
        <v>0</v>
      </c>
      <c r="O17" s="386"/>
      <c r="P17" s="385"/>
      <c r="Q17" s="386">
        <v>0</v>
      </c>
      <c r="R17" s="387"/>
      <c r="S17" s="466"/>
      <c r="T17" s="469">
        <v>1</v>
      </c>
      <c r="U17" s="469"/>
      <c r="V17" s="419"/>
      <c r="W17" s="420"/>
      <c r="X17" s="421"/>
      <c r="Y17" s="401"/>
      <c r="Z17" s="402">
        <v>0</v>
      </c>
      <c r="AA17" s="386"/>
      <c r="AB17" s="457"/>
      <c r="AC17" s="467">
        <v>1</v>
      </c>
      <c r="AD17" s="469"/>
      <c r="AE17" s="472"/>
      <c r="AF17" s="452">
        <v>1</v>
      </c>
      <c r="AG17" s="468"/>
      <c r="AH17" s="472"/>
      <c r="AI17" s="452">
        <v>1</v>
      </c>
      <c r="AJ17" s="468"/>
      <c r="AK17" s="556">
        <f t="shared" ref="AK17" si="15">SUM(E17+H17+K17+N17+Q17+T17+W17+Z17+AC17+AF17+AI17)</f>
        <v>8</v>
      </c>
      <c r="AL17" s="565">
        <f t="shared" ref="AL17" si="16">SUM(D18+G18+J18+M18+P18+S18+V18+Y18+AB18+AE18+AN18+AL18+AH18)</f>
        <v>16</v>
      </c>
      <c r="AM17" s="552" t="s">
        <v>239</v>
      </c>
      <c r="AN17" s="589">
        <f t="shared" ref="AN17" si="17">SUM(F18+I18+L18+O18+R18+U18+X18+AA18+AD18+AJ18+AG18)</f>
        <v>22</v>
      </c>
      <c r="AO17" s="544">
        <v>8</v>
      </c>
      <c r="AP17" s="587">
        <v>-6</v>
      </c>
    </row>
    <row r="18" spans="1:44" ht="12.75" customHeight="1" x14ac:dyDescent="0.2">
      <c r="A18" s="547">
        <v>5.71428571428571</v>
      </c>
      <c r="B18" s="142" t="s">
        <v>93</v>
      </c>
      <c r="C18" s="412" t="s">
        <v>260</v>
      </c>
      <c r="D18" s="470">
        <v>2</v>
      </c>
      <c r="E18" s="455"/>
      <c r="F18" s="456">
        <v>2</v>
      </c>
      <c r="G18" s="428">
        <v>3</v>
      </c>
      <c r="H18" s="429"/>
      <c r="I18" s="430">
        <v>1</v>
      </c>
      <c r="J18" s="454">
        <v>2</v>
      </c>
      <c r="K18" s="455"/>
      <c r="L18" s="456">
        <v>2</v>
      </c>
      <c r="M18" s="390">
        <v>0</v>
      </c>
      <c r="N18" s="391"/>
      <c r="O18" s="392">
        <v>3</v>
      </c>
      <c r="P18" s="393">
        <v>1</v>
      </c>
      <c r="Q18" s="392"/>
      <c r="R18" s="394">
        <v>3</v>
      </c>
      <c r="S18" s="470">
        <v>2</v>
      </c>
      <c r="T18" s="460"/>
      <c r="U18" s="460">
        <v>2</v>
      </c>
      <c r="V18" s="422"/>
      <c r="W18" s="417"/>
      <c r="X18" s="418"/>
      <c r="Y18" s="390">
        <v>0</v>
      </c>
      <c r="Z18" s="391"/>
      <c r="AA18" s="392">
        <v>3</v>
      </c>
      <c r="AB18" s="459">
        <v>2</v>
      </c>
      <c r="AC18" s="455"/>
      <c r="AD18" s="460">
        <v>2</v>
      </c>
      <c r="AE18" s="473">
        <v>2</v>
      </c>
      <c r="AF18" s="455"/>
      <c r="AG18" s="456">
        <v>2</v>
      </c>
      <c r="AH18" s="473">
        <v>2</v>
      </c>
      <c r="AI18" s="455"/>
      <c r="AJ18" s="456">
        <v>2</v>
      </c>
      <c r="AK18" s="557"/>
      <c r="AL18" s="566"/>
      <c r="AM18" s="553"/>
      <c r="AN18" s="590"/>
      <c r="AO18" s="545"/>
      <c r="AP18" s="587"/>
    </row>
    <row r="19" spans="1:44" ht="12.75" customHeight="1" x14ac:dyDescent="0.25">
      <c r="A19" s="546">
        <v>8</v>
      </c>
      <c r="B19" s="372" t="s">
        <v>21</v>
      </c>
      <c r="C19" s="411" t="s">
        <v>74</v>
      </c>
      <c r="D19" s="401"/>
      <c r="E19" s="402">
        <v>0</v>
      </c>
      <c r="F19" s="387"/>
      <c r="G19" s="466"/>
      <c r="H19" s="467">
        <v>1</v>
      </c>
      <c r="I19" s="469"/>
      <c r="J19" s="385"/>
      <c r="K19" s="402">
        <v>0</v>
      </c>
      <c r="L19" s="387"/>
      <c r="M19" s="401"/>
      <c r="N19" s="402">
        <v>0</v>
      </c>
      <c r="O19" s="386"/>
      <c r="P19" s="385"/>
      <c r="Q19" s="386">
        <v>0</v>
      </c>
      <c r="R19" s="387"/>
      <c r="S19" s="439"/>
      <c r="T19" s="432">
        <v>2</v>
      </c>
      <c r="U19" s="432"/>
      <c r="V19" s="431"/>
      <c r="W19" s="440">
        <v>2</v>
      </c>
      <c r="X19" s="433"/>
      <c r="Y19" s="419"/>
      <c r="Z19" s="414"/>
      <c r="AA19" s="415"/>
      <c r="AB19" s="405"/>
      <c r="AC19" s="406">
        <v>0</v>
      </c>
      <c r="AD19" s="406"/>
      <c r="AE19" s="388"/>
      <c r="AF19" s="381">
        <v>0</v>
      </c>
      <c r="AG19" s="384"/>
      <c r="AH19" s="388"/>
      <c r="AI19" s="381">
        <v>0</v>
      </c>
      <c r="AJ19" s="384"/>
      <c r="AK19" s="556">
        <f t="shared" ref="AK19" si="18">SUM(E19+H19+K19+N19+Q19+T19+W19+Z19+AC19+AF19+AI19)</f>
        <v>5</v>
      </c>
      <c r="AL19" s="550">
        <f t="shared" ref="AL19" si="19">SUM(D20+G20+J20+M20+P20+S20+V20+Y20+AB20+AE20+AN20+AL20+AH20)</f>
        <v>10</v>
      </c>
      <c r="AM19" s="552" t="s">
        <v>239</v>
      </c>
      <c r="AN19" s="554">
        <f t="shared" ref="AN19" si="20">SUM(F20+I20+L20+O20+R20+U20+X20+AA20+AD20+AJ20+AG20)</f>
        <v>23</v>
      </c>
      <c r="AO19" s="544">
        <v>11</v>
      </c>
      <c r="AP19" s="588"/>
    </row>
    <row r="20" spans="1:44" ht="12.75" customHeight="1" x14ac:dyDescent="0.2">
      <c r="A20" s="547">
        <v>6.4285714285714297</v>
      </c>
      <c r="B20" s="372" t="s">
        <v>21</v>
      </c>
      <c r="C20" s="400" t="s">
        <v>38</v>
      </c>
      <c r="D20" s="390">
        <v>0</v>
      </c>
      <c r="E20" s="391"/>
      <c r="F20" s="394">
        <v>3</v>
      </c>
      <c r="G20" s="470">
        <v>2</v>
      </c>
      <c r="H20" s="455"/>
      <c r="I20" s="460">
        <v>2</v>
      </c>
      <c r="J20" s="393">
        <v>1</v>
      </c>
      <c r="K20" s="391"/>
      <c r="L20" s="394">
        <v>3</v>
      </c>
      <c r="M20" s="390">
        <v>0</v>
      </c>
      <c r="N20" s="391"/>
      <c r="O20" s="392">
        <v>3</v>
      </c>
      <c r="P20" s="393">
        <v>0</v>
      </c>
      <c r="Q20" s="392"/>
      <c r="R20" s="394">
        <v>3</v>
      </c>
      <c r="S20" s="428">
        <v>3</v>
      </c>
      <c r="T20" s="430"/>
      <c r="U20" s="430">
        <v>0</v>
      </c>
      <c r="V20" s="434">
        <v>3</v>
      </c>
      <c r="W20" s="429"/>
      <c r="X20" s="435">
        <v>0</v>
      </c>
      <c r="Y20" s="422"/>
      <c r="Z20" s="417"/>
      <c r="AA20" s="418"/>
      <c r="AB20" s="407">
        <v>1</v>
      </c>
      <c r="AC20" s="391"/>
      <c r="AD20" s="408">
        <v>3</v>
      </c>
      <c r="AE20" s="395">
        <v>0</v>
      </c>
      <c r="AF20" s="391"/>
      <c r="AG20" s="394">
        <v>3</v>
      </c>
      <c r="AH20" s="395">
        <v>0</v>
      </c>
      <c r="AI20" s="391"/>
      <c r="AJ20" s="394">
        <v>3</v>
      </c>
      <c r="AK20" s="557"/>
      <c r="AL20" s="551"/>
      <c r="AM20" s="553"/>
      <c r="AN20" s="555"/>
      <c r="AO20" s="545"/>
      <c r="AP20" s="588"/>
    </row>
    <row r="21" spans="1:44" ht="12.75" customHeight="1" x14ac:dyDescent="0.25">
      <c r="A21" s="546">
        <v>9</v>
      </c>
      <c r="B21" s="372" t="s">
        <v>21</v>
      </c>
      <c r="C21" s="411" t="s">
        <v>22</v>
      </c>
      <c r="D21" s="474"/>
      <c r="E21" s="452">
        <v>1</v>
      </c>
      <c r="F21" s="453"/>
      <c r="G21" s="474"/>
      <c r="H21" s="452">
        <v>1</v>
      </c>
      <c r="I21" s="458"/>
      <c r="J21" s="383"/>
      <c r="K21" s="381">
        <v>0</v>
      </c>
      <c r="L21" s="384"/>
      <c r="M21" s="474"/>
      <c r="N21" s="452">
        <v>1</v>
      </c>
      <c r="O21" s="458"/>
      <c r="P21" s="383"/>
      <c r="Q21" s="382">
        <v>0</v>
      </c>
      <c r="R21" s="384"/>
      <c r="S21" s="425"/>
      <c r="T21" s="427">
        <v>2</v>
      </c>
      <c r="U21" s="427"/>
      <c r="V21" s="451"/>
      <c r="W21" s="452">
        <v>1</v>
      </c>
      <c r="X21" s="453"/>
      <c r="Y21" s="425"/>
      <c r="Z21" s="426">
        <v>2</v>
      </c>
      <c r="AA21" s="427"/>
      <c r="AB21" s="419"/>
      <c r="AC21" s="414"/>
      <c r="AD21" s="415"/>
      <c r="AE21" s="388"/>
      <c r="AF21" s="381">
        <v>0</v>
      </c>
      <c r="AG21" s="384"/>
      <c r="AH21" s="388"/>
      <c r="AI21" s="381">
        <v>0</v>
      </c>
      <c r="AJ21" s="384"/>
      <c r="AK21" s="556">
        <f t="shared" ref="AK21" si="21">SUM(E21+H21+K21+N21+Q21+T21+W21+Z21+AC21+AF21+AI21)</f>
        <v>8</v>
      </c>
      <c r="AL21" s="565">
        <f t="shared" ref="AL21" si="22">SUM(D22+G22+J22+M22+P22+S22+V22+Y22+AB22+AE22+AN22+AL22+AH22)</f>
        <v>16</v>
      </c>
      <c r="AM21" s="552" t="s">
        <v>239</v>
      </c>
      <c r="AN21" s="589">
        <f t="shared" ref="AN21" si="23">SUM(F22+I22+L22+O22+R22+U22+X22+AA22+AD22+AJ22+AG22)</f>
        <v>21</v>
      </c>
      <c r="AO21" s="544">
        <v>7</v>
      </c>
      <c r="AP21" s="587">
        <v>-5</v>
      </c>
    </row>
    <row r="22" spans="1:44" ht="12.75" customHeight="1" x14ac:dyDescent="0.2">
      <c r="A22" s="547">
        <v>7.1428571428571397</v>
      </c>
      <c r="B22" s="372" t="s">
        <v>21</v>
      </c>
      <c r="C22" s="412" t="s">
        <v>218</v>
      </c>
      <c r="D22" s="475">
        <v>2</v>
      </c>
      <c r="E22" s="455"/>
      <c r="F22" s="456">
        <v>2</v>
      </c>
      <c r="G22" s="475">
        <v>2</v>
      </c>
      <c r="H22" s="455"/>
      <c r="I22" s="460">
        <v>2</v>
      </c>
      <c r="J22" s="395">
        <v>1</v>
      </c>
      <c r="K22" s="391"/>
      <c r="L22" s="394">
        <v>3</v>
      </c>
      <c r="M22" s="475">
        <v>2</v>
      </c>
      <c r="N22" s="455"/>
      <c r="O22" s="460">
        <v>2</v>
      </c>
      <c r="P22" s="395">
        <v>0</v>
      </c>
      <c r="Q22" s="391"/>
      <c r="R22" s="394">
        <v>3</v>
      </c>
      <c r="S22" s="448">
        <v>3</v>
      </c>
      <c r="T22" s="429"/>
      <c r="U22" s="430">
        <v>0</v>
      </c>
      <c r="V22" s="473">
        <v>2</v>
      </c>
      <c r="W22" s="455"/>
      <c r="X22" s="456">
        <v>2</v>
      </c>
      <c r="Y22" s="448">
        <v>3</v>
      </c>
      <c r="Z22" s="429"/>
      <c r="AA22" s="427">
        <v>1</v>
      </c>
      <c r="AB22" s="422"/>
      <c r="AC22" s="417"/>
      <c r="AD22" s="418"/>
      <c r="AE22" s="388">
        <v>0</v>
      </c>
      <c r="AF22" s="381"/>
      <c r="AG22" s="384">
        <v>3</v>
      </c>
      <c r="AH22" s="388">
        <v>1</v>
      </c>
      <c r="AI22" s="381"/>
      <c r="AJ22" s="384">
        <v>3</v>
      </c>
      <c r="AK22" s="557"/>
      <c r="AL22" s="566"/>
      <c r="AM22" s="553"/>
      <c r="AN22" s="590"/>
      <c r="AO22" s="545"/>
      <c r="AP22" s="587"/>
    </row>
    <row r="23" spans="1:44" ht="12.75" customHeight="1" x14ac:dyDescent="0.25">
      <c r="A23" s="546">
        <v>10</v>
      </c>
      <c r="B23" s="372" t="s">
        <v>21</v>
      </c>
      <c r="C23" s="411" t="s">
        <v>23</v>
      </c>
      <c r="D23" s="410"/>
      <c r="E23" s="402">
        <v>0</v>
      </c>
      <c r="F23" s="387"/>
      <c r="G23" s="449"/>
      <c r="H23" s="440">
        <v>2</v>
      </c>
      <c r="I23" s="432"/>
      <c r="J23" s="472"/>
      <c r="K23" s="467">
        <v>1</v>
      </c>
      <c r="L23" s="468"/>
      <c r="M23" s="476"/>
      <c r="N23" s="467">
        <v>1</v>
      </c>
      <c r="O23" s="469"/>
      <c r="P23" s="472"/>
      <c r="Q23" s="467">
        <v>1</v>
      </c>
      <c r="R23" s="468"/>
      <c r="S23" s="449"/>
      <c r="T23" s="440">
        <v>2</v>
      </c>
      <c r="U23" s="432"/>
      <c r="V23" s="472"/>
      <c r="W23" s="467">
        <v>1</v>
      </c>
      <c r="X23" s="468"/>
      <c r="Y23" s="449"/>
      <c r="Z23" s="440">
        <v>2</v>
      </c>
      <c r="AA23" s="432"/>
      <c r="AB23" s="450"/>
      <c r="AC23" s="427">
        <v>2</v>
      </c>
      <c r="AD23" s="427"/>
      <c r="AE23" s="419"/>
      <c r="AF23" s="420"/>
      <c r="AG23" s="421"/>
      <c r="AH23" s="472"/>
      <c r="AI23" s="467">
        <v>1</v>
      </c>
      <c r="AJ23" s="468"/>
      <c r="AK23" s="548">
        <f t="shared" ref="AK23" si="24">SUM(E23+H23+K23+N23+Q23+T23+W23+Z23+AC23+AF23+AI23)</f>
        <v>13</v>
      </c>
      <c r="AL23" s="550">
        <f t="shared" ref="AL23" si="25">SUM(D24+G24+J24+M24+P24+S24+V24+Y24+AB24+AE24+AN24+AL24+AH24)</f>
        <v>23</v>
      </c>
      <c r="AM23" s="552" t="s">
        <v>239</v>
      </c>
      <c r="AN23" s="554">
        <f t="shared" ref="AN23" si="26">SUM(F24+I24+L24+O24+R24+U24+X24+AA24+AD24+AJ24+AG24)</f>
        <v>15</v>
      </c>
      <c r="AO23" s="542">
        <v>3</v>
      </c>
      <c r="AR23" s="240" t="s">
        <v>29</v>
      </c>
    </row>
    <row r="24" spans="1:44" ht="12.75" customHeight="1" x14ac:dyDescent="0.2">
      <c r="A24" s="547">
        <v>7.8571428571428603</v>
      </c>
      <c r="B24" s="495" t="s">
        <v>37</v>
      </c>
      <c r="C24" s="400" t="s">
        <v>225</v>
      </c>
      <c r="D24" s="409">
        <v>1</v>
      </c>
      <c r="E24" s="391"/>
      <c r="F24" s="394">
        <v>3</v>
      </c>
      <c r="G24" s="448">
        <v>3</v>
      </c>
      <c r="H24" s="429"/>
      <c r="I24" s="430">
        <v>1</v>
      </c>
      <c r="J24" s="473">
        <v>2</v>
      </c>
      <c r="K24" s="455"/>
      <c r="L24" s="456">
        <v>2</v>
      </c>
      <c r="M24" s="475">
        <v>2</v>
      </c>
      <c r="N24" s="455"/>
      <c r="O24" s="460">
        <v>2</v>
      </c>
      <c r="P24" s="473">
        <v>2</v>
      </c>
      <c r="Q24" s="455"/>
      <c r="R24" s="456">
        <v>2</v>
      </c>
      <c r="S24" s="448">
        <v>3</v>
      </c>
      <c r="T24" s="429"/>
      <c r="U24" s="430">
        <v>1</v>
      </c>
      <c r="V24" s="473">
        <v>2</v>
      </c>
      <c r="W24" s="455"/>
      <c r="X24" s="456">
        <v>2</v>
      </c>
      <c r="Y24" s="448">
        <v>3</v>
      </c>
      <c r="Z24" s="429"/>
      <c r="AA24" s="430">
        <v>0</v>
      </c>
      <c r="AB24" s="442">
        <v>3</v>
      </c>
      <c r="AC24" s="429"/>
      <c r="AD24" s="430">
        <v>0</v>
      </c>
      <c r="AE24" s="422"/>
      <c r="AF24" s="417"/>
      <c r="AG24" s="418"/>
      <c r="AH24" s="473">
        <v>2</v>
      </c>
      <c r="AI24" s="455"/>
      <c r="AJ24" s="456">
        <v>2</v>
      </c>
      <c r="AK24" s="549"/>
      <c r="AL24" s="551"/>
      <c r="AM24" s="553"/>
      <c r="AN24" s="555"/>
      <c r="AO24" s="543"/>
    </row>
    <row r="25" spans="1:44" ht="12.75" customHeight="1" x14ac:dyDescent="0.25">
      <c r="A25" s="570">
        <v>11</v>
      </c>
      <c r="B25" s="488" t="s">
        <v>14</v>
      </c>
      <c r="C25" s="411" t="s">
        <v>261</v>
      </c>
      <c r="D25" s="449"/>
      <c r="E25" s="440">
        <v>2</v>
      </c>
      <c r="F25" s="433"/>
      <c r="G25" s="476"/>
      <c r="H25" s="467">
        <v>1</v>
      </c>
      <c r="I25" s="469"/>
      <c r="J25" s="403"/>
      <c r="K25" s="402">
        <v>0</v>
      </c>
      <c r="L25" s="387"/>
      <c r="M25" s="476"/>
      <c r="N25" s="467">
        <v>1</v>
      </c>
      <c r="O25" s="469"/>
      <c r="P25" s="472"/>
      <c r="Q25" s="467">
        <v>1</v>
      </c>
      <c r="R25" s="468"/>
      <c r="S25" s="449"/>
      <c r="T25" s="440">
        <v>2</v>
      </c>
      <c r="U25" s="432"/>
      <c r="V25" s="472"/>
      <c r="W25" s="467">
        <v>1</v>
      </c>
      <c r="X25" s="468"/>
      <c r="Y25" s="449"/>
      <c r="Z25" s="440">
        <v>2</v>
      </c>
      <c r="AA25" s="432"/>
      <c r="AB25" s="441"/>
      <c r="AC25" s="432">
        <v>2</v>
      </c>
      <c r="AD25" s="432"/>
      <c r="AE25" s="457"/>
      <c r="AF25" s="469">
        <v>1</v>
      </c>
      <c r="AG25" s="469"/>
      <c r="AH25" s="419"/>
      <c r="AI25" s="420"/>
      <c r="AJ25" s="421"/>
      <c r="AK25" s="548">
        <f t="shared" ref="AK25" si="27">SUM(E25+H25+K25+N25+Q25+T25+W25+Z25+AC25+AF25+AI25)</f>
        <v>13</v>
      </c>
      <c r="AL25" s="550">
        <f t="shared" ref="AL25" si="28">SUM(D26+G26+J26+M26+P26+S26+V26+Y26+AB26+AE26+AN26+AL26+AH26)</f>
        <v>23</v>
      </c>
      <c r="AM25" s="552" t="s">
        <v>239</v>
      </c>
      <c r="AN25" s="554">
        <f t="shared" ref="AN25" si="29">SUM(F26+I26+L26+O26+R26+U26+X26+AA26+AD26+AJ26+AG26)</f>
        <v>14</v>
      </c>
      <c r="AO25" s="544">
        <v>4</v>
      </c>
    </row>
    <row r="26" spans="1:44" ht="12.75" customHeight="1" x14ac:dyDescent="0.2">
      <c r="A26" s="571">
        <v>8.5714285714285694</v>
      </c>
      <c r="B26" s="487" t="s">
        <v>14</v>
      </c>
      <c r="C26" s="412" t="s">
        <v>131</v>
      </c>
      <c r="D26" s="448">
        <v>3</v>
      </c>
      <c r="E26" s="429"/>
      <c r="F26" s="435">
        <v>0</v>
      </c>
      <c r="G26" s="475">
        <v>2</v>
      </c>
      <c r="H26" s="455"/>
      <c r="I26" s="460">
        <v>2</v>
      </c>
      <c r="J26" s="395">
        <v>1</v>
      </c>
      <c r="K26" s="391"/>
      <c r="L26" s="394">
        <v>3</v>
      </c>
      <c r="M26" s="475">
        <v>2</v>
      </c>
      <c r="N26" s="455"/>
      <c r="O26" s="460">
        <v>2</v>
      </c>
      <c r="P26" s="473">
        <v>2</v>
      </c>
      <c r="Q26" s="455"/>
      <c r="R26" s="456">
        <v>2</v>
      </c>
      <c r="S26" s="448">
        <v>3</v>
      </c>
      <c r="T26" s="429"/>
      <c r="U26" s="430">
        <v>0</v>
      </c>
      <c r="V26" s="473">
        <v>2</v>
      </c>
      <c r="W26" s="455"/>
      <c r="X26" s="456">
        <v>2</v>
      </c>
      <c r="Y26" s="448">
        <v>3</v>
      </c>
      <c r="Z26" s="429"/>
      <c r="AA26" s="430">
        <v>0</v>
      </c>
      <c r="AB26" s="442">
        <v>3</v>
      </c>
      <c r="AC26" s="429"/>
      <c r="AD26" s="430">
        <v>1</v>
      </c>
      <c r="AE26" s="459">
        <v>2</v>
      </c>
      <c r="AF26" s="455"/>
      <c r="AG26" s="460">
        <v>2</v>
      </c>
      <c r="AH26" s="422"/>
      <c r="AI26" s="417"/>
      <c r="AJ26" s="418"/>
      <c r="AK26" s="549"/>
      <c r="AL26" s="551"/>
      <c r="AM26" s="553"/>
      <c r="AN26" s="555"/>
      <c r="AO26" s="545"/>
    </row>
    <row r="27" spans="1:44" x14ac:dyDescent="0.2">
      <c r="AL27" s="240">
        <v>201</v>
      </c>
      <c r="AN27" s="240">
        <v>201</v>
      </c>
    </row>
    <row r="28" spans="1:44" x14ac:dyDescent="0.2">
      <c r="C28" s="584" t="s">
        <v>267</v>
      </c>
      <c r="D28" s="585"/>
      <c r="E28" s="585"/>
      <c r="F28" s="585"/>
      <c r="G28" s="585"/>
      <c r="H28" s="585"/>
      <c r="I28" s="585"/>
      <c r="J28" s="585"/>
      <c r="K28" s="585"/>
      <c r="L28" s="585"/>
      <c r="M28" s="489"/>
      <c r="N28" s="490"/>
      <c r="O28" s="491"/>
      <c r="P28" s="586" t="s">
        <v>1</v>
      </c>
      <c r="Q28" s="586"/>
      <c r="R28" s="586"/>
      <c r="S28" s="586" t="s">
        <v>238</v>
      </c>
      <c r="T28" s="586"/>
      <c r="U28" s="586"/>
      <c r="V28" s="586" t="s">
        <v>2</v>
      </c>
      <c r="W28" s="586"/>
      <c r="X28" s="586"/>
    </row>
    <row r="29" spans="1:44" ht="15" customHeight="1" x14ac:dyDescent="0.25">
      <c r="B29" s="482" t="s">
        <v>14</v>
      </c>
      <c r="C29" s="411" t="s">
        <v>19</v>
      </c>
      <c r="D29" s="419"/>
      <c r="E29" s="420"/>
      <c r="F29" s="421"/>
      <c r="G29" s="449"/>
      <c r="H29" s="440">
        <v>2</v>
      </c>
      <c r="I29" s="433"/>
      <c r="J29" s="472"/>
      <c r="K29" s="467">
        <v>1</v>
      </c>
      <c r="L29" s="468"/>
      <c r="M29" s="449"/>
      <c r="N29" s="440">
        <v>2</v>
      </c>
      <c r="O29" s="433"/>
      <c r="P29" s="558">
        <v>5</v>
      </c>
      <c r="Q29" s="559"/>
      <c r="R29" s="560"/>
      <c r="S29" s="572" t="s">
        <v>263</v>
      </c>
      <c r="T29" s="573"/>
      <c r="U29" s="574"/>
      <c r="V29" s="578">
        <v>2</v>
      </c>
      <c r="W29" s="579"/>
      <c r="X29" s="580"/>
    </row>
    <row r="30" spans="1:44" ht="15.75" customHeight="1" x14ac:dyDescent="0.2">
      <c r="B30" s="492" t="s">
        <v>14</v>
      </c>
      <c r="C30" s="412" t="s">
        <v>258</v>
      </c>
      <c r="D30" s="422"/>
      <c r="E30" s="417"/>
      <c r="F30" s="418"/>
      <c r="G30" s="448">
        <v>3</v>
      </c>
      <c r="H30" s="429"/>
      <c r="I30" s="435">
        <v>0</v>
      </c>
      <c r="J30" s="473">
        <v>2</v>
      </c>
      <c r="K30" s="455"/>
      <c r="L30" s="456">
        <v>2</v>
      </c>
      <c r="M30" s="448">
        <v>3</v>
      </c>
      <c r="N30" s="429"/>
      <c r="O30" s="435">
        <v>1</v>
      </c>
      <c r="P30" s="561"/>
      <c r="Q30" s="562"/>
      <c r="R30" s="563"/>
      <c r="S30" s="575"/>
      <c r="T30" s="576"/>
      <c r="U30" s="577"/>
      <c r="V30" s="581"/>
      <c r="W30" s="582"/>
      <c r="X30" s="583"/>
    </row>
    <row r="31" spans="1:44" ht="15" customHeight="1" x14ac:dyDescent="0.25">
      <c r="B31" s="480" t="s">
        <v>21</v>
      </c>
      <c r="C31" s="477" t="s">
        <v>27</v>
      </c>
      <c r="D31" s="401"/>
      <c r="E31" s="402">
        <v>0</v>
      </c>
      <c r="F31" s="386"/>
      <c r="G31" s="419"/>
      <c r="H31" s="420"/>
      <c r="I31" s="421"/>
      <c r="J31" s="472"/>
      <c r="K31" s="467">
        <v>1</v>
      </c>
      <c r="L31" s="468"/>
      <c r="M31" s="472"/>
      <c r="N31" s="467">
        <v>1</v>
      </c>
      <c r="O31" s="468"/>
      <c r="P31" s="558">
        <v>2</v>
      </c>
      <c r="Q31" s="559"/>
      <c r="R31" s="560"/>
      <c r="S31" s="572" t="s">
        <v>264</v>
      </c>
      <c r="T31" s="573"/>
      <c r="U31" s="574"/>
      <c r="V31" s="578">
        <v>5</v>
      </c>
      <c r="W31" s="579"/>
      <c r="X31" s="580"/>
      <c r="Y31" s="572" t="s">
        <v>268</v>
      </c>
      <c r="Z31" s="573"/>
      <c r="AA31" s="574"/>
      <c r="AO31" s="389"/>
      <c r="AP31" s="389"/>
    </row>
    <row r="32" spans="1:44" ht="15" customHeight="1" x14ac:dyDescent="0.2">
      <c r="B32" s="481" t="s">
        <v>21</v>
      </c>
      <c r="C32" s="478" t="s">
        <v>34</v>
      </c>
      <c r="D32" s="390">
        <v>0</v>
      </c>
      <c r="E32" s="391"/>
      <c r="F32" s="392">
        <v>3</v>
      </c>
      <c r="G32" s="422"/>
      <c r="H32" s="417"/>
      <c r="I32" s="418"/>
      <c r="J32" s="473">
        <v>2</v>
      </c>
      <c r="K32" s="455"/>
      <c r="L32" s="456">
        <v>2</v>
      </c>
      <c r="M32" s="473">
        <v>2</v>
      </c>
      <c r="N32" s="455"/>
      <c r="O32" s="456">
        <v>2</v>
      </c>
      <c r="P32" s="561"/>
      <c r="Q32" s="562"/>
      <c r="R32" s="563"/>
      <c r="S32" s="575"/>
      <c r="T32" s="576"/>
      <c r="U32" s="577"/>
      <c r="V32" s="581"/>
      <c r="W32" s="582"/>
      <c r="X32" s="583"/>
      <c r="Y32" s="575"/>
      <c r="Z32" s="576"/>
      <c r="AA32" s="577"/>
      <c r="AO32" s="389"/>
      <c r="AP32" s="389"/>
    </row>
    <row r="33" spans="2:42" ht="15" customHeight="1" x14ac:dyDescent="0.25">
      <c r="B33" s="493" t="s">
        <v>21</v>
      </c>
      <c r="C33" s="411" t="s">
        <v>23</v>
      </c>
      <c r="D33" s="472"/>
      <c r="E33" s="467">
        <v>1</v>
      </c>
      <c r="F33" s="468"/>
      <c r="G33" s="472"/>
      <c r="H33" s="467">
        <v>1</v>
      </c>
      <c r="I33" s="468"/>
      <c r="J33" s="419"/>
      <c r="K33" s="420"/>
      <c r="L33" s="421"/>
      <c r="M33" s="472"/>
      <c r="N33" s="467">
        <v>1</v>
      </c>
      <c r="O33" s="468"/>
      <c r="P33" s="558">
        <v>3</v>
      </c>
      <c r="Q33" s="559"/>
      <c r="R33" s="560"/>
      <c r="S33" s="572" t="s">
        <v>265</v>
      </c>
      <c r="T33" s="573"/>
      <c r="U33" s="574"/>
      <c r="V33" s="578">
        <v>3</v>
      </c>
      <c r="W33" s="579"/>
      <c r="X33" s="580"/>
      <c r="AO33" s="389"/>
      <c r="AP33" s="389"/>
    </row>
    <row r="34" spans="2:42" ht="15" customHeight="1" x14ac:dyDescent="0.2">
      <c r="B34" s="494" t="s">
        <v>37</v>
      </c>
      <c r="C34" s="400" t="s">
        <v>225</v>
      </c>
      <c r="D34" s="473">
        <v>2</v>
      </c>
      <c r="E34" s="455"/>
      <c r="F34" s="456">
        <v>2</v>
      </c>
      <c r="G34" s="473">
        <v>2</v>
      </c>
      <c r="H34" s="455"/>
      <c r="I34" s="456">
        <v>2</v>
      </c>
      <c r="J34" s="422"/>
      <c r="K34" s="417"/>
      <c r="L34" s="418"/>
      <c r="M34" s="473">
        <v>2</v>
      </c>
      <c r="N34" s="455"/>
      <c r="O34" s="456">
        <v>2</v>
      </c>
      <c r="P34" s="561"/>
      <c r="Q34" s="562"/>
      <c r="R34" s="563"/>
      <c r="S34" s="575"/>
      <c r="T34" s="576"/>
      <c r="U34" s="577"/>
      <c r="V34" s="581"/>
      <c r="W34" s="582"/>
      <c r="X34" s="583"/>
      <c r="AO34" s="389"/>
      <c r="AP34" s="389"/>
    </row>
    <row r="35" spans="2:42" ht="15" customHeight="1" x14ac:dyDescent="0.25">
      <c r="B35" s="488" t="s">
        <v>14</v>
      </c>
      <c r="C35" s="411" t="s">
        <v>261</v>
      </c>
      <c r="D35" s="401"/>
      <c r="E35" s="402">
        <v>0</v>
      </c>
      <c r="F35" s="386"/>
      <c r="G35" s="472"/>
      <c r="H35" s="467">
        <v>1</v>
      </c>
      <c r="I35" s="468"/>
      <c r="J35" s="472"/>
      <c r="K35" s="467">
        <v>1</v>
      </c>
      <c r="L35" s="468"/>
      <c r="M35" s="419"/>
      <c r="N35" s="420"/>
      <c r="O35" s="421"/>
      <c r="P35" s="558">
        <v>2</v>
      </c>
      <c r="Q35" s="559"/>
      <c r="R35" s="560"/>
      <c r="S35" s="572" t="s">
        <v>266</v>
      </c>
      <c r="T35" s="573"/>
      <c r="U35" s="574"/>
      <c r="V35" s="578">
        <v>4</v>
      </c>
      <c r="W35" s="579"/>
      <c r="X35" s="580"/>
      <c r="Y35" s="572" t="s">
        <v>269</v>
      </c>
      <c r="Z35" s="573"/>
      <c r="AA35" s="574"/>
      <c r="AO35" s="389"/>
      <c r="AP35" s="389"/>
    </row>
    <row r="36" spans="2:42" ht="15" customHeight="1" x14ac:dyDescent="0.2">
      <c r="B36" s="487" t="s">
        <v>14</v>
      </c>
      <c r="C36" s="412" t="s">
        <v>131</v>
      </c>
      <c r="D36" s="390">
        <v>1</v>
      </c>
      <c r="E36" s="391"/>
      <c r="F36" s="392">
        <v>3</v>
      </c>
      <c r="G36" s="473">
        <v>2</v>
      </c>
      <c r="H36" s="455"/>
      <c r="I36" s="456">
        <v>2</v>
      </c>
      <c r="J36" s="473">
        <v>2</v>
      </c>
      <c r="K36" s="455"/>
      <c r="L36" s="456">
        <v>2</v>
      </c>
      <c r="M36" s="422"/>
      <c r="N36" s="417"/>
      <c r="O36" s="418"/>
      <c r="P36" s="561"/>
      <c r="Q36" s="562"/>
      <c r="R36" s="563"/>
      <c r="S36" s="575"/>
      <c r="T36" s="576"/>
      <c r="U36" s="577"/>
      <c r="V36" s="581"/>
      <c r="W36" s="582"/>
      <c r="X36" s="583"/>
      <c r="Y36" s="575"/>
      <c r="Z36" s="576"/>
      <c r="AA36" s="577"/>
      <c r="AO36" s="389"/>
      <c r="AP36" s="389"/>
    </row>
    <row r="37" spans="2:42" x14ac:dyDescent="0.2">
      <c r="AO37" s="389"/>
      <c r="AP37" s="389"/>
    </row>
    <row r="38" spans="2:42" x14ac:dyDescent="0.2">
      <c r="AO38" s="389"/>
      <c r="AP38" s="389"/>
    </row>
    <row r="42" spans="2:42" x14ac:dyDescent="0.2">
      <c r="AO42" s="389"/>
    </row>
    <row r="43" spans="2:42" x14ac:dyDescent="0.2">
      <c r="AO43" s="389"/>
    </row>
    <row r="44" spans="2:42" x14ac:dyDescent="0.2">
      <c r="AO44" s="389"/>
    </row>
    <row r="45" spans="2:42" x14ac:dyDescent="0.2">
      <c r="AO45" s="389"/>
    </row>
    <row r="46" spans="2:42" x14ac:dyDescent="0.2">
      <c r="AO46" s="389"/>
    </row>
    <row r="47" spans="2:42" x14ac:dyDescent="0.2">
      <c r="AO47" s="389"/>
    </row>
    <row r="48" spans="2:42" x14ac:dyDescent="0.2">
      <c r="AO48" s="389"/>
    </row>
    <row r="49" spans="41:41" x14ac:dyDescent="0.2">
      <c r="AO49" s="389"/>
    </row>
    <row r="52" spans="41:41" x14ac:dyDescent="0.2">
      <c r="AO52" s="389"/>
    </row>
    <row r="53" spans="41:41" x14ac:dyDescent="0.2">
      <c r="AO53" s="389"/>
    </row>
    <row r="54" spans="41:41" x14ac:dyDescent="0.2">
      <c r="AO54" s="389"/>
    </row>
    <row r="55" spans="41:41" x14ac:dyDescent="0.2">
      <c r="AO55" s="389"/>
    </row>
    <row r="56" spans="41:41" x14ac:dyDescent="0.2">
      <c r="AO56" s="389"/>
    </row>
    <row r="57" spans="41:41" x14ac:dyDescent="0.2">
      <c r="AO57" s="389"/>
    </row>
    <row r="58" spans="41:41" x14ac:dyDescent="0.2">
      <c r="AO58" s="389"/>
    </row>
    <row r="59" spans="41:41" x14ac:dyDescent="0.2">
      <c r="AO59" s="389"/>
    </row>
  </sheetData>
  <protectedRanges>
    <protectedRange sqref="B5:B6" name="Diapazons1_1"/>
    <protectedRange sqref="B13:B14 B31:B32" name="Diapazons1_2"/>
    <protectedRange sqref="B19:B20" name="Diapazons1_3"/>
    <protectedRange sqref="B21:B22" name="Diapazons1_4"/>
    <protectedRange sqref="B23:B24 B33:B34" name="Diapazons1_5"/>
    <protectedRange sqref="B8" name="Diapazons1_7"/>
    <protectedRange sqref="B11" name="Diapazons1_1_1_1"/>
  </protectedRanges>
  <mergeCells count="89">
    <mergeCell ref="Y31:AA32"/>
    <mergeCell ref="Y35:AA36"/>
    <mergeCell ref="AP17:AP18"/>
    <mergeCell ref="AP21:AP22"/>
    <mergeCell ref="AP19:AP20"/>
    <mergeCell ref="AK25:AK26"/>
    <mergeCell ref="AL25:AL26"/>
    <mergeCell ref="AM25:AM26"/>
    <mergeCell ref="AN25:AN26"/>
    <mergeCell ref="AO25:AO26"/>
    <mergeCell ref="AO23:AO24"/>
    <mergeCell ref="AN21:AN22"/>
    <mergeCell ref="AO21:AO22"/>
    <mergeCell ref="AO19:AO20"/>
    <mergeCell ref="AN17:AN18"/>
    <mergeCell ref="AO17:AO18"/>
    <mergeCell ref="P35:R36"/>
    <mergeCell ref="V28:X28"/>
    <mergeCell ref="S29:U30"/>
    <mergeCell ref="P33:R34"/>
    <mergeCell ref="P31:R32"/>
    <mergeCell ref="S31:U32"/>
    <mergeCell ref="S33:U34"/>
    <mergeCell ref="S35:U36"/>
    <mergeCell ref="V29:X30"/>
    <mergeCell ref="V31:X32"/>
    <mergeCell ref="V33:X34"/>
    <mergeCell ref="V35:X36"/>
    <mergeCell ref="D1:AM1"/>
    <mergeCell ref="A21:A22"/>
    <mergeCell ref="AK21:AK22"/>
    <mergeCell ref="AL21:AL22"/>
    <mergeCell ref="AM21:AM22"/>
    <mergeCell ref="A17:A18"/>
    <mergeCell ref="AK17:AK18"/>
    <mergeCell ref="AL17:AL18"/>
    <mergeCell ref="AM17:AM18"/>
    <mergeCell ref="A13:A14"/>
    <mergeCell ref="AK13:AK14"/>
    <mergeCell ref="AL13:AL14"/>
    <mergeCell ref="AL4:AN4"/>
    <mergeCell ref="AM5:AM6"/>
    <mergeCell ref="AN5:AN6"/>
    <mergeCell ref="P29:R30"/>
    <mergeCell ref="A23:A24"/>
    <mergeCell ref="AK23:AK24"/>
    <mergeCell ref="AL23:AL24"/>
    <mergeCell ref="AM23:AM24"/>
    <mergeCell ref="A25:A26"/>
    <mergeCell ref="C28:L28"/>
    <mergeCell ref="P28:R28"/>
    <mergeCell ref="S28:U28"/>
    <mergeCell ref="AN23:AN24"/>
    <mergeCell ref="A19:A20"/>
    <mergeCell ref="AK19:AK20"/>
    <mergeCell ref="AL19:AL20"/>
    <mergeCell ref="AM19:AM20"/>
    <mergeCell ref="AN19:AN20"/>
    <mergeCell ref="AO15:AO16"/>
    <mergeCell ref="AM13:AM14"/>
    <mergeCell ref="AN13:AN14"/>
    <mergeCell ref="AO13:AO14"/>
    <mergeCell ref="A11:A12"/>
    <mergeCell ref="AK11:AK12"/>
    <mergeCell ref="AL11:AL12"/>
    <mergeCell ref="AM11:AM12"/>
    <mergeCell ref="AN11:AN12"/>
    <mergeCell ref="AO11:AO12"/>
    <mergeCell ref="A15:A16"/>
    <mergeCell ref="AK15:AK16"/>
    <mergeCell ref="AL15:AL16"/>
    <mergeCell ref="AM15:AM16"/>
    <mergeCell ref="AN15:AN16"/>
    <mergeCell ref="AO5:AO6"/>
    <mergeCell ref="AO7:AO8"/>
    <mergeCell ref="A9:A10"/>
    <mergeCell ref="AK9:AK10"/>
    <mergeCell ref="AL9:AL10"/>
    <mergeCell ref="AM9:AM10"/>
    <mergeCell ref="AN9:AN10"/>
    <mergeCell ref="AO9:AO10"/>
    <mergeCell ref="A7:A8"/>
    <mergeCell ref="AK7:AK8"/>
    <mergeCell ref="AL7:AL8"/>
    <mergeCell ref="AM7:AM8"/>
    <mergeCell ref="AN7:AN8"/>
    <mergeCell ref="A5:A6"/>
    <mergeCell ref="AK5:AK6"/>
    <mergeCell ref="AL5:AL6"/>
  </mergeCells>
  <pageMargins left="0" right="0" top="0.74803149606299213" bottom="0.74803149606299213" header="0.31496062992125984" footer="0.31496062992125984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Z42"/>
  <sheetViews>
    <sheetView zoomScaleNormal="100" workbookViewId="0">
      <selection sqref="A1:XFD1"/>
    </sheetView>
  </sheetViews>
  <sheetFormatPr defaultRowHeight="15.75" x14ac:dyDescent="0.25"/>
  <cols>
    <col min="1" max="1" width="3.85546875" style="238" bestFit="1" customWidth="1"/>
    <col min="2" max="2" width="15.5703125" style="240" customWidth="1"/>
    <col min="3" max="3" width="24.7109375" style="240" customWidth="1"/>
    <col min="4" max="4" width="2.28515625" style="241" customWidth="1"/>
    <col min="5" max="5" width="2.28515625" style="242" customWidth="1"/>
    <col min="6" max="6" width="2.28515625" style="243" customWidth="1"/>
    <col min="7" max="7" width="2.28515625" style="241" customWidth="1"/>
    <col min="8" max="8" width="2.28515625" style="240" customWidth="1"/>
    <col min="9" max="9" width="2.28515625" style="243" customWidth="1"/>
    <col min="10" max="10" width="2.28515625" style="241" customWidth="1"/>
    <col min="11" max="11" width="2.28515625" style="240" customWidth="1"/>
    <col min="12" max="12" width="2.28515625" style="243" customWidth="1"/>
    <col min="13" max="13" width="2.28515625" style="241" customWidth="1"/>
    <col min="14" max="14" width="2.28515625" style="240" customWidth="1"/>
    <col min="15" max="15" width="2.28515625" style="243" customWidth="1"/>
    <col min="16" max="16" width="2.28515625" style="241" customWidth="1"/>
    <col min="17" max="17" width="2.28515625" style="240" customWidth="1"/>
    <col min="18" max="18" width="2.28515625" style="243" customWidth="1"/>
    <col min="19" max="19" width="2.28515625" style="241" customWidth="1"/>
    <col min="20" max="20" width="2.28515625" style="240" customWidth="1"/>
    <col min="21" max="21" width="2.28515625" style="243" customWidth="1"/>
    <col min="22" max="22" width="2.28515625" style="241" customWidth="1"/>
    <col min="23" max="23" width="2.28515625" style="240" customWidth="1"/>
    <col min="24" max="24" width="2.28515625" style="243" customWidth="1"/>
    <col min="25" max="25" width="2.28515625" style="241" customWidth="1"/>
    <col min="26" max="26" width="2.28515625" style="240" customWidth="1"/>
    <col min="27" max="30" width="2.28515625" style="243" customWidth="1"/>
    <col min="31" max="31" width="2.28515625" style="241" customWidth="1"/>
    <col min="32" max="32" width="2.28515625" style="240" customWidth="1"/>
    <col min="33" max="33" width="2.28515625" style="243" customWidth="1"/>
    <col min="34" max="34" width="9.7109375" style="240" customWidth="1"/>
    <col min="35" max="35" width="5.85546875" style="240" customWidth="1"/>
    <col min="36" max="36" width="2.28515625" style="240" customWidth="1"/>
    <col min="37" max="37" width="5.28515625" style="240" customWidth="1"/>
    <col min="38" max="38" width="7.42578125" style="240" customWidth="1"/>
    <col min="39" max="203" width="9.140625" style="240"/>
    <col min="204" max="204" width="3.85546875" style="240" bestFit="1" customWidth="1"/>
    <col min="205" max="205" width="12.85546875" style="240" customWidth="1"/>
    <col min="206" max="206" width="21.28515625" style="240" customWidth="1"/>
    <col min="207" max="236" width="2.28515625" style="240" customWidth="1"/>
    <col min="237" max="237" width="6.42578125" style="240" customWidth="1"/>
    <col min="238" max="238" width="4" style="240" customWidth="1"/>
    <col min="239" max="239" width="1.5703125" style="240" customWidth="1"/>
    <col min="240" max="240" width="4" style="240" customWidth="1"/>
    <col min="241" max="241" width="8" style="240" customWidth="1"/>
    <col min="242" max="459" width="9.140625" style="240"/>
    <col min="460" max="460" width="3.85546875" style="240" bestFit="1" customWidth="1"/>
    <col min="461" max="461" width="12.85546875" style="240" customWidth="1"/>
    <col min="462" max="462" width="21.28515625" style="240" customWidth="1"/>
    <col min="463" max="492" width="2.28515625" style="240" customWidth="1"/>
    <col min="493" max="493" width="6.42578125" style="240" customWidth="1"/>
    <col min="494" max="494" width="4" style="240" customWidth="1"/>
    <col min="495" max="495" width="1.5703125" style="240" customWidth="1"/>
    <col min="496" max="496" width="4" style="240" customWidth="1"/>
    <col min="497" max="497" width="8" style="240" customWidth="1"/>
    <col min="498" max="715" width="9.140625" style="240"/>
    <col min="716" max="716" width="3.85546875" style="240" bestFit="1" customWidth="1"/>
    <col min="717" max="717" width="12.85546875" style="240" customWidth="1"/>
    <col min="718" max="718" width="21.28515625" style="240" customWidth="1"/>
    <col min="719" max="748" width="2.28515625" style="240" customWidth="1"/>
    <col min="749" max="749" width="6.42578125" style="240" customWidth="1"/>
    <col min="750" max="750" width="4" style="240" customWidth="1"/>
    <col min="751" max="751" width="1.5703125" style="240" customWidth="1"/>
    <col min="752" max="752" width="4" style="240" customWidth="1"/>
    <col min="753" max="753" width="8" style="240" customWidth="1"/>
    <col min="754" max="971" width="9.140625" style="240"/>
    <col min="972" max="972" width="3.85546875" style="240" bestFit="1" customWidth="1"/>
    <col min="973" max="973" width="12.85546875" style="240" customWidth="1"/>
    <col min="974" max="974" width="21.28515625" style="240" customWidth="1"/>
    <col min="975" max="1004" width="2.28515625" style="240" customWidth="1"/>
    <col min="1005" max="1005" width="6.42578125" style="240" customWidth="1"/>
    <col min="1006" max="1006" width="4" style="240" customWidth="1"/>
    <col min="1007" max="1007" width="1.5703125" style="240" customWidth="1"/>
    <col min="1008" max="1008" width="4" style="240" customWidth="1"/>
    <col min="1009" max="1009" width="8" style="240" customWidth="1"/>
    <col min="1010" max="1227" width="9.140625" style="240"/>
    <col min="1228" max="1228" width="3.85546875" style="240" bestFit="1" customWidth="1"/>
    <col min="1229" max="1229" width="12.85546875" style="240" customWidth="1"/>
    <col min="1230" max="1230" width="21.28515625" style="240" customWidth="1"/>
    <col min="1231" max="1260" width="2.28515625" style="240" customWidth="1"/>
    <col min="1261" max="1261" width="6.42578125" style="240" customWidth="1"/>
    <col min="1262" max="1262" width="4" style="240" customWidth="1"/>
    <col min="1263" max="1263" width="1.5703125" style="240" customWidth="1"/>
    <col min="1264" max="1264" width="4" style="240" customWidth="1"/>
    <col min="1265" max="1265" width="8" style="240" customWidth="1"/>
    <col min="1266" max="1483" width="9.140625" style="240"/>
    <col min="1484" max="1484" width="3.85546875" style="240" bestFit="1" customWidth="1"/>
    <col min="1485" max="1485" width="12.85546875" style="240" customWidth="1"/>
    <col min="1486" max="1486" width="21.28515625" style="240" customWidth="1"/>
    <col min="1487" max="1516" width="2.28515625" style="240" customWidth="1"/>
    <col min="1517" max="1517" width="6.42578125" style="240" customWidth="1"/>
    <col min="1518" max="1518" width="4" style="240" customWidth="1"/>
    <col min="1519" max="1519" width="1.5703125" style="240" customWidth="1"/>
    <col min="1520" max="1520" width="4" style="240" customWidth="1"/>
    <col min="1521" max="1521" width="8" style="240" customWidth="1"/>
    <col min="1522" max="1739" width="9.140625" style="240"/>
    <col min="1740" max="1740" width="3.85546875" style="240" bestFit="1" customWidth="1"/>
    <col min="1741" max="1741" width="12.85546875" style="240" customWidth="1"/>
    <col min="1742" max="1742" width="21.28515625" style="240" customWidth="1"/>
    <col min="1743" max="1772" width="2.28515625" style="240" customWidth="1"/>
    <col min="1773" max="1773" width="6.42578125" style="240" customWidth="1"/>
    <col min="1774" max="1774" width="4" style="240" customWidth="1"/>
    <col min="1775" max="1775" width="1.5703125" style="240" customWidth="1"/>
    <col min="1776" max="1776" width="4" style="240" customWidth="1"/>
    <col min="1777" max="1777" width="8" style="240" customWidth="1"/>
    <col min="1778" max="1995" width="9.140625" style="240"/>
    <col min="1996" max="1996" width="3.85546875" style="240" bestFit="1" customWidth="1"/>
    <col min="1997" max="1997" width="12.85546875" style="240" customWidth="1"/>
    <col min="1998" max="1998" width="21.28515625" style="240" customWidth="1"/>
    <col min="1999" max="2028" width="2.28515625" style="240" customWidth="1"/>
    <col min="2029" max="2029" width="6.42578125" style="240" customWidth="1"/>
    <col min="2030" max="2030" width="4" style="240" customWidth="1"/>
    <col min="2031" max="2031" width="1.5703125" style="240" customWidth="1"/>
    <col min="2032" max="2032" width="4" style="240" customWidth="1"/>
    <col min="2033" max="2033" width="8" style="240" customWidth="1"/>
    <col min="2034" max="2251" width="9.140625" style="240"/>
    <col min="2252" max="2252" width="3.85546875" style="240" bestFit="1" customWidth="1"/>
    <col min="2253" max="2253" width="12.85546875" style="240" customWidth="1"/>
    <col min="2254" max="2254" width="21.28515625" style="240" customWidth="1"/>
    <col min="2255" max="2284" width="2.28515625" style="240" customWidth="1"/>
    <col min="2285" max="2285" width="6.42578125" style="240" customWidth="1"/>
    <col min="2286" max="2286" width="4" style="240" customWidth="1"/>
    <col min="2287" max="2287" width="1.5703125" style="240" customWidth="1"/>
    <col min="2288" max="2288" width="4" style="240" customWidth="1"/>
    <col min="2289" max="2289" width="8" style="240" customWidth="1"/>
    <col min="2290" max="2507" width="9.140625" style="240"/>
    <col min="2508" max="2508" width="3.85546875" style="240" bestFit="1" customWidth="1"/>
    <col min="2509" max="2509" width="12.85546875" style="240" customWidth="1"/>
    <col min="2510" max="2510" width="21.28515625" style="240" customWidth="1"/>
    <col min="2511" max="2540" width="2.28515625" style="240" customWidth="1"/>
    <col min="2541" max="2541" width="6.42578125" style="240" customWidth="1"/>
    <col min="2542" max="2542" width="4" style="240" customWidth="1"/>
    <col min="2543" max="2543" width="1.5703125" style="240" customWidth="1"/>
    <col min="2544" max="2544" width="4" style="240" customWidth="1"/>
    <col min="2545" max="2545" width="8" style="240" customWidth="1"/>
    <col min="2546" max="2763" width="9.140625" style="240"/>
    <col min="2764" max="2764" width="3.85546875" style="240" bestFit="1" customWidth="1"/>
    <col min="2765" max="2765" width="12.85546875" style="240" customWidth="1"/>
    <col min="2766" max="2766" width="21.28515625" style="240" customWidth="1"/>
    <col min="2767" max="2796" width="2.28515625" style="240" customWidth="1"/>
    <col min="2797" max="2797" width="6.42578125" style="240" customWidth="1"/>
    <col min="2798" max="2798" width="4" style="240" customWidth="1"/>
    <col min="2799" max="2799" width="1.5703125" style="240" customWidth="1"/>
    <col min="2800" max="2800" width="4" style="240" customWidth="1"/>
    <col min="2801" max="2801" width="8" style="240" customWidth="1"/>
    <col min="2802" max="3019" width="9.140625" style="240"/>
    <col min="3020" max="3020" width="3.85546875" style="240" bestFit="1" customWidth="1"/>
    <col min="3021" max="3021" width="12.85546875" style="240" customWidth="1"/>
    <col min="3022" max="3022" width="21.28515625" style="240" customWidth="1"/>
    <col min="3023" max="3052" width="2.28515625" style="240" customWidth="1"/>
    <col min="3053" max="3053" width="6.42578125" style="240" customWidth="1"/>
    <col min="3054" max="3054" width="4" style="240" customWidth="1"/>
    <col min="3055" max="3055" width="1.5703125" style="240" customWidth="1"/>
    <col min="3056" max="3056" width="4" style="240" customWidth="1"/>
    <col min="3057" max="3057" width="8" style="240" customWidth="1"/>
    <col min="3058" max="3275" width="9.140625" style="240"/>
    <col min="3276" max="3276" width="3.85546875" style="240" bestFit="1" customWidth="1"/>
    <col min="3277" max="3277" width="12.85546875" style="240" customWidth="1"/>
    <col min="3278" max="3278" width="21.28515625" style="240" customWidth="1"/>
    <col min="3279" max="3308" width="2.28515625" style="240" customWidth="1"/>
    <col min="3309" max="3309" width="6.42578125" style="240" customWidth="1"/>
    <col min="3310" max="3310" width="4" style="240" customWidth="1"/>
    <col min="3311" max="3311" width="1.5703125" style="240" customWidth="1"/>
    <col min="3312" max="3312" width="4" style="240" customWidth="1"/>
    <col min="3313" max="3313" width="8" style="240" customWidth="1"/>
    <col min="3314" max="3531" width="9.140625" style="240"/>
    <col min="3532" max="3532" width="3.85546875" style="240" bestFit="1" customWidth="1"/>
    <col min="3533" max="3533" width="12.85546875" style="240" customWidth="1"/>
    <col min="3534" max="3534" width="21.28515625" style="240" customWidth="1"/>
    <col min="3535" max="3564" width="2.28515625" style="240" customWidth="1"/>
    <col min="3565" max="3565" width="6.42578125" style="240" customWidth="1"/>
    <col min="3566" max="3566" width="4" style="240" customWidth="1"/>
    <col min="3567" max="3567" width="1.5703125" style="240" customWidth="1"/>
    <col min="3568" max="3568" width="4" style="240" customWidth="1"/>
    <col min="3569" max="3569" width="8" style="240" customWidth="1"/>
    <col min="3570" max="3787" width="9.140625" style="240"/>
    <col min="3788" max="3788" width="3.85546875" style="240" bestFit="1" customWidth="1"/>
    <col min="3789" max="3789" width="12.85546875" style="240" customWidth="1"/>
    <col min="3790" max="3790" width="21.28515625" style="240" customWidth="1"/>
    <col min="3791" max="3820" width="2.28515625" style="240" customWidth="1"/>
    <col min="3821" max="3821" width="6.42578125" style="240" customWidth="1"/>
    <col min="3822" max="3822" width="4" style="240" customWidth="1"/>
    <col min="3823" max="3823" width="1.5703125" style="240" customWidth="1"/>
    <col min="3824" max="3824" width="4" style="240" customWidth="1"/>
    <col min="3825" max="3825" width="8" style="240" customWidth="1"/>
    <col min="3826" max="4043" width="9.140625" style="240"/>
    <col min="4044" max="4044" width="3.85546875" style="240" bestFit="1" customWidth="1"/>
    <col min="4045" max="4045" width="12.85546875" style="240" customWidth="1"/>
    <col min="4046" max="4046" width="21.28515625" style="240" customWidth="1"/>
    <col min="4047" max="4076" width="2.28515625" style="240" customWidth="1"/>
    <col min="4077" max="4077" width="6.42578125" style="240" customWidth="1"/>
    <col min="4078" max="4078" width="4" style="240" customWidth="1"/>
    <col min="4079" max="4079" width="1.5703125" style="240" customWidth="1"/>
    <col min="4080" max="4080" width="4" style="240" customWidth="1"/>
    <col min="4081" max="4081" width="8" style="240" customWidth="1"/>
    <col min="4082" max="4299" width="9.140625" style="240"/>
    <col min="4300" max="4300" width="3.85546875" style="240" bestFit="1" customWidth="1"/>
    <col min="4301" max="4301" width="12.85546875" style="240" customWidth="1"/>
    <col min="4302" max="4302" width="21.28515625" style="240" customWidth="1"/>
    <col min="4303" max="4332" width="2.28515625" style="240" customWidth="1"/>
    <col min="4333" max="4333" width="6.42578125" style="240" customWidth="1"/>
    <col min="4334" max="4334" width="4" style="240" customWidth="1"/>
    <col min="4335" max="4335" width="1.5703125" style="240" customWidth="1"/>
    <col min="4336" max="4336" width="4" style="240" customWidth="1"/>
    <col min="4337" max="4337" width="8" style="240" customWidth="1"/>
    <col min="4338" max="4555" width="9.140625" style="240"/>
    <col min="4556" max="4556" width="3.85546875" style="240" bestFit="1" customWidth="1"/>
    <col min="4557" max="4557" width="12.85546875" style="240" customWidth="1"/>
    <col min="4558" max="4558" width="21.28515625" style="240" customWidth="1"/>
    <col min="4559" max="4588" width="2.28515625" style="240" customWidth="1"/>
    <col min="4589" max="4589" width="6.42578125" style="240" customWidth="1"/>
    <col min="4590" max="4590" width="4" style="240" customWidth="1"/>
    <col min="4591" max="4591" width="1.5703125" style="240" customWidth="1"/>
    <col min="4592" max="4592" width="4" style="240" customWidth="1"/>
    <col min="4593" max="4593" width="8" style="240" customWidth="1"/>
    <col min="4594" max="4811" width="9.140625" style="240"/>
    <col min="4812" max="4812" width="3.85546875" style="240" bestFit="1" customWidth="1"/>
    <col min="4813" max="4813" width="12.85546875" style="240" customWidth="1"/>
    <col min="4814" max="4814" width="21.28515625" style="240" customWidth="1"/>
    <col min="4815" max="4844" width="2.28515625" style="240" customWidth="1"/>
    <col min="4845" max="4845" width="6.42578125" style="240" customWidth="1"/>
    <col min="4846" max="4846" width="4" style="240" customWidth="1"/>
    <col min="4847" max="4847" width="1.5703125" style="240" customWidth="1"/>
    <col min="4848" max="4848" width="4" style="240" customWidth="1"/>
    <col min="4849" max="4849" width="8" style="240" customWidth="1"/>
    <col min="4850" max="5067" width="9.140625" style="240"/>
    <col min="5068" max="5068" width="3.85546875" style="240" bestFit="1" customWidth="1"/>
    <col min="5069" max="5069" width="12.85546875" style="240" customWidth="1"/>
    <col min="5070" max="5070" width="21.28515625" style="240" customWidth="1"/>
    <col min="5071" max="5100" width="2.28515625" style="240" customWidth="1"/>
    <col min="5101" max="5101" width="6.42578125" style="240" customWidth="1"/>
    <col min="5102" max="5102" width="4" style="240" customWidth="1"/>
    <col min="5103" max="5103" width="1.5703125" style="240" customWidth="1"/>
    <col min="5104" max="5104" width="4" style="240" customWidth="1"/>
    <col min="5105" max="5105" width="8" style="240" customWidth="1"/>
    <col min="5106" max="5323" width="9.140625" style="240"/>
    <col min="5324" max="5324" width="3.85546875" style="240" bestFit="1" customWidth="1"/>
    <col min="5325" max="5325" width="12.85546875" style="240" customWidth="1"/>
    <col min="5326" max="5326" width="21.28515625" style="240" customWidth="1"/>
    <col min="5327" max="5356" width="2.28515625" style="240" customWidth="1"/>
    <col min="5357" max="5357" width="6.42578125" style="240" customWidth="1"/>
    <col min="5358" max="5358" width="4" style="240" customWidth="1"/>
    <col min="5359" max="5359" width="1.5703125" style="240" customWidth="1"/>
    <col min="5360" max="5360" width="4" style="240" customWidth="1"/>
    <col min="5361" max="5361" width="8" style="240" customWidth="1"/>
    <col min="5362" max="5579" width="9.140625" style="240"/>
    <col min="5580" max="5580" width="3.85546875" style="240" bestFit="1" customWidth="1"/>
    <col min="5581" max="5581" width="12.85546875" style="240" customWidth="1"/>
    <col min="5582" max="5582" width="21.28515625" style="240" customWidth="1"/>
    <col min="5583" max="5612" width="2.28515625" style="240" customWidth="1"/>
    <col min="5613" max="5613" width="6.42578125" style="240" customWidth="1"/>
    <col min="5614" max="5614" width="4" style="240" customWidth="1"/>
    <col min="5615" max="5615" width="1.5703125" style="240" customWidth="1"/>
    <col min="5616" max="5616" width="4" style="240" customWidth="1"/>
    <col min="5617" max="5617" width="8" style="240" customWidth="1"/>
    <col min="5618" max="5835" width="9.140625" style="240"/>
    <col min="5836" max="5836" width="3.85546875" style="240" bestFit="1" customWidth="1"/>
    <col min="5837" max="5837" width="12.85546875" style="240" customWidth="1"/>
    <col min="5838" max="5838" width="21.28515625" style="240" customWidth="1"/>
    <col min="5839" max="5868" width="2.28515625" style="240" customWidth="1"/>
    <col min="5869" max="5869" width="6.42578125" style="240" customWidth="1"/>
    <col min="5870" max="5870" width="4" style="240" customWidth="1"/>
    <col min="5871" max="5871" width="1.5703125" style="240" customWidth="1"/>
    <col min="5872" max="5872" width="4" style="240" customWidth="1"/>
    <col min="5873" max="5873" width="8" style="240" customWidth="1"/>
    <col min="5874" max="6091" width="9.140625" style="240"/>
    <col min="6092" max="6092" width="3.85546875" style="240" bestFit="1" customWidth="1"/>
    <col min="6093" max="6093" width="12.85546875" style="240" customWidth="1"/>
    <col min="6094" max="6094" width="21.28515625" style="240" customWidth="1"/>
    <col min="6095" max="6124" width="2.28515625" style="240" customWidth="1"/>
    <col min="6125" max="6125" width="6.42578125" style="240" customWidth="1"/>
    <col min="6126" max="6126" width="4" style="240" customWidth="1"/>
    <col min="6127" max="6127" width="1.5703125" style="240" customWidth="1"/>
    <col min="6128" max="6128" width="4" style="240" customWidth="1"/>
    <col min="6129" max="6129" width="8" style="240" customWidth="1"/>
    <col min="6130" max="6347" width="9.140625" style="240"/>
    <col min="6348" max="6348" width="3.85546875" style="240" bestFit="1" customWidth="1"/>
    <col min="6349" max="6349" width="12.85546875" style="240" customWidth="1"/>
    <col min="6350" max="6350" width="21.28515625" style="240" customWidth="1"/>
    <col min="6351" max="6380" width="2.28515625" style="240" customWidth="1"/>
    <col min="6381" max="6381" width="6.42578125" style="240" customWidth="1"/>
    <col min="6382" max="6382" width="4" style="240" customWidth="1"/>
    <col min="6383" max="6383" width="1.5703125" style="240" customWidth="1"/>
    <col min="6384" max="6384" width="4" style="240" customWidth="1"/>
    <col min="6385" max="6385" width="8" style="240" customWidth="1"/>
    <col min="6386" max="6603" width="9.140625" style="240"/>
    <col min="6604" max="6604" width="3.85546875" style="240" bestFit="1" customWidth="1"/>
    <col min="6605" max="6605" width="12.85546875" style="240" customWidth="1"/>
    <col min="6606" max="6606" width="21.28515625" style="240" customWidth="1"/>
    <col min="6607" max="6636" width="2.28515625" style="240" customWidth="1"/>
    <col min="6637" max="6637" width="6.42578125" style="240" customWidth="1"/>
    <col min="6638" max="6638" width="4" style="240" customWidth="1"/>
    <col min="6639" max="6639" width="1.5703125" style="240" customWidth="1"/>
    <col min="6640" max="6640" width="4" style="240" customWidth="1"/>
    <col min="6641" max="6641" width="8" style="240" customWidth="1"/>
    <col min="6642" max="6859" width="9.140625" style="240"/>
    <col min="6860" max="6860" width="3.85546875" style="240" bestFit="1" customWidth="1"/>
    <col min="6861" max="6861" width="12.85546875" style="240" customWidth="1"/>
    <col min="6862" max="6862" width="21.28515625" style="240" customWidth="1"/>
    <col min="6863" max="6892" width="2.28515625" style="240" customWidth="1"/>
    <col min="6893" max="6893" width="6.42578125" style="240" customWidth="1"/>
    <col min="6894" max="6894" width="4" style="240" customWidth="1"/>
    <col min="6895" max="6895" width="1.5703125" style="240" customWidth="1"/>
    <col min="6896" max="6896" width="4" style="240" customWidth="1"/>
    <col min="6897" max="6897" width="8" style="240" customWidth="1"/>
    <col min="6898" max="7115" width="9.140625" style="240"/>
    <col min="7116" max="7116" width="3.85546875" style="240" bestFit="1" customWidth="1"/>
    <col min="7117" max="7117" width="12.85546875" style="240" customWidth="1"/>
    <col min="7118" max="7118" width="21.28515625" style="240" customWidth="1"/>
    <col min="7119" max="7148" width="2.28515625" style="240" customWidth="1"/>
    <col min="7149" max="7149" width="6.42578125" style="240" customWidth="1"/>
    <col min="7150" max="7150" width="4" style="240" customWidth="1"/>
    <col min="7151" max="7151" width="1.5703125" style="240" customWidth="1"/>
    <col min="7152" max="7152" width="4" style="240" customWidth="1"/>
    <col min="7153" max="7153" width="8" style="240" customWidth="1"/>
    <col min="7154" max="7371" width="9.140625" style="240"/>
    <col min="7372" max="7372" width="3.85546875" style="240" bestFit="1" customWidth="1"/>
    <col min="7373" max="7373" width="12.85546875" style="240" customWidth="1"/>
    <col min="7374" max="7374" width="21.28515625" style="240" customWidth="1"/>
    <col min="7375" max="7404" width="2.28515625" style="240" customWidth="1"/>
    <col min="7405" max="7405" width="6.42578125" style="240" customWidth="1"/>
    <col min="7406" max="7406" width="4" style="240" customWidth="1"/>
    <col min="7407" max="7407" width="1.5703125" style="240" customWidth="1"/>
    <col min="7408" max="7408" width="4" style="240" customWidth="1"/>
    <col min="7409" max="7409" width="8" style="240" customWidth="1"/>
    <col min="7410" max="7627" width="9.140625" style="240"/>
    <col min="7628" max="7628" width="3.85546875" style="240" bestFit="1" customWidth="1"/>
    <col min="7629" max="7629" width="12.85546875" style="240" customWidth="1"/>
    <col min="7630" max="7630" width="21.28515625" style="240" customWidth="1"/>
    <col min="7631" max="7660" width="2.28515625" style="240" customWidth="1"/>
    <col min="7661" max="7661" width="6.42578125" style="240" customWidth="1"/>
    <col min="7662" max="7662" width="4" style="240" customWidth="1"/>
    <col min="7663" max="7663" width="1.5703125" style="240" customWidth="1"/>
    <col min="7664" max="7664" width="4" style="240" customWidth="1"/>
    <col min="7665" max="7665" width="8" style="240" customWidth="1"/>
    <col min="7666" max="7883" width="9.140625" style="240"/>
    <col min="7884" max="7884" width="3.85546875" style="240" bestFit="1" customWidth="1"/>
    <col min="7885" max="7885" width="12.85546875" style="240" customWidth="1"/>
    <col min="7886" max="7886" width="21.28515625" style="240" customWidth="1"/>
    <col min="7887" max="7916" width="2.28515625" style="240" customWidth="1"/>
    <col min="7917" max="7917" width="6.42578125" style="240" customWidth="1"/>
    <col min="7918" max="7918" width="4" style="240" customWidth="1"/>
    <col min="7919" max="7919" width="1.5703125" style="240" customWidth="1"/>
    <col min="7920" max="7920" width="4" style="240" customWidth="1"/>
    <col min="7921" max="7921" width="8" style="240" customWidth="1"/>
    <col min="7922" max="8139" width="9.140625" style="240"/>
    <col min="8140" max="8140" width="3.85546875" style="240" bestFit="1" customWidth="1"/>
    <col min="8141" max="8141" width="12.85546875" style="240" customWidth="1"/>
    <col min="8142" max="8142" width="21.28515625" style="240" customWidth="1"/>
    <col min="8143" max="8172" width="2.28515625" style="240" customWidth="1"/>
    <col min="8173" max="8173" width="6.42578125" style="240" customWidth="1"/>
    <col min="8174" max="8174" width="4" style="240" customWidth="1"/>
    <col min="8175" max="8175" width="1.5703125" style="240" customWidth="1"/>
    <col min="8176" max="8176" width="4" style="240" customWidth="1"/>
    <col min="8177" max="8177" width="8" style="240" customWidth="1"/>
    <col min="8178" max="8395" width="9.140625" style="240"/>
    <col min="8396" max="8396" width="3.85546875" style="240" bestFit="1" customWidth="1"/>
    <col min="8397" max="8397" width="12.85546875" style="240" customWidth="1"/>
    <col min="8398" max="8398" width="21.28515625" style="240" customWidth="1"/>
    <col min="8399" max="8428" width="2.28515625" style="240" customWidth="1"/>
    <col min="8429" max="8429" width="6.42578125" style="240" customWidth="1"/>
    <col min="8430" max="8430" width="4" style="240" customWidth="1"/>
    <col min="8431" max="8431" width="1.5703125" style="240" customWidth="1"/>
    <col min="8432" max="8432" width="4" style="240" customWidth="1"/>
    <col min="8433" max="8433" width="8" style="240" customWidth="1"/>
    <col min="8434" max="8651" width="9.140625" style="240"/>
    <col min="8652" max="8652" width="3.85546875" style="240" bestFit="1" customWidth="1"/>
    <col min="8653" max="8653" width="12.85546875" style="240" customWidth="1"/>
    <col min="8654" max="8654" width="21.28515625" style="240" customWidth="1"/>
    <col min="8655" max="8684" width="2.28515625" style="240" customWidth="1"/>
    <col min="8685" max="8685" width="6.42578125" style="240" customWidth="1"/>
    <col min="8686" max="8686" width="4" style="240" customWidth="1"/>
    <col min="8687" max="8687" width="1.5703125" style="240" customWidth="1"/>
    <col min="8688" max="8688" width="4" style="240" customWidth="1"/>
    <col min="8689" max="8689" width="8" style="240" customWidth="1"/>
    <col min="8690" max="8907" width="9.140625" style="240"/>
    <col min="8908" max="8908" width="3.85546875" style="240" bestFit="1" customWidth="1"/>
    <col min="8909" max="8909" width="12.85546875" style="240" customWidth="1"/>
    <col min="8910" max="8910" width="21.28515625" style="240" customWidth="1"/>
    <col min="8911" max="8940" width="2.28515625" style="240" customWidth="1"/>
    <col min="8941" max="8941" width="6.42578125" style="240" customWidth="1"/>
    <col min="8942" max="8942" width="4" style="240" customWidth="1"/>
    <col min="8943" max="8943" width="1.5703125" style="240" customWidth="1"/>
    <col min="8944" max="8944" width="4" style="240" customWidth="1"/>
    <col min="8945" max="8945" width="8" style="240" customWidth="1"/>
    <col min="8946" max="9163" width="9.140625" style="240"/>
    <col min="9164" max="9164" width="3.85546875" style="240" bestFit="1" customWidth="1"/>
    <col min="9165" max="9165" width="12.85546875" style="240" customWidth="1"/>
    <col min="9166" max="9166" width="21.28515625" style="240" customWidth="1"/>
    <col min="9167" max="9196" width="2.28515625" style="240" customWidth="1"/>
    <col min="9197" max="9197" width="6.42578125" style="240" customWidth="1"/>
    <col min="9198" max="9198" width="4" style="240" customWidth="1"/>
    <col min="9199" max="9199" width="1.5703125" style="240" customWidth="1"/>
    <col min="9200" max="9200" width="4" style="240" customWidth="1"/>
    <col min="9201" max="9201" width="8" style="240" customWidth="1"/>
    <col min="9202" max="9419" width="9.140625" style="240"/>
    <col min="9420" max="9420" width="3.85546875" style="240" bestFit="1" customWidth="1"/>
    <col min="9421" max="9421" width="12.85546875" style="240" customWidth="1"/>
    <col min="9422" max="9422" width="21.28515625" style="240" customWidth="1"/>
    <col min="9423" max="9452" width="2.28515625" style="240" customWidth="1"/>
    <col min="9453" max="9453" width="6.42578125" style="240" customWidth="1"/>
    <col min="9454" max="9454" width="4" style="240" customWidth="1"/>
    <col min="9455" max="9455" width="1.5703125" style="240" customWidth="1"/>
    <col min="9456" max="9456" width="4" style="240" customWidth="1"/>
    <col min="9457" max="9457" width="8" style="240" customWidth="1"/>
    <col min="9458" max="9675" width="9.140625" style="240"/>
    <col min="9676" max="9676" width="3.85546875" style="240" bestFit="1" customWidth="1"/>
    <col min="9677" max="9677" width="12.85546875" style="240" customWidth="1"/>
    <col min="9678" max="9678" width="21.28515625" style="240" customWidth="1"/>
    <col min="9679" max="9708" width="2.28515625" style="240" customWidth="1"/>
    <col min="9709" max="9709" width="6.42578125" style="240" customWidth="1"/>
    <col min="9710" max="9710" width="4" style="240" customWidth="1"/>
    <col min="9711" max="9711" width="1.5703125" style="240" customWidth="1"/>
    <col min="9712" max="9712" width="4" style="240" customWidth="1"/>
    <col min="9713" max="9713" width="8" style="240" customWidth="1"/>
    <col min="9714" max="9931" width="9.140625" style="240"/>
    <col min="9932" max="9932" width="3.85546875" style="240" bestFit="1" customWidth="1"/>
    <col min="9933" max="9933" width="12.85546875" style="240" customWidth="1"/>
    <col min="9934" max="9934" width="21.28515625" style="240" customWidth="1"/>
    <col min="9935" max="9964" width="2.28515625" style="240" customWidth="1"/>
    <col min="9965" max="9965" width="6.42578125" style="240" customWidth="1"/>
    <col min="9966" max="9966" width="4" style="240" customWidth="1"/>
    <col min="9967" max="9967" width="1.5703125" style="240" customWidth="1"/>
    <col min="9968" max="9968" width="4" style="240" customWidth="1"/>
    <col min="9969" max="9969" width="8" style="240" customWidth="1"/>
    <col min="9970" max="10187" width="9.140625" style="240"/>
    <col min="10188" max="10188" width="3.85546875" style="240" bestFit="1" customWidth="1"/>
    <col min="10189" max="10189" width="12.85546875" style="240" customWidth="1"/>
    <col min="10190" max="10190" width="21.28515625" style="240" customWidth="1"/>
    <col min="10191" max="10220" width="2.28515625" style="240" customWidth="1"/>
    <col min="10221" max="10221" width="6.42578125" style="240" customWidth="1"/>
    <col min="10222" max="10222" width="4" style="240" customWidth="1"/>
    <col min="10223" max="10223" width="1.5703125" style="240" customWidth="1"/>
    <col min="10224" max="10224" width="4" style="240" customWidth="1"/>
    <col min="10225" max="10225" width="8" style="240" customWidth="1"/>
    <col min="10226" max="10443" width="9.140625" style="240"/>
    <col min="10444" max="10444" width="3.85546875" style="240" bestFit="1" customWidth="1"/>
    <col min="10445" max="10445" width="12.85546875" style="240" customWidth="1"/>
    <col min="10446" max="10446" width="21.28515625" style="240" customWidth="1"/>
    <col min="10447" max="10476" width="2.28515625" style="240" customWidth="1"/>
    <col min="10477" max="10477" width="6.42578125" style="240" customWidth="1"/>
    <col min="10478" max="10478" width="4" style="240" customWidth="1"/>
    <col min="10479" max="10479" width="1.5703125" style="240" customWidth="1"/>
    <col min="10480" max="10480" width="4" style="240" customWidth="1"/>
    <col min="10481" max="10481" width="8" style="240" customWidth="1"/>
    <col min="10482" max="10699" width="9.140625" style="240"/>
    <col min="10700" max="10700" width="3.85546875" style="240" bestFit="1" customWidth="1"/>
    <col min="10701" max="10701" width="12.85546875" style="240" customWidth="1"/>
    <col min="10702" max="10702" width="21.28515625" style="240" customWidth="1"/>
    <col min="10703" max="10732" width="2.28515625" style="240" customWidth="1"/>
    <col min="10733" max="10733" width="6.42578125" style="240" customWidth="1"/>
    <col min="10734" max="10734" width="4" style="240" customWidth="1"/>
    <col min="10735" max="10735" width="1.5703125" style="240" customWidth="1"/>
    <col min="10736" max="10736" width="4" style="240" customWidth="1"/>
    <col min="10737" max="10737" width="8" style="240" customWidth="1"/>
    <col min="10738" max="10955" width="9.140625" style="240"/>
    <col min="10956" max="10956" width="3.85546875" style="240" bestFit="1" customWidth="1"/>
    <col min="10957" max="10957" width="12.85546875" style="240" customWidth="1"/>
    <col min="10958" max="10958" width="21.28515625" style="240" customWidth="1"/>
    <col min="10959" max="10988" width="2.28515625" style="240" customWidth="1"/>
    <col min="10989" max="10989" width="6.42578125" style="240" customWidth="1"/>
    <col min="10990" max="10990" width="4" style="240" customWidth="1"/>
    <col min="10991" max="10991" width="1.5703125" style="240" customWidth="1"/>
    <col min="10992" max="10992" width="4" style="240" customWidth="1"/>
    <col min="10993" max="10993" width="8" style="240" customWidth="1"/>
    <col min="10994" max="11211" width="9.140625" style="240"/>
    <col min="11212" max="11212" width="3.85546875" style="240" bestFit="1" customWidth="1"/>
    <col min="11213" max="11213" width="12.85546875" style="240" customWidth="1"/>
    <col min="11214" max="11214" width="21.28515625" style="240" customWidth="1"/>
    <col min="11215" max="11244" width="2.28515625" style="240" customWidth="1"/>
    <col min="11245" max="11245" width="6.42578125" style="240" customWidth="1"/>
    <col min="11246" max="11246" width="4" style="240" customWidth="1"/>
    <col min="11247" max="11247" width="1.5703125" style="240" customWidth="1"/>
    <col min="11248" max="11248" width="4" style="240" customWidth="1"/>
    <col min="11249" max="11249" width="8" style="240" customWidth="1"/>
    <col min="11250" max="11467" width="9.140625" style="240"/>
    <col min="11468" max="11468" width="3.85546875" style="240" bestFit="1" customWidth="1"/>
    <col min="11469" max="11469" width="12.85546875" style="240" customWidth="1"/>
    <col min="11470" max="11470" width="21.28515625" style="240" customWidth="1"/>
    <col min="11471" max="11500" width="2.28515625" style="240" customWidth="1"/>
    <col min="11501" max="11501" width="6.42578125" style="240" customWidth="1"/>
    <col min="11502" max="11502" width="4" style="240" customWidth="1"/>
    <col min="11503" max="11503" width="1.5703125" style="240" customWidth="1"/>
    <col min="11504" max="11504" width="4" style="240" customWidth="1"/>
    <col min="11505" max="11505" width="8" style="240" customWidth="1"/>
    <col min="11506" max="11723" width="9.140625" style="240"/>
    <col min="11724" max="11724" width="3.85546875" style="240" bestFit="1" customWidth="1"/>
    <col min="11725" max="11725" width="12.85546875" style="240" customWidth="1"/>
    <col min="11726" max="11726" width="21.28515625" style="240" customWidth="1"/>
    <col min="11727" max="11756" width="2.28515625" style="240" customWidth="1"/>
    <col min="11757" max="11757" width="6.42578125" style="240" customWidth="1"/>
    <col min="11758" max="11758" width="4" style="240" customWidth="1"/>
    <col min="11759" max="11759" width="1.5703125" style="240" customWidth="1"/>
    <col min="11760" max="11760" width="4" style="240" customWidth="1"/>
    <col min="11761" max="11761" width="8" style="240" customWidth="1"/>
    <col min="11762" max="11979" width="9.140625" style="240"/>
    <col min="11980" max="11980" width="3.85546875" style="240" bestFit="1" customWidth="1"/>
    <col min="11981" max="11981" width="12.85546875" style="240" customWidth="1"/>
    <col min="11982" max="11982" width="21.28515625" style="240" customWidth="1"/>
    <col min="11983" max="12012" width="2.28515625" style="240" customWidth="1"/>
    <col min="12013" max="12013" width="6.42578125" style="240" customWidth="1"/>
    <col min="12014" max="12014" width="4" style="240" customWidth="1"/>
    <col min="12015" max="12015" width="1.5703125" style="240" customWidth="1"/>
    <col min="12016" max="12016" width="4" style="240" customWidth="1"/>
    <col min="12017" max="12017" width="8" style="240" customWidth="1"/>
    <col min="12018" max="12235" width="9.140625" style="240"/>
    <col min="12236" max="12236" width="3.85546875" style="240" bestFit="1" customWidth="1"/>
    <col min="12237" max="12237" width="12.85546875" style="240" customWidth="1"/>
    <col min="12238" max="12238" width="21.28515625" style="240" customWidth="1"/>
    <col min="12239" max="12268" width="2.28515625" style="240" customWidth="1"/>
    <col min="12269" max="12269" width="6.42578125" style="240" customWidth="1"/>
    <col min="12270" max="12270" width="4" style="240" customWidth="1"/>
    <col min="12271" max="12271" width="1.5703125" style="240" customWidth="1"/>
    <col min="12272" max="12272" width="4" style="240" customWidth="1"/>
    <col min="12273" max="12273" width="8" style="240" customWidth="1"/>
    <col min="12274" max="12491" width="9.140625" style="240"/>
    <col min="12492" max="12492" width="3.85546875" style="240" bestFit="1" customWidth="1"/>
    <col min="12493" max="12493" width="12.85546875" style="240" customWidth="1"/>
    <col min="12494" max="12494" width="21.28515625" style="240" customWidth="1"/>
    <col min="12495" max="12524" width="2.28515625" style="240" customWidth="1"/>
    <col min="12525" max="12525" width="6.42578125" style="240" customWidth="1"/>
    <col min="12526" max="12526" width="4" style="240" customWidth="1"/>
    <col min="12527" max="12527" width="1.5703125" style="240" customWidth="1"/>
    <col min="12528" max="12528" width="4" style="240" customWidth="1"/>
    <col min="12529" max="12529" width="8" style="240" customWidth="1"/>
    <col min="12530" max="12747" width="9.140625" style="240"/>
    <col min="12748" max="12748" width="3.85546875" style="240" bestFit="1" customWidth="1"/>
    <col min="12749" max="12749" width="12.85546875" style="240" customWidth="1"/>
    <col min="12750" max="12750" width="21.28515625" style="240" customWidth="1"/>
    <col min="12751" max="12780" width="2.28515625" style="240" customWidth="1"/>
    <col min="12781" max="12781" width="6.42578125" style="240" customWidth="1"/>
    <col min="12782" max="12782" width="4" style="240" customWidth="1"/>
    <col min="12783" max="12783" width="1.5703125" style="240" customWidth="1"/>
    <col min="12784" max="12784" width="4" style="240" customWidth="1"/>
    <col min="12785" max="12785" width="8" style="240" customWidth="1"/>
    <col min="12786" max="13003" width="9.140625" style="240"/>
    <col min="13004" max="13004" width="3.85546875" style="240" bestFit="1" customWidth="1"/>
    <col min="13005" max="13005" width="12.85546875" style="240" customWidth="1"/>
    <col min="13006" max="13006" width="21.28515625" style="240" customWidth="1"/>
    <col min="13007" max="13036" width="2.28515625" style="240" customWidth="1"/>
    <col min="13037" max="13037" width="6.42578125" style="240" customWidth="1"/>
    <col min="13038" max="13038" width="4" style="240" customWidth="1"/>
    <col min="13039" max="13039" width="1.5703125" style="240" customWidth="1"/>
    <col min="13040" max="13040" width="4" style="240" customWidth="1"/>
    <col min="13041" max="13041" width="8" style="240" customWidth="1"/>
    <col min="13042" max="13259" width="9.140625" style="240"/>
    <col min="13260" max="13260" width="3.85546875" style="240" bestFit="1" customWidth="1"/>
    <col min="13261" max="13261" width="12.85546875" style="240" customWidth="1"/>
    <col min="13262" max="13262" width="21.28515625" style="240" customWidth="1"/>
    <col min="13263" max="13292" width="2.28515625" style="240" customWidth="1"/>
    <col min="13293" max="13293" width="6.42578125" style="240" customWidth="1"/>
    <col min="13294" max="13294" width="4" style="240" customWidth="1"/>
    <col min="13295" max="13295" width="1.5703125" style="240" customWidth="1"/>
    <col min="13296" max="13296" width="4" style="240" customWidth="1"/>
    <col min="13297" max="13297" width="8" style="240" customWidth="1"/>
    <col min="13298" max="13515" width="9.140625" style="240"/>
    <col min="13516" max="13516" width="3.85546875" style="240" bestFit="1" customWidth="1"/>
    <col min="13517" max="13517" width="12.85546875" style="240" customWidth="1"/>
    <col min="13518" max="13518" width="21.28515625" style="240" customWidth="1"/>
    <col min="13519" max="13548" width="2.28515625" style="240" customWidth="1"/>
    <col min="13549" max="13549" width="6.42578125" style="240" customWidth="1"/>
    <col min="13550" max="13550" width="4" style="240" customWidth="1"/>
    <col min="13551" max="13551" width="1.5703125" style="240" customWidth="1"/>
    <col min="13552" max="13552" width="4" style="240" customWidth="1"/>
    <col min="13553" max="13553" width="8" style="240" customWidth="1"/>
    <col min="13554" max="13771" width="9.140625" style="240"/>
    <col min="13772" max="13772" width="3.85546875" style="240" bestFit="1" customWidth="1"/>
    <col min="13773" max="13773" width="12.85546875" style="240" customWidth="1"/>
    <col min="13774" max="13774" width="21.28515625" style="240" customWidth="1"/>
    <col min="13775" max="13804" width="2.28515625" style="240" customWidth="1"/>
    <col min="13805" max="13805" width="6.42578125" style="240" customWidth="1"/>
    <col min="13806" max="13806" width="4" style="240" customWidth="1"/>
    <col min="13807" max="13807" width="1.5703125" style="240" customWidth="1"/>
    <col min="13808" max="13808" width="4" style="240" customWidth="1"/>
    <col min="13809" max="13809" width="8" style="240" customWidth="1"/>
    <col min="13810" max="14027" width="9.140625" style="240"/>
    <col min="14028" max="14028" width="3.85546875" style="240" bestFit="1" customWidth="1"/>
    <col min="14029" max="14029" width="12.85546875" style="240" customWidth="1"/>
    <col min="14030" max="14030" width="21.28515625" style="240" customWidth="1"/>
    <col min="14031" max="14060" width="2.28515625" style="240" customWidth="1"/>
    <col min="14061" max="14061" width="6.42578125" style="240" customWidth="1"/>
    <col min="14062" max="14062" width="4" style="240" customWidth="1"/>
    <col min="14063" max="14063" width="1.5703125" style="240" customWidth="1"/>
    <col min="14064" max="14064" width="4" style="240" customWidth="1"/>
    <col min="14065" max="14065" width="8" style="240" customWidth="1"/>
    <col min="14066" max="14283" width="9.140625" style="240"/>
    <col min="14284" max="14284" width="3.85546875" style="240" bestFit="1" customWidth="1"/>
    <col min="14285" max="14285" width="12.85546875" style="240" customWidth="1"/>
    <col min="14286" max="14286" width="21.28515625" style="240" customWidth="1"/>
    <col min="14287" max="14316" width="2.28515625" style="240" customWidth="1"/>
    <col min="14317" max="14317" width="6.42578125" style="240" customWidth="1"/>
    <col min="14318" max="14318" width="4" style="240" customWidth="1"/>
    <col min="14319" max="14319" width="1.5703125" style="240" customWidth="1"/>
    <col min="14320" max="14320" width="4" style="240" customWidth="1"/>
    <col min="14321" max="14321" width="8" style="240" customWidth="1"/>
    <col min="14322" max="14539" width="9.140625" style="240"/>
    <col min="14540" max="14540" width="3.85546875" style="240" bestFit="1" customWidth="1"/>
    <col min="14541" max="14541" width="12.85546875" style="240" customWidth="1"/>
    <col min="14542" max="14542" width="21.28515625" style="240" customWidth="1"/>
    <col min="14543" max="14572" width="2.28515625" style="240" customWidth="1"/>
    <col min="14573" max="14573" width="6.42578125" style="240" customWidth="1"/>
    <col min="14574" max="14574" width="4" style="240" customWidth="1"/>
    <col min="14575" max="14575" width="1.5703125" style="240" customWidth="1"/>
    <col min="14576" max="14576" width="4" style="240" customWidth="1"/>
    <col min="14577" max="14577" width="8" style="240" customWidth="1"/>
    <col min="14578" max="14795" width="9.140625" style="240"/>
    <col min="14796" max="14796" width="3.85546875" style="240" bestFit="1" customWidth="1"/>
    <col min="14797" max="14797" width="12.85546875" style="240" customWidth="1"/>
    <col min="14798" max="14798" width="21.28515625" style="240" customWidth="1"/>
    <col min="14799" max="14828" width="2.28515625" style="240" customWidth="1"/>
    <col min="14829" max="14829" width="6.42578125" style="240" customWidth="1"/>
    <col min="14830" max="14830" width="4" style="240" customWidth="1"/>
    <col min="14831" max="14831" width="1.5703125" style="240" customWidth="1"/>
    <col min="14832" max="14832" width="4" style="240" customWidth="1"/>
    <col min="14833" max="14833" width="8" style="240" customWidth="1"/>
    <col min="14834" max="15051" width="9.140625" style="240"/>
    <col min="15052" max="15052" width="3.85546875" style="240" bestFit="1" customWidth="1"/>
    <col min="15053" max="15053" width="12.85546875" style="240" customWidth="1"/>
    <col min="15054" max="15054" width="21.28515625" style="240" customWidth="1"/>
    <col min="15055" max="15084" width="2.28515625" style="240" customWidth="1"/>
    <col min="15085" max="15085" width="6.42578125" style="240" customWidth="1"/>
    <col min="15086" max="15086" width="4" style="240" customWidth="1"/>
    <col min="15087" max="15087" width="1.5703125" style="240" customWidth="1"/>
    <col min="15088" max="15088" width="4" style="240" customWidth="1"/>
    <col min="15089" max="15089" width="8" style="240" customWidth="1"/>
    <col min="15090" max="15307" width="9.140625" style="240"/>
    <col min="15308" max="15308" width="3.85546875" style="240" bestFit="1" customWidth="1"/>
    <col min="15309" max="15309" width="12.85546875" style="240" customWidth="1"/>
    <col min="15310" max="15310" width="21.28515625" style="240" customWidth="1"/>
    <col min="15311" max="15340" width="2.28515625" style="240" customWidth="1"/>
    <col min="15341" max="15341" width="6.42578125" style="240" customWidth="1"/>
    <col min="15342" max="15342" width="4" style="240" customWidth="1"/>
    <col min="15343" max="15343" width="1.5703125" style="240" customWidth="1"/>
    <col min="15344" max="15344" width="4" style="240" customWidth="1"/>
    <col min="15345" max="15345" width="8" style="240" customWidth="1"/>
    <col min="15346" max="15563" width="9.140625" style="240"/>
    <col min="15564" max="15564" width="3.85546875" style="240" bestFit="1" customWidth="1"/>
    <col min="15565" max="15565" width="12.85546875" style="240" customWidth="1"/>
    <col min="15566" max="15566" width="21.28515625" style="240" customWidth="1"/>
    <col min="15567" max="15596" width="2.28515625" style="240" customWidth="1"/>
    <col min="15597" max="15597" width="6.42578125" style="240" customWidth="1"/>
    <col min="15598" max="15598" width="4" style="240" customWidth="1"/>
    <col min="15599" max="15599" width="1.5703125" style="240" customWidth="1"/>
    <col min="15600" max="15600" width="4" style="240" customWidth="1"/>
    <col min="15601" max="15601" width="8" style="240" customWidth="1"/>
    <col min="15602" max="15819" width="9.140625" style="240"/>
    <col min="15820" max="15820" width="3.85546875" style="240" bestFit="1" customWidth="1"/>
    <col min="15821" max="15821" width="12.85546875" style="240" customWidth="1"/>
    <col min="15822" max="15822" width="21.28515625" style="240" customWidth="1"/>
    <col min="15823" max="15852" width="2.28515625" style="240" customWidth="1"/>
    <col min="15853" max="15853" width="6.42578125" style="240" customWidth="1"/>
    <col min="15854" max="15854" width="4" style="240" customWidth="1"/>
    <col min="15855" max="15855" width="1.5703125" style="240" customWidth="1"/>
    <col min="15856" max="15856" width="4" style="240" customWidth="1"/>
    <col min="15857" max="15857" width="8" style="240" customWidth="1"/>
    <col min="15858" max="16075" width="9.140625" style="240"/>
    <col min="16076" max="16076" width="3.85546875" style="240" bestFit="1" customWidth="1"/>
    <col min="16077" max="16077" width="12.85546875" style="240" customWidth="1"/>
    <col min="16078" max="16078" width="21.28515625" style="240" customWidth="1"/>
    <col min="16079" max="16108" width="2.28515625" style="240" customWidth="1"/>
    <col min="16109" max="16109" width="6.42578125" style="240" customWidth="1"/>
    <col min="16110" max="16110" width="4" style="240" customWidth="1"/>
    <col min="16111" max="16111" width="1.5703125" style="240" customWidth="1"/>
    <col min="16112" max="16112" width="4" style="240" customWidth="1"/>
    <col min="16113" max="16113" width="8" style="240" customWidth="1"/>
    <col min="16114" max="16384" width="9.140625" style="240"/>
  </cols>
  <sheetData>
    <row r="1" spans="1:38" ht="34.5" customHeight="1" x14ac:dyDescent="0.35">
      <c r="B1" s="591" t="s">
        <v>247</v>
      </c>
      <c r="C1" s="591"/>
      <c r="D1" s="591"/>
      <c r="E1" s="591"/>
      <c r="F1" s="591"/>
      <c r="G1" s="591"/>
      <c r="H1" s="591"/>
      <c r="I1" s="591"/>
      <c r="J1" s="591"/>
      <c r="K1" s="591"/>
      <c r="L1" s="591"/>
      <c r="M1" s="591"/>
      <c r="N1" s="591"/>
      <c r="O1" s="591"/>
      <c r="P1" s="591"/>
      <c r="Q1" s="591"/>
      <c r="R1" s="591"/>
      <c r="S1" s="591"/>
      <c r="T1" s="591"/>
      <c r="U1" s="591"/>
      <c r="V1" s="591"/>
      <c r="W1" s="591"/>
      <c r="X1" s="591"/>
      <c r="Y1" s="591"/>
      <c r="Z1" s="591"/>
      <c r="AA1" s="591"/>
      <c r="AB1" s="591"/>
      <c r="AC1" s="591"/>
      <c r="AD1" s="591"/>
      <c r="AE1" s="591"/>
      <c r="AF1" s="591"/>
      <c r="AG1" s="591"/>
      <c r="AH1" s="591"/>
      <c r="AI1" s="239"/>
    </row>
    <row r="2" spans="1:38" ht="4.5" customHeight="1" x14ac:dyDescent="0.25"/>
    <row r="3" spans="1:38" ht="12.75" customHeight="1" x14ac:dyDescent="0.25">
      <c r="A3" s="244" t="s">
        <v>236</v>
      </c>
      <c r="B3" s="245"/>
      <c r="C3" s="245" t="s">
        <v>237</v>
      </c>
      <c r="D3" s="246"/>
      <c r="E3" s="246">
        <v>1</v>
      </c>
      <c r="F3" s="246"/>
      <c r="G3" s="246"/>
      <c r="H3" s="246">
        <v>2</v>
      </c>
      <c r="I3" s="246"/>
      <c r="J3" s="246"/>
      <c r="K3" s="246">
        <v>3</v>
      </c>
      <c r="L3" s="246"/>
      <c r="M3" s="246"/>
      <c r="N3" s="246">
        <v>4</v>
      </c>
      <c r="O3" s="246"/>
      <c r="P3" s="246"/>
      <c r="Q3" s="246">
        <v>5</v>
      </c>
      <c r="R3" s="246"/>
      <c r="S3" s="246"/>
      <c r="T3" s="246">
        <v>6</v>
      </c>
      <c r="U3" s="246"/>
      <c r="V3" s="246"/>
      <c r="W3" s="246">
        <v>7</v>
      </c>
      <c r="X3" s="246"/>
      <c r="Y3" s="246"/>
      <c r="Z3" s="246">
        <v>8</v>
      </c>
      <c r="AA3" s="246"/>
      <c r="AB3" s="246"/>
      <c r="AC3" s="246">
        <v>9</v>
      </c>
      <c r="AD3" s="246"/>
      <c r="AE3" s="592">
        <v>10</v>
      </c>
      <c r="AF3" s="592"/>
      <c r="AG3" s="592"/>
      <c r="AH3" s="247" t="s">
        <v>1</v>
      </c>
      <c r="AI3" s="593" t="s">
        <v>238</v>
      </c>
      <c r="AJ3" s="594"/>
      <c r="AK3" s="595"/>
      <c r="AL3" s="248" t="s">
        <v>2</v>
      </c>
    </row>
    <row r="4" spans="1:38" ht="12" customHeight="1" x14ac:dyDescent="0.2">
      <c r="A4" s="596">
        <v>1</v>
      </c>
      <c r="B4" s="333" t="s">
        <v>14</v>
      </c>
      <c r="C4" s="250" t="s">
        <v>18</v>
      </c>
      <c r="D4" s="251"/>
      <c r="E4" s="252"/>
      <c r="F4" s="253"/>
      <c r="G4" s="257"/>
      <c r="H4" s="264">
        <v>1</v>
      </c>
      <c r="I4" s="258"/>
      <c r="J4" s="254"/>
      <c r="K4" s="255">
        <v>2</v>
      </c>
      <c r="L4" s="256"/>
      <c r="M4" s="259"/>
      <c r="N4" s="341">
        <v>0</v>
      </c>
      <c r="O4" s="261"/>
      <c r="P4" s="343"/>
      <c r="Q4" s="344">
        <v>0</v>
      </c>
      <c r="R4" s="345"/>
      <c r="S4" s="254"/>
      <c r="T4" s="255">
        <v>2</v>
      </c>
      <c r="U4" s="262"/>
      <c r="V4" s="257"/>
      <c r="W4" s="264">
        <v>1</v>
      </c>
      <c r="X4" s="258"/>
      <c r="Y4" s="254"/>
      <c r="Z4" s="255">
        <v>2</v>
      </c>
      <c r="AA4" s="262"/>
      <c r="AB4" s="263"/>
      <c r="AC4" s="264">
        <v>1</v>
      </c>
      <c r="AD4" s="265"/>
      <c r="AE4" s="325"/>
      <c r="AF4" s="283">
        <v>2</v>
      </c>
      <c r="AG4" s="284"/>
      <c r="AH4" s="598">
        <f t="shared" ref="AH4:AH22" si="0">SUM(E4+H4+K4+N4+Q4+T4+W4+Z4+AC4+AF4)</f>
        <v>11</v>
      </c>
      <c r="AI4" s="600">
        <f>SUM(D5+G5+J5+M5+P5+S5+V5+Y5+AB5+AE5)</f>
        <v>18</v>
      </c>
      <c r="AJ4" s="602" t="s">
        <v>239</v>
      </c>
      <c r="AK4" s="604">
        <f>SUM(F5+I5+L5+O5+R5+U5+X5+AA5+AD5+AG5)</f>
        <v>15</v>
      </c>
      <c r="AL4" s="606">
        <v>3</v>
      </c>
    </row>
    <row r="5" spans="1:38" ht="12" customHeight="1" x14ac:dyDescent="0.2">
      <c r="A5" s="597"/>
      <c r="B5" s="297" t="s">
        <v>35</v>
      </c>
      <c r="C5" s="267" t="s">
        <v>36</v>
      </c>
      <c r="D5" s="268"/>
      <c r="E5" s="269"/>
      <c r="F5" s="270"/>
      <c r="G5" s="298">
        <v>2</v>
      </c>
      <c r="H5" s="281"/>
      <c r="I5" s="275">
        <v>2</v>
      </c>
      <c r="J5" s="271">
        <v>3</v>
      </c>
      <c r="K5" s="272"/>
      <c r="L5" s="273">
        <v>1</v>
      </c>
      <c r="M5" s="342">
        <v>0</v>
      </c>
      <c r="N5" s="324"/>
      <c r="O5" s="278">
        <v>3</v>
      </c>
      <c r="P5" s="346">
        <v>0</v>
      </c>
      <c r="Q5" s="347"/>
      <c r="R5" s="348">
        <v>3</v>
      </c>
      <c r="S5" s="271">
        <v>3</v>
      </c>
      <c r="T5" s="272"/>
      <c r="U5" s="279">
        <v>0</v>
      </c>
      <c r="V5" s="298">
        <v>2</v>
      </c>
      <c r="W5" s="281"/>
      <c r="X5" s="275">
        <v>2</v>
      </c>
      <c r="Y5" s="271">
        <v>3</v>
      </c>
      <c r="Z5" s="272"/>
      <c r="AA5" s="279">
        <v>1</v>
      </c>
      <c r="AB5" s="280">
        <v>2</v>
      </c>
      <c r="AC5" s="281"/>
      <c r="AD5" s="274">
        <v>2</v>
      </c>
      <c r="AE5" s="326">
        <v>3</v>
      </c>
      <c r="AF5" s="272"/>
      <c r="AG5" s="279">
        <v>1</v>
      </c>
      <c r="AH5" s="599"/>
      <c r="AI5" s="601"/>
      <c r="AJ5" s="603"/>
      <c r="AK5" s="605"/>
      <c r="AL5" s="607"/>
    </row>
    <row r="6" spans="1:38" ht="12" customHeight="1" x14ac:dyDescent="0.2">
      <c r="A6" s="596">
        <v>2</v>
      </c>
      <c r="B6" s="249" t="s">
        <v>11</v>
      </c>
      <c r="C6" s="250" t="s">
        <v>25</v>
      </c>
      <c r="D6" s="357"/>
      <c r="E6" s="309">
        <v>1</v>
      </c>
      <c r="F6" s="310"/>
      <c r="G6" s="285"/>
      <c r="H6" s="286"/>
      <c r="I6" s="287"/>
      <c r="J6" s="308"/>
      <c r="K6" s="309">
        <v>1</v>
      </c>
      <c r="L6" s="310"/>
      <c r="M6" s="259"/>
      <c r="N6" s="260">
        <v>0</v>
      </c>
      <c r="O6" s="261"/>
      <c r="P6" s="290"/>
      <c r="Q6" s="291">
        <v>0</v>
      </c>
      <c r="R6" s="292"/>
      <c r="S6" s="288"/>
      <c r="T6" s="289">
        <v>2</v>
      </c>
      <c r="U6" s="284"/>
      <c r="V6" s="293"/>
      <c r="W6" s="264">
        <v>1</v>
      </c>
      <c r="X6" s="258"/>
      <c r="Y6" s="257"/>
      <c r="Z6" s="264">
        <v>1</v>
      </c>
      <c r="AA6" s="258"/>
      <c r="AB6" s="328"/>
      <c r="AC6" s="264">
        <v>1</v>
      </c>
      <c r="AD6" s="258"/>
      <c r="AE6" s="325"/>
      <c r="AF6" s="283">
        <v>2</v>
      </c>
      <c r="AG6" s="284"/>
      <c r="AH6" s="598">
        <f t="shared" si="0"/>
        <v>9</v>
      </c>
      <c r="AI6" s="600">
        <f t="shared" ref="AI6" si="1">SUM(D7+G7+J7+M7+P7+S7+V7+Y7+AB7+AE7)</f>
        <v>18</v>
      </c>
      <c r="AJ6" s="296" t="s">
        <v>239</v>
      </c>
      <c r="AK6" s="604">
        <f t="shared" ref="AK6" si="2">SUM(F7+I7+L7+O7+R7+U7+X7+AA7+AD7+AG7)</f>
        <v>17</v>
      </c>
      <c r="AL6" s="608">
        <v>5</v>
      </c>
    </row>
    <row r="7" spans="1:38" ht="12" customHeight="1" x14ac:dyDescent="0.2">
      <c r="A7" s="597">
        <v>2</v>
      </c>
      <c r="B7" s="266" t="s">
        <v>11</v>
      </c>
      <c r="C7" s="267" t="s">
        <v>24</v>
      </c>
      <c r="D7" s="357">
        <v>2</v>
      </c>
      <c r="E7" s="309"/>
      <c r="F7" s="310">
        <v>2</v>
      </c>
      <c r="G7" s="285"/>
      <c r="H7" s="286"/>
      <c r="I7" s="287"/>
      <c r="J7" s="308">
        <v>2</v>
      </c>
      <c r="K7" s="309"/>
      <c r="L7" s="310">
        <v>2</v>
      </c>
      <c r="M7" s="276">
        <v>1</v>
      </c>
      <c r="N7" s="277"/>
      <c r="O7" s="278">
        <v>3</v>
      </c>
      <c r="P7" s="290">
        <v>1</v>
      </c>
      <c r="Q7" s="291"/>
      <c r="R7" s="292">
        <v>3</v>
      </c>
      <c r="S7" s="288">
        <v>3</v>
      </c>
      <c r="T7" s="289"/>
      <c r="U7" s="284">
        <v>0</v>
      </c>
      <c r="V7" s="298">
        <v>2</v>
      </c>
      <c r="W7" s="281"/>
      <c r="X7" s="275">
        <v>2</v>
      </c>
      <c r="Y7" s="298">
        <v>2</v>
      </c>
      <c r="Z7" s="281"/>
      <c r="AA7" s="275">
        <v>2</v>
      </c>
      <c r="AB7" s="332">
        <v>2</v>
      </c>
      <c r="AC7" s="281"/>
      <c r="AD7" s="275">
        <v>2</v>
      </c>
      <c r="AE7" s="325">
        <v>3</v>
      </c>
      <c r="AF7" s="283"/>
      <c r="AG7" s="284">
        <v>1</v>
      </c>
      <c r="AH7" s="599"/>
      <c r="AI7" s="601"/>
      <c r="AJ7" s="300"/>
      <c r="AK7" s="605"/>
      <c r="AL7" s="609"/>
    </row>
    <row r="8" spans="1:38" ht="12" customHeight="1" x14ac:dyDescent="0.2">
      <c r="A8" s="596">
        <v>3</v>
      </c>
      <c r="B8" s="282" t="s">
        <v>21</v>
      </c>
      <c r="C8" s="250" t="s">
        <v>23</v>
      </c>
      <c r="D8" s="301"/>
      <c r="E8" s="260">
        <v>0</v>
      </c>
      <c r="F8" s="261"/>
      <c r="G8" s="316"/>
      <c r="H8" s="264">
        <v>1</v>
      </c>
      <c r="I8" s="265"/>
      <c r="J8" s="302"/>
      <c r="K8" s="303"/>
      <c r="L8" s="304"/>
      <c r="M8" s="254"/>
      <c r="N8" s="255">
        <v>2</v>
      </c>
      <c r="O8" s="262"/>
      <c r="P8" s="259"/>
      <c r="Q8" s="260">
        <v>0</v>
      </c>
      <c r="R8" s="261"/>
      <c r="S8" s="259"/>
      <c r="T8" s="260">
        <v>0</v>
      </c>
      <c r="U8" s="261"/>
      <c r="V8" s="254"/>
      <c r="W8" s="255">
        <v>2</v>
      </c>
      <c r="X8" s="262"/>
      <c r="Y8" s="254"/>
      <c r="Z8" s="255">
        <v>2</v>
      </c>
      <c r="AA8" s="262"/>
      <c r="AB8" s="259"/>
      <c r="AC8" s="260">
        <v>0</v>
      </c>
      <c r="AD8" s="261"/>
      <c r="AE8" s="328"/>
      <c r="AF8" s="264">
        <v>1</v>
      </c>
      <c r="AG8" s="258"/>
      <c r="AH8" s="598">
        <f t="shared" si="0"/>
        <v>8</v>
      </c>
      <c r="AI8" s="600">
        <f t="shared" ref="AI8" si="3">SUM(D9+G9+J9+M9+P9+S9+V9+Y9+AB9+AE9)</f>
        <v>14</v>
      </c>
      <c r="AJ8" s="305" t="s">
        <v>239</v>
      </c>
      <c r="AK8" s="604">
        <f t="shared" ref="AK8" si="4">SUM(F9+I9+L9+O9+R9+U9+X9+AA9+AD9+AG9)</f>
        <v>17</v>
      </c>
      <c r="AL8" s="608">
        <v>6</v>
      </c>
    </row>
    <row r="9" spans="1:38" ht="12" customHeight="1" x14ac:dyDescent="0.2">
      <c r="A9" s="597"/>
      <c r="B9" s="297" t="s">
        <v>21</v>
      </c>
      <c r="C9" s="267" t="s">
        <v>74</v>
      </c>
      <c r="D9" s="306">
        <v>1</v>
      </c>
      <c r="E9" s="277"/>
      <c r="F9" s="278">
        <v>3</v>
      </c>
      <c r="G9" s="318">
        <v>2</v>
      </c>
      <c r="H9" s="281"/>
      <c r="I9" s="274">
        <v>2</v>
      </c>
      <c r="J9" s="307"/>
      <c r="K9" s="269"/>
      <c r="L9" s="270"/>
      <c r="M9" s="271">
        <v>3</v>
      </c>
      <c r="N9" s="272"/>
      <c r="O9" s="279">
        <v>0</v>
      </c>
      <c r="P9" s="276">
        <v>0</v>
      </c>
      <c r="Q9" s="277"/>
      <c r="R9" s="278">
        <v>3</v>
      </c>
      <c r="S9" s="276">
        <v>0</v>
      </c>
      <c r="T9" s="277"/>
      <c r="U9" s="278">
        <v>3</v>
      </c>
      <c r="V9" s="271">
        <v>3</v>
      </c>
      <c r="W9" s="272"/>
      <c r="X9" s="279">
        <v>0</v>
      </c>
      <c r="Y9" s="271">
        <v>3</v>
      </c>
      <c r="Z9" s="272"/>
      <c r="AA9" s="279">
        <v>1</v>
      </c>
      <c r="AB9" s="276">
        <v>0</v>
      </c>
      <c r="AC9" s="277"/>
      <c r="AD9" s="278">
        <v>3</v>
      </c>
      <c r="AE9" s="332">
        <v>2</v>
      </c>
      <c r="AF9" s="281"/>
      <c r="AG9" s="275">
        <v>2</v>
      </c>
      <c r="AH9" s="599"/>
      <c r="AI9" s="601"/>
      <c r="AJ9" s="305"/>
      <c r="AK9" s="605"/>
      <c r="AL9" s="609"/>
    </row>
    <row r="10" spans="1:38" ht="12" customHeight="1" x14ac:dyDescent="0.2">
      <c r="A10" s="610">
        <v>4</v>
      </c>
      <c r="B10" s="322" t="s">
        <v>248</v>
      </c>
      <c r="C10" s="250" t="s">
        <v>242</v>
      </c>
      <c r="D10" s="288"/>
      <c r="E10" s="283">
        <v>2</v>
      </c>
      <c r="F10" s="284"/>
      <c r="G10" s="311"/>
      <c r="H10" s="312">
        <v>2</v>
      </c>
      <c r="I10" s="313"/>
      <c r="J10" s="259"/>
      <c r="K10" s="260">
        <v>0</v>
      </c>
      <c r="L10" s="261"/>
      <c r="M10" s="285"/>
      <c r="N10" s="286"/>
      <c r="O10" s="287"/>
      <c r="P10" s="319"/>
      <c r="Q10" s="255">
        <v>2</v>
      </c>
      <c r="R10" s="256"/>
      <c r="S10" s="254"/>
      <c r="T10" s="255">
        <v>2</v>
      </c>
      <c r="U10" s="262"/>
      <c r="V10" s="254"/>
      <c r="W10" s="255">
        <v>2</v>
      </c>
      <c r="X10" s="262"/>
      <c r="Y10" s="254"/>
      <c r="Z10" s="255">
        <v>2</v>
      </c>
      <c r="AA10" s="262"/>
      <c r="AB10" s="257"/>
      <c r="AC10" s="264">
        <v>1</v>
      </c>
      <c r="AD10" s="258"/>
      <c r="AE10" s="325"/>
      <c r="AF10" s="283">
        <v>2</v>
      </c>
      <c r="AG10" s="284"/>
      <c r="AH10" s="598">
        <f t="shared" si="0"/>
        <v>15</v>
      </c>
      <c r="AI10" s="600">
        <f t="shared" ref="AI10" si="5">SUM(D11+G11+J11+M11+P11+S11+V11+Y11+AB11+AE11)</f>
        <v>23</v>
      </c>
      <c r="AJ10" s="296" t="s">
        <v>239</v>
      </c>
      <c r="AK10" s="604">
        <f t="shared" ref="AK10" si="6">SUM(F11+I11+L11+O11+R11+U11+X11+AA11+AD11+AG11)</f>
        <v>6</v>
      </c>
      <c r="AL10" s="612" t="s">
        <v>240</v>
      </c>
    </row>
    <row r="11" spans="1:38" ht="12" customHeight="1" x14ac:dyDescent="0.2">
      <c r="A11" s="611">
        <v>4</v>
      </c>
      <c r="B11" s="336" t="s">
        <v>249</v>
      </c>
      <c r="C11" s="267" t="s">
        <v>243</v>
      </c>
      <c r="D11" s="321" t="s">
        <v>250</v>
      </c>
      <c r="E11" s="283"/>
      <c r="F11" s="284">
        <v>0</v>
      </c>
      <c r="G11" s="311">
        <v>3</v>
      </c>
      <c r="H11" s="312"/>
      <c r="I11" s="313">
        <v>1</v>
      </c>
      <c r="J11" s="276">
        <v>0</v>
      </c>
      <c r="K11" s="277"/>
      <c r="L11" s="278">
        <v>3</v>
      </c>
      <c r="M11" s="285"/>
      <c r="N11" s="286"/>
      <c r="O11" s="287"/>
      <c r="P11" s="320">
        <v>3</v>
      </c>
      <c r="Q11" s="272"/>
      <c r="R11" s="273">
        <v>0</v>
      </c>
      <c r="S11" s="271">
        <v>3</v>
      </c>
      <c r="T11" s="272"/>
      <c r="U11" s="279">
        <v>0</v>
      </c>
      <c r="V11" s="271">
        <v>3</v>
      </c>
      <c r="W11" s="272"/>
      <c r="X11" s="279">
        <v>0</v>
      </c>
      <c r="Y11" s="271">
        <v>3</v>
      </c>
      <c r="Z11" s="272"/>
      <c r="AA11" s="279">
        <v>0</v>
      </c>
      <c r="AB11" s="298">
        <v>2</v>
      </c>
      <c r="AC11" s="281"/>
      <c r="AD11" s="275">
        <v>2</v>
      </c>
      <c r="AE11" s="325">
        <v>3</v>
      </c>
      <c r="AF11" s="283"/>
      <c r="AG11" s="284">
        <v>0</v>
      </c>
      <c r="AH11" s="599"/>
      <c r="AI11" s="601"/>
      <c r="AJ11" s="300"/>
      <c r="AK11" s="605"/>
      <c r="AL11" s="613"/>
    </row>
    <row r="12" spans="1:38" ht="12" customHeight="1" x14ac:dyDescent="0.2">
      <c r="A12" s="610">
        <v>5</v>
      </c>
      <c r="B12" s="322" t="s">
        <v>14</v>
      </c>
      <c r="C12" s="250" t="s">
        <v>19</v>
      </c>
      <c r="D12" s="334"/>
      <c r="E12" s="255">
        <v>2</v>
      </c>
      <c r="F12" s="262"/>
      <c r="G12" s="334"/>
      <c r="H12" s="255">
        <v>2</v>
      </c>
      <c r="I12" s="256"/>
      <c r="J12" s="288"/>
      <c r="K12" s="283">
        <v>2</v>
      </c>
      <c r="L12" s="284"/>
      <c r="M12" s="294"/>
      <c r="N12" s="349">
        <v>0</v>
      </c>
      <c r="O12" s="292"/>
      <c r="P12" s="302"/>
      <c r="Q12" s="315"/>
      <c r="R12" s="304"/>
      <c r="S12" s="254"/>
      <c r="T12" s="255">
        <v>2</v>
      </c>
      <c r="U12" s="262"/>
      <c r="V12" s="254"/>
      <c r="W12" s="255">
        <v>2</v>
      </c>
      <c r="X12" s="262"/>
      <c r="Y12" s="334"/>
      <c r="Z12" s="255">
        <v>2</v>
      </c>
      <c r="AA12" s="256"/>
      <c r="AB12" s="254"/>
      <c r="AC12" s="255">
        <v>2</v>
      </c>
      <c r="AD12" s="262"/>
      <c r="AE12" s="254"/>
      <c r="AF12" s="255">
        <v>2</v>
      </c>
      <c r="AG12" s="262"/>
      <c r="AH12" s="598">
        <f t="shared" si="0"/>
        <v>16</v>
      </c>
      <c r="AI12" s="600">
        <f t="shared" ref="AI12" si="7">SUM(D13+G13+J13+M13+P13+S13+V13+Y13+AB13+AE13)</f>
        <v>24</v>
      </c>
      <c r="AJ12" s="305" t="s">
        <v>239</v>
      </c>
      <c r="AK12" s="604">
        <f t="shared" ref="AK12" si="8">SUM(F13+I13+L13+O13+R13+U13+X13+AA13+AD13+AG13)</f>
        <v>6</v>
      </c>
      <c r="AL12" s="612">
        <v>1</v>
      </c>
    </row>
    <row r="13" spans="1:38" ht="12" customHeight="1" x14ac:dyDescent="0.2">
      <c r="A13" s="611">
        <v>5</v>
      </c>
      <c r="B13" s="322" t="s">
        <v>14</v>
      </c>
      <c r="C13" s="340" t="s">
        <v>244</v>
      </c>
      <c r="D13" s="338">
        <v>3</v>
      </c>
      <c r="E13" s="272"/>
      <c r="F13" s="279">
        <v>0</v>
      </c>
      <c r="G13" s="338">
        <v>3</v>
      </c>
      <c r="H13" s="272"/>
      <c r="I13" s="273">
        <v>1</v>
      </c>
      <c r="J13" s="288">
        <v>3</v>
      </c>
      <c r="K13" s="283"/>
      <c r="L13" s="284">
        <v>0</v>
      </c>
      <c r="M13" s="350">
        <v>0</v>
      </c>
      <c r="N13" s="277"/>
      <c r="O13" s="278">
        <v>3</v>
      </c>
      <c r="P13" s="307"/>
      <c r="Q13" s="317"/>
      <c r="R13" s="270"/>
      <c r="S13" s="271">
        <v>3</v>
      </c>
      <c r="T13" s="272"/>
      <c r="U13" s="279">
        <v>0</v>
      </c>
      <c r="V13" s="271">
        <v>3</v>
      </c>
      <c r="W13" s="272"/>
      <c r="X13" s="279">
        <v>0</v>
      </c>
      <c r="Y13" s="338">
        <v>3</v>
      </c>
      <c r="Z13" s="272"/>
      <c r="AA13" s="273">
        <v>1</v>
      </c>
      <c r="AB13" s="271">
        <v>3</v>
      </c>
      <c r="AC13" s="272"/>
      <c r="AD13" s="279">
        <v>1</v>
      </c>
      <c r="AE13" s="271">
        <v>3</v>
      </c>
      <c r="AF13" s="272"/>
      <c r="AG13" s="279">
        <v>0</v>
      </c>
      <c r="AH13" s="599"/>
      <c r="AI13" s="601"/>
      <c r="AJ13" s="305"/>
      <c r="AK13" s="605"/>
      <c r="AL13" s="613"/>
    </row>
    <row r="14" spans="1:38" ht="12" customHeight="1" x14ac:dyDescent="0.2">
      <c r="A14" s="596">
        <v>6</v>
      </c>
      <c r="B14" s="337" t="s">
        <v>32</v>
      </c>
      <c r="C14" s="250" t="s">
        <v>33</v>
      </c>
      <c r="D14" s="301"/>
      <c r="E14" s="323">
        <v>0</v>
      </c>
      <c r="F14" s="261"/>
      <c r="G14" s="351"/>
      <c r="H14" s="352">
        <v>0</v>
      </c>
      <c r="I14" s="353"/>
      <c r="J14" s="254"/>
      <c r="K14" s="255">
        <v>2</v>
      </c>
      <c r="L14" s="262"/>
      <c r="M14" s="259"/>
      <c r="N14" s="260">
        <v>0</v>
      </c>
      <c r="O14" s="261"/>
      <c r="P14" s="354"/>
      <c r="Q14" s="260">
        <v>0</v>
      </c>
      <c r="R14" s="323"/>
      <c r="S14" s="285"/>
      <c r="T14" s="287"/>
      <c r="U14" s="287"/>
      <c r="V14" s="290"/>
      <c r="W14" s="295">
        <v>0</v>
      </c>
      <c r="X14" s="292"/>
      <c r="Y14" s="254"/>
      <c r="Z14" s="255">
        <v>1</v>
      </c>
      <c r="AA14" s="262"/>
      <c r="AB14" s="254"/>
      <c r="AC14" s="255">
        <v>2</v>
      </c>
      <c r="AD14" s="262"/>
      <c r="AE14" s="314"/>
      <c r="AF14" s="309">
        <v>1</v>
      </c>
      <c r="AG14" s="310"/>
      <c r="AH14" s="598">
        <f t="shared" si="0"/>
        <v>6</v>
      </c>
      <c r="AI14" s="600">
        <f t="shared" ref="AI14" si="9">SUM(D15+G15+J15+M15+P15+S15+V15+Y15+AB15+AE15)</f>
        <v>11</v>
      </c>
      <c r="AJ14" s="296" t="s">
        <v>239</v>
      </c>
      <c r="AK14" s="604">
        <f t="shared" ref="AK14" si="10">SUM(F15+I15+L15+O15+R15+U15+X15+AA15+AD15+AG15)</f>
        <v>20</v>
      </c>
      <c r="AL14" s="608">
        <v>9</v>
      </c>
    </row>
    <row r="15" spans="1:38" ht="12" customHeight="1" x14ac:dyDescent="0.2">
      <c r="A15" s="597">
        <v>6</v>
      </c>
      <c r="B15" s="266" t="s">
        <v>37</v>
      </c>
      <c r="C15" s="267" t="s">
        <v>225</v>
      </c>
      <c r="D15" s="306">
        <v>0</v>
      </c>
      <c r="E15" s="324"/>
      <c r="F15" s="278">
        <v>3</v>
      </c>
      <c r="G15" s="351">
        <v>0</v>
      </c>
      <c r="H15" s="352"/>
      <c r="I15" s="353">
        <v>3</v>
      </c>
      <c r="J15" s="271">
        <v>3</v>
      </c>
      <c r="K15" s="272"/>
      <c r="L15" s="279">
        <v>0</v>
      </c>
      <c r="M15" s="276">
        <v>0</v>
      </c>
      <c r="N15" s="277"/>
      <c r="O15" s="278">
        <v>3</v>
      </c>
      <c r="P15" s="355">
        <v>0</v>
      </c>
      <c r="Q15" s="277"/>
      <c r="R15" s="324">
        <v>3</v>
      </c>
      <c r="S15" s="285"/>
      <c r="T15" s="287"/>
      <c r="U15" s="287"/>
      <c r="V15" s="356" t="s">
        <v>10</v>
      </c>
      <c r="W15" s="295"/>
      <c r="X15" s="292">
        <v>3</v>
      </c>
      <c r="Y15" s="271">
        <v>2</v>
      </c>
      <c r="Z15" s="272"/>
      <c r="AA15" s="279">
        <v>2</v>
      </c>
      <c r="AB15" s="271">
        <v>3</v>
      </c>
      <c r="AC15" s="272"/>
      <c r="AD15" s="279">
        <v>1</v>
      </c>
      <c r="AE15" s="314">
        <v>2</v>
      </c>
      <c r="AF15" s="309"/>
      <c r="AG15" s="310">
        <v>2</v>
      </c>
      <c r="AH15" s="599"/>
      <c r="AI15" s="601"/>
      <c r="AJ15" s="300"/>
      <c r="AK15" s="605"/>
      <c r="AL15" s="609"/>
    </row>
    <row r="16" spans="1:38" ht="12" customHeight="1" x14ac:dyDescent="0.2">
      <c r="A16" s="610">
        <v>7</v>
      </c>
      <c r="B16" s="282" t="s">
        <v>21</v>
      </c>
      <c r="C16" s="339" t="s">
        <v>22</v>
      </c>
      <c r="D16" s="316"/>
      <c r="E16" s="264">
        <v>1</v>
      </c>
      <c r="F16" s="258"/>
      <c r="G16" s="257"/>
      <c r="H16" s="264">
        <v>1</v>
      </c>
      <c r="I16" s="258"/>
      <c r="J16" s="290"/>
      <c r="K16" s="295">
        <v>0</v>
      </c>
      <c r="L16" s="292"/>
      <c r="M16" s="259"/>
      <c r="N16" s="260">
        <v>0</v>
      </c>
      <c r="O16" s="261"/>
      <c r="P16" s="259"/>
      <c r="Q16" s="260">
        <v>0</v>
      </c>
      <c r="R16" s="261"/>
      <c r="S16" s="334"/>
      <c r="T16" s="256">
        <v>2</v>
      </c>
      <c r="U16" s="256"/>
      <c r="V16" s="302"/>
      <c r="W16" s="303"/>
      <c r="X16" s="304"/>
      <c r="Y16" s="254"/>
      <c r="Z16" s="255">
        <v>2</v>
      </c>
      <c r="AA16" s="262"/>
      <c r="AB16" s="257"/>
      <c r="AC16" s="264">
        <v>1</v>
      </c>
      <c r="AD16" s="258"/>
      <c r="AE16" s="259"/>
      <c r="AF16" s="260">
        <v>0</v>
      </c>
      <c r="AG16" s="261"/>
      <c r="AH16" s="598">
        <f t="shared" si="0"/>
        <v>7</v>
      </c>
      <c r="AI16" s="600">
        <f t="shared" ref="AI16" si="11">SUM(D17+G17+J17+M17+P17+S17+V17+Y17+AB17+AE17)</f>
        <v>13</v>
      </c>
      <c r="AJ16" s="305" t="s">
        <v>239</v>
      </c>
      <c r="AK16" s="604">
        <f t="shared" ref="AK16" si="12">SUM(F17+I17+L17+O17+R17+U17+X17+AA17+AD17+AG17)</f>
        <v>19</v>
      </c>
      <c r="AL16" s="614">
        <v>7</v>
      </c>
    </row>
    <row r="17" spans="1:234" ht="12" customHeight="1" x14ac:dyDescent="0.2">
      <c r="A17" s="611">
        <v>7</v>
      </c>
      <c r="B17" s="297" t="s">
        <v>21</v>
      </c>
      <c r="C17" s="267" t="s">
        <v>218</v>
      </c>
      <c r="D17" s="318">
        <v>2</v>
      </c>
      <c r="E17" s="281"/>
      <c r="F17" s="275">
        <v>2</v>
      </c>
      <c r="G17" s="298">
        <v>2</v>
      </c>
      <c r="H17" s="281"/>
      <c r="I17" s="275">
        <v>2</v>
      </c>
      <c r="J17" s="290">
        <v>0</v>
      </c>
      <c r="K17" s="295"/>
      <c r="L17" s="292">
        <v>3</v>
      </c>
      <c r="M17" s="276">
        <v>0</v>
      </c>
      <c r="N17" s="277"/>
      <c r="O17" s="278">
        <v>3</v>
      </c>
      <c r="P17" s="276">
        <v>0</v>
      </c>
      <c r="Q17" s="277"/>
      <c r="R17" s="278">
        <v>3</v>
      </c>
      <c r="S17" s="338">
        <v>3</v>
      </c>
      <c r="T17" s="273"/>
      <c r="U17" s="273">
        <v>1</v>
      </c>
      <c r="V17" s="307"/>
      <c r="W17" s="269"/>
      <c r="X17" s="270"/>
      <c r="Y17" s="271">
        <v>3</v>
      </c>
      <c r="Z17" s="272"/>
      <c r="AA17" s="279">
        <v>0</v>
      </c>
      <c r="AB17" s="298">
        <v>2</v>
      </c>
      <c r="AC17" s="281"/>
      <c r="AD17" s="275">
        <v>2</v>
      </c>
      <c r="AE17" s="276">
        <v>1</v>
      </c>
      <c r="AF17" s="277"/>
      <c r="AG17" s="278">
        <v>3</v>
      </c>
      <c r="AH17" s="599"/>
      <c r="AI17" s="601"/>
      <c r="AJ17" s="305"/>
      <c r="AK17" s="605"/>
      <c r="AL17" s="615"/>
    </row>
    <row r="18" spans="1:234" ht="12" customHeight="1" x14ac:dyDescent="0.2">
      <c r="A18" s="610">
        <v>8</v>
      </c>
      <c r="B18" s="322" t="s">
        <v>32</v>
      </c>
      <c r="C18" s="250" t="s">
        <v>241</v>
      </c>
      <c r="D18" s="259"/>
      <c r="E18" s="260">
        <v>0</v>
      </c>
      <c r="F18" s="261"/>
      <c r="G18" s="257"/>
      <c r="H18" s="264">
        <v>1</v>
      </c>
      <c r="I18" s="258"/>
      <c r="J18" s="259"/>
      <c r="K18" s="260">
        <v>0</v>
      </c>
      <c r="L18" s="261"/>
      <c r="M18" s="259"/>
      <c r="N18" s="260">
        <v>0</v>
      </c>
      <c r="O18" s="261"/>
      <c r="P18" s="259"/>
      <c r="Q18" s="323">
        <v>0</v>
      </c>
      <c r="R18" s="261"/>
      <c r="S18" s="257"/>
      <c r="T18" s="264">
        <v>1</v>
      </c>
      <c r="U18" s="258"/>
      <c r="V18" s="259"/>
      <c r="W18" s="260">
        <v>0</v>
      </c>
      <c r="X18" s="261"/>
      <c r="Y18" s="251"/>
      <c r="Z18" s="303"/>
      <c r="AA18" s="315"/>
      <c r="AB18" s="259"/>
      <c r="AC18" s="260">
        <v>0</v>
      </c>
      <c r="AD18" s="261"/>
      <c r="AE18" s="294"/>
      <c r="AF18" s="295">
        <v>0</v>
      </c>
      <c r="AG18" s="292"/>
      <c r="AH18" s="598">
        <f t="shared" si="0"/>
        <v>2</v>
      </c>
      <c r="AI18" s="600">
        <f t="shared" ref="AI18" si="13">SUM(D19+G19+J19+M19+P19+S19+V19+Y19+AB19+AE19)</f>
        <v>8</v>
      </c>
      <c r="AJ18" s="296" t="s">
        <v>239</v>
      </c>
      <c r="AK18" s="604">
        <f t="shared" ref="AK18" si="14">SUM(F19+I19+L19+O19+R19+U19+X19+AA19+AD19+AG19)</f>
        <v>25</v>
      </c>
      <c r="AL18" s="608">
        <v>10</v>
      </c>
    </row>
    <row r="19" spans="1:234" ht="12" customHeight="1" x14ac:dyDescent="0.2">
      <c r="A19" s="611">
        <v>8</v>
      </c>
      <c r="B19" s="322" t="s">
        <v>32</v>
      </c>
      <c r="C19" s="267" t="s">
        <v>65</v>
      </c>
      <c r="D19" s="276">
        <v>1</v>
      </c>
      <c r="E19" s="277"/>
      <c r="F19" s="278">
        <v>3</v>
      </c>
      <c r="G19" s="298">
        <v>2</v>
      </c>
      <c r="H19" s="281"/>
      <c r="I19" s="275">
        <v>2</v>
      </c>
      <c r="J19" s="276">
        <v>1</v>
      </c>
      <c r="K19" s="277"/>
      <c r="L19" s="278">
        <v>3</v>
      </c>
      <c r="M19" s="276">
        <v>0</v>
      </c>
      <c r="N19" s="277"/>
      <c r="O19" s="278">
        <v>3</v>
      </c>
      <c r="P19" s="276">
        <v>1</v>
      </c>
      <c r="Q19" s="324"/>
      <c r="R19" s="278">
        <v>3</v>
      </c>
      <c r="S19" s="298">
        <v>2</v>
      </c>
      <c r="T19" s="281"/>
      <c r="U19" s="275">
        <v>2</v>
      </c>
      <c r="V19" s="276">
        <v>0</v>
      </c>
      <c r="W19" s="277"/>
      <c r="X19" s="278">
        <v>3</v>
      </c>
      <c r="Y19" s="268"/>
      <c r="Z19" s="269"/>
      <c r="AA19" s="317"/>
      <c r="AB19" s="276">
        <v>1</v>
      </c>
      <c r="AC19" s="277"/>
      <c r="AD19" s="278">
        <v>3</v>
      </c>
      <c r="AE19" s="299">
        <v>0</v>
      </c>
      <c r="AF19" s="277"/>
      <c r="AG19" s="278">
        <v>3</v>
      </c>
      <c r="AH19" s="599"/>
      <c r="AI19" s="601"/>
      <c r="AJ19" s="300"/>
      <c r="AK19" s="605"/>
      <c r="AL19" s="609"/>
    </row>
    <row r="20" spans="1:234" ht="12" customHeight="1" x14ac:dyDescent="0.2">
      <c r="A20" s="610">
        <v>9</v>
      </c>
      <c r="B20" s="282" t="s">
        <v>21</v>
      </c>
      <c r="C20" s="327" t="s">
        <v>27</v>
      </c>
      <c r="D20" s="328"/>
      <c r="E20" s="264">
        <v>1</v>
      </c>
      <c r="F20" s="258"/>
      <c r="G20" s="314"/>
      <c r="H20" s="309">
        <v>1</v>
      </c>
      <c r="I20" s="310"/>
      <c r="J20" s="254"/>
      <c r="K20" s="255">
        <v>2</v>
      </c>
      <c r="L20" s="262"/>
      <c r="M20" s="257"/>
      <c r="N20" s="264">
        <v>1</v>
      </c>
      <c r="O20" s="258"/>
      <c r="P20" s="259"/>
      <c r="Q20" s="260">
        <v>0</v>
      </c>
      <c r="R20" s="261"/>
      <c r="S20" s="259"/>
      <c r="T20" s="260">
        <v>0</v>
      </c>
      <c r="U20" s="261"/>
      <c r="V20" s="257"/>
      <c r="W20" s="264">
        <v>1</v>
      </c>
      <c r="X20" s="258"/>
      <c r="Y20" s="254"/>
      <c r="Z20" s="255">
        <v>2</v>
      </c>
      <c r="AA20" s="262"/>
      <c r="AB20" s="329"/>
      <c r="AC20" s="330"/>
      <c r="AD20" s="330"/>
      <c r="AE20" s="254"/>
      <c r="AF20" s="255">
        <v>2</v>
      </c>
      <c r="AG20" s="262"/>
      <c r="AH20" s="598">
        <f t="shared" si="0"/>
        <v>10</v>
      </c>
      <c r="AI20" s="600">
        <f t="shared" ref="AI20" si="15">SUM(D21+G21+J21+M21+P21+S21+V21+Y21+AB21+AE21)</f>
        <v>19</v>
      </c>
      <c r="AJ20" s="296" t="s">
        <v>239</v>
      </c>
      <c r="AK20" s="604">
        <f t="shared" ref="AK20" si="16">SUM(F21+I21+L21+O21+R21+U21+X21+AA21+AD21+AG21)</f>
        <v>15</v>
      </c>
      <c r="AL20" s="608">
        <v>4</v>
      </c>
    </row>
    <row r="21" spans="1:234" ht="12" customHeight="1" x14ac:dyDescent="0.2">
      <c r="A21" s="611">
        <v>9</v>
      </c>
      <c r="B21" s="297" t="s">
        <v>21</v>
      </c>
      <c r="C21" s="331" t="s">
        <v>34</v>
      </c>
      <c r="D21" s="332">
        <v>2</v>
      </c>
      <c r="E21" s="281"/>
      <c r="F21" s="275">
        <v>2</v>
      </c>
      <c r="G21" s="332">
        <v>2</v>
      </c>
      <c r="H21" s="281"/>
      <c r="I21" s="275">
        <v>2</v>
      </c>
      <c r="J21" s="271">
        <v>3</v>
      </c>
      <c r="K21" s="272"/>
      <c r="L21" s="279">
        <v>0</v>
      </c>
      <c r="M21" s="298">
        <v>2</v>
      </c>
      <c r="N21" s="281"/>
      <c r="O21" s="275">
        <v>2</v>
      </c>
      <c r="P21" s="276">
        <v>1</v>
      </c>
      <c r="Q21" s="277"/>
      <c r="R21" s="278">
        <v>3</v>
      </c>
      <c r="S21" s="276">
        <v>1</v>
      </c>
      <c r="T21" s="277"/>
      <c r="U21" s="278">
        <v>3</v>
      </c>
      <c r="V21" s="298">
        <v>2</v>
      </c>
      <c r="W21" s="281"/>
      <c r="X21" s="275">
        <v>2</v>
      </c>
      <c r="Y21" s="271">
        <v>3</v>
      </c>
      <c r="Z21" s="272"/>
      <c r="AA21" s="279">
        <v>1</v>
      </c>
      <c r="AB21" s="329"/>
      <c r="AC21" s="330"/>
      <c r="AD21" s="330"/>
      <c r="AE21" s="271">
        <v>3</v>
      </c>
      <c r="AF21" s="272"/>
      <c r="AG21" s="279">
        <v>0</v>
      </c>
      <c r="AH21" s="599"/>
      <c r="AI21" s="601"/>
      <c r="AJ21" s="300"/>
      <c r="AK21" s="605"/>
      <c r="AL21" s="609"/>
    </row>
    <row r="22" spans="1:234" ht="12" customHeight="1" x14ac:dyDescent="0.2">
      <c r="A22" s="596">
        <v>10</v>
      </c>
      <c r="B22" s="322" t="s">
        <v>37</v>
      </c>
      <c r="C22" s="250" t="s">
        <v>245</v>
      </c>
      <c r="D22" s="301"/>
      <c r="E22" s="341">
        <v>0</v>
      </c>
      <c r="F22" s="261"/>
      <c r="G22" s="354"/>
      <c r="H22" s="260">
        <v>0</v>
      </c>
      <c r="I22" s="323"/>
      <c r="J22" s="328"/>
      <c r="K22" s="264">
        <v>1</v>
      </c>
      <c r="L22" s="258"/>
      <c r="M22" s="354"/>
      <c r="N22" s="260">
        <v>0</v>
      </c>
      <c r="O22" s="323"/>
      <c r="P22" s="259"/>
      <c r="Q22" s="260">
        <v>0</v>
      </c>
      <c r="R22" s="261"/>
      <c r="S22" s="263"/>
      <c r="T22" s="264">
        <v>1</v>
      </c>
      <c r="U22" s="265"/>
      <c r="V22" s="288"/>
      <c r="W22" s="283">
        <v>2</v>
      </c>
      <c r="X22" s="284"/>
      <c r="Y22" s="319"/>
      <c r="Z22" s="255">
        <v>2</v>
      </c>
      <c r="AA22" s="256"/>
      <c r="AB22" s="259"/>
      <c r="AC22" s="260">
        <v>0</v>
      </c>
      <c r="AD22" s="261"/>
      <c r="AE22" s="335"/>
      <c r="AF22" s="252"/>
      <c r="AG22" s="253"/>
      <c r="AH22" s="598">
        <f t="shared" si="0"/>
        <v>6</v>
      </c>
      <c r="AI22" s="600">
        <f t="shared" ref="AI22" si="17">SUM(D23+G23+J23+M23+P23+S23+V23+Y23+AB23+AE23)</f>
        <v>12</v>
      </c>
      <c r="AJ22" s="296" t="s">
        <v>239</v>
      </c>
      <c r="AK22" s="604">
        <f t="shared" ref="AK22" si="18">SUM(F23+I23+L23+O23+R23+U23+X23+AA23+AD23+AG23)</f>
        <v>20</v>
      </c>
      <c r="AL22" s="608">
        <v>8</v>
      </c>
    </row>
    <row r="23" spans="1:234" ht="12" customHeight="1" x14ac:dyDescent="0.2">
      <c r="A23" s="597">
        <v>10</v>
      </c>
      <c r="B23" s="336" t="s">
        <v>37</v>
      </c>
      <c r="C23" s="267" t="s">
        <v>246</v>
      </c>
      <c r="D23" s="324">
        <v>1</v>
      </c>
      <c r="E23" s="324"/>
      <c r="F23" s="278">
        <v>3</v>
      </c>
      <c r="G23" s="355">
        <v>1</v>
      </c>
      <c r="H23" s="277"/>
      <c r="I23" s="324">
        <v>3</v>
      </c>
      <c r="J23" s="332">
        <v>2</v>
      </c>
      <c r="K23" s="281"/>
      <c r="L23" s="275">
        <v>2</v>
      </c>
      <c r="M23" s="355">
        <v>0</v>
      </c>
      <c r="N23" s="277"/>
      <c r="O23" s="324">
        <v>3</v>
      </c>
      <c r="P23" s="276">
        <v>0</v>
      </c>
      <c r="Q23" s="277"/>
      <c r="R23" s="278">
        <v>3</v>
      </c>
      <c r="S23" s="280">
        <v>2</v>
      </c>
      <c r="T23" s="281"/>
      <c r="U23" s="274">
        <v>2</v>
      </c>
      <c r="V23" s="326">
        <v>3</v>
      </c>
      <c r="W23" s="272"/>
      <c r="X23" s="279">
        <v>1</v>
      </c>
      <c r="Y23" s="320">
        <v>3</v>
      </c>
      <c r="Z23" s="272"/>
      <c r="AA23" s="273">
        <v>0</v>
      </c>
      <c r="AB23" s="276">
        <v>0</v>
      </c>
      <c r="AC23" s="277"/>
      <c r="AD23" s="278">
        <v>3</v>
      </c>
      <c r="AE23" s="307"/>
      <c r="AF23" s="269"/>
      <c r="AG23" s="270"/>
      <c r="AH23" s="599"/>
      <c r="AI23" s="601"/>
      <c r="AJ23" s="300"/>
      <c r="AK23" s="605"/>
      <c r="AL23" s="609"/>
    </row>
    <row r="24" spans="1:234" customFormat="1" ht="14.1" customHeight="1" x14ac:dyDescent="0.25">
      <c r="A24" s="210"/>
      <c r="B24" s="210"/>
      <c r="C24" s="210"/>
      <c r="D24" s="210"/>
      <c r="E24" s="210"/>
      <c r="F24" s="210"/>
      <c r="G24" s="210"/>
      <c r="H24" s="210"/>
      <c r="I24" s="210"/>
      <c r="J24" s="210"/>
      <c r="K24" s="210"/>
      <c r="L24" s="210"/>
      <c r="M24" s="210"/>
      <c r="N24" s="210"/>
      <c r="O24" s="210"/>
      <c r="P24" s="210"/>
      <c r="Q24" s="210"/>
      <c r="R24" s="210"/>
      <c r="S24" s="210"/>
      <c r="T24" s="210"/>
      <c r="U24" s="210"/>
      <c r="V24" s="210"/>
      <c r="W24" s="210"/>
      <c r="X24" s="210"/>
      <c r="Y24" s="210"/>
      <c r="Z24" s="210"/>
      <c r="AA24" s="210"/>
      <c r="AB24" s="210"/>
      <c r="AC24" s="210"/>
      <c r="AD24" s="210"/>
      <c r="AE24" s="210"/>
      <c r="AF24" s="210"/>
      <c r="AG24" s="210"/>
      <c r="AH24" s="210"/>
      <c r="AI24" s="210"/>
      <c r="AJ24" s="210"/>
      <c r="AK24" s="210"/>
      <c r="AL24" s="210"/>
      <c r="AM24" s="240" t="s">
        <v>29</v>
      </c>
      <c r="AN24" s="211"/>
      <c r="AO24" s="211"/>
      <c r="AP24" s="211"/>
      <c r="AQ24" s="211"/>
      <c r="AR24" s="211"/>
      <c r="AS24" s="211"/>
      <c r="AT24" s="211"/>
      <c r="AU24" s="211"/>
      <c r="AV24" s="211"/>
      <c r="AW24" s="211"/>
      <c r="AX24" s="211"/>
      <c r="AY24" s="211"/>
      <c r="AZ24" s="211"/>
      <c r="BA24" s="211"/>
      <c r="BB24" s="211"/>
      <c r="BC24" s="211"/>
      <c r="BD24" s="211"/>
      <c r="BE24" s="211"/>
      <c r="BF24" s="211"/>
      <c r="BG24" s="211"/>
      <c r="BH24" s="211"/>
      <c r="BI24" s="211"/>
      <c r="BJ24" s="211"/>
      <c r="BK24" s="211"/>
      <c r="BL24" s="211"/>
      <c r="BM24" s="211"/>
      <c r="BN24" s="211"/>
      <c r="BO24" s="211"/>
      <c r="BP24" s="211"/>
      <c r="BQ24" s="211"/>
      <c r="BR24" s="211"/>
      <c r="BS24" s="211"/>
      <c r="BT24" s="211"/>
      <c r="BU24" s="211"/>
      <c r="BV24" s="211"/>
      <c r="BW24" s="211"/>
      <c r="BX24" s="211"/>
      <c r="BY24" s="211"/>
      <c r="BZ24" s="211"/>
      <c r="CA24" s="211"/>
      <c r="CB24" s="211"/>
      <c r="CC24" s="211"/>
      <c r="CD24" s="211"/>
      <c r="CE24" s="211"/>
      <c r="CF24" s="211"/>
      <c r="CG24" s="211"/>
      <c r="CH24" s="211"/>
      <c r="CI24" s="211"/>
      <c r="CJ24" s="211"/>
      <c r="CK24" s="211"/>
      <c r="CL24" s="211"/>
      <c r="CM24" s="211"/>
      <c r="CN24" s="211"/>
      <c r="CO24" s="211"/>
      <c r="CP24" s="211"/>
      <c r="CQ24" s="211"/>
      <c r="CR24" s="211"/>
      <c r="CS24" s="211"/>
      <c r="CT24" s="211"/>
      <c r="CU24" s="211"/>
      <c r="CV24" s="211"/>
      <c r="CW24" s="211"/>
      <c r="CX24" s="211"/>
      <c r="CY24" s="211"/>
      <c r="CZ24" s="211"/>
      <c r="DA24" s="211"/>
      <c r="DB24" s="211"/>
      <c r="DC24" s="211"/>
      <c r="DD24" s="211"/>
      <c r="DE24" s="211"/>
      <c r="DF24" s="211"/>
      <c r="DG24" s="211"/>
      <c r="DH24" s="211"/>
      <c r="DI24" s="211"/>
      <c r="DJ24" s="211"/>
      <c r="DK24" s="211"/>
      <c r="DL24" s="211"/>
      <c r="DM24" s="211"/>
      <c r="DN24" s="211"/>
      <c r="DO24" s="211"/>
      <c r="DP24" s="211"/>
      <c r="DQ24" s="211"/>
      <c r="DR24" s="211"/>
      <c r="DS24" s="211"/>
      <c r="DT24" s="211"/>
      <c r="DU24" s="211"/>
      <c r="DV24" s="211"/>
      <c r="DW24" s="211"/>
      <c r="DX24" s="211"/>
      <c r="DY24" s="211"/>
      <c r="DZ24" s="211"/>
      <c r="EA24" s="211"/>
      <c r="EB24" s="211"/>
      <c r="EC24" s="211"/>
      <c r="ED24" s="211"/>
      <c r="EE24" s="211"/>
      <c r="EF24" s="211"/>
      <c r="EG24" s="211"/>
      <c r="EH24" s="211"/>
      <c r="EI24" s="211"/>
      <c r="EJ24" s="211"/>
      <c r="EK24" s="211"/>
      <c r="EL24" s="211"/>
      <c r="EM24" s="211"/>
      <c r="EN24" s="211"/>
      <c r="EO24" s="211"/>
      <c r="EP24" s="211"/>
      <c r="EQ24" s="211"/>
      <c r="ER24" s="211"/>
      <c r="ES24" s="211"/>
      <c r="ET24" s="211"/>
      <c r="EU24" s="211"/>
      <c r="EV24" s="211"/>
      <c r="EW24" s="211"/>
      <c r="EX24" s="211"/>
      <c r="EY24" s="211"/>
      <c r="EZ24" s="211"/>
      <c r="FA24" s="211"/>
      <c r="FB24" s="211"/>
      <c r="FC24" s="211"/>
      <c r="FD24" s="211"/>
      <c r="FE24" s="211"/>
      <c r="FF24" s="211"/>
      <c r="FG24" s="211"/>
      <c r="FH24" s="211"/>
      <c r="FI24" s="211"/>
      <c r="FJ24" s="211"/>
      <c r="FK24" s="211"/>
      <c r="FL24" s="212"/>
      <c r="FM24" s="212"/>
      <c r="FN24" s="212"/>
      <c r="FO24" s="212"/>
      <c r="FP24" s="212"/>
      <c r="FQ24" s="212"/>
      <c r="FR24" s="212"/>
      <c r="FS24" s="212"/>
      <c r="FT24" s="212"/>
      <c r="FU24" s="212"/>
      <c r="FV24" s="212"/>
      <c r="FW24" s="212"/>
      <c r="FX24" s="212"/>
      <c r="FY24" s="212"/>
      <c r="FZ24" s="212"/>
      <c r="GA24" s="212"/>
      <c r="GB24" s="212"/>
      <c r="GC24" s="212"/>
      <c r="GD24" s="212"/>
      <c r="GE24" s="212"/>
      <c r="GF24" s="212"/>
      <c r="GG24" s="212"/>
      <c r="GH24" s="212"/>
      <c r="GI24" s="212"/>
      <c r="GJ24" s="212"/>
      <c r="GK24" s="212"/>
      <c r="GL24" s="212"/>
      <c r="GM24" s="212"/>
      <c r="GN24" s="212"/>
      <c r="GO24" s="212"/>
      <c r="GP24" s="212"/>
      <c r="GQ24" s="212"/>
      <c r="GR24" s="212"/>
      <c r="GS24" s="212"/>
      <c r="GT24" s="212"/>
      <c r="GU24" s="212"/>
      <c r="GV24" s="212"/>
      <c r="GW24" s="212"/>
      <c r="GX24" s="212"/>
      <c r="GY24" s="212"/>
      <c r="GZ24" s="212"/>
      <c r="HA24" s="212"/>
      <c r="HB24" s="212"/>
      <c r="HC24" s="212"/>
      <c r="HD24" s="212"/>
      <c r="HE24" s="212"/>
      <c r="HF24" s="212"/>
      <c r="HG24" s="212"/>
      <c r="HH24" s="212"/>
      <c r="HI24" s="212"/>
      <c r="HJ24" s="212"/>
      <c r="HK24" s="212"/>
      <c r="HL24" s="212"/>
      <c r="HM24" s="212"/>
      <c r="HN24" s="212"/>
      <c r="HO24" s="212"/>
      <c r="HP24" s="212"/>
      <c r="HQ24" s="212"/>
      <c r="HR24" s="212"/>
      <c r="HS24" s="212"/>
      <c r="HT24" s="212"/>
      <c r="HU24" s="212"/>
      <c r="HV24" s="212"/>
      <c r="HW24" s="212"/>
      <c r="HX24" s="212"/>
      <c r="HY24" s="212"/>
      <c r="HZ24" s="212"/>
    </row>
    <row r="25" spans="1:234" customFormat="1" ht="14.1" customHeight="1" x14ac:dyDescent="0.25">
      <c r="A25" s="358"/>
      <c r="B25" s="359"/>
      <c r="C25" s="359"/>
      <c r="D25" s="359"/>
      <c r="E25" s="359"/>
      <c r="F25" s="359"/>
      <c r="G25" s="359"/>
      <c r="H25" s="360"/>
      <c r="I25" s="361"/>
      <c r="J25" s="362"/>
      <c r="K25" s="360"/>
      <c r="L25" s="361"/>
      <c r="M25" s="362"/>
      <c r="N25" s="360"/>
      <c r="O25" s="361"/>
      <c r="P25" s="362"/>
      <c r="Q25" s="360"/>
      <c r="R25" s="361"/>
      <c r="S25" s="362"/>
      <c r="T25" s="360"/>
      <c r="U25" s="361"/>
      <c r="V25" s="360"/>
      <c r="W25" s="360"/>
      <c r="X25" s="361"/>
      <c r="Y25" s="362"/>
      <c r="Z25" s="360"/>
      <c r="AA25" s="361"/>
      <c r="AB25" s="361"/>
      <c r="AC25" s="361"/>
      <c r="AD25" s="361"/>
      <c r="AE25" s="361"/>
      <c r="AF25" s="361"/>
      <c r="AG25" s="359"/>
      <c r="AH25" s="361"/>
      <c r="AI25" s="361"/>
      <c r="AJ25" s="361"/>
      <c r="AK25" s="361"/>
      <c r="AL25" s="361"/>
      <c r="AM25" s="240"/>
      <c r="AN25" s="211"/>
      <c r="AO25" s="211"/>
      <c r="AP25" s="211"/>
      <c r="AQ25" s="211"/>
      <c r="AR25" s="211"/>
      <c r="AS25" s="211"/>
      <c r="AT25" s="211"/>
      <c r="AU25" s="211"/>
      <c r="AV25" s="211"/>
      <c r="AW25" s="211"/>
      <c r="AX25" s="211"/>
      <c r="AY25" s="211"/>
      <c r="AZ25" s="211"/>
      <c r="BA25" s="211"/>
      <c r="BB25" s="211"/>
      <c r="BC25" s="211"/>
      <c r="BD25" s="211"/>
      <c r="BE25" s="211"/>
      <c r="BF25" s="211"/>
      <c r="BG25" s="211"/>
      <c r="BH25" s="211"/>
      <c r="BI25" s="211"/>
      <c r="BJ25" s="211"/>
      <c r="BK25" s="211"/>
      <c r="BL25" s="211"/>
      <c r="BM25" s="211"/>
      <c r="BN25" s="211"/>
      <c r="BO25" s="211"/>
      <c r="BP25" s="211"/>
      <c r="BQ25" s="211"/>
      <c r="BR25" s="211"/>
      <c r="BS25" s="211"/>
      <c r="BT25" s="211"/>
      <c r="BU25" s="211"/>
      <c r="BV25" s="211"/>
      <c r="BW25" s="211"/>
      <c r="BX25" s="211"/>
      <c r="BY25" s="211"/>
      <c r="BZ25" s="211"/>
      <c r="CA25" s="211"/>
      <c r="CB25" s="211"/>
      <c r="CC25" s="211"/>
      <c r="CD25" s="211"/>
      <c r="CE25" s="211"/>
      <c r="CF25" s="211"/>
      <c r="CG25" s="211"/>
      <c r="CH25" s="211"/>
      <c r="CI25" s="211"/>
      <c r="CJ25" s="211"/>
      <c r="CK25" s="211"/>
      <c r="CL25" s="211"/>
      <c r="CM25" s="211"/>
      <c r="CN25" s="211"/>
      <c r="CO25" s="211"/>
      <c r="CP25" s="211"/>
      <c r="CQ25" s="211"/>
      <c r="CR25" s="211"/>
      <c r="CS25" s="211"/>
      <c r="CT25" s="211"/>
      <c r="CU25" s="211"/>
      <c r="CV25" s="211"/>
      <c r="CW25" s="211"/>
      <c r="CX25" s="211"/>
      <c r="CY25" s="211"/>
      <c r="CZ25" s="211"/>
      <c r="DA25" s="211"/>
      <c r="DB25" s="211"/>
      <c r="DC25" s="211"/>
      <c r="DD25" s="211"/>
      <c r="DE25" s="211"/>
      <c r="DF25" s="211"/>
      <c r="DG25" s="211"/>
      <c r="DH25" s="211"/>
      <c r="DI25" s="211"/>
      <c r="DJ25" s="211"/>
      <c r="DK25" s="211"/>
      <c r="DL25" s="211"/>
      <c r="DM25" s="211"/>
      <c r="DN25" s="211"/>
      <c r="DO25" s="211"/>
      <c r="DP25" s="211"/>
      <c r="DQ25" s="211"/>
      <c r="DR25" s="211"/>
      <c r="DS25" s="211"/>
      <c r="DT25" s="211"/>
      <c r="DU25" s="211"/>
      <c r="DV25" s="211"/>
      <c r="DW25" s="211"/>
      <c r="DX25" s="211"/>
      <c r="DY25" s="211"/>
      <c r="DZ25" s="211"/>
      <c r="EA25" s="211"/>
      <c r="EB25" s="211"/>
      <c r="EC25" s="211"/>
      <c r="ED25" s="211"/>
      <c r="EE25" s="211"/>
      <c r="EF25" s="211"/>
      <c r="EG25" s="211"/>
      <c r="EH25" s="211"/>
      <c r="EI25" s="211"/>
      <c r="EJ25" s="211"/>
      <c r="EK25" s="211"/>
      <c r="EL25" s="211"/>
      <c r="EM25" s="211"/>
      <c r="EN25" s="211"/>
      <c r="EO25" s="211"/>
      <c r="EP25" s="211"/>
      <c r="EQ25" s="211"/>
      <c r="ER25" s="211"/>
      <c r="ES25" s="211"/>
      <c r="ET25" s="211"/>
      <c r="EU25" s="211"/>
      <c r="EV25" s="211"/>
      <c r="EW25" s="211"/>
      <c r="EX25" s="211"/>
      <c r="EY25" s="211"/>
      <c r="EZ25" s="211"/>
      <c r="FA25" s="211"/>
      <c r="FB25" s="211"/>
      <c r="FC25" s="211"/>
      <c r="FD25" s="211"/>
      <c r="FE25" s="211"/>
      <c r="FF25" s="211"/>
      <c r="FG25" s="211"/>
      <c r="FH25" s="211"/>
      <c r="FI25" s="211"/>
      <c r="FJ25" s="211"/>
      <c r="FK25" s="211"/>
      <c r="FL25" s="212"/>
      <c r="FM25" s="212"/>
      <c r="FN25" s="212"/>
      <c r="FO25" s="212"/>
      <c r="FP25" s="212"/>
      <c r="FQ25" s="212"/>
      <c r="FR25" s="212"/>
      <c r="FS25" s="212"/>
      <c r="FT25" s="212"/>
      <c r="FU25" s="212"/>
      <c r="FV25" s="212"/>
      <c r="FW25" s="212"/>
      <c r="FX25" s="212"/>
      <c r="FY25" s="212"/>
      <c r="FZ25" s="212"/>
      <c r="GA25" s="212"/>
      <c r="GB25" s="212"/>
      <c r="GC25" s="212"/>
      <c r="GD25" s="212"/>
      <c r="GE25" s="212"/>
      <c r="GF25" s="212"/>
      <c r="GG25" s="212"/>
      <c r="GH25" s="212"/>
      <c r="GI25" s="212"/>
      <c r="GJ25" s="212"/>
      <c r="GK25" s="212"/>
      <c r="GL25" s="212"/>
      <c r="GM25" s="212"/>
      <c r="GN25" s="212"/>
      <c r="GO25" s="212"/>
      <c r="GP25" s="212"/>
      <c r="GQ25" s="212"/>
      <c r="GR25" s="212"/>
      <c r="GS25" s="212"/>
      <c r="GT25" s="212"/>
      <c r="GU25" s="212"/>
      <c r="GV25" s="212"/>
      <c r="GW25" s="212"/>
      <c r="GX25" s="212"/>
      <c r="GY25" s="212"/>
      <c r="GZ25" s="212"/>
      <c r="HA25" s="212"/>
      <c r="HB25" s="212"/>
      <c r="HC25" s="212"/>
      <c r="HD25" s="212"/>
      <c r="HE25" s="212"/>
      <c r="HF25" s="212"/>
      <c r="HG25" s="212"/>
      <c r="HH25" s="212"/>
      <c r="HI25" s="212"/>
      <c r="HJ25" s="212"/>
      <c r="HK25" s="212"/>
      <c r="HL25" s="212"/>
      <c r="HM25" s="212"/>
      <c r="HN25" s="212"/>
      <c r="HO25" s="212"/>
      <c r="HP25" s="212"/>
      <c r="HQ25" s="212"/>
      <c r="HR25" s="212"/>
      <c r="HS25" s="212"/>
      <c r="HT25" s="212"/>
      <c r="HU25" s="212"/>
      <c r="HV25" s="212"/>
      <c r="HW25" s="212"/>
      <c r="HX25" s="212"/>
      <c r="HY25" s="212"/>
      <c r="HZ25" s="212"/>
    </row>
    <row r="26" spans="1:234" customFormat="1" ht="14.1" customHeight="1" x14ac:dyDescent="0.25">
      <c r="A26" s="358"/>
      <c r="B26" s="359"/>
      <c r="C26" s="359"/>
      <c r="D26" s="359"/>
      <c r="E26" s="359"/>
      <c r="F26" s="359"/>
      <c r="G26" s="359"/>
      <c r="H26" s="360"/>
      <c r="I26" s="359"/>
      <c r="J26" s="362"/>
      <c r="K26" s="360"/>
      <c r="L26" s="361"/>
      <c r="M26" s="362"/>
      <c r="N26" s="360"/>
      <c r="O26" s="361"/>
      <c r="P26" s="362"/>
      <c r="Q26" s="360"/>
      <c r="R26" s="361"/>
      <c r="S26" s="362"/>
      <c r="T26" s="360"/>
      <c r="U26" s="361"/>
      <c r="V26" s="362"/>
      <c r="W26" s="360"/>
      <c r="X26" s="361"/>
      <c r="Y26" s="362"/>
      <c r="Z26" s="362"/>
      <c r="AA26" s="361"/>
      <c r="AB26" s="361"/>
      <c r="AC26" s="361"/>
      <c r="AD26" s="361"/>
      <c r="AE26" s="361"/>
      <c r="AF26" s="361"/>
      <c r="AG26" s="359"/>
      <c r="AH26" s="361"/>
      <c r="AI26" s="361"/>
      <c r="AJ26" s="361"/>
      <c r="AK26" s="361"/>
      <c r="AL26" s="361"/>
      <c r="AM26" s="240" t="s">
        <v>29</v>
      </c>
      <c r="AN26" s="211"/>
      <c r="AO26" s="211"/>
      <c r="AP26" s="211"/>
      <c r="AQ26" s="211"/>
      <c r="AR26" s="211"/>
      <c r="AS26" s="211"/>
      <c r="AT26" s="211"/>
      <c r="AU26" s="211"/>
      <c r="AV26" s="211"/>
      <c r="AW26" s="211"/>
      <c r="AX26" s="211"/>
      <c r="AY26" s="211"/>
      <c r="AZ26" s="211"/>
      <c r="BA26" s="211"/>
      <c r="BB26" s="211"/>
      <c r="BC26" s="211"/>
      <c r="BD26" s="211"/>
      <c r="BE26" s="211"/>
      <c r="BF26" s="211"/>
      <c r="BG26" s="211"/>
      <c r="BH26" s="211"/>
      <c r="BI26" s="211"/>
      <c r="BJ26" s="211"/>
      <c r="BK26" s="211"/>
      <c r="BL26" s="211"/>
      <c r="BM26" s="211"/>
      <c r="BN26" s="211"/>
      <c r="BO26" s="211"/>
      <c r="BP26" s="211"/>
      <c r="BQ26" s="211"/>
      <c r="BR26" s="211"/>
      <c r="BS26" s="211"/>
      <c r="BT26" s="211"/>
      <c r="BU26" s="211"/>
      <c r="BV26" s="211"/>
      <c r="BW26" s="211"/>
      <c r="BX26" s="211"/>
      <c r="BY26" s="211"/>
      <c r="BZ26" s="211"/>
      <c r="CA26" s="211"/>
      <c r="CB26" s="211"/>
      <c r="CC26" s="211"/>
      <c r="CD26" s="211"/>
      <c r="CE26" s="211"/>
      <c r="CF26" s="211"/>
      <c r="CG26" s="211"/>
      <c r="CH26" s="211"/>
      <c r="CI26" s="211"/>
      <c r="CJ26" s="211"/>
      <c r="CK26" s="211"/>
      <c r="CL26" s="211"/>
      <c r="CM26" s="211"/>
      <c r="CN26" s="211"/>
      <c r="CO26" s="211"/>
      <c r="CP26" s="211"/>
      <c r="CQ26" s="211"/>
      <c r="CR26" s="211"/>
      <c r="CS26" s="211"/>
      <c r="CT26" s="211"/>
      <c r="CU26" s="211"/>
      <c r="CV26" s="211"/>
      <c r="CW26" s="211"/>
      <c r="CX26" s="211"/>
      <c r="CY26" s="211"/>
      <c r="CZ26" s="211"/>
      <c r="DA26" s="211"/>
      <c r="DB26" s="211"/>
      <c r="DC26" s="211"/>
      <c r="DD26" s="211"/>
      <c r="DE26" s="211"/>
      <c r="DF26" s="211"/>
      <c r="DG26" s="211"/>
      <c r="DH26" s="211"/>
      <c r="DI26" s="211"/>
      <c r="DJ26" s="211"/>
      <c r="DK26" s="211"/>
      <c r="DL26" s="211"/>
      <c r="DM26" s="211"/>
      <c r="DN26" s="211"/>
      <c r="DO26" s="211"/>
      <c r="DP26" s="211"/>
      <c r="DQ26" s="211"/>
      <c r="DR26" s="211"/>
      <c r="DS26" s="211"/>
      <c r="DT26" s="211"/>
      <c r="DU26" s="211"/>
      <c r="DV26" s="211"/>
      <c r="DW26" s="211"/>
      <c r="DX26" s="211"/>
      <c r="DY26" s="211"/>
      <c r="DZ26" s="211"/>
      <c r="EA26" s="211"/>
      <c r="EB26" s="211"/>
      <c r="EC26" s="211"/>
      <c r="ED26" s="211"/>
      <c r="EE26" s="211"/>
      <c r="EF26" s="211"/>
      <c r="EG26" s="211"/>
      <c r="EH26" s="211"/>
      <c r="EI26" s="211"/>
      <c r="EJ26" s="211"/>
      <c r="EK26" s="211"/>
      <c r="EL26" s="211"/>
      <c r="EM26" s="211"/>
      <c r="EN26" s="211"/>
      <c r="EO26" s="211"/>
      <c r="EP26" s="211"/>
      <c r="EQ26" s="211"/>
      <c r="ER26" s="211"/>
      <c r="ES26" s="211"/>
      <c r="ET26" s="211"/>
      <c r="EU26" s="211"/>
      <c r="EV26" s="211"/>
      <c r="EW26" s="211"/>
      <c r="EX26" s="211"/>
      <c r="EY26" s="211"/>
      <c r="EZ26" s="211"/>
      <c r="FA26" s="211"/>
      <c r="FB26" s="211"/>
      <c r="FC26" s="211"/>
      <c r="FD26" s="211"/>
      <c r="FE26" s="211"/>
      <c r="FF26" s="211"/>
      <c r="FG26" s="211"/>
      <c r="FH26" s="211"/>
      <c r="FI26" s="211"/>
      <c r="FJ26" s="211"/>
      <c r="FK26" s="211"/>
      <c r="FL26" s="212"/>
      <c r="FM26" s="212"/>
      <c r="FN26" s="212"/>
      <c r="FO26" s="212"/>
      <c r="FP26" s="212"/>
      <c r="FQ26" s="212"/>
      <c r="FR26" s="212"/>
      <c r="FS26" s="212"/>
      <c r="FT26" s="212"/>
      <c r="FU26" s="212"/>
      <c r="FV26" s="212"/>
      <c r="FW26" s="212"/>
      <c r="FX26" s="212"/>
      <c r="FY26" s="212"/>
      <c r="FZ26" s="212"/>
      <c r="GA26" s="212"/>
      <c r="GB26" s="212"/>
      <c r="GC26" s="212"/>
      <c r="GD26" s="212"/>
      <c r="GE26" s="212"/>
      <c r="GF26" s="212"/>
      <c r="GG26" s="212"/>
      <c r="GH26" s="212"/>
      <c r="GI26" s="212"/>
      <c r="GJ26" s="212"/>
      <c r="GK26" s="212"/>
      <c r="GL26" s="212"/>
      <c r="GM26" s="212"/>
      <c r="GN26" s="212"/>
      <c r="GO26" s="212"/>
      <c r="GP26" s="212"/>
      <c r="GQ26" s="212"/>
      <c r="GR26" s="212"/>
      <c r="GS26" s="212"/>
      <c r="GT26" s="212"/>
      <c r="GU26" s="212"/>
      <c r="GV26" s="212"/>
      <c r="GW26" s="212"/>
      <c r="GX26" s="212"/>
      <c r="GY26" s="212"/>
      <c r="GZ26" s="212"/>
      <c r="HA26" s="212"/>
      <c r="HB26" s="212"/>
      <c r="HC26" s="212"/>
      <c r="HD26" s="212"/>
      <c r="HE26" s="212"/>
      <c r="HF26" s="212"/>
      <c r="HG26" s="212"/>
      <c r="HH26" s="212"/>
      <c r="HI26" s="212"/>
      <c r="HJ26" s="212"/>
      <c r="HK26" s="212"/>
      <c r="HL26" s="212"/>
      <c r="HM26" s="212"/>
      <c r="HN26" s="212"/>
      <c r="HO26" s="212"/>
      <c r="HP26" s="212"/>
      <c r="HQ26" s="212"/>
      <c r="HR26" s="212"/>
      <c r="HS26" s="212"/>
      <c r="HT26" s="212"/>
      <c r="HU26" s="212"/>
      <c r="HV26" s="212"/>
      <c r="HW26" s="212"/>
      <c r="HX26" s="212"/>
      <c r="HY26" s="212"/>
      <c r="HZ26" s="212"/>
    </row>
    <row r="27" spans="1:234" customFormat="1" ht="14.1" customHeight="1" x14ac:dyDescent="0.25">
      <c r="A27" s="358"/>
      <c r="B27" s="359"/>
      <c r="C27" s="359"/>
      <c r="D27" s="359"/>
      <c r="E27" s="359"/>
      <c r="F27" s="359"/>
      <c r="G27" s="359"/>
      <c r="H27" s="360"/>
      <c r="I27" s="361"/>
      <c r="J27" s="362"/>
      <c r="K27" s="360"/>
      <c r="L27" s="361"/>
      <c r="M27" s="362"/>
      <c r="N27" s="360"/>
      <c r="O27" s="361"/>
      <c r="P27" s="362"/>
      <c r="Q27" s="360"/>
      <c r="R27" s="361"/>
      <c r="S27" s="362"/>
      <c r="T27" s="360"/>
      <c r="U27" s="361"/>
      <c r="V27" s="362"/>
      <c r="W27" s="360"/>
      <c r="X27" s="361"/>
      <c r="Y27" s="362"/>
      <c r="Z27" s="362"/>
      <c r="AA27" s="361"/>
      <c r="AB27" s="361"/>
      <c r="AC27" s="361"/>
      <c r="AD27" s="361"/>
      <c r="AE27" s="361"/>
      <c r="AF27" s="361"/>
      <c r="AG27" s="359"/>
      <c r="AH27" s="361"/>
      <c r="AI27" s="361"/>
      <c r="AJ27" s="361"/>
      <c r="AK27" s="361"/>
      <c r="AL27" s="361"/>
      <c r="AM27" s="240"/>
      <c r="AN27" s="211"/>
      <c r="AO27" s="211"/>
      <c r="AP27" s="211"/>
      <c r="AQ27" s="211"/>
      <c r="AR27" s="211"/>
      <c r="AS27" s="211"/>
      <c r="AT27" s="211"/>
      <c r="AU27" s="211"/>
      <c r="AV27" s="211"/>
      <c r="AW27" s="211"/>
      <c r="AX27" s="211"/>
      <c r="AY27" s="211"/>
      <c r="AZ27" s="211"/>
      <c r="BA27" s="211"/>
      <c r="BB27" s="211"/>
      <c r="BC27" s="211"/>
      <c r="BD27" s="211"/>
      <c r="BE27" s="211"/>
      <c r="BF27" s="211"/>
      <c r="BG27" s="211"/>
      <c r="BH27" s="211"/>
      <c r="BI27" s="211"/>
      <c r="BJ27" s="211"/>
      <c r="BK27" s="211"/>
      <c r="BL27" s="211"/>
      <c r="BM27" s="211"/>
      <c r="BN27" s="211"/>
      <c r="BO27" s="211"/>
      <c r="BP27" s="211"/>
      <c r="BQ27" s="211"/>
      <c r="BR27" s="211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  <c r="CF27" s="211"/>
      <c r="CG27" s="211"/>
      <c r="CH27" s="211"/>
      <c r="CI27" s="211"/>
      <c r="CJ27" s="211"/>
      <c r="CK27" s="211"/>
      <c r="CL27" s="211"/>
      <c r="CM27" s="211"/>
      <c r="CN27" s="211"/>
      <c r="CO27" s="211"/>
      <c r="CP27" s="211"/>
      <c r="CQ27" s="211"/>
      <c r="CR27" s="211"/>
      <c r="CS27" s="211"/>
      <c r="CT27" s="211"/>
      <c r="CU27" s="211"/>
      <c r="CV27" s="211"/>
      <c r="CW27" s="211"/>
      <c r="CX27" s="211"/>
      <c r="CY27" s="211"/>
      <c r="CZ27" s="211"/>
      <c r="DA27" s="211"/>
      <c r="DB27" s="211"/>
      <c r="DC27" s="211"/>
      <c r="DD27" s="211"/>
      <c r="DE27" s="211"/>
      <c r="DF27" s="211"/>
      <c r="DG27" s="211"/>
      <c r="DH27" s="211"/>
      <c r="DI27" s="211"/>
      <c r="DJ27" s="211"/>
      <c r="DK27" s="211"/>
      <c r="DL27" s="211"/>
      <c r="DM27" s="211"/>
      <c r="DN27" s="211"/>
      <c r="DO27" s="211"/>
      <c r="DP27" s="211"/>
      <c r="DQ27" s="211"/>
      <c r="DR27" s="211"/>
      <c r="DS27" s="211"/>
      <c r="DT27" s="211"/>
      <c r="DU27" s="211"/>
      <c r="DV27" s="211"/>
      <c r="DW27" s="211"/>
      <c r="DX27" s="211"/>
      <c r="DY27" s="211"/>
      <c r="DZ27" s="211"/>
      <c r="EA27" s="211"/>
      <c r="EB27" s="211"/>
      <c r="EC27" s="211"/>
      <c r="ED27" s="211"/>
      <c r="EE27" s="211"/>
      <c r="EF27" s="211"/>
      <c r="EG27" s="211"/>
      <c r="EH27" s="211"/>
      <c r="EI27" s="211"/>
      <c r="EJ27" s="211"/>
      <c r="EK27" s="211"/>
      <c r="EL27" s="211"/>
      <c r="EM27" s="211"/>
      <c r="EN27" s="211"/>
      <c r="EO27" s="211"/>
      <c r="EP27" s="211"/>
      <c r="EQ27" s="211"/>
      <c r="ER27" s="211"/>
      <c r="ES27" s="211"/>
      <c r="ET27" s="211"/>
      <c r="EU27" s="211"/>
      <c r="EV27" s="211"/>
      <c r="EW27" s="211"/>
      <c r="EX27" s="211"/>
      <c r="EY27" s="211"/>
      <c r="EZ27" s="211"/>
      <c r="FA27" s="211"/>
      <c r="FB27" s="211"/>
      <c r="FC27" s="211"/>
      <c r="FD27" s="211"/>
      <c r="FE27" s="211"/>
      <c r="FF27" s="211"/>
      <c r="FG27" s="211"/>
      <c r="FH27" s="211"/>
      <c r="FI27" s="211"/>
      <c r="FJ27" s="211"/>
      <c r="FK27" s="211"/>
      <c r="FL27" s="212"/>
      <c r="FM27" s="212"/>
      <c r="FN27" s="212"/>
      <c r="FO27" s="212"/>
      <c r="FP27" s="212"/>
      <c r="FQ27" s="212"/>
      <c r="FR27" s="212"/>
      <c r="FS27" s="212"/>
      <c r="FT27" s="212"/>
      <c r="FU27" s="212"/>
      <c r="FV27" s="212"/>
      <c r="FW27" s="212"/>
      <c r="FX27" s="212"/>
      <c r="FY27" s="212"/>
      <c r="FZ27" s="212"/>
      <c r="GA27" s="212"/>
      <c r="GB27" s="212"/>
      <c r="GC27" s="212"/>
      <c r="GD27" s="212"/>
      <c r="GE27" s="212"/>
      <c r="GF27" s="212"/>
      <c r="GG27" s="212"/>
      <c r="GH27" s="212"/>
      <c r="GI27" s="212"/>
      <c r="GJ27" s="212"/>
      <c r="GK27" s="212"/>
      <c r="GL27" s="212"/>
      <c r="GM27" s="212"/>
      <c r="GN27" s="212"/>
      <c r="GO27" s="212"/>
      <c r="GP27" s="212"/>
      <c r="GQ27" s="212"/>
      <c r="GR27" s="212"/>
      <c r="GS27" s="212"/>
      <c r="GT27" s="212"/>
      <c r="GU27" s="212"/>
      <c r="GV27" s="212"/>
      <c r="GW27" s="212"/>
      <c r="GX27" s="212"/>
      <c r="GY27" s="212"/>
      <c r="GZ27" s="212"/>
      <c r="HA27" s="212"/>
      <c r="HB27" s="212"/>
      <c r="HC27" s="212"/>
      <c r="HD27" s="212"/>
      <c r="HE27" s="212"/>
      <c r="HF27" s="212"/>
      <c r="HG27" s="212"/>
      <c r="HH27" s="212"/>
      <c r="HI27" s="212"/>
      <c r="HJ27" s="212"/>
      <c r="HK27" s="212"/>
      <c r="HL27" s="212"/>
      <c r="HM27" s="212"/>
      <c r="HN27" s="212"/>
      <c r="HO27" s="212"/>
      <c r="HP27" s="212"/>
      <c r="HQ27" s="212"/>
      <c r="HR27" s="212"/>
      <c r="HS27" s="212"/>
      <c r="HT27" s="212"/>
      <c r="HU27" s="212"/>
      <c r="HV27" s="212"/>
      <c r="HW27" s="212"/>
      <c r="HX27" s="212"/>
      <c r="HY27" s="212"/>
      <c r="HZ27" s="212"/>
    </row>
    <row r="28" spans="1:234" customFormat="1" ht="15" x14ac:dyDescent="0.25">
      <c r="A28" s="363" t="s">
        <v>221</v>
      </c>
      <c r="B28" s="359"/>
      <c r="C28" s="359"/>
      <c r="D28" s="359"/>
      <c r="E28" s="359"/>
      <c r="F28" s="359"/>
      <c r="G28" s="359"/>
      <c r="H28" s="360"/>
      <c r="I28" s="361"/>
      <c r="J28" s="362"/>
      <c r="K28" s="360"/>
      <c r="L28" s="361"/>
      <c r="M28" s="362"/>
      <c r="N28" s="360"/>
      <c r="O28" s="361"/>
      <c r="P28" s="362"/>
      <c r="Q28" s="360"/>
      <c r="R28" s="361"/>
      <c r="S28" s="362"/>
      <c r="T28" s="360"/>
      <c r="U28" s="361"/>
      <c r="V28" s="362"/>
      <c r="W28" s="360"/>
      <c r="X28" s="361"/>
      <c r="Y28" s="362"/>
      <c r="Z28" s="362"/>
      <c r="AA28" s="361"/>
      <c r="AB28" s="361"/>
      <c r="AC28" s="361"/>
      <c r="AD28" s="361"/>
      <c r="AE28" s="361"/>
      <c r="AF28" s="361"/>
      <c r="AG28" s="359"/>
      <c r="AH28" s="361"/>
      <c r="AI28" s="361"/>
      <c r="AJ28" s="361"/>
      <c r="AK28" s="361"/>
      <c r="AL28" s="361"/>
      <c r="AM28" s="240"/>
    </row>
    <row r="29" spans="1:234" ht="12.75" x14ac:dyDescent="0.2">
      <c r="A29" s="361"/>
      <c r="B29" s="361"/>
      <c r="C29" s="361"/>
      <c r="D29" s="361"/>
      <c r="E29" s="361"/>
      <c r="F29" s="361"/>
      <c r="G29" s="361"/>
      <c r="H29" s="361"/>
      <c r="I29" s="361"/>
      <c r="J29" s="361"/>
      <c r="K29" s="361"/>
      <c r="L29" s="361"/>
      <c r="M29" s="361"/>
      <c r="N29" s="361"/>
      <c r="O29" s="361"/>
      <c r="P29" s="361"/>
      <c r="Q29" s="361"/>
      <c r="R29" s="361"/>
      <c r="S29" s="361"/>
      <c r="T29" s="361"/>
      <c r="U29" s="361"/>
      <c r="V29" s="361"/>
      <c r="W29" s="361"/>
      <c r="X29" s="361"/>
      <c r="Y29" s="361"/>
      <c r="Z29" s="361"/>
      <c r="AA29" s="361"/>
      <c r="AB29" s="361"/>
      <c r="AC29" s="361"/>
      <c r="AD29" s="361"/>
      <c r="AE29" s="361"/>
      <c r="AF29" s="361"/>
      <c r="AG29" s="361"/>
      <c r="AH29" s="361"/>
      <c r="AI29" s="361"/>
      <c r="AJ29" s="361"/>
      <c r="AK29" s="361"/>
      <c r="AL29" s="361"/>
    </row>
    <row r="30" spans="1:234" ht="12.75" x14ac:dyDescent="0.2">
      <c r="A30" s="361"/>
      <c r="B30" s="361"/>
      <c r="C30" s="361"/>
      <c r="D30" s="361"/>
      <c r="E30" s="361"/>
      <c r="F30" s="361"/>
      <c r="G30" s="361"/>
      <c r="H30" s="361"/>
      <c r="I30" s="361"/>
      <c r="J30" s="361"/>
      <c r="K30" s="361"/>
      <c r="L30" s="361"/>
      <c r="M30" s="361"/>
      <c r="N30" s="361"/>
      <c r="O30" s="361"/>
      <c r="P30" s="361"/>
      <c r="Q30" s="361"/>
      <c r="R30" s="361"/>
      <c r="S30" s="361"/>
      <c r="T30" s="361"/>
      <c r="U30" s="361"/>
      <c r="V30" s="361"/>
      <c r="W30" s="361"/>
      <c r="X30" s="361"/>
      <c r="Y30" s="361"/>
      <c r="Z30" s="361"/>
      <c r="AA30" s="361"/>
      <c r="AB30" s="361"/>
      <c r="AC30" s="361"/>
      <c r="AD30" s="361"/>
      <c r="AE30" s="361"/>
      <c r="AF30" s="361"/>
      <c r="AG30" s="361"/>
      <c r="AH30" s="361"/>
      <c r="AI30" s="361"/>
      <c r="AJ30" s="361"/>
      <c r="AK30" s="361"/>
      <c r="AL30" s="361"/>
    </row>
    <row r="31" spans="1:234" ht="12.75" x14ac:dyDescent="0.2">
      <c r="A31" s="361"/>
      <c r="B31" s="361"/>
      <c r="C31" s="361"/>
      <c r="D31" s="361"/>
      <c r="E31" s="361"/>
      <c r="F31" s="361"/>
      <c r="G31" s="361"/>
      <c r="H31" s="361"/>
      <c r="I31" s="361"/>
      <c r="J31" s="361"/>
      <c r="K31" s="361"/>
      <c r="L31" s="361"/>
      <c r="M31" s="361"/>
      <c r="N31" s="361"/>
      <c r="O31" s="361"/>
      <c r="P31" s="361"/>
      <c r="Q31" s="361"/>
      <c r="R31" s="361"/>
      <c r="S31" s="361"/>
      <c r="T31" s="361"/>
      <c r="U31" s="361"/>
      <c r="V31" s="361"/>
      <c r="W31" s="361"/>
      <c r="X31" s="361"/>
      <c r="Y31" s="361"/>
      <c r="Z31" s="361"/>
      <c r="AA31" s="361"/>
      <c r="AB31" s="361"/>
      <c r="AC31" s="361"/>
      <c r="AD31" s="361"/>
      <c r="AE31" s="361"/>
      <c r="AF31" s="361"/>
      <c r="AG31" s="361"/>
      <c r="AH31" s="361"/>
      <c r="AI31" s="361"/>
      <c r="AJ31" s="361"/>
      <c r="AK31" s="361"/>
      <c r="AL31" s="361"/>
    </row>
    <row r="32" spans="1:234" ht="12.75" x14ac:dyDescent="0.2">
      <c r="A32" s="361"/>
      <c r="B32" s="361"/>
      <c r="C32" s="361"/>
      <c r="D32" s="361"/>
      <c r="E32" s="361"/>
      <c r="F32" s="361"/>
      <c r="G32" s="361"/>
      <c r="H32" s="361"/>
      <c r="I32" s="361"/>
      <c r="J32" s="361"/>
      <c r="K32" s="361"/>
      <c r="L32" s="361"/>
      <c r="M32" s="361"/>
      <c r="N32" s="361"/>
      <c r="O32" s="361"/>
      <c r="P32" s="361"/>
      <c r="Q32" s="361"/>
      <c r="R32" s="361"/>
      <c r="S32" s="361"/>
      <c r="T32" s="361"/>
      <c r="U32" s="361"/>
      <c r="V32" s="361"/>
      <c r="W32" s="361"/>
      <c r="X32" s="361"/>
      <c r="Y32" s="361"/>
      <c r="Z32" s="361"/>
      <c r="AA32" s="361"/>
      <c r="AB32" s="361"/>
      <c r="AC32" s="361"/>
      <c r="AD32" s="361"/>
      <c r="AE32" s="361"/>
      <c r="AF32" s="361"/>
      <c r="AG32" s="361"/>
      <c r="AH32" s="361"/>
      <c r="AI32" s="361"/>
      <c r="AJ32" s="361"/>
      <c r="AK32" s="361"/>
      <c r="AL32" s="361"/>
    </row>
    <row r="33" spans="1:38" ht="12.75" x14ac:dyDescent="0.2">
      <c r="A33" s="361"/>
      <c r="B33" s="361"/>
      <c r="C33" s="361"/>
      <c r="D33" s="361"/>
      <c r="E33" s="361"/>
      <c r="F33" s="361"/>
      <c r="G33" s="361"/>
      <c r="H33" s="361"/>
      <c r="I33" s="361"/>
      <c r="J33" s="361"/>
      <c r="K33" s="361"/>
      <c r="L33" s="361"/>
      <c r="M33" s="361"/>
      <c r="N33" s="361"/>
      <c r="O33" s="361"/>
      <c r="P33" s="361"/>
      <c r="Q33" s="361"/>
      <c r="R33" s="361"/>
      <c r="S33" s="361"/>
      <c r="T33" s="361"/>
      <c r="U33" s="361"/>
      <c r="V33" s="361"/>
      <c r="W33" s="361"/>
      <c r="X33" s="361"/>
      <c r="Y33" s="361"/>
      <c r="Z33" s="361"/>
      <c r="AA33" s="361"/>
      <c r="AB33" s="361"/>
      <c r="AC33" s="361"/>
      <c r="AD33" s="361"/>
      <c r="AE33" s="361"/>
      <c r="AF33" s="361"/>
      <c r="AG33" s="361"/>
      <c r="AH33" s="361"/>
      <c r="AI33" s="361"/>
      <c r="AJ33" s="361"/>
      <c r="AK33" s="361"/>
      <c r="AL33" s="361"/>
    </row>
    <row r="34" spans="1:38" ht="12.75" x14ac:dyDescent="0.2">
      <c r="A34" s="361"/>
      <c r="B34" s="361"/>
      <c r="C34" s="361"/>
      <c r="D34" s="361"/>
      <c r="E34" s="361"/>
      <c r="F34" s="361"/>
      <c r="G34" s="361"/>
      <c r="H34" s="361"/>
      <c r="I34" s="361"/>
      <c r="J34" s="361"/>
      <c r="K34" s="361"/>
      <c r="L34" s="361"/>
      <c r="M34" s="361"/>
      <c r="N34" s="361"/>
      <c r="O34" s="361"/>
      <c r="P34" s="361"/>
      <c r="Q34" s="361"/>
      <c r="R34" s="361"/>
      <c r="S34" s="361"/>
      <c r="T34" s="361"/>
      <c r="U34" s="361"/>
      <c r="V34" s="361"/>
      <c r="W34" s="361"/>
      <c r="X34" s="361"/>
      <c r="Y34" s="361"/>
      <c r="Z34" s="361"/>
      <c r="AA34" s="361"/>
      <c r="AB34" s="361"/>
      <c r="AC34" s="361"/>
      <c r="AD34" s="361"/>
      <c r="AE34" s="361"/>
      <c r="AF34" s="361"/>
      <c r="AG34" s="361"/>
      <c r="AH34" s="361"/>
      <c r="AI34" s="361"/>
      <c r="AJ34" s="361"/>
      <c r="AK34" s="361"/>
      <c r="AL34" s="361"/>
    </row>
    <row r="35" spans="1:38" ht="12.75" x14ac:dyDescent="0.2">
      <c r="A35" s="361"/>
      <c r="B35" s="361"/>
      <c r="C35" s="361"/>
      <c r="D35" s="361"/>
      <c r="E35" s="361"/>
      <c r="F35" s="361"/>
      <c r="G35" s="361"/>
      <c r="H35" s="361"/>
      <c r="I35" s="361"/>
      <c r="J35" s="361"/>
      <c r="K35" s="361"/>
      <c r="L35" s="361"/>
      <c r="M35" s="361"/>
      <c r="N35" s="361"/>
      <c r="O35" s="361"/>
      <c r="P35" s="361"/>
      <c r="Q35" s="361"/>
      <c r="R35" s="361"/>
      <c r="S35" s="361"/>
      <c r="T35" s="361"/>
      <c r="U35" s="361"/>
      <c r="V35" s="361"/>
      <c r="W35" s="361"/>
      <c r="X35" s="361"/>
      <c r="Y35" s="361"/>
      <c r="Z35" s="361"/>
      <c r="AA35" s="361"/>
      <c r="AB35" s="361"/>
      <c r="AC35" s="361"/>
      <c r="AD35" s="361"/>
      <c r="AE35" s="361"/>
      <c r="AF35" s="361"/>
      <c r="AG35" s="361"/>
      <c r="AH35" s="361"/>
      <c r="AI35" s="361"/>
      <c r="AJ35" s="361"/>
      <c r="AK35" s="361"/>
      <c r="AL35" s="361"/>
    </row>
    <row r="36" spans="1:38" ht="12.75" x14ac:dyDescent="0.2">
      <c r="A36" s="361"/>
      <c r="B36" s="361"/>
      <c r="C36" s="361"/>
      <c r="D36" s="361"/>
      <c r="E36" s="361"/>
      <c r="F36" s="361"/>
      <c r="G36" s="361"/>
      <c r="H36" s="361"/>
      <c r="I36" s="361"/>
      <c r="J36" s="361"/>
      <c r="K36" s="361"/>
      <c r="L36" s="361"/>
      <c r="M36" s="361"/>
      <c r="N36" s="361"/>
      <c r="O36" s="361"/>
      <c r="P36" s="361"/>
      <c r="Q36" s="361"/>
      <c r="R36" s="361"/>
      <c r="S36" s="361"/>
      <c r="T36" s="361"/>
      <c r="U36" s="361"/>
      <c r="V36" s="361"/>
      <c r="W36" s="361"/>
      <c r="X36" s="361"/>
      <c r="Y36" s="361"/>
      <c r="Z36" s="361"/>
      <c r="AA36" s="361"/>
      <c r="AB36" s="361"/>
      <c r="AC36" s="361"/>
      <c r="AD36" s="361"/>
      <c r="AE36" s="361"/>
      <c r="AF36" s="361"/>
      <c r="AG36" s="361"/>
      <c r="AH36" s="361"/>
      <c r="AI36" s="361"/>
      <c r="AJ36" s="361"/>
      <c r="AK36" s="361"/>
      <c r="AL36" s="361"/>
    </row>
    <row r="37" spans="1:38" ht="12.75" x14ac:dyDescent="0.2">
      <c r="A37" s="361"/>
      <c r="B37" s="361"/>
      <c r="C37" s="361"/>
      <c r="D37" s="361"/>
      <c r="E37" s="361"/>
      <c r="F37" s="361"/>
      <c r="G37" s="361"/>
      <c r="H37" s="361"/>
      <c r="I37" s="361"/>
      <c r="J37" s="361"/>
      <c r="K37" s="361"/>
      <c r="L37" s="361"/>
      <c r="M37" s="361"/>
      <c r="N37" s="361"/>
      <c r="O37" s="361"/>
      <c r="P37" s="361"/>
      <c r="Q37" s="361"/>
      <c r="R37" s="361"/>
      <c r="S37" s="361"/>
      <c r="T37" s="361"/>
      <c r="U37" s="361"/>
      <c r="V37" s="361"/>
      <c r="W37" s="361"/>
      <c r="X37" s="361"/>
      <c r="Y37" s="361"/>
      <c r="Z37" s="361"/>
      <c r="AA37" s="361"/>
      <c r="AB37" s="361"/>
      <c r="AC37" s="361"/>
      <c r="AD37" s="361"/>
      <c r="AE37" s="361"/>
      <c r="AF37" s="361"/>
      <c r="AG37" s="361"/>
      <c r="AH37" s="361"/>
      <c r="AI37" s="361"/>
      <c r="AJ37" s="361"/>
      <c r="AK37" s="361"/>
      <c r="AL37" s="361"/>
    </row>
    <row r="38" spans="1:38" ht="12.75" x14ac:dyDescent="0.2">
      <c r="A38" s="361"/>
      <c r="B38" s="361"/>
      <c r="C38" s="361"/>
      <c r="D38" s="361"/>
      <c r="E38" s="361"/>
      <c r="F38" s="361"/>
      <c r="G38" s="361"/>
      <c r="H38" s="361"/>
      <c r="I38" s="361"/>
      <c r="J38" s="361"/>
      <c r="K38" s="361"/>
      <c r="L38" s="361"/>
      <c r="M38" s="361"/>
      <c r="N38" s="361"/>
      <c r="O38" s="361"/>
      <c r="P38" s="361"/>
      <c r="Q38" s="361"/>
      <c r="R38" s="361"/>
      <c r="S38" s="361"/>
      <c r="T38" s="361"/>
      <c r="U38" s="361"/>
      <c r="V38" s="361"/>
      <c r="W38" s="361"/>
      <c r="X38" s="361"/>
      <c r="Y38" s="361"/>
      <c r="Z38" s="361"/>
      <c r="AA38" s="361"/>
      <c r="AB38" s="361"/>
      <c r="AC38" s="361"/>
      <c r="AD38" s="361"/>
      <c r="AE38" s="361"/>
      <c r="AF38" s="361"/>
      <c r="AG38" s="361"/>
      <c r="AH38" s="361"/>
      <c r="AI38" s="361"/>
      <c r="AJ38" s="361"/>
      <c r="AK38" s="361"/>
      <c r="AL38" s="361"/>
    </row>
    <row r="39" spans="1:38" ht="12.75" x14ac:dyDescent="0.2">
      <c r="A39" s="361"/>
      <c r="B39" s="361"/>
      <c r="C39" s="361"/>
      <c r="D39" s="361"/>
      <c r="E39" s="361"/>
      <c r="F39" s="361"/>
      <c r="G39" s="361"/>
      <c r="H39" s="361"/>
      <c r="I39" s="361"/>
      <c r="J39" s="361"/>
      <c r="K39" s="361"/>
      <c r="L39" s="361"/>
      <c r="M39" s="361"/>
      <c r="N39" s="361"/>
      <c r="O39" s="361"/>
      <c r="P39" s="361"/>
      <c r="Q39" s="361"/>
      <c r="R39" s="361"/>
      <c r="S39" s="361"/>
      <c r="T39" s="361"/>
      <c r="U39" s="361"/>
      <c r="V39" s="361"/>
      <c r="W39" s="361"/>
      <c r="X39" s="361"/>
      <c r="Y39" s="361"/>
      <c r="Z39" s="361"/>
      <c r="AA39" s="361"/>
      <c r="AB39" s="361"/>
      <c r="AC39" s="361"/>
      <c r="AD39" s="361"/>
      <c r="AE39" s="361"/>
      <c r="AF39" s="361"/>
      <c r="AG39" s="361"/>
      <c r="AH39" s="361"/>
      <c r="AI39" s="361"/>
      <c r="AJ39" s="361"/>
      <c r="AK39" s="361"/>
      <c r="AL39" s="361"/>
    </row>
    <row r="40" spans="1:38" ht="12.75" x14ac:dyDescent="0.2">
      <c r="A40" s="361"/>
      <c r="B40" s="361"/>
      <c r="C40" s="361"/>
      <c r="D40" s="361"/>
      <c r="E40" s="361"/>
      <c r="F40" s="361"/>
      <c r="G40" s="361"/>
      <c r="H40" s="361"/>
      <c r="I40" s="361"/>
      <c r="J40" s="361"/>
      <c r="K40" s="361"/>
      <c r="L40" s="361"/>
      <c r="M40" s="361"/>
      <c r="N40" s="361"/>
      <c r="O40" s="361"/>
      <c r="P40" s="361"/>
      <c r="Q40" s="361"/>
      <c r="R40" s="361"/>
      <c r="S40" s="361"/>
      <c r="T40" s="361"/>
      <c r="U40" s="361"/>
      <c r="V40" s="361"/>
      <c r="W40" s="361"/>
      <c r="X40" s="361"/>
      <c r="Y40" s="361"/>
      <c r="Z40" s="361"/>
      <c r="AA40" s="361"/>
      <c r="AB40" s="361"/>
      <c r="AC40" s="361"/>
      <c r="AD40" s="361"/>
      <c r="AE40" s="361"/>
      <c r="AF40" s="361"/>
      <c r="AG40" s="361"/>
      <c r="AH40" s="361"/>
      <c r="AI40" s="361"/>
      <c r="AJ40" s="361"/>
      <c r="AK40" s="361"/>
      <c r="AL40" s="361"/>
    </row>
    <row r="41" spans="1:38" ht="12.75" x14ac:dyDescent="0.2">
      <c r="A41" s="361"/>
      <c r="B41" s="361"/>
      <c r="C41" s="361"/>
      <c r="D41" s="361"/>
      <c r="E41" s="361"/>
      <c r="F41" s="361"/>
      <c r="G41" s="361"/>
      <c r="H41" s="361"/>
      <c r="I41" s="361"/>
      <c r="J41" s="361"/>
      <c r="K41" s="361"/>
      <c r="L41" s="361"/>
      <c r="M41" s="361"/>
      <c r="N41" s="361"/>
      <c r="O41" s="361"/>
      <c r="P41" s="361"/>
      <c r="Q41" s="361"/>
      <c r="R41" s="361"/>
      <c r="S41" s="361"/>
      <c r="T41" s="361"/>
      <c r="U41" s="361"/>
      <c r="V41" s="361"/>
      <c r="W41" s="361"/>
      <c r="X41" s="361"/>
      <c r="Y41" s="361"/>
      <c r="Z41" s="361"/>
      <c r="AA41" s="361"/>
      <c r="AB41" s="361"/>
      <c r="AC41" s="361"/>
      <c r="AD41" s="361"/>
      <c r="AE41" s="361"/>
      <c r="AF41" s="361"/>
      <c r="AG41" s="361"/>
      <c r="AH41" s="361"/>
      <c r="AI41" s="361"/>
      <c r="AJ41" s="361"/>
      <c r="AK41" s="361"/>
      <c r="AL41" s="361"/>
    </row>
    <row r="42" spans="1:38" ht="12.75" x14ac:dyDescent="0.2">
      <c r="A42" s="361"/>
      <c r="B42" s="361"/>
      <c r="C42" s="361"/>
      <c r="D42" s="361"/>
      <c r="E42" s="361"/>
      <c r="F42" s="361"/>
      <c r="G42" s="361"/>
      <c r="H42" s="361"/>
      <c r="I42" s="361"/>
      <c r="J42" s="361"/>
      <c r="K42" s="361"/>
      <c r="L42" s="361"/>
      <c r="M42" s="361"/>
      <c r="N42" s="361"/>
      <c r="O42" s="361"/>
      <c r="P42" s="361"/>
      <c r="Q42" s="361"/>
      <c r="R42" s="361"/>
      <c r="S42" s="361"/>
      <c r="T42" s="361"/>
      <c r="U42" s="361"/>
      <c r="V42" s="361"/>
      <c r="W42" s="361"/>
      <c r="X42" s="361"/>
      <c r="Y42" s="361"/>
      <c r="Z42" s="361"/>
      <c r="AA42" s="361"/>
      <c r="AB42" s="361"/>
      <c r="AC42" s="361"/>
      <c r="AD42" s="361"/>
      <c r="AE42" s="361"/>
      <c r="AF42" s="361"/>
      <c r="AG42" s="361"/>
      <c r="AH42" s="361"/>
      <c r="AI42" s="361"/>
      <c r="AJ42" s="361"/>
      <c r="AK42" s="361"/>
      <c r="AL42" s="361"/>
    </row>
  </sheetData>
  <protectedRanges>
    <protectedRange sqref="N25:N29" name="Diapazons4_1_1"/>
    <protectedRange sqref="R25:Z29" name="Diapazons2_1_1"/>
    <protectedRange sqref="I25:I29 M25:N29 B25:F29 A25:A28" name="Diapazons1_9_2_1_1_1_1"/>
    <protectedRange sqref="L25:L29" name="Diapazons3_1_1"/>
  </protectedRanges>
  <mergeCells count="54">
    <mergeCell ref="A20:A21"/>
    <mergeCell ref="AH20:AH21"/>
    <mergeCell ref="AI20:AI21"/>
    <mergeCell ref="AK20:AK21"/>
    <mergeCell ref="AL20:AL21"/>
    <mergeCell ref="A22:A23"/>
    <mergeCell ref="AH22:AH23"/>
    <mergeCell ref="AI22:AI23"/>
    <mergeCell ref="AK22:AK23"/>
    <mergeCell ref="AL22:AL23"/>
    <mergeCell ref="A16:A17"/>
    <mergeCell ref="AH16:AH17"/>
    <mergeCell ref="AI16:AI17"/>
    <mergeCell ref="AK16:AK17"/>
    <mergeCell ref="AL16:AL17"/>
    <mergeCell ref="A18:A19"/>
    <mergeCell ref="AH18:AH19"/>
    <mergeCell ref="AI18:AI19"/>
    <mergeCell ref="AK18:AK19"/>
    <mergeCell ref="AL18:AL19"/>
    <mergeCell ref="A12:A13"/>
    <mergeCell ref="AH12:AH13"/>
    <mergeCell ref="AI12:AI13"/>
    <mergeCell ref="AK12:AK13"/>
    <mergeCell ref="AL12:AL13"/>
    <mergeCell ref="A14:A15"/>
    <mergeCell ref="AH14:AH15"/>
    <mergeCell ref="AI14:AI15"/>
    <mergeCell ref="AK14:AK15"/>
    <mergeCell ref="AL14:AL15"/>
    <mergeCell ref="A8:A9"/>
    <mergeCell ref="AH8:AH9"/>
    <mergeCell ref="AI8:AI9"/>
    <mergeCell ref="AK8:AK9"/>
    <mergeCell ref="AL8:AL9"/>
    <mergeCell ref="A10:A11"/>
    <mergeCell ref="AH10:AH11"/>
    <mergeCell ref="AI10:AI11"/>
    <mergeCell ref="AK10:AK11"/>
    <mergeCell ref="AL10:AL11"/>
    <mergeCell ref="AL4:AL5"/>
    <mergeCell ref="A6:A7"/>
    <mergeCell ref="AH6:AH7"/>
    <mergeCell ref="AI6:AI7"/>
    <mergeCell ref="AK6:AK7"/>
    <mergeCell ref="AL6:AL7"/>
    <mergeCell ref="B1:AH1"/>
    <mergeCell ref="AE3:AG3"/>
    <mergeCell ref="AI3:AK3"/>
    <mergeCell ref="A4:A5"/>
    <mergeCell ref="AH4:AH5"/>
    <mergeCell ref="AI4:AI5"/>
    <mergeCell ref="AJ4:AJ5"/>
    <mergeCell ref="AK4:AK5"/>
  </mergeCells>
  <conditionalFormatting sqref="G25:G28">
    <cfRule type="expression" dxfId="516" priority="74" stopIfTrue="1">
      <formula>A25=0</formula>
    </cfRule>
  </conditionalFormatting>
  <conditionalFormatting sqref="H25:H28">
    <cfRule type="expression" dxfId="515" priority="73" stopIfTrue="1">
      <formula>A25=0</formula>
    </cfRule>
  </conditionalFormatting>
  <conditionalFormatting sqref="J25:J28">
    <cfRule type="expression" dxfId="514" priority="72" stopIfTrue="1">
      <formula>A25=0</formula>
    </cfRule>
  </conditionalFormatting>
  <conditionalFormatting sqref="R25:R28">
    <cfRule type="expression" dxfId="513" priority="70" stopIfTrue="1">
      <formula>A25=0</formula>
    </cfRule>
    <cfRule type="expression" dxfId="512" priority="71" stopIfTrue="1">
      <formula>R25=99</formula>
    </cfRule>
  </conditionalFormatting>
  <conditionalFormatting sqref="AA25:AA28 O25:O28">
    <cfRule type="expression" dxfId="511" priority="69" stopIfTrue="1">
      <formula>A25=0</formula>
    </cfRule>
  </conditionalFormatting>
  <conditionalFormatting sqref="P25:P28">
    <cfRule type="expression" dxfId="510" priority="68" stopIfTrue="1">
      <formula>A25=0</formula>
    </cfRule>
  </conditionalFormatting>
  <conditionalFormatting sqref="S25:S28">
    <cfRule type="expression" dxfId="509" priority="67" stopIfTrue="1">
      <formula>A25=0</formula>
    </cfRule>
  </conditionalFormatting>
  <conditionalFormatting sqref="W25:W28">
    <cfRule type="expression" dxfId="508" priority="66" stopIfTrue="1">
      <formula>A25=0</formula>
    </cfRule>
  </conditionalFormatting>
  <conditionalFormatting sqref="Y25:Y28">
    <cfRule type="expression" dxfId="507" priority="65" stopIfTrue="1">
      <formula>A25=0</formula>
    </cfRule>
  </conditionalFormatting>
  <conditionalFormatting sqref="D25:D28">
    <cfRule type="expression" dxfId="506" priority="62" stopIfTrue="1">
      <formula>L25=1</formula>
    </cfRule>
    <cfRule type="expression" dxfId="505" priority="63" stopIfTrue="1">
      <formula>L25=2</formula>
    </cfRule>
    <cfRule type="expression" dxfId="504" priority="64" stopIfTrue="1">
      <formula>L25=3</formula>
    </cfRule>
  </conditionalFormatting>
  <conditionalFormatting sqref="T25:T28">
    <cfRule type="expression" dxfId="503" priority="60" stopIfTrue="1">
      <formula>A25=0</formula>
    </cfRule>
    <cfRule type="expression" dxfId="502" priority="61" stopIfTrue="1">
      <formula>T25=99</formula>
    </cfRule>
  </conditionalFormatting>
  <conditionalFormatting sqref="V26:V28">
    <cfRule type="expression" dxfId="501" priority="58" stopIfTrue="1">
      <formula>A26=0</formula>
    </cfRule>
    <cfRule type="expression" dxfId="500" priority="59" stopIfTrue="1">
      <formula>V26=99</formula>
    </cfRule>
  </conditionalFormatting>
  <conditionalFormatting sqref="X25:X28">
    <cfRule type="expression" dxfId="499" priority="56" stopIfTrue="1">
      <formula>A25=0</formula>
    </cfRule>
    <cfRule type="expression" dxfId="498" priority="57" stopIfTrue="1">
      <formula>X25=99</formula>
    </cfRule>
  </conditionalFormatting>
  <conditionalFormatting sqref="Z26:Z28">
    <cfRule type="expression" dxfId="497" priority="54" stopIfTrue="1">
      <formula>A26=0</formula>
    </cfRule>
    <cfRule type="expression" dxfId="496" priority="55" stopIfTrue="1">
      <formula>Z26=99</formula>
    </cfRule>
  </conditionalFormatting>
  <conditionalFormatting sqref="M25:M28 A29:K42">
    <cfRule type="expression" dxfId="495" priority="53" stopIfTrue="1">
      <formula>XES25=0</formula>
    </cfRule>
  </conditionalFormatting>
  <conditionalFormatting sqref="L25:L28">
    <cfRule type="cellIs" dxfId="494" priority="50" stopIfTrue="1" operator="equal">
      <formula>1</formula>
    </cfRule>
    <cfRule type="cellIs" dxfId="493" priority="51" stopIfTrue="1" operator="equal">
      <formula>2</formula>
    </cfRule>
    <cfRule type="cellIs" dxfId="492" priority="52" stopIfTrue="1" operator="equal">
      <formula>3</formula>
    </cfRule>
  </conditionalFormatting>
  <conditionalFormatting sqref="G25:G27">
    <cfRule type="expression" dxfId="491" priority="49" stopIfTrue="1">
      <formula>A25=0</formula>
    </cfRule>
  </conditionalFormatting>
  <conditionalFormatting sqref="J25:J27">
    <cfRule type="expression" dxfId="490" priority="48" stopIfTrue="1">
      <formula>A25=0</formula>
    </cfRule>
  </conditionalFormatting>
  <conditionalFormatting sqref="R25:R27">
    <cfRule type="expression" dxfId="489" priority="46" stopIfTrue="1">
      <formula>A25=0</formula>
    </cfRule>
    <cfRule type="expression" dxfId="488" priority="47" stopIfTrue="1">
      <formula>R25=99</formula>
    </cfRule>
  </conditionalFormatting>
  <conditionalFormatting sqref="O25:O27">
    <cfRule type="expression" dxfId="487" priority="45" stopIfTrue="1">
      <formula>A25=0</formula>
    </cfRule>
  </conditionalFormatting>
  <conditionalFormatting sqref="P25:P27">
    <cfRule type="expression" dxfId="486" priority="44" stopIfTrue="1">
      <formula>A25=0</formula>
    </cfRule>
  </conditionalFormatting>
  <conditionalFormatting sqref="Q25:Q28">
    <cfRule type="expression" dxfId="485" priority="43" stopIfTrue="1">
      <formula>A25=0</formula>
    </cfRule>
  </conditionalFormatting>
  <conditionalFormatting sqref="S25:S27">
    <cfRule type="expression" dxfId="484" priority="42" stopIfTrue="1">
      <formula>A25=0</formula>
    </cfRule>
  </conditionalFormatting>
  <conditionalFormatting sqref="U25:U28">
    <cfRule type="expression" dxfId="483" priority="41" stopIfTrue="1">
      <formula>A25=0</formula>
    </cfRule>
  </conditionalFormatting>
  <conditionalFormatting sqref="W25:W27">
    <cfRule type="expression" dxfId="482" priority="40" stopIfTrue="1">
      <formula>A25=0</formula>
    </cfRule>
  </conditionalFormatting>
  <conditionalFormatting sqref="Y25:Y27">
    <cfRule type="expression" dxfId="481" priority="39" stopIfTrue="1">
      <formula>A25=0</formula>
    </cfRule>
  </conditionalFormatting>
  <conditionalFormatting sqref="D25:D27">
    <cfRule type="expression" dxfId="480" priority="36" stopIfTrue="1">
      <formula>L25=1</formula>
    </cfRule>
    <cfRule type="expression" dxfId="479" priority="37" stopIfTrue="1">
      <formula>L25=2</formula>
    </cfRule>
    <cfRule type="expression" dxfId="478" priority="38" stopIfTrue="1">
      <formula>L25=3</formula>
    </cfRule>
  </conditionalFormatting>
  <conditionalFormatting sqref="T25:T27">
    <cfRule type="expression" dxfId="477" priority="34" stopIfTrue="1">
      <formula>A25=0</formula>
    </cfRule>
    <cfRule type="expression" dxfId="476" priority="35" stopIfTrue="1">
      <formula>T25=99</formula>
    </cfRule>
  </conditionalFormatting>
  <conditionalFormatting sqref="V26:V27">
    <cfRule type="expression" dxfId="475" priority="32" stopIfTrue="1">
      <formula>A26=0</formula>
    </cfRule>
    <cfRule type="expression" dxfId="474" priority="33" stopIfTrue="1">
      <formula>V26=99</formula>
    </cfRule>
  </conditionalFormatting>
  <conditionalFormatting sqref="X25:X27">
    <cfRule type="expression" dxfId="473" priority="30" stopIfTrue="1">
      <formula>A25=0</formula>
    </cfRule>
    <cfRule type="expression" dxfId="472" priority="31" stopIfTrue="1">
      <formula>X25=99</formula>
    </cfRule>
  </conditionalFormatting>
  <conditionalFormatting sqref="Z26:Z27">
    <cfRule type="expression" dxfId="471" priority="28" stopIfTrue="1">
      <formula>A26=0</formula>
    </cfRule>
    <cfRule type="expression" dxfId="470" priority="29" stopIfTrue="1">
      <formula>Z26=99</formula>
    </cfRule>
  </conditionalFormatting>
  <conditionalFormatting sqref="M25:M27">
    <cfRule type="expression" dxfId="469" priority="27" stopIfTrue="1">
      <formula>A25=0</formula>
    </cfRule>
  </conditionalFormatting>
  <conditionalFormatting sqref="D25:D28">
    <cfRule type="expression" dxfId="468" priority="24" stopIfTrue="1">
      <formula>L25=1</formula>
    </cfRule>
    <cfRule type="expression" dxfId="467" priority="25" stopIfTrue="1">
      <formula>L25=2</formula>
    </cfRule>
    <cfRule type="expression" dxfId="466" priority="26" stopIfTrue="1">
      <formula>L25=3</formula>
    </cfRule>
  </conditionalFormatting>
  <conditionalFormatting sqref="V26:V28 Z26:Z28">
    <cfRule type="expression" dxfId="465" priority="23" stopIfTrue="1">
      <formula>EV24=0</formula>
    </cfRule>
  </conditionalFormatting>
  <conditionalFormatting sqref="F26">
    <cfRule type="expression" dxfId="464" priority="22" stopIfTrue="1">
      <formula>A26=0</formula>
    </cfRule>
  </conditionalFormatting>
  <conditionalFormatting sqref="I26">
    <cfRule type="expression" dxfId="463" priority="21" stopIfTrue="1">
      <formula>E26=0</formula>
    </cfRule>
  </conditionalFormatting>
  <conditionalFormatting sqref="E26">
    <cfRule type="expression" dxfId="462" priority="75" stopIfTrue="1">
      <formula>FA24=0</formula>
    </cfRule>
  </conditionalFormatting>
  <conditionalFormatting sqref="AB25:AF25 AB26:AE28 L29:AL42">
    <cfRule type="expression" dxfId="461" priority="76" stopIfTrue="1">
      <formula>A25=0</formula>
    </cfRule>
  </conditionalFormatting>
  <conditionalFormatting sqref="AF26:AF28">
    <cfRule type="expression" dxfId="460" priority="20" stopIfTrue="1">
      <formula>U26=0</formula>
    </cfRule>
  </conditionalFormatting>
  <conditionalFormatting sqref="V25">
    <cfRule type="expression" dxfId="459" priority="18" stopIfTrue="1">
      <formula>C25=0</formula>
    </cfRule>
    <cfRule type="expression" dxfId="458" priority="19" stopIfTrue="1">
      <formula>V25=99</formula>
    </cfRule>
  </conditionalFormatting>
  <conditionalFormatting sqref="V25">
    <cfRule type="expression" dxfId="457" priority="16" stopIfTrue="1">
      <formula>C25=0</formula>
    </cfRule>
    <cfRule type="expression" dxfId="456" priority="17" stopIfTrue="1">
      <formula>V25=99</formula>
    </cfRule>
  </conditionalFormatting>
  <conditionalFormatting sqref="V25">
    <cfRule type="expression" dxfId="455" priority="14" stopIfTrue="1">
      <formula>C25=0</formula>
    </cfRule>
    <cfRule type="expression" dxfId="454" priority="15" stopIfTrue="1">
      <formula>V25=99</formula>
    </cfRule>
  </conditionalFormatting>
  <conditionalFormatting sqref="Z25">
    <cfRule type="expression" dxfId="453" priority="12" stopIfTrue="1">
      <formula>G25=0</formula>
    </cfRule>
    <cfRule type="expression" dxfId="452" priority="13" stopIfTrue="1">
      <formula>Z25=99</formula>
    </cfRule>
  </conditionalFormatting>
  <conditionalFormatting sqref="Z25">
    <cfRule type="expression" dxfId="451" priority="10" stopIfTrue="1">
      <formula>G25=0</formula>
    </cfRule>
    <cfRule type="expression" dxfId="450" priority="11" stopIfTrue="1">
      <formula>Z25=99</formula>
    </cfRule>
  </conditionalFormatting>
  <conditionalFormatting sqref="Z25">
    <cfRule type="expression" dxfId="449" priority="8" stopIfTrue="1">
      <formula>G25=0</formula>
    </cfRule>
    <cfRule type="expression" dxfId="448" priority="9" stopIfTrue="1">
      <formula>Z25=99</formula>
    </cfRule>
  </conditionalFormatting>
  <conditionalFormatting sqref="AH25:AL28">
    <cfRule type="expression" dxfId="447" priority="7" stopIfTrue="1">
      <formula>Z25=0</formula>
    </cfRule>
  </conditionalFormatting>
  <pageMargins left="0" right="0" top="0.74803149606299213" bottom="0" header="0.31496062992125984" footer="0.31496062992125984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N27"/>
  <sheetViews>
    <sheetView tabSelected="1" workbookViewId="0">
      <selection activeCell="Y15" sqref="Y15"/>
    </sheetView>
  </sheetViews>
  <sheetFormatPr defaultColWidth="4.28515625" defaultRowHeight="14.25" x14ac:dyDescent="0.25"/>
  <cols>
    <col min="1" max="1" width="14.28515625" style="1" customWidth="1"/>
    <col min="2" max="2" width="27.140625" style="2" customWidth="1"/>
    <col min="3" max="20" width="3.85546875" style="34" customWidth="1"/>
    <col min="21" max="22" width="6.7109375" style="34" customWidth="1"/>
    <col min="23" max="178" width="9.140625" style="2" customWidth="1"/>
    <col min="179" max="181" width="0.7109375" style="2" customWidth="1"/>
    <col min="182" max="182" width="10" style="2" bestFit="1" customWidth="1"/>
    <col min="183" max="183" width="21.7109375" style="2" customWidth="1"/>
    <col min="184" max="184" width="3.42578125" style="2" customWidth="1"/>
    <col min="185" max="16384" width="4.28515625" style="2"/>
  </cols>
  <sheetData>
    <row r="1" spans="1:248" ht="16.5" x14ac:dyDescent="0.25">
      <c r="B1" s="617" t="s">
        <v>190</v>
      </c>
      <c r="C1" s="617"/>
      <c r="D1" s="617"/>
      <c r="E1" s="617"/>
      <c r="F1" s="617"/>
      <c r="G1" s="617"/>
      <c r="H1" s="617"/>
      <c r="I1" s="617"/>
      <c r="J1" s="617"/>
      <c r="K1" s="617"/>
      <c r="L1" s="617"/>
      <c r="M1" s="617"/>
      <c r="N1" s="617"/>
      <c r="O1" s="617"/>
      <c r="P1" s="617"/>
      <c r="Q1" s="617"/>
      <c r="R1" s="617"/>
      <c r="S1" s="617"/>
      <c r="T1" s="617"/>
      <c r="U1" s="617"/>
      <c r="V1" s="617"/>
    </row>
    <row r="2" spans="1:248" ht="29.25" customHeight="1" x14ac:dyDescent="0.25">
      <c r="A2" s="3"/>
      <c r="B2" s="4"/>
      <c r="C2" s="5"/>
      <c r="D2" s="5"/>
      <c r="E2" s="5"/>
      <c r="F2" s="5"/>
      <c r="G2" s="618" t="s">
        <v>276</v>
      </c>
      <c r="H2" s="618"/>
      <c r="I2" s="618"/>
      <c r="J2" s="618"/>
      <c r="K2" s="618"/>
      <c r="L2" s="618"/>
      <c r="M2" s="618"/>
      <c r="N2" s="5"/>
      <c r="O2" s="5"/>
      <c r="P2" s="5"/>
      <c r="Q2" s="5"/>
      <c r="R2" s="5"/>
      <c r="S2" s="5"/>
      <c r="T2" s="5"/>
      <c r="U2" s="5"/>
      <c r="V2" s="5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</row>
    <row r="3" spans="1:248" ht="21" customHeight="1" x14ac:dyDescent="0.25">
      <c r="A3" s="7"/>
      <c r="B3" s="8" t="s">
        <v>0</v>
      </c>
      <c r="C3" s="616" t="s">
        <v>185</v>
      </c>
      <c r="D3" s="616"/>
      <c r="E3" s="619" t="s">
        <v>223</v>
      </c>
      <c r="F3" s="619"/>
      <c r="G3" s="616" t="s">
        <v>234</v>
      </c>
      <c r="H3" s="616"/>
      <c r="I3" s="619" t="s">
        <v>235</v>
      </c>
      <c r="J3" s="619"/>
      <c r="K3" s="616" t="s">
        <v>275</v>
      </c>
      <c r="L3" s="616"/>
      <c r="M3" s="616" t="s">
        <v>186</v>
      </c>
      <c r="N3" s="616"/>
      <c r="O3" s="616" t="s">
        <v>187</v>
      </c>
      <c r="P3" s="616"/>
      <c r="Q3" s="616" t="s">
        <v>188</v>
      </c>
      <c r="R3" s="616"/>
      <c r="S3" s="616" t="s">
        <v>189</v>
      </c>
      <c r="T3" s="616"/>
      <c r="U3" s="9" t="s">
        <v>1</v>
      </c>
      <c r="V3" s="9" t="s">
        <v>2</v>
      </c>
    </row>
    <row r="4" spans="1:248" ht="14.1" customHeight="1" x14ac:dyDescent="0.25">
      <c r="A4" s="10" t="s">
        <v>14</v>
      </c>
      <c r="B4" s="11" t="s">
        <v>18</v>
      </c>
      <c r="C4" s="226" t="s">
        <v>13</v>
      </c>
      <c r="D4" s="228">
        <v>8</v>
      </c>
      <c r="E4" s="229" t="s">
        <v>9</v>
      </c>
      <c r="F4" s="17">
        <v>6</v>
      </c>
      <c r="G4" s="16" t="s">
        <v>8</v>
      </c>
      <c r="H4" s="17">
        <v>4</v>
      </c>
      <c r="I4" s="14" t="s">
        <v>5</v>
      </c>
      <c r="J4" s="15">
        <v>5</v>
      </c>
      <c r="K4" s="14" t="s">
        <v>5</v>
      </c>
      <c r="L4" s="15">
        <v>5</v>
      </c>
      <c r="M4" s="18"/>
      <c r="N4" s="221"/>
      <c r="O4" s="18"/>
      <c r="P4" s="221"/>
      <c r="Q4" s="18"/>
      <c r="R4" s="221"/>
      <c r="S4" s="18"/>
      <c r="T4" s="221"/>
      <c r="U4" s="20">
        <f>D4+F4+H4+J4+L4+R4+T4+N4+P4</f>
        <v>28</v>
      </c>
      <c r="V4" s="21" t="s">
        <v>10</v>
      </c>
    </row>
    <row r="5" spans="1:248" ht="14.1" customHeight="1" x14ac:dyDescent="0.25">
      <c r="A5" s="10" t="s">
        <v>14</v>
      </c>
      <c r="B5" s="11" t="s">
        <v>28</v>
      </c>
      <c r="C5" s="230" t="s">
        <v>6</v>
      </c>
      <c r="D5" s="22">
        <v>10</v>
      </c>
      <c r="E5" s="227"/>
      <c r="F5" s="234"/>
      <c r="G5" s="14" t="s">
        <v>5</v>
      </c>
      <c r="H5" s="15">
        <v>5</v>
      </c>
      <c r="I5" s="18"/>
      <c r="J5" s="221"/>
      <c r="K5" s="225" t="s">
        <v>13</v>
      </c>
      <c r="L5" s="19">
        <v>8</v>
      </c>
      <c r="M5" s="18"/>
      <c r="N5" s="221"/>
      <c r="O5" s="18"/>
      <c r="P5" s="221"/>
      <c r="Q5" s="18"/>
      <c r="R5" s="221"/>
      <c r="S5" s="18"/>
      <c r="T5" s="221"/>
      <c r="U5" s="20">
        <f>D5+F5+H5+J5+L5+R5+T5+N5+P5</f>
        <v>23</v>
      </c>
      <c r="V5" s="21" t="s">
        <v>240</v>
      </c>
    </row>
    <row r="6" spans="1:248" ht="14.1" customHeight="1" x14ac:dyDescent="0.25">
      <c r="A6" s="27" t="s">
        <v>21</v>
      </c>
      <c r="B6" s="11" t="s">
        <v>23</v>
      </c>
      <c r="C6" s="227"/>
      <c r="D6" s="234"/>
      <c r="E6" s="14"/>
      <c r="F6" s="13"/>
      <c r="G6" s="225" t="s">
        <v>13</v>
      </c>
      <c r="H6" s="19">
        <v>8</v>
      </c>
      <c r="I6" s="229" t="s">
        <v>9</v>
      </c>
      <c r="J6" s="17">
        <v>6</v>
      </c>
      <c r="K6" s="539" t="s">
        <v>9</v>
      </c>
      <c r="L6" s="540">
        <v>6</v>
      </c>
      <c r="M6" s="18"/>
      <c r="N6" s="221"/>
      <c r="O6" s="18"/>
      <c r="P6" s="221"/>
      <c r="Q6" s="18"/>
      <c r="R6" s="221"/>
      <c r="S6" s="18"/>
      <c r="T6" s="221"/>
      <c r="U6" s="20">
        <f>D6+F6+H6+J6+L6+R6+T6+N6+P6</f>
        <v>20</v>
      </c>
      <c r="V6" s="21" t="s">
        <v>250</v>
      </c>
    </row>
    <row r="7" spans="1:248" ht="14.1" customHeight="1" x14ac:dyDescent="0.25">
      <c r="A7" s="29" t="s">
        <v>35</v>
      </c>
      <c r="B7" s="11" t="s">
        <v>36</v>
      </c>
      <c r="C7" s="18"/>
      <c r="D7" s="221"/>
      <c r="E7" s="14" t="s">
        <v>5</v>
      </c>
      <c r="F7" s="15">
        <v>5</v>
      </c>
      <c r="G7" s="230" t="s">
        <v>6</v>
      </c>
      <c r="H7" s="22">
        <v>10</v>
      </c>
      <c r="I7" s="24" t="s">
        <v>16</v>
      </c>
      <c r="J7" s="20">
        <v>2</v>
      </c>
      <c r="K7" s="18"/>
      <c r="L7" s="221"/>
      <c r="M7" s="18"/>
      <c r="N7" s="221"/>
      <c r="O7" s="18"/>
      <c r="P7" s="221"/>
      <c r="Q7" s="18"/>
      <c r="R7" s="221"/>
      <c r="S7" s="18"/>
      <c r="T7" s="221"/>
      <c r="U7" s="20">
        <f>D7+F7+H7+J7+L7+R7+T7+N7+P7</f>
        <v>17</v>
      </c>
      <c r="V7" s="26" t="s">
        <v>280</v>
      </c>
    </row>
    <row r="8" spans="1:248" ht="14.1" customHeight="1" x14ac:dyDescent="0.25">
      <c r="A8" s="10" t="s">
        <v>11</v>
      </c>
      <c r="B8" s="11" t="s">
        <v>24</v>
      </c>
      <c r="C8" s="229" t="s">
        <v>9</v>
      </c>
      <c r="D8" s="17">
        <v>6</v>
      </c>
      <c r="E8" s="18"/>
      <c r="F8" s="221"/>
      <c r="G8" s="18"/>
      <c r="H8" s="221"/>
      <c r="I8" s="18"/>
      <c r="J8" s="221"/>
      <c r="K8" s="230" t="s">
        <v>6</v>
      </c>
      <c r="L8" s="22">
        <v>10</v>
      </c>
      <c r="M8" s="18"/>
      <c r="N8" s="221"/>
      <c r="O8" s="18"/>
      <c r="P8" s="221"/>
      <c r="Q8" s="18"/>
      <c r="R8" s="221"/>
      <c r="S8" s="18"/>
      <c r="T8" s="221"/>
      <c r="U8" s="20">
        <f>D8+F8+H8+J8+L8+R8+T8+N8+P8</f>
        <v>16</v>
      </c>
      <c r="V8" s="26" t="s">
        <v>20</v>
      </c>
    </row>
    <row r="9" spans="1:248" ht="14.1" customHeight="1" x14ac:dyDescent="0.25">
      <c r="A9" s="10" t="s">
        <v>14</v>
      </c>
      <c r="B9" s="23" t="s">
        <v>15</v>
      </c>
      <c r="C9" s="18"/>
      <c r="D9" s="221"/>
      <c r="E9" s="230" t="s">
        <v>6</v>
      </c>
      <c r="F9" s="22">
        <v>10</v>
      </c>
      <c r="G9" s="18"/>
      <c r="H9" s="221"/>
      <c r="I9" s="18"/>
      <c r="J9" s="221"/>
      <c r="K9" s="16" t="s">
        <v>8</v>
      </c>
      <c r="L9" s="17">
        <v>4</v>
      </c>
      <c r="M9" s="18"/>
      <c r="N9" s="221"/>
      <c r="O9" s="18"/>
      <c r="P9" s="221"/>
      <c r="Q9" s="18"/>
      <c r="R9" s="221"/>
      <c r="S9" s="18"/>
      <c r="T9" s="221"/>
      <c r="U9" s="20">
        <f>D9+F9+H9+J9+L9+R9+T9+N9+P9</f>
        <v>14</v>
      </c>
      <c r="V9" s="26" t="s">
        <v>252</v>
      </c>
    </row>
    <row r="10" spans="1:248" ht="14.1" customHeight="1" x14ac:dyDescent="0.25">
      <c r="A10" s="10" t="s">
        <v>14</v>
      </c>
      <c r="B10" s="23" t="s">
        <v>41</v>
      </c>
      <c r="C10" s="16" t="s">
        <v>8</v>
      </c>
      <c r="D10" s="17">
        <v>4</v>
      </c>
      <c r="E10" s="225" t="s">
        <v>13</v>
      </c>
      <c r="F10" s="19">
        <v>8</v>
      </c>
      <c r="G10" s="18"/>
      <c r="H10" s="221"/>
      <c r="I10" s="227"/>
      <c r="J10" s="234"/>
      <c r="K10" s="18"/>
      <c r="L10" s="221"/>
      <c r="M10" s="18"/>
      <c r="N10" s="221"/>
      <c r="O10" s="18"/>
      <c r="P10" s="221"/>
      <c r="Q10" s="18"/>
      <c r="R10" s="221"/>
      <c r="S10" s="18"/>
      <c r="T10" s="221"/>
      <c r="U10" s="20">
        <f>D10+F10+H10+J10+L10+R10+T10+N10+P10</f>
        <v>12</v>
      </c>
      <c r="V10" s="26" t="s">
        <v>271</v>
      </c>
    </row>
    <row r="11" spans="1:248" ht="14.1" customHeight="1" x14ac:dyDescent="0.25">
      <c r="A11" s="27" t="s">
        <v>21</v>
      </c>
      <c r="B11" s="11" t="s">
        <v>22</v>
      </c>
      <c r="C11" s="18" t="s">
        <v>17</v>
      </c>
      <c r="D11" s="19">
        <v>1</v>
      </c>
      <c r="E11" s="16" t="s">
        <v>8</v>
      </c>
      <c r="F11" s="17">
        <v>4</v>
      </c>
      <c r="G11" s="14" t="s">
        <v>7</v>
      </c>
      <c r="H11" s="15">
        <v>3</v>
      </c>
      <c r="I11" s="14" t="s">
        <v>7</v>
      </c>
      <c r="J11" s="15">
        <v>3</v>
      </c>
      <c r="K11" s="18"/>
      <c r="L11" s="221"/>
      <c r="M11" s="18"/>
      <c r="N11" s="221"/>
      <c r="O11" s="18"/>
      <c r="P11" s="221"/>
      <c r="Q11" s="18"/>
      <c r="R11" s="221"/>
      <c r="S11" s="18"/>
      <c r="T11" s="221"/>
      <c r="U11" s="20">
        <f>D11+F11+H11+J11+L11+R11+T11+N11+P11</f>
        <v>11</v>
      </c>
      <c r="V11" s="26" t="s">
        <v>270</v>
      </c>
    </row>
    <row r="12" spans="1:248" ht="14.1" customHeight="1" x14ac:dyDescent="0.25">
      <c r="A12" s="364" t="s">
        <v>3</v>
      </c>
      <c r="B12" s="11" t="s">
        <v>4</v>
      </c>
      <c r="C12" s="18"/>
      <c r="D12" s="221"/>
      <c r="E12" s="14"/>
      <c r="F12" s="13"/>
      <c r="G12" s="18"/>
      <c r="H12" s="221"/>
      <c r="I12" s="219" t="s">
        <v>6</v>
      </c>
      <c r="J12" s="220">
        <v>10</v>
      </c>
      <c r="K12" s="18"/>
      <c r="L12" s="22"/>
      <c r="M12" s="18"/>
      <c r="N12" s="221"/>
      <c r="O12" s="18"/>
      <c r="P12" s="221"/>
      <c r="Q12" s="18"/>
      <c r="R12" s="221"/>
      <c r="S12" s="18"/>
      <c r="T12" s="221"/>
      <c r="U12" s="20">
        <f>D12+F12+H12+J12+L12+R12+T12+N12+P12</f>
        <v>10</v>
      </c>
      <c r="V12" s="26" t="s">
        <v>26</v>
      </c>
    </row>
    <row r="13" spans="1:248" ht="14.1" customHeight="1" x14ac:dyDescent="0.25">
      <c r="A13" s="10" t="s">
        <v>11</v>
      </c>
      <c r="B13" s="11" t="s">
        <v>25</v>
      </c>
      <c r="C13" s="14" t="s">
        <v>5</v>
      </c>
      <c r="D13" s="15">
        <v>5</v>
      </c>
      <c r="E13" s="18"/>
      <c r="F13" s="221"/>
      <c r="G13" s="18" t="s">
        <v>17</v>
      </c>
      <c r="H13" s="19">
        <v>1</v>
      </c>
      <c r="I13" s="18"/>
      <c r="J13" s="221"/>
      <c r="K13" s="14" t="s">
        <v>7</v>
      </c>
      <c r="L13" s="15">
        <v>3</v>
      </c>
      <c r="M13" s="18"/>
      <c r="N13" s="221"/>
      <c r="O13" s="18"/>
      <c r="P13" s="221"/>
      <c r="Q13" s="18"/>
      <c r="R13" s="221"/>
      <c r="S13" s="18"/>
      <c r="T13" s="221"/>
      <c r="U13" s="20">
        <f>D13+F13+H13+J13+L13+R13+T13+N13+P13</f>
        <v>9</v>
      </c>
      <c r="V13" s="26" t="s">
        <v>232</v>
      </c>
    </row>
    <row r="14" spans="1:248" ht="14.1" customHeight="1" x14ac:dyDescent="0.25">
      <c r="A14" s="364" t="s">
        <v>14</v>
      </c>
      <c r="B14" s="11" t="s">
        <v>19</v>
      </c>
      <c r="C14" s="18"/>
      <c r="D14" s="221"/>
      <c r="E14" s="14"/>
      <c r="F14" s="13"/>
      <c r="G14" s="18"/>
      <c r="H14" s="221"/>
      <c r="I14" s="672" t="s">
        <v>13</v>
      </c>
      <c r="J14" s="673">
        <v>8</v>
      </c>
      <c r="K14" s="18"/>
      <c r="L14" s="221"/>
      <c r="M14" s="18"/>
      <c r="N14" s="221"/>
      <c r="O14" s="18"/>
      <c r="P14" s="221"/>
      <c r="Q14" s="18"/>
      <c r="R14" s="221"/>
      <c r="S14" s="18"/>
      <c r="T14" s="221"/>
      <c r="U14" s="20">
        <f>D14+F14+H14+J14+L14+R14+T14+N14+P14</f>
        <v>8</v>
      </c>
      <c r="V14" s="26" t="s">
        <v>281</v>
      </c>
    </row>
    <row r="15" spans="1:248" ht="14.1" customHeight="1" x14ac:dyDescent="0.25">
      <c r="A15" s="10" t="s">
        <v>37</v>
      </c>
      <c r="B15" s="11" t="s">
        <v>225</v>
      </c>
      <c r="C15" s="18"/>
      <c r="D15" s="221"/>
      <c r="E15" s="18"/>
      <c r="F15" s="221"/>
      <c r="G15" s="229" t="s">
        <v>9</v>
      </c>
      <c r="H15" s="17">
        <v>6</v>
      </c>
      <c r="I15" s="18"/>
      <c r="J15" s="221"/>
      <c r="K15" s="18"/>
      <c r="L15" s="221"/>
      <c r="M15" s="18"/>
      <c r="N15" s="221"/>
      <c r="O15" s="18"/>
      <c r="P15" s="221"/>
      <c r="Q15" s="18"/>
      <c r="R15" s="221"/>
      <c r="S15" s="18"/>
      <c r="T15" s="221"/>
      <c r="U15" s="20">
        <f>D15+F15+H15+J15+L15+R15+T15+N15+P15</f>
        <v>6</v>
      </c>
      <c r="V15" s="26" t="s">
        <v>230</v>
      </c>
    </row>
    <row r="16" spans="1:248" ht="14.1" customHeight="1" x14ac:dyDescent="0.25">
      <c r="A16" s="27" t="s">
        <v>21</v>
      </c>
      <c r="B16" s="11" t="s">
        <v>27</v>
      </c>
      <c r="C16" s="24" t="s">
        <v>16</v>
      </c>
      <c r="D16" s="20">
        <v>2</v>
      </c>
      <c r="E16" s="24" t="s">
        <v>16</v>
      </c>
      <c r="F16" s="20">
        <v>2</v>
      </c>
      <c r="G16" s="18"/>
      <c r="H16" s="221"/>
      <c r="I16" s="18"/>
      <c r="J16" s="221"/>
      <c r="K16" s="18" t="s">
        <v>17</v>
      </c>
      <c r="L16" s="19">
        <v>1</v>
      </c>
      <c r="M16" s="18"/>
      <c r="N16" s="221"/>
      <c r="O16" s="18"/>
      <c r="P16" s="221"/>
      <c r="Q16" s="18"/>
      <c r="R16" s="221"/>
      <c r="S16" s="18"/>
      <c r="T16" s="221"/>
      <c r="U16" s="20">
        <f>D16+F16+H16+J16+L16+R16+T16+N16+P16</f>
        <v>5</v>
      </c>
      <c r="V16" s="26" t="s">
        <v>233</v>
      </c>
    </row>
    <row r="17" spans="1:25" ht="14.1" customHeight="1" x14ac:dyDescent="0.25">
      <c r="A17" s="27" t="s">
        <v>21</v>
      </c>
      <c r="B17" s="11" t="s">
        <v>78</v>
      </c>
      <c r="C17" s="227"/>
      <c r="D17" s="234"/>
      <c r="E17" s="14"/>
      <c r="F17" s="13"/>
      <c r="G17" s="227"/>
      <c r="H17" s="234"/>
      <c r="I17" s="16" t="s">
        <v>8</v>
      </c>
      <c r="J17" s="17">
        <v>4</v>
      </c>
      <c r="K17" s="227"/>
      <c r="L17" s="541"/>
      <c r="M17" s="18"/>
      <c r="N17" s="221"/>
      <c r="O17" s="18"/>
      <c r="P17" s="221"/>
      <c r="Q17" s="18"/>
      <c r="R17" s="221"/>
      <c r="S17" s="18"/>
      <c r="T17" s="221"/>
      <c r="U17" s="20">
        <f>D17+F17+H17+J17+L17+R17+T17+N17+P17</f>
        <v>4</v>
      </c>
      <c r="V17" s="26" t="s">
        <v>277</v>
      </c>
    </row>
    <row r="18" spans="1:25" ht="14.1" customHeight="1" x14ac:dyDescent="0.25">
      <c r="A18" s="27" t="s">
        <v>21</v>
      </c>
      <c r="B18" s="11" t="s">
        <v>74</v>
      </c>
      <c r="C18" s="14" t="s">
        <v>7</v>
      </c>
      <c r="D18" s="15">
        <v>3</v>
      </c>
      <c r="E18" s="18" t="s">
        <v>17</v>
      </c>
      <c r="F18" s="19">
        <v>1</v>
      </c>
      <c r="G18" s="18"/>
      <c r="H18" s="221"/>
      <c r="I18" s="18"/>
      <c r="J18" s="221"/>
      <c r="K18" s="18"/>
      <c r="L18" s="221"/>
      <c r="M18" s="18"/>
      <c r="N18" s="221"/>
      <c r="O18" s="18"/>
      <c r="P18" s="221"/>
      <c r="Q18" s="18"/>
      <c r="R18" s="221"/>
      <c r="S18" s="18"/>
      <c r="T18" s="221"/>
      <c r="U18" s="20">
        <f>D18+F18+H18+J18+L18+R18+T18+N18+P18</f>
        <v>4</v>
      </c>
      <c r="V18" s="26" t="s">
        <v>277</v>
      </c>
    </row>
    <row r="19" spans="1:25" ht="14.1" customHeight="1" x14ac:dyDescent="0.25">
      <c r="A19" s="10" t="s">
        <v>32</v>
      </c>
      <c r="B19" s="11" t="s">
        <v>33</v>
      </c>
      <c r="C19" s="18"/>
      <c r="D19" s="221"/>
      <c r="E19" s="365" t="s">
        <v>7</v>
      </c>
      <c r="F19" s="538">
        <v>3</v>
      </c>
      <c r="G19" s="235"/>
      <c r="H19" s="236"/>
      <c r="I19" s="18"/>
      <c r="J19" s="221"/>
      <c r="K19" s="18"/>
      <c r="L19" s="221"/>
      <c r="M19" s="18"/>
      <c r="N19" s="221"/>
      <c r="O19" s="18"/>
      <c r="P19" s="221"/>
      <c r="Q19" s="18"/>
      <c r="R19" s="221"/>
      <c r="S19" s="18"/>
      <c r="T19" s="221"/>
      <c r="U19" s="20">
        <f>D19+F19+H19+J19+L19+R19+T19+N19+P19</f>
        <v>3</v>
      </c>
      <c r="V19" s="26" t="s">
        <v>253</v>
      </c>
    </row>
    <row r="20" spans="1:25" ht="14.1" customHeight="1" x14ac:dyDescent="0.25">
      <c r="A20" s="27" t="s">
        <v>55</v>
      </c>
      <c r="B20" s="11" t="s">
        <v>87</v>
      </c>
      <c r="C20" s="18"/>
      <c r="D20" s="221"/>
      <c r="E20" s="14"/>
      <c r="F20" s="13"/>
      <c r="G20" s="18"/>
      <c r="H20" s="221"/>
      <c r="I20" s="16"/>
      <c r="J20" s="17"/>
      <c r="K20" s="24" t="s">
        <v>16</v>
      </c>
      <c r="L20" s="20">
        <v>2</v>
      </c>
      <c r="M20" s="18"/>
      <c r="N20" s="221"/>
      <c r="O20" s="18"/>
      <c r="P20" s="221"/>
      <c r="Q20" s="18"/>
      <c r="R20" s="221"/>
      <c r="S20" s="18"/>
      <c r="T20" s="221"/>
      <c r="U20" s="20">
        <f>D20+F20+H20+J20+L20+R20+T20+N20+P20</f>
        <v>2</v>
      </c>
      <c r="V20" s="26" t="s">
        <v>278</v>
      </c>
    </row>
    <row r="21" spans="1:25" ht="14.1" customHeight="1" x14ac:dyDescent="0.25">
      <c r="A21" s="10" t="s">
        <v>228</v>
      </c>
      <c r="B21" s="28" t="s">
        <v>226</v>
      </c>
      <c r="C21" s="18"/>
      <c r="D21" s="221"/>
      <c r="E21" s="18"/>
      <c r="F21" s="221"/>
      <c r="G21" s="24" t="s">
        <v>16</v>
      </c>
      <c r="H21" s="20">
        <v>2</v>
      </c>
      <c r="I21" s="18"/>
      <c r="J21" s="221"/>
      <c r="K21" s="18"/>
      <c r="L21" s="221"/>
      <c r="M21" s="18"/>
      <c r="N21" s="221"/>
      <c r="O21" s="18"/>
      <c r="P21" s="221"/>
      <c r="Q21" s="18"/>
      <c r="R21" s="221"/>
      <c r="S21" s="18"/>
      <c r="T21" s="221"/>
      <c r="U21" s="20">
        <f>D21+F21+H21+J21+L21+R21+T21+N21+P21</f>
        <v>2</v>
      </c>
      <c r="V21" s="26" t="s">
        <v>278</v>
      </c>
    </row>
    <row r="22" spans="1:25" ht="14.1" customHeight="1" x14ac:dyDescent="0.25">
      <c r="A22" s="364" t="s">
        <v>37</v>
      </c>
      <c r="B22" s="28" t="s">
        <v>251</v>
      </c>
      <c r="C22" s="18"/>
      <c r="D22" s="221"/>
      <c r="E22" s="366"/>
      <c r="F22" s="367"/>
      <c r="G22" s="18"/>
      <c r="H22" s="221"/>
      <c r="I22" s="18" t="s">
        <v>17</v>
      </c>
      <c r="J22" s="19">
        <v>1</v>
      </c>
      <c r="K22" s="18"/>
      <c r="L22" s="221"/>
      <c r="M22" s="18"/>
      <c r="N22" s="221"/>
      <c r="O22" s="18"/>
      <c r="P22" s="221"/>
      <c r="Q22" s="18"/>
      <c r="R22" s="221"/>
      <c r="S22" s="18"/>
      <c r="T22" s="221"/>
      <c r="U22" s="20">
        <f>D22+F22+H22+J22+L22+R22+T22+N22+P22</f>
        <v>1</v>
      </c>
      <c r="V22" s="26" t="s">
        <v>279</v>
      </c>
      <c r="Y22" s="2" t="s">
        <v>29</v>
      </c>
    </row>
    <row r="23" spans="1:25" ht="8.25" customHeight="1" thickBot="1" x14ac:dyDescent="0.3">
      <c r="A23" s="30"/>
      <c r="B23" s="31"/>
      <c r="C23" s="31"/>
      <c r="D23" s="31"/>
      <c r="E23" s="77"/>
      <c r="F23" s="78"/>
      <c r="G23" s="77"/>
      <c r="H23" s="78"/>
      <c r="I23" s="77"/>
      <c r="J23" s="78"/>
      <c r="K23" s="77"/>
      <c r="L23" s="78"/>
      <c r="M23" s="77"/>
      <c r="N23" s="78"/>
      <c r="O23" s="31"/>
      <c r="P23" s="31"/>
      <c r="Q23" s="77"/>
      <c r="R23" s="78"/>
      <c r="S23" s="31"/>
      <c r="T23" s="31"/>
      <c r="U23" s="32"/>
      <c r="V23" s="32"/>
    </row>
    <row r="24" spans="1:25" ht="14.1" customHeight="1" x14ac:dyDescent="0.25">
      <c r="A24" s="33"/>
      <c r="B24" s="23" t="s">
        <v>46</v>
      </c>
      <c r="C24" s="16" t="s">
        <v>8</v>
      </c>
      <c r="D24" s="17">
        <v>4</v>
      </c>
      <c r="E24" s="225" t="s">
        <v>13</v>
      </c>
      <c r="F24" s="19">
        <v>8</v>
      </c>
      <c r="G24" s="12" t="s">
        <v>233</v>
      </c>
      <c r="H24" s="13"/>
      <c r="I24" s="12"/>
      <c r="J24" s="13"/>
      <c r="K24" s="12"/>
      <c r="L24" s="13"/>
      <c r="M24" s="12"/>
      <c r="N24" s="13"/>
      <c r="O24" s="12"/>
      <c r="P24" s="13"/>
      <c r="Q24" s="12"/>
      <c r="R24" s="13"/>
      <c r="S24" s="12"/>
      <c r="T24" s="13"/>
      <c r="U24" s="26" t="s">
        <v>230</v>
      </c>
      <c r="V24" s="21" t="s">
        <v>240</v>
      </c>
    </row>
    <row r="25" spans="1:25" ht="15" x14ac:dyDescent="0.25">
      <c r="B25" s="23" t="s">
        <v>15</v>
      </c>
      <c r="C25" s="24" t="s">
        <v>26</v>
      </c>
      <c r="D25" s="75"/>
      <c r="E25" s="219" t="s">
        <v>6</v>
      </c>
      <c r="F25" s="220">
        <v>10</v>
      </c>
      <c r="G25" s="76" t="s">
        <v>232</v>
      </c>
      <c r="H25" s="20"/>
      <c r="I25" s="24"/>
      <c r="J25" s="20"/>
      <c r="K25" s="16" t="s">
        <v>8</v>
      </c>
      <c r="L25" s="17">
        <v>4</v>
      </c>
      <c r="M25" s="24"/>
      <c r="N25" s="20"/>
      <c r="O25" s="24"/>
      <c r="P25" s="20"/>
      <c r="Q25" s="18"/>
      <c r="R25" s="20"/>
      <c r="S25" s="12"/>
      <c r="T25" s="13"/>
      <c r="U25" s="25">
        <v>14</v>
      </c>
      <c r="V25" s="237">
        <v>1</v>
      </c>
    </row>
    <row r="26" spans="1:25" ht="14.1" customHeight="1" x14ac:dyDescent="0.25">
      <c r="B26" s="23" t="s">
        <v>43</v>
      </c>
      <c r="C26" s="24"/>
      <c r="D26" s="13"/>
      <c r="E26" s="12"/>
      <c r="F26" s="13"/>
      <c r="G26" s="24"/>
      <c r="H26" s="20"/>
      <c r="I26" s="12"/>
      <c r="J26" s="13"/>
      <c r="K26" s="12"/>
      <c r="L26" s="13"/>
      <c r="M26" s="12"/>
      <c r="N26" s="13"/>
      <c r="O26" s="12"/>
      <c r="P26" s="13"/>
      <c r="Q26" s="12"/>
      <c r="R26" s="13"/>
      <c r="S26" s="12"/>
      <c r="T26" s="13"/>
      <c r="U26" s="25">
        <v>0</v>
      </c>
      <c r="V26" s="25">
        <v>0</v>
      </c>
    </row>
    <row r="27" spans="1:25" ht="15" x14ac:dyDescent="0.25">
      <c r="B27" s="23" t="s">
        <v>47</v>
      </c>
      <c r="C27" s="24" t="s">
        <v>222</v>
      </c>
      <c r="D27" s="13"/>
      <c r="E27" s="24" t="s">
        <v>229</v>
      </c>
      <c r="F27" s="13"/>
      <c r="G27" s="24"/>
      <c r="H27" s="20"/>
      <c r="I27" s="12"/>
      <c r="J27" s="13"/>
      <c r="K27" s="12"/>
      <c r="L27" s="13"/>
      <c r="M27" s="12"/>
      <c r="N27" s="13"/>
      <c r="O27" s="12"/>
      <c r="P27" s="13"/>
      <c r="Q27" s="24"/>
      <c r="R27" s="13"/>
      <c r="S27" s="12"/>
      <c r="T27" s="13"/>
      <c r="U27" s="25">
        <v>0</v>
      </c>
      <c r="V27" s="25">
        <v>0</v>
      </c>
    </row>
  </sheetData>
  <protectedRanges>
    <protectedRange sqref="B10:B15 B4" name="Diapazons1_19"/>
    <protectedRange sqref="A4" name="Diapazons1_2_3"/>
    <protectedRange sqref="B5" name="Diapazons1_9"/>
    <protectedRange sqref="A5:A22" name="Diapazons1_6_2_1"/>
    <protectedRange sqref="B6:B7" name="Diapazons1_3"/>
    <protectedRange sqref="B25:B26 B21:B22" name="Diapazons1_6"/>
    <protectedRange sqref="B24" name="Diapazons1_1"/>
    <protectedRange sqref="B18:B20" name="Diapazons1_2"/>
    <protectedRange sqref="B16:B17" name="Diapazons1_7"/>
    <protectedRange sqref="B27" name="Diapazons1_4"/>
    <protectedRange sqref="B8:B9" name="Diapazons1_5"/>
  </protectedRanges>
  <sortState ref="A4:U22">
    <sortCondition descending="1" ref="U4:U22"/>
  </sortState>
  <mergeCells count="11">
    <mergeCell ref="S3:T3"/>
    <mergeCell ref="B1:V1"/>
    <mergeCell ref="G2:M2"/>
    <mergeCell ref="C3:D3"/>
    <mergeCell ref="E3:F3"/>
    <mergeCell ref="G3:H3"/>
    <mergeCell ref="I3:J3"/>
    <mergeCell ref="K3:L3"/>
    <mergeCell ref="M3:N3"/>
    <mergeCell ref="O3:P3"/>
    <mergeCell ref="Q3:R3"/>
  </mergeCells>
  <pageMargins left="0.70866141732283472" right="0.70866141732283472" top="0" bottom="0" header="0.31496062992125984" footer="0.31496062992125984"/>
  <pageSetup paperSize="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K25"/>
  <sheetViews>
    <sheetView showGridLines="0" zoomScaleNormal="100" workbookViewId="0">
      <selection activeCell="AP14" sqref="AP14"/>
    </sheetView>
  </sheetViews>
  <sheetFormatPr defaultRowHeight="12.75" x14ac:dyDescent="0.2"/>
  <cols>
    <col min="1" max="1" width="7" style="240" customWidth="1"/>
    <col min="2" max="2" width="3.85546875" style="240" bestFit="1" customWidth="1"/>
    <col min="3" max="3" width="12.85546875" style="240" customWidth="1"/>
    <col min="4" max="4" width="21.28515625" style="240" customWidth="1"/>
    <col min="5" max="5" width="2.5703125" style="241" customWidth="1"/>
    <col min="6" max="6" width="1.85546875" style="242" customWidth="1"/>
    <col min="7" max="7" width="2.140625" style="243" customWidth="1"/>
    <col min="8" max="8" width="2.28515625" style="241" customWidth="1"/>
    <col min="9" max="9" width="1.85546875" style="240" customWidth="1"/>
    <col min="10" max="10" width="2.28515625" style="243" customWidth="1"/>
    <col min="11" max="11" width="1.85546875" style="241" customWidth="1"/>
    <col min="12" max="12" width="1.85546875" style="240" customWidth="1"/>
    <col min="13" max="13" width="2.42578125" style="243" customWidth="1"/>
    <col min="14" max="14" width="2.28515625" style="241" customWidth="1"/>
    <col min="15" max="15" width="1.85546875" style="240" customWidth="1"/>
    <col min="16" max="16" width="2.28515625" style="243" customWidth="1"/>
    <col min="17" max="17" width="1.85546875" style="241" customWidth="1"/>
    <col min="18" max="18" width="2" style="240" customWidth="1"/>
    <col min="19" max="19" width="1.85546875" style="243" customWidth="1"/>
    <col min="20" max="20" width="2.28515625" style="241" customWidth="1"/>
    <col min="21" max="21" width="1.85546875" style="240" customWidth="1"/>
    <col min="22" max="22" width="2.28515625" style="243" customWidth="1"/>
    <col min="23" max="23" width="2.28515625" style="241" customWidth="1"/>
    <col min="24" max="24" width="1.85546875" style="240" customWidth="1"/>
    <col min="25" max="25" width="2.42578125" style="243" customWidth="1"/>
    <col min="26" max="26" width="2.28515625" style="241" customWidth="1"/>
    <col min="27" max="27" width="1.85546875" style="240" customWidth="1"/>
    <col min="28" max="28" width="2.42578125" style="243" customWidth="1"/>
    <col min="29" max="29" width="2.28515625" style="243" customWidth="1"/>
    <col min="30" max="30" width="1.85546875" style="243" customWidth="1"/>
    <col min="31" max="31" width="2.28515625" style="243" customWidth="1"/>
    <col min="32" max="32" width="1.85546875" style="241" customWidth="1"/>
    <col min="33" max="33" width="1.85546875" style="240" customWidth="1"/>
    <col min="34" max="34" width="2.5703125" style="243" customWidth="1"/>
    <col min="35" max="35" width="6.42578125" style="240" customWidth="1"/>
    <col min="36" max="36" width="4" style="242" customWidth="1"/>
    <col min="37" max="37" width="1.5703125" style="240" customWidth="1"/>
    <col min="38" max="38" width="4" style="242" customWidth="1"/>
    <col min="39" max="39" width="6.42578125" style="240" customWidth="1"/>
    <col min="40" max="251" width="9.140625" style="240"/>
    <col min="252" max="252" width="2.7109375" style="240" bestFit="1" customWidth="1"/>
    <col min="253" max="253" width="12.85546875" style="240" customWidth="1"/>
    <col min="254" max="254" width="21.28515625" style="240" customWidth="1"/>
    <col min="255" max="255" width="2.5703125" style="240" customWidth="1"/>
    <col min="256" max="256" width="1.85546875" style="240" customWidth="1"/>
    <col min="257" max="257" width="2.140625" style="240" customWidth="1"/>
    <col min="258" max="258" width="2.28515625" style="240" customWidth="1"/>
    <col min="259" max="259" width="1.85546875" style="240" customWidth="1"/>
    <col min="260" max="260" width="2.28515625" style="240" customWidth="1"/>
    <col min="261" max="262" width="1.85546875" style="240" customWidth="1"/>
    <col min="263" max="263" width="2.42578125" style="240" customWidth="1"/>
    <col min="264" max="264" width="2.28515625" style="240" customWidth="1"/>
    <col min="265" max="265" width="1.85546875" style="240" customWidth="1"/>
    <col min="266" max="266" width="2.28515625" style="240" customWidth="1"/>
    <col min="267" max="267" width="1.85546875" style="240" customWidth="1"/>
    <col min="268" max="268" width="2" style="240" customWidth="1"/>
    <col min="269" max="269" width="1.85546875" style="240" customWidth="1"/>
    <col min="270" max="270" width="2.28515625" style="240" customWidth="1"/>
    <col min="271" max="271" width="1.85546875" style="240" customWidth="1"/>
    <col min="272" max="273" width="2.28515625" style="240" customWidth="1"/>
    <col min="274" max="274" width="1.85546875" style="240" customWidth="1"/>
    <col min="275" max="275" width="2.42578125" style="240" customWidth="1"/>
    <col min="276" max="276" width="2.28515625" style="240" customWidth="1"/>
    <col min="277" max="277" width="1.85546875" style="240" customWidth="1"/>
    <col min="278" max="278" width="2.42578125" style="240" customWidth="1"/>
    <col min="279" max="279" width="2.28515625" style="240" customWidth="1"/>
    <col min="280" max="280" width="1.85546875" style="240" customWidth="1"/>
    <col min="281" max="281" width="2.28515625" style="240" customWidth="1"/>
    <col min="282" max="283" width="1.85546875" style="240" customWidth="1"/>
    <col min="284" max="284" width="2.5703125" style="240" customWidth="1"/>
    <col min="285" max="285" width="6.42578125" style="240" customWidth="1"/>
    <col min="286" max="286" width="4" style="240" customWidth="1"/>
    <col min="287" max="287" width="1.5703125" style="240" customWidth="1"/>
    <col min="288" max="288" width="4" style="240" customWidth="1"/>
    <col min="289" max="289" width="6.42578125" style="240" customWidth="1"/>
    <col min="290" max="290" width="4" style="240" customWidth="1"/>
    <col min="291" max="291" width="17.140625" style="240" customWidth="1"/>
    <col min="292" max="292" width="1.42578125" style="240" customWidth="1"/>
    <col min="293" max="293" width="17.140625" style="240" customWidth="1"/>
    <col min="294" max="294" width="0.5703125" style="240" customWidth="1"/>
    <col min="295" max="507" width="9.140625" style="240"/>
    <col min="508" max="508" width="2.7109375" style="240" bestFit="1" customWidth="1"/>
    <col min="509" max="509" width="12.85546875" style="240" customWidth="1"/>
    <col min="510" max="510" width="21.28515625" style="240" customWidth="1"/>
    <col min="511" max="511" width="2.5703125" style="240" customWidth="1"/>
    <col min="512" max="512" width="1.85546875" style="240" customWidth="1"/>
    <col min="513" max="513" width="2.140625" style="240" customWidth="1"/>
    <col min="514" max="514" width="2.28515625" style="240" customWidth="1"/>
    <col min="515" max="515" width="1.85546875" style="240" customWidth="1"/>
    <col min="516" max="516" width="2.28515625" style="240" customWidth="1"/>
    <col min="517" max="518" width="1.85546875" style="240" customWidth="1"/>
    <col min="519" max="519" width="2.42578125" style="240" customWidth="1"/>
    <col min="520" max="520" width="2.28515625" style="240" customWidth="1"/>
    <col min="521" max="521" width="1.85546875" style="240" customWidth="1"/>
    <col min="522" max="522" width="2.28515625" style="240" customWidth="1"/>
    <col min="523" max="523" width="1.85546875" style="240" customWidth="1"/>
    <col min="524" max="524" width="2" style="240" customWidth="1"/>
    <col min="525" max="525" width="1.85546875" style="240" customWidth="1"/>
    <col min="526" max="526" width="2.28515625" style="240" customWidth="1"/>
    <col min="527" max="527" width="1.85546875" style="240" customWidth="1"/>
    <col min="528" max="529" width="2.28515625" style="240" customWidth="1"/>
    <col min="530" max="530" width="1.85546875" style="240" customWidth="1"/>
    <col min="531" max="531" width="2.42578125" style="240" customWidth="1"/>
    <col min="532" max="532" width="2.28515625" style="240" customWidth="1"/>
    <col min="533" max="533" width="1.85546875" style="240" customWidth="1"/>
    <col min="534" max="534" width="2.42578125" style="240" customWidth="1"/>
    <col min="535" max="535" width="2.28515625" style="240" customWidth="1"/>
    <col min="536" max="536" width="1.85546875" style="240" customWidth="1"/>
    <col min="537" max="537" width="2.28515625" style="240" customWidth="1"/>
    <col min="538" max="539" width="1.85546875" style="240" customWidth="1"/>
    <col min="540" max="540" width="2.5703125" style="240" customWidth="1"/>
    <col min="541" max="541" width="6.42578125" style="240" customWidth="1"/>
    <col min="542" max="542" width="4" style="240" customWidth="1"/>
    <col min="543" max="543" width="1.5703125" style="240" customWidth="1"/>
    <col min="544" max="544" width="4" style="240" customWidth="1"/>
    <col min="545" max="545" width="6.42578125" style="240" customWidth="1"/>
    <col min="546" max="546" width="4" style="240" customWidth="1"/>
    <col min="547" max="547" width="17.140625" style="240" customWidth="1"/>
    <col min="548" max="548" width="1.42578125" style="240" customWidth="1"/>
    <col min="549" max="549" width="17.140625" style="240" customWidth="1"/>
    <col min="550" max="550" width="0.5703125" style="240" customWidth="1"/>
    <col min="551" max="763" width="9.140625" style="240"/>
    <col min="764" max="764" width="2.7109375" style="240" bestFit="1" customWidth="1"/>
    <col min="765" max="765" width="12.85546875" style="240" customWidth="1"/>
    <col min="766" max="766" width="21.28515625" style="240" customWidth="1"/>
    <col min="767" max="767" width="2.5703125" style="240" customWidth="1"/>
    <col min="768" max="768" width="1.85546875" style="240" customWidth="1"/>
    <col min="769" max="769" width="2.140625" style="240" customWidth="1"/>
    <col min="770" max="770" width="2.28515625" style="240" customWidth="1"/>
    <col min="771" max="771" width="1.85546875" style="240" customWidth="1"/>
    <col min="772" max="772" width="2.28515625" style="240" customWidth="1"/>
    <col min="773" max="774" width="1.85546875" style="240" customWidth="1"/>
    <col min="775" max="775" width="2.42578125" style="240" customWidth="1"/>
    <col min="776" max="776" width="2.28515625" style="240" customWidth="1"/>
    <col min="777" max="777" width="1.85546875" style="240" customWidth="1"/>
    <col min="778" max="778" width="2.28515625" style="240" customWidth="1"/>
    <col min="779" max="779" width="1.85546875" style="240" customWidth="1"/>
    <col min="780" max="780" width="2" style="240" customWidth="1"/>
    <col min="781" max="781" width="1.85546875" style="240" customWidth="1"/>
    <col min="782" max="782" width="2.28515625" style="240" customWidth="1"/>
    <col min="783" max="783" width="1.85546875" style="240" customWidth="1"/>
    <col min="784" max="785" width="2.28515625" style="240" customWidth="1"/>
    <col min="786" max="786" width="1.85546875" style="240" customWidth="1"/>
    <col min="787" max="787" width="2.42578125" style="240" customWidth="1"/>
    <col min="788" max="788" width="2.28515625" style="240" customWidth="1"/>
    <col min="789" max="789" width="1.85546875" style="240" customWidth="1"/>
    <col min="790" max="790" width="2.42578125" style="240" customWidth="1"/>
    <col min="791" max="791" width="2.28515625" style="240" customWidth="1"/>
    <col min="792" max="792" width="1.85546875" style="240" customWidth="1"/>
    <col min="793" max="793" width="2.28515625" style="240" customWidth="1"/>
    <col min="794" max="795" width="1.85546875" style="240" customWidth="1"/>
    <col min="796" max="796" width="2.5703125" style="240" customWidth="1"/>
    <col min="797" max="797" width="6.42578125" style="240" customWidth="1"/>
    <col min="798" max="798" width="4" style="240" customWidth="1"/>
    <col min="799" max="799" width="1.5703125" style="240" customWidth="1"/>
    <col min="800" max="800" width="4" style="240" customWidth="1"/>
    <col min="801" max="801" width="6.42578125" style="240" customWidth="1"/>
    <col min="802" max="802" width="4" style="240" customWidth="1"/>
    <col min="803" max="803" width="17.140625" style="240" customWidth="1"/>
    <col min="804" max="804" width="1.42578125" style="240" customWidth="1"/>
    <col min="805" max="805" width="17.140625" style="240" customWidth="1"/>
    <col min="806" max="806" width="0.5703125" style="240" customWidth="1"/>
    <col min="807" max="1019" width="9.140625" style="240"/>
    <col min="1020" max="1020" width="2.7109375" style="240" bestFit="1" customWidth="1"/>
    <col min="1021" max="1021" width="12.85546875" style="240" customWidth="1"/>
    <col min="1022" max="1022" width="21.28515625" style="240" customWidth="1"/>
    <col min="1023" max="1023" width="2.5703125" style="240" customWidth="1"/>
    <col min="1024" max="1024" width="1.85546875" style="240" customWidth="1"/>
    <col min="1025" max="1025" width="2.140625" style="240" customWidth="1"/>
    <col min="1026" max="1026" width="2.28515625" style="240" customWidth="1"/>
    <col min="1027" max="1027" width="1.85546875" style="240" customWidth="1"/>
    <col min="1028" max="1028" width="2.28515625" style="240" customWidth="1"/>
    <col min="1029" max="1030" width="1.85546875" style="240" customWidth="1"/>
    <col min="1031" max="1031" width="2.42578125" style="240" customWidth="1"/>
    <col min="1032" max="1032" width="2.28515625" style="240" customWidth="1"/>
    <col min="1033" max="1033" width="1.85546875" style="240" customWidth="1"/>
    <col min="1034" max="1034" width="2.28515625" style="240" customWidth="1"/>
    <col min="1035" max="1035" width="1.85546875" style="240" customWidth="1"/>
    <col min="1036" max="1036" width="2" style="240" customWidth="1"/>
    <col min="1037" max="1037" width="1.85546875" style="240" customWidth="1"/>
    <col min="1038" max="1038" width="2.28515625" style="240" customWidth="1"/>
    <col min="1039" max="1039" width="1.85546875" style="240" customWidth="1"/>
    <col min="1040" max="1041" width="2.28515625" style="240" customWidth="1"/>
    <col min="1042" max="1042" width="1.85546875" style="240" customWidth="1"/>
    <col min="1043" max="1043" width="2.42578125" style="240" customWidth="1"/>
    <col min="1044" max="1044" width="2.28515625" style="240" customWidth="1"/>
    <col min="1045" max="1045" width="1.85546875" style="240" customWidth="1"/>
    <col min="1046" max="1046" width="2.42578125" style="240" customWidth="1"/>
    <col min="1047" max="1047" width="2.28515625" style="240" customWidth="1"/>
    <col min="1048" max="1048" width="1.85546875" style="240" customWidth="1"/>
    <col min="1049" max="1049" width="2.28515625" style="240" customWidth="1"/>
    <col min="1050" max="1051" width="1.85546875" style="240" customWidth="1"/>
    <col min="1052" max="1052" width="2.5703125" style="240" customWidth="1"/>
    <col min="1053" max="1053" width="6.42578125" style="240" customWidth="1"/>
    <col min="1054" max="1054" width="4" style="240" customWidth="1"/>
    <col min="1055" max="1055" width="1.5703125" style="240" customWidth="1"/>
    <col min="1056" max="1056" width="4" style="240" customWidth="1"/>
    <col min="1057" max="1057" width="6.42578125" style="240" customWidth="1"/>
    <col min="1058" max="1058" width="4" style="240" customWidth="1"/>
    <col min="1059" max="1059" width="17.140625" style="240" customWidth="1"/>
    <col min="1060" max="1060" width="1.42578125" style="240" customWidth="1"/>
    <col min="1061" max="1061" width="17.140625" style="240" customWidth="1"/>
    <col min="1062" max="1062" width="0.5703125" style="240" customWidth="1"/>
    <col min="1063" max="1275" width="9.140625" style="240"/>
    <col min="1276" max="1276" width="2.7109375" style="240" bestFit="1" customWidth="1"/>
    <col min="1277" max="1277" width="12.85546875" style="240" customWidth="1"/>
    <col min="1278" max="1278" width="21.28515625" style="240" customWidth="1"/>
    <col min="1279" max="1279" width="2.5703125" style="240" customWidth="1"/>
    <col min="1280" max="1280" width="1.85546875" style="240" customWidth="1"/>
    <col min="1281" max="1281" width="2.140625" style="240" customWidth="1"/>
    <col min="1282" max="1282" width="2.28515625" style="240" customWidth="1"/>
    <col min="1283" max="1283" width="1.85546875" style="240" customWidth="1"/>
    <col min="1284" max="1284" width="2.28515625" style="240" customWidth="1"/>
    <col min="1285" max="1286" width="1.85546875" style="240" customWidth="1"/>
    <col min="1287" max="1287" width="2.42578125" style="240" customWidth="1"/>
    <col min="1288" max="1288" width="2.28515625" style="240" customWidth="1"/>
    <col min="1289" max="1289" width="1.85546875" style="240" customWidth="1"/>
    <col min="1290" max="1290" width="2.28515625" style="240" customWidth="1"/>
    <col min="1291" max="1291" width="1.85546875" style="240" customWidth="1"/>
    <col min="1292" max="1292" width="2" style="240" customWidth="1"/>
    <col min="1293" max="1293" width="1.85546875" style="240" customWidth="1"/>
    <col min="1294" max="1294" width="2.28515625" style="240" customWidth="1"/>
    <col min="1295" max="1295" width="1.85546875" style="240" customWidth="1"/>
    <col min="1296" max="1297" width="2.28515625" style="240" customWidth="1"/>
    <col min="1298" max="1298" width="1.85546875" style="240" customWidth="1"/>
    <col min="1299" max="1299" width="2.42578125" style="240" customWidth="1"/>
    <col min="1300" max="1300" width="2.28515625" style="240" customWidth="1"/>
    <col min="1301" max="1301" width="1.85546875" style="240" customWidth="1"/>
    <col min="1302" max="1302" width="2.42578125" style="240" customWidth="1"/>
    <col min="1303" max="1303" width="2.28515625" style="240" customWidth="1"/>
    <col min="1304" max="1304" width="1.85546875" style="240" customWidth="1"/>
    <col min="1305" max="1305" width="2.28515625" style="240" customWidth="1"/>
    <col min="1306" max="1307" width="1.85546875" style="240" customWidth="1"/>
    <col min="1308" max="1308" width="2.5703125" style="240" customWidth="1"/>
    <col min="1309" max="1309" width="6.42578125" style="240" customWidth="1"/>
    <col min="1310" max="1310" width="4" style="240" customWidth="1"/>
    <col min="1311" max="1311" width="1.5703125" style="240" customWidth="1"/>
    <col min="1312" max="1312" width="4" style="240" customWidth="1"/>
    <col min="1313" max="1313" width="6.42578125" style="240" customWidth="1"/>
    <col min="1314" max="1314" width="4" style="240" customWidth="1"/>
    <col min="1315" max="1315" width="17.140625" style="240" customWidth="1"/>
    <col min="1316" max="1316" width="1.42578125" style="240" customWidth="1"/>
    <col min="1317" max="1317" width="17.140625" style="240" customWidth="1"/>
    <col min="1318" max="1318" width="0.5703125" style="240" customWidth="1"/>
    <col min="1319" max="1531" width="9.140625" style="240"/>
    <col min="1532" max="1532" width="2.7109375" style="240" bestFit="1" customWidth="1"/>
    <col min="1533" max="1533" width="12.85546875" style="240" customWidth="1"/>
    <col min="1534" max="1534" width="21.28515625" style="240" customWidth="1"/>
    <col min="1535" max="1535" width="2.5703125" style="240" customWidth="1"/>
    <col min="1536" max="1536" width="1.85546875" style="240" customWidth="1"/>
    <col min="1537" max="1537" width="2.140625" style="240" customWidth="1"/>
    <col min="1538" max="1538" width="2.28515625" style="240" customWidth="1"/>
    <col min="1539" max="1539" width="1.85546875" style="240" customWidth="1"/>
    <col min="1540" max="1540" width="2.28515625" style="240" customWidth="1"/>
    <col min="1541" max="1542" width="1.85546875" style="240" customWidth="1"/>
    <col min="1543" max="1543" width="2.42578125" style="240" customWidth="1"/>
    <col min="1544" max="1544" width="2.28515625" style="240" customWidth="1"/>
    <col min="1545" max="1545" width="1.85546875" style="240" customWidth="1"/>
    <col min="1546" max="1546" width="2.28515625" style="240" customWidth="1"/>
    <col min="1547" max="1547" width="1.85546875" style="240" customWidth="1"/>
    <col min="1548" max="1548" width="2" style="240" customWidth="1"/>
    <col min="1549" max="1549" width="1.85546875" style="240" customWidth="1"/>
    <col min="1550" max="1550" width="2.28515625" style="240" customWidth="1"/>
    <col min="1551" max="1551" width="1.85546875" style="240" customWidth="1"/>
    <col min="1552" max="1553" width="2.28515625" style="240" customWidth="1"/>
    <col min="1554" max="1554" width="1.85546875" style="240" customWidth="1"/>
    <col min="1555" max="1555" width="2.42578125" style="240" customWidth="1"/>
    <col min="1556" max="1556" width="2.28515625" style="240" customWidth="1"/>
    <col min="1557" max="1557" width="1.85546875" style="240" customWidth="1"/>
    <col min="1558" max="1558" width="2.42578125" style="240" customWidth="1"/>
    <col min="1559" max="1559" width="2.28515625" style="240" customWidth="1"/>
    <col min="1560" max="1560" width="1.85546875" style="240" customWidth="1"/>
    <col min="1561" max="1561" width="2.28515625" style="240" customWidth="1"/>
    <col min="1562" max="1563" width="1.85546875" style="240" customWidth="1"/>
    <col min="1564" max="1564" width="2.5703125" style="240" customWidth="1"/>
    <col min="1565" max="1565" width="6.42578125" style="240" customWidth="1"/>
    <col min="1566" max="1566" width="4" style="240" customWidth="1"/>
    <col min="1567" max="1567" width="1.5703125" style="240" customWidth="1"/>
    <col min="1568" max="1568" width="4" style="240" customWidth="1"/>
    <col min="1569" max="1569" width="6.42578125" style="240" customWidth="1"/>
    <col min="1570" max="1570" width="4" style="240" customWidth="1"/>
    <col min="1571" max="1571" width="17.140625" style="240" customWidth="1"/>
    <col min="1572" max="1572" width="1.42578125" style="240" customWidth="1"/>
    <col min="1573" max="1573" width="17.140625" style="240" customWidth="1"/>
    <col min="1574" max="1574" width="0.5703125" style="240" customWidth="1"/>
    <col min="1575" max="1787" width="9.140625" style="240"/>
    <col min="1788" max="1788" width="2.7109375" style="240" bestFit="1" customWidth="1"/>
    <col min="1789" max="1789" width="12.85546875" style="240" customWidth="1"/>
    <col min="1790" max="1790" width="21.28515625" style="240" customWidth="1"/>
    <col min="1791" max="1791" width="2.5703125" style="240" customWidth="1"/>
    <col min="1792" max="1792" width="1.85546875" style="240" customWidth="1"/>
    <col min="1793" max="1793" width="2.140625" style="240" customWidth="1"/>
    <col min="1794" max="1794" width="2.28515625" style="240" customWidth="1"/>
    <col min="1795" max="1795" width="1.85546875" style="240" customWidth="1"/>
    <col min="1796" max="1796" width="2.28515625" style="240" customWidth="1"/>
    <col min="1797" max="1798" width="1.85546875" style="240" customWidth="1"/>
    <col min="1799" max="1799" width="2.42578125" style="240" customWidth="1"/>
    <col min="1800" max="1800" width="2.28515625" style="240" customWidth="1"/>
    <col min="1801" max="1801" width="1.85546875" style="240" customWidth="1"/>
    <col min="1802" max="1802" width="2.28515625" style="240" customWidth="1"/>
    <col min="1803" max="1803" width="1.85546875" style="240" customWidth="1"/>
    <col min="1804" max="1804" width="2" style="240" customWidth="1"/>
    <col min="1805" max="1805" width="1.85546875" style="240" customWidth="1"/>
    <col min="1806" max="1806" width="2.28515625" style="240" customWidth="1"/>
    <col min="1807" max="1807" width="1.85546875" style="240" customWidth="1"/>
    <col min="1808" max="1809" width="2.28515625" style="240" customWidth="1"/>
    <col min="1810" max="1810" width="1.85546875" style="240" customWidth="1"/>
    <col min="1811" max="1811" width="2.42578125" style="240" customWidth="1"/>
    <col min="1812" max="1812" width="2.28515625" style="240" customWidth="1"/>
    <col min="1813" max="1813" width="1.85546875" style="240" customWidth="1"/>
    <col min="1814" max="1814" width="2.42578125" style="240" customWidth="1"/>
    <col min="1815" max="1815" width="2.28515625" style="240" customWidth="1"/>
    <col min="1816" max="1816" width="1.85546875" style="240" customWidth="1"/>
    <col min="1817" max="1817" width="2.28515625" style="240" customWidth="1"/>
    <col min="1818" max="1819" width="1.85546875" style="240" customWidth="1"/>
    <col min="1820" max="1820" width="2.5703125" style="240" customWidth="1"/>
    <col min="1821" max="1821" width="6.42578125" style="240" customWidth="1"/>
    <col min="1822" max="1822" width="4" style="240" customWidth="1"/>
    <col min="1823" max="1823" width="1.5703125" style="240" customWidth="1"/>
    <col min="1824" max="1824" width="4" style="240" customWidth="1"/>
    <col min="1825" max="1825" width="6.42578125" style="240" customWidth="1"/>
    <col min="1826" max="1826" width="4" style="240" customWidth="1"/>
    <col min="1827" max="1827" width="17.140625" style="240" customWidth="1"/>
    <col min="1828" max="1828" width="1.42578125" style="240" customWidth="1"/>
    <col min="1829" max="1829" width="17.140625" style="240" customWidth="1"/>
    <col min="1830" max="1830" width="0.5703125" style="240" customWidth="1"/>
    <col min="1831" max="2043" width="9.140625" style="240"/>
    <col min="2044" max="2044" width="2.7109375" style="240" bestFit="1" customWidth="1"/>
    <col min="2045" max="2045" width="12.85546875" style="240" customWidth="1"/>
    <col min="2046" max="2046" width="21.28515625" style="240" customWidth="1"/>
    <col min="2047" max="2047" width="2.5703125" style="240" customWidth="1"/>
    <col min="2048" max="2048" width="1.85546875" style="240" customWidth="1"/>
    <col min="2049" max="2049" width="2.140625" style="240" customWidth="1"/>
    <col min="2050" max="2050" width="2.28515625" style="240" customWidth="1"/>
    <col min="2051" max="2051" width="1.85546875" style="240" customWidth="1"/>
    <col min="2052" max="2052" width="2.28515625" style="240" customWidth="1"/>
    <col min="2053" max="2054" width="1.85546875" style="240" customWidth="1"/>
    <col min="2055" max="2055" width="2.42578125" style="240" customWidth="1"/>
    <col min="2056" max="2056" width="2.28515625" style="240" customWidth="1"/>
    <col min="2057" max="2057" width="1.85546875" style="240" customWidth="1"/>
    <col min="2058" max="2058" width="2.28515625" style="240" customWidth="1"/>
    <col min="2059" max="2059" width="1.85546875" style="240" customWidth="1"/>
    <col min="2060" max="2060" width="2" style="240" customWidth="1"/>
    <col min="2061" max="2061" width="1.85546875" style="240" customWidth="1"/>
    <col min="2062" max="2062" width="2.28515625" style="240" customWidth="1"/>
    <col min="2063" max="2063" width="1.85546875" style="240" customWidth="1"/>
    <col min="2064" max="2065" width="2.28515625" style="240" customWidth="1"/>
    <col min="2066" max="2066" width="1.85546875" style="240" customWidth="1"/>
    <col min="2067" max="2067" width="2.42578125" style="240" customWidth="1"/>
    <col min="2068" max="2068" width="2.28515625" style="240" customWidth="1"/>
    <col min="2069" max="2069" width="1.85546875" style="240" customWidth="1"/>
    <col min="2070" max="2070" width="2.42578125" style="240" customWidth="1"/>
    <col min="2071" max="2071" width="2.28515625" style="240" customWidth="1"/>
    <col min="2072" max="2072" width="1.85546875" style="240" customWidth="1"/>
    <col min="2073" max="2073" width="2.28515625" style="240" customWidth="1"/>
    <col min="2074" max="2075" width="1.85546875" style="240" customWidth="1"/>
    <col min="2076" max="2076" width="2.5703125" style="240" customWidth="1"/>
    <col min="2077" max="2077" width="6.42578125" style="240" customWidth="1"/>
    <col min="2078" max="2078" width="4" style="240" customWidth="1"/>
    <col min="2079" max="2079" width="1.5703125" style="240" customWidth="1"/>
    <col min="2080" max="2080" width="4" style="240" customWidth="1"/>
    <col min="2081" max="2081" width="6.42578125" style="240" customWidth="1"/>
    <col min="2082" max="2082" width="4" style="240" customWidth="1"/>
    <col min="2083" max="2083" width="17.140625" style="240" customWidth="1"/>
    <col min="2084" max="2084" width="1.42578125" style="240" customWidth="1"/>
    <col min="2085" max="2085" width="17.140625" style="240" customWidth="1"/>
    <col min="2086" max="2086" width="0.5703125" style="240" customWidth="1"/>
    <col min="2087" max="2299" width="9.140625" style="240"/>
    <col min="2300" max="2300" width="2.7109375" style="240" bestFit="1" customWidth="1"/>
    <col min="2301" max="2301" width="12.85546875" style="240" customWidth="1"/>
    <col min="2302" max="2302" width="21.28515625" style="240" customWidth="1"/>
    <col min="2303" max="2303" width="2.5703125" style="240" customWidth="1"/>
    <col min="2304" max="2304" width="1.85546875" style="240" customWidth="1"/>
    <col min="2305" max="2305" width="2.140625" style="240" customWidth="1"/>
    <col min="2306" max="2306" width="2.28515625" style="240" customWidth="1"/>
    <col min="2307" max="2307" width="1.85546875" style="240" customWidth="1"/>
    <col min="2308" max="2308" width="2.28515625" style="240" customWidth="1"/>
    <col min="2309" max="2310" width="1.85546875" style="240" customWidth="1"/>
    <col min="2311" max="2311" width="2.42578125" style="240" customWidth="1"/>
    <col min="2312" max="2312" width="2.28515625" style="240" customWidth="1"/>
    <col min="2313" max="2313" width="1.85546875" style="240" customWidth="1"/>
    <col min="2314" max="2314" width="2.28515625" style="240" customWidth="1"/>
    <col min="2315" max="2315" width="1.85546875" style="240" customWidth="1"/>
    <col min="2316" max="2316" width="2" style="240" customWidth="1"/>
    <col min="2317" max="2317" width="1.85546875" style="240" customWidth="1"/>
    <col min="2318" max="2318" width="2.28515625" style="240" customWidth="1"/>
    <col min="2319" max="2319" width="1.85546875" style="240" customWidth="1"/>
    <col min="2320" max="2321" width="2.28515625" style="240" customWidth="1"/>
    <col min="2322" max="2322" width="1.85546875" style="240" customWidth="1"/>
    <col min="2323" max="2323" width="2.42578125" style="240" customWidth="1"/>
    <col min="2324" max="2324" width="2.28515625" style="240" customWidth="1"/>
    <col min="2325" max="2325" width="1.85546875" style="240" customWidth="1"/>
    <col min="2326" max="2326" width="2.42578125" style="240" customWidth="1"/>
    <col min="2327" max="2327" width="2.28515625" style="240" customWidth="1"/>
    <col min="2328" max="2328" width="1.85546875" style="240" customWidth="1"/>
    <col min="2329" max="2329" width="2.28515625" style="240" customWidth="1"/>
    <col min="2330" max="2331" width="1.85546875" style="240" customWidth="1"/>
    <col min="2332" max="2332" width="2.5703125" style="240" customWidth="1"/>
    <col min="2333" max="2333" width="6.42578125" style="240" customWidth="1"/>
    <col min="2334" max="2334" width="4" style="240" customWidth="1"/>
    <col min="2335" max="2335" width="1.5703125" style="240" customWidth="1"/>
    <col min="2336" max="2336" width="4" style="240" customWidth="1"/>
    <col min="2337" max="2337" width="6.42578125" style="240" customWidth="1"/>
    <col min="2338" max="2338" width="4" style="240" customWidth="1"/>
    <col min="2339" max="2339" width="17.140625" style="240" customWidth="1"/>
    <col min="2340" max="2340" width="1.42578125" style="240" customWidth="1"/>
    <col min="2341" max="2341" width="17.140625" style="240" customWidth="1"/>
    <col min="2342" max="2342" width="0.5703125" style="240" customWidth="1"/>
    <col min="2343" max="2555" width="9.140625" style="240"/>
    <col min="2556" max="2556" width="2.7109375" style="240" bestFit="1" customWidth="1"/>
    <col min="2557" max="2557" width="12.85546875" style="240" customWidth="1"/>
    <col min="2558" max="2558" width="21.28515625" style="240" customWidth="1"/>
    <col min="2559" max="2559" width="2.5703125" style="240" customWidth="1"/>
    <col min="2560" max="2560" width="1.85546875" style="240" customWidth="1"/>
    <col min="2561" max="2561" width="2.140625" style="240" customWidth="1"/>
    <col min="2562" max="2562" width="2.28515625" style="240" customWidth="1"/>
    <col min="2563" max="2563" width="1.85546875" style="240" customWidth="1"/>
    <col min="2564" max="2564" width="2.28515625" style="240" customWidth="1"/>
    <col min="2565" max="2566" width="1.85546875" style="240" customWidth="1"/>
    <col min="2567" max="2567" width="2.42578125" style="240" customWidth="1"/>
    <col min="2568" max="2568" width="2.28515625" style="240" customWidth="1"/>
    <col min="2569" max="2569" width="1.85546875" style="240" customWidth="1"/>
    <col min="2570" max="2570" width="2.28515625" style="240" customWidth="1"/>
    <col min="2571" max="2571" width="1.85546875" style="240" customWidth="1"/>
    <col min="2572" max="2572" width="2" style="240" customWidth="1"/>
    <col min="2573" max="2573" width="1.85546875" style="240" customWidth="1"/>
    <col min="2574" max="2574" width="2.28515625" style="240" customWidth="1"/>
    <col min="2575" max="2575" width="1.85546875" style="240" customWidth="1"/>
    <col min="2576" max="2577" width="2.28515625" style="240" customWidth="1"/>
    <col min="2578" max="2578" width="1.85546875" style="240" customWidth="1"/>
    <col min="2579" max="2579" width="2.42578125" style="240" customWidth="1"/>
    <col min="2580" max="2580" width="2.28515625" style="240" customWidth="1"/>
    <col min="2581" max="2581" width="1.85546875" style="240" customWidth="1"/>
    <col min="2582" max="2582" width="2.42578125" style="240" customWidth="1"/>
    <col min="2583" max="2583" width="2.28515625" style="240" customWidth="1"/>
    <col min="2584" max="2584" width="1.85546875" style="240" customWidth="1"/>
    <col min="2585" max="2585" width="2.28515625" style="240" customWidth="1"/>
    <col min="2586" max="2587" width="1.85546875" style="240" customWidth="1"/>
    <col min="2588" max="2588" width="2.5703125" style="240" customWidth="1"/>
    <col min="2589" max="2589" width="6.42578125" style="240" customWidth="1"/>
    <col min="2590" max="2590" width="4" style="240" customWidth="1"/>
    <col min="2591" max="2591" width="1.5703125" style="240" customWidth="1"/>
    <col min="2592" max="2592" width="4" style="240" customWidth="1"/>
    <col min="2593" max="2593" width="6.42578125" style="240" customWidth="1"/>
    <col min="2594" max="2594" width="4" style="240" customWidth="1"/>
    <col min="2595" max="2595" width="17.140625" style="240" customWidth="1"/>
    <col min="2596" max="2596" width="1.42578125" style="240" customWidth="1"/>
    <col min="2597" max="2597" width="17.140625" style="240" customWidth="1"/>
    <col min="2598" max="2598" width="0.5703125" style="240" customWidth="1"/>
    <col min="2599" max="2811" width="9.140625" style="240"/>
    <col min="2812" max="2812" width="2.7109375" style="240" bestFit="1" customWidth="1"/>
    <col min="2813" max="2813" width="12.85546875" style="240" customWidth="1"/>
    <col min="2814" max="2814" width="21.28515625" style="240" customWidth="1"/>
    <col min="2815" max="2815" width="2.5703125" style="240" customWidth="1"/>
    <col min="2816" max="2816" width="1.85546875" style="240" customWidth="1"/>
    <col min="2817" max="2817" width="2.140625" style="240" customWidth="1"/>
    <col min="2818" max="2818" width="2.28515625" style="240" customWidth="1"/>
    <col min="2819" max="2819" width="1.85546875" style="240" customWidth="1"/>
    <col min="2820" max="2820" width="2.28515625" style="240" customWidth="1"/>
    <col min="2821" max="2822" width="1.85546875" style="240" customWidth="1"/>
    <col min="2823" max="2823" width="2.42578125" style="240" customWidth="1"/>
    <col min="2824" max="2824" width="2.28515625" style="240" customWidth="1"/>
    <col min="2825" max="2825" width="1.85546875" style="240" customWidth="1"/>
    <col min="2826" max="2826" width="2.28515625" style="240" customWidth="1"/>
    <col min="2827" max="2827" width="1.85546875" style="240" customWidth="1"/>
    <col min="2828" max="2828" width="2" style="240" customWidth="1"/>
    <col min="2829" max="2829" width="1.85546875" style="240" customWidth="1"/>
    <col min="2830" max="2830" width="2.28515625" style="240" customWidth="1"/>
    <col min="2831" max="2831" width="1.85546875" style="240" customWidth="1"/>
    <col min="2832" max="2833" width="2.28515625" style="240" customWidth="1"/>
    <col min="2834" max="2834" width="1.85546875" style="240" customWidth="1"/>
    <col min="2835" max="2835" width="2.42578125" style="240" customWidth="1"/>
    <col min="2836" max="2836" width="2.28515625" style="240" customWidth="1"/>
    <col min="2837" max="2837" width="1.85546875" style="240" customWidth="1"/>
    <col min="2838" max="2838" width="2.42578125" style="240" customWidth="1"/>
    <col min="2839" max="2839" width="2.28515625" style="240" customWidth="1"/>
    <col min="2840" max="2840" width="1.85546875" style="240" customWidth="1"/>
    <col min="2841" max="2841" width="2.28515625" style="240" customWidth="1"/>
    <col min="2842" max="2843" width="1.85546875" style="240" customWidth="1"/>
    <col min="2844" max="2844" width="2.5703125" style="240" customWidth="1"/>
    <col min="2845" max="2845" width="6.42578125" style="240" customWidth="1"/>
    <col min="2846" max="2846" width="4" style="240" customWidth="1"/>
    <col min="2847" max="2847" width="1.5703125" style="240" customWidth="1"/>
    <col min="2848" max="2848" width="4" style="240" customWidth="1"/>
    <col min="2849" max="2849" width="6.42578125" style="240" customWidth="1"/>
    <col min="2850" max="2850" width="4" style="240" customWidth="1"/>
    <col min="2851" max="2851" width="17.140625" style="240" customWidth="1"/>
    <col min="2852" max="2852" width="1.42578125" style="240" customWidth="1"/>
    <col min="2853" max="2853" width="17.140625" style="240" customWidth="1"/>
    <col min="2854" max="2854" width="0.5703125" style="240" customWidth="1"/>
    <col min="2855" max="3067" width="9.140625" style="240"/>
    <col min="3068" max="3068" width="2.7109375" style="240" bestFit="1" customWidth="1"/>
    <col min="3069" max="3069" width="12.85546875" style="240" customWidth="1"/>
    <col min="3070" max="3070" width="21.28515625" style="240" customWidth="1"/>
    <col min="3071" max="3071" width="2.5703125" style="240" customWidth="1"/>
    <col min="3072" max="3072" width="1.85546875" style="240" customWidth="1"/>
    <col min="3073" max="3073" width="2.140625" style="240" customWidth="1"/>
    <col min="3074" max="3074" width="2.28515625" style="240" customWidth="1"/>
    <col min="3075" max="3075" width="1.85546875" style="240" customWidth="1"/>
    <col min="3076" max="3076" width="2.28515625" style="240" customWidth="1"/>
    <col min="3077" max="3078" width="1.85546875" style="240" customWidth="1"/>
    <col min="3079" max="3079" width="2.42578125" style="240" customWidth="1"/>
    <col min="3080" max="3080" width="2.28515625" style="240" customWidth="1"/>
    <col min="3081" max="3081" width="1.85546875" style="240" customWidth="1"/>
    <col min="3082" max="3082" width="2.28515625" style="240" customWidth="1"/>
    <col min="3083" max="3083" width="1.85546875" style="240" customWidth="1"/>
    <col min="3084" max="3084" width="2" style="240" customWidth="1"/>
    <col min="3085" max="3085" width="1.85546875" style="240" customWidth="1"/>
    <col min="3086" max="3086" width="2.28515625" style="240" customWidth="1"/>
    <col min="3087" max="3087" width="1.85546875" style="240" customWidth="1"/>
    <col min="3088" max="3089" width="2.28515625" style="240" customWidth="1"/>
    <col min="3090" max="3090" width="1.85546875" style="240" customWidth="1"/>
    <col min="3091" max="3091" width="2.42578125" style="240" customWidth="1"/>
    <col min="3092" max="3092" width="2.28515625" style="240" customWidth="1"/>
    <col min="3093" max="3093" width="1.85546875" style="240" customWidth="1"/>
    <col min="3094" max="3094" width="2.42578125" style="240" customWidth="1"/>
    <col min="3095" max="3095" width="2.28515625" style="240" customWidth="1"/>
    <col min="3096" max="3096" width="1.85546875" style="240" customWidth="1"/>
    <col min="3097" max="3097" width="2.28515625" style="240" customWidth="1"/>
    <col min="3098" max="3099" width="1.85546875" style="240" customWidth="1"/>
    <col min="3100" max="3100" width="2.5703125" style="240" customWidth="1"/>
    <col min="3101" max="3101" width="6.42578125" style="240" customWidth="1"/>
    <col min="3102" max="3102" width="4" style="240" customWidth="1"/>
    <col min="3103" max="3103" width="1.5703125" style="240" customWidth="1"/>
    <col min="3104" max="3104" width="4" style="240" customWidth="1"/>
    <col min="3105" max="3105" width="6.42578125" style="240" customWidth="1"/>
    <col min="3106" max="3106" width="4" style="240" customWidth="1"/>
    <col min="3107" max="3107" width="17.140625" style="240" customWidth="1"/>
    <col min="3108" max="3108" width="1.42578125" style="240" customWidth="1"/>
    <col min="3109" max="3109" width="17.140625" style="240" customWidth="1"/>
    <col min="3110" max="3110" width="0.5703125" style="240" customWidth="1"/>
    <col min="3111" max="3323" width="9.140625" style="240"/>
    <col min="3324" max="3324" width="2.7109375" style="240" bestFit="1" customWidth="1"/>
    <col min="3325" max="3325" width="12.85546875" style="240" customWidth="1"/>
    <col min="3326" max="3326" width="21.28515625" style="240" customWidth="1"/>
    <col min="3327" max="3327" width="2.5703125" style="240" customWidth="1"/>
    <col min="3328" max="3328" width="1.85546875" style="240" customWidth="1"/>
    <col min="3329" max="3329" width="2.140625" style="240" customWidth="1"/>
    <col min="3330" max="3330" width="2.28515625" style="240" customWidth="1"/>
    <col min="3331" max="3331" width="1.85546875" style="240" customWidth="1"/>
    <col min="3332" max="3332" width="2.28515625" style="240" customWidth="1"/>
    <col min="3333" max="3334" width="1.85546875" style="240" customWidth="1"/>
    <col min="3335" max="3335" width="2.42578125" style="240" customWidth="1"/>
    <col min="3336" max="3336" width="2.28515625" style="240" customWidth="1"/>
    <col min="3337" max="3337" width="1.85546875" style="240" customWidth="1"/>
    <col min="3338" max="3338" width="2.28515625" style="240" customWidth="1"/>
    <col min="3339" max="3339" width="1.85546875" style="240" customWidth="1"/>
    <col min="3340" max="3340" width="2" style="240" customWidth="1"/>
    <col min="3341" max="3341" width="1.85546875" style="240" customWidth="1"/>
    <col min="3342" max="3342" width="2.28515625" style="240" customWidth="1"/>
    <col min="3343" max="3343" width="1.85546875" style="240" customWidth="1"/>
    <col min="3344" max="3345" width="2.28515625" style="240" customWidth="1"/>
    <col min="3346" max="3346" width="1.85546875" style="240" customWidth="1"/>
    <col min="3347" max="3347" width="2.42578125" style="240" customWidth="1"/>
    <col min="3348" max="3348" width="2.28515625" style="240" customWidth="1"/>
    <col min="3349" max="3349" width="1.85546875" style="240" customWidth="1"/>
    <col min="3350" max="3350" width="2.42578125" style="240" customWidth="1"/>
    <col min="3351" max="3351" width="2.28515625" style="240" customWidth="1"/>
    <col min="3352" max="3352" width="1.85546875" style="240" customWidth="1"/>
    <col min="3353" max="3353" width="2.28515625" style="240" customWidth="1"/>
    <col min="3354" max="3355" width="1.85546875" style="240" customWidth="1"/>
    <col min="3356" max="3356" width="2.5703125" style="240" customWidth="1"/>
    <col min="3357" max="3357" width="6.42578125" style="240" customWidth="1"/>
    <col min="3358" max="3358" width="4" style="240" customWidth="1"/>
    <col min="3359" max="3359" width="1.5703125" style="240" customWidth="1"/>
    <col min="3360" max="3360" width="4" style="240" customWidth="1"/>
    <col min="3361" max="3361" width="6.42578125" style="240" customWidth="1"/>
    <col min="3362" max="3362" width="4" style="240" customWidth="1"/>
    <col min="3363" max="3363" width="17.140625" style="240" customWidth="1"/>
    <col min="3364" max="3364" width="1.42578125" style="240" customWidth="1"/>
    <col min="3365" max="3365" width="17.140625" style="240" customWidth="1"/>
    <col min="3366" max="3366" width="0.5703125" style="240" customWidth="1"/>
    <col min="3367" max="3579" width="9.140625" style="240"/>
    <col min="3580" max="3580" width="2.7109375" style="240" bestFit="1" customWidth="1"/>
    <col min="3581" max="3581" width="12.85546875" style="240" customWidth="1"/>
    <col min="3582" max="3582" width="21.28515625" style="240" customWidth="1"/>
    <col min="3583" max="3583" width="2.5703125" style="240" customWidth="1"/>
    <col min="3584" max="3584" width="1.85546875" style="240" customWidth="1"/>
    <col min="3585" max="3585" width="2.140625" style="240" customWidth="1"/>
    <col min="3586" max="3586" width="2.28515625" style="240" customWidth="1"/>
    <col min="3587" max="3587" width="1.85546875" style="240" customWidth="1"/>
    <col min="3588" max="3588" width="2.28515625" style="240" customWidth="1"/>
    <col min="3589" max="3590" width="1.85546875" style="240" customWidth="1"/>
    <col min="3591" max="3591" width="2.42578125" style="240" customWidth="1"/>
    <col min="3592" max="3592" width="2.28515625" style="240" customWidth="1"/>
    <col min="3593" max="3593" width="1.85546875" style="240" customWidth="1"/>
    <col min="3594" max="3594" width="2.28515625" style="240" customWidth="1"/>
    <col min="3595" max="3595" width="1.85546875" style="240" customWidth="1"/>
    <col min="3596" max="3596" width="2" style="240" customWidth="1"/>
    <col min="3597" max="3597" width="1.85546875" style="240" customWidth="1"/>
    <col min="3598" max="3598" width="2.28515625" style="240" customWidth="1"/>
    <col min="3599" max="3599" width="1.85546875" style="240" customWidth="1"/>
    <col min="3600" max="3601" width="2.28515625" style="240" customWidth="1"/>
    <col min="3602" max="3602" width="1.85546875" style="240" customWidth="1"/>
    <col min="3603" max="3603" width="2.42578125" style="240" customWidth="1"/>
    <col min="3604" max="3604" width="2.28515625" style="240" customWidth="1"/>
    <col min="3605" max="3605" width="1.85546875" style="240" customWidth="1"/>
    <col min="3606" max="3606" width="2.42578125" style="240" customWidth="1"/>
    <col min="3607" max="3607" width="2.28515625" style="240" customWidth="1"/>
    <col min="3608" max="3608" width="1.85546875" style="240" customWidth="1"/>
    <col min="3609" max="3609" width="2.28515625" style="240" customWidth="1"/>
    <col min="3610" max="3611" width="1.85546875" style="240" customWidth="1"/>
    <col min="3612" max="3612" width="2.5703125" style="240" customWidth="1"/>
    <col min="3613" max="3613" width="6.42578125" style="240" customWidth="1"/>
    <col min="3614" max="3614" width="4" style="240" customWidth="1"/>
    <col min="3615" max="3615" width="1.5703125" style="240" customWidth="1"/>
    <col min="3616" max="3616" width="4" style="240" customWidth="1"/>
    <col min="3617" max="3617" width="6.42578125" style="240" customWidth="1"/>
    <col min="3618" max="3618" width="4" style="240" customWidth="1"/>
    <col min="3619" max="3619" width="17.140625" style="240" customWidth="1"/>
    <col min="3620" max="3620" width="1.42578125" style="240" customWidth="1"/>
    <col min="3621" max="3621" width="17.140625" style="240" customWidth="1"/>
    <col min="3622" max="3622" width="0.5703125" style="240" customWidth="1"/>
    <col min="3623" max="3835" width="9.140625" style="240"/>
    <col min="3836" max="3836" width="2.7109375" style="240" bestFit="1" customWidth="1"/>
    <col min="3837" max="3837" width="12.85546875" style="240" customWidth="1"/>
    <col min="3838" max="3838" width="21.28515625" style="240" customWidth="1"/>
    <col min="3839" max="3839" width="2.5703125" style="240" customWidth="1"/>
    <col min="3840" max="3840" width="1.85546875" style="240" customWidth="1"/>
    <col min="3841" max="3841" width="2.140625" style="240" customWidth="1"/>
    <col min="3842" max="3842" width="2.28515625" style="240" customWidth="1"/>
    <col min="3843" max="3843" width="1.85546875" style="240" customWidth="1"/>
    <col min="3844" max="3844" width="2.28515625" style="240" customWidth="1"/>
    <col min="3845" max="3846" width="1.85546875" style="240" customWidth="1"/>
    <col min="3847" max="3847" width="2.42578125" style="240" customWidth="1"/>
    <col min="3848" max="3848" width="2.28515625" style="240" customWidth="1"/>
    <col min="3849" max="3849" width="1.85546875" style="240" customWidth="1"/>
    <col min="3850" max="3850" width="2.28515625" style="240" customWidth="1"/>
    <col min="3851" max="3851" width="1.85546875" style="240" customWidth="1"/>
    <col min="3852" max="3852" width="2" style="240" customWidth="1"/>
    <col min="3853" max="3853" width="1.85546875" style="240" customWidth="1"/>
    <col min="3854" max="3854" width="2.28515625" style="240" customWidth="1"/>
    <col min="3855" max="3855" width="1.85546875" style="240" customWidth="1"/>
    <col min="3856" max="3857" width="2.28515625" style="240" customWidth="1"/>
    <col min="3858" max="3858" width="1.85546875" style="240" customWidth="1"/>
    <col min="3859" max="3859" width="2.42578125" style="240" customWidth="1"/>
    <col min="3860" max="3860" width="2.28515625" style="240" customWidth="1"/>
    <col min="3861" max="3861" width="1.85546875" style="240" customWidth="1"/>
    <col min="3862" max="3862" width="2.42578125" style="240" customWidth="1"/>
    <col min="3863" max="3863" width="2.28515625" style="240" customWidth="1"/>
    <col min="3864" max="3864" width="1.85546875" style="240" customWidth="1"/>
    <col min="3865" max="3865" width="2.28515625" style="240" customWidth="1"/>
    <col min="3866" max="3867" width="1.85546875" style="240" customWidth="1"/>
    <col min="3868" max="3868" width="2.5703125" style="240" customWidth="1"/>
    <col min="3869" max="3869" width="6.42578125" style="240" customWidth="1"/>
    <col min="3870" max="3870" width="4" style="240" customWidth="1"/>
    <col min="3871" max="3871" width="1.5703125" style="240" customWidth="1"/>
    <col min="3872" max="3872" width="4" style="240" customWidth="1"/>
    <col min="3873" max="3873" width="6.42578125" style="240" customWidth="1"/>
    <col min="3874" max="3874" width="4" style="240" customWidth="1"/>
    <col min="3875" max="3875" width="17.140625" style="240" customWidth="1"/>
    <col min="3876" max="3876" width="1.42578125" style="240" customWidth="1"/>
    <col min="3877" max="3877" width="17.140625" style="240" customWidth="1"/>
    <col min="3878" max="3878" width="0.5703125" style="240" customWidth="1"/>
    <col min="3879" max="4091" width="9.140625" style="240"/>
    <col min="4092" max="4092" width="2.7109375" style="240" bestFit="1" customWidth="1"/>
    <col min="4093" max="4093" width="12.85546875" style="240" customWidth="1"/>
    <col min="4094" max="4094" width="21.28515625" style="240" customWidth="1"/>
    <col min="4095" max="4095" width="2.5703125" style="240" customWidth="1"/>
    <col min="4096" max="4096" width="1.85546875" style="240" customWidth="1"/>
    <col min="4097" max="4097" width="2.140625" style="240" customWidth="1"/>
    <col min="4098" max="4098" width="2.28515625" style="240" customWidth="1"/>
    <col min="4099" max="4099" width="1.85546875" style="240" customWidth="1"/>
    <col min="4100" max="4100" width="2.28515625" style="240" customWidth="1"/>
    <col min="4101" max="4102" width="1.85546875" style="240" customWidth="1"/>
    <col min="4103" max="4103" width="2.42578125" style="240" customWidth="1"/>
    <col min="4104" max="4104" width="2.28515625" style="240" customWidth="1"/>
    <col min="4105" max="4105" width="1.85546875" style="240" customWidth="1"/>
    <col min="4106" max="4106" width="2.28515625" style="240" customWidth="1"/>
    <col min="4107" max="4107" width="1.85546875" style="240" customWidth="1"/>
    <col min="4108" max="4108" width="2" style="240" customWidth="1"/>
    <col min="4109" max="4109" width="1.85546875" style="240" customWidth="1"/>
    <col min="4110" max="4110" width="2.28515625" style="240" customWidth="1"/>
    <col min="4111" max="4111" width="1.85546875" style="240" customWidth="1"/>
    <col min="4112" max="4113" width="2.28515625" style="240" customWidth="1"/>
    <col min="4114" max="4114" width="1.85546875" style="240" customWidth="1"/>
    <col min="4115" max="4115" width="2.42578125" style="240" customWidth="1"/>
    <col min="4116" max="4116" width="2.28515625" style="240" customWidth="1"/>
    <col min="4117" max="4117" width="1.85546875" style="240" customWidth="1"/>
    <col min="4118" max="4118" width="2.42578125" style="240" customWidth="1"/>
    <col min="4119" max="4119" width="2.28515625" style="240" customWidth="1"/>
    <col min="4120" max="4120" width="1.85546875" style="240" customWidth="1"/>
    <col min="4121" max="4121" width="2.28515625" style="240" customWidth="1"/>
    <col min="4122" max="4123" width="1.85546875" style="240" customWidth="1"/>
    <col min="4124" max="4124" width="2.5703125" style="240" customWidth="1"/>
    <col min="4125" max="4125" width="6.42578125" style="240" customWidth="1"/>
    <col min="4126" max="4126" width="4" style="240" customWidth="1"/>
    <col min="4127" max="4127" width="1.5703125" style="240" customWidth="1"/>
    <col min="4128" max="4128" width="4" style="240" customWidth="1"/>
    <col min="4129" max="4129" width="6.42578125" style="240" customWidth="1"/>
    <col min="4130" max="4130" width="4" style="240" customWidth="1"/>
    <col min="4131" max="4131" width="17.140625" style="240" customWidth="1"/>
    <col min="4132" max="4132" width="1.42578125" style="240" customWidth="1"/>
    <col min="4133" max="4133" width="17.140625" style="240" customWidth="1"/>
    <col min="4134" max="4134" width="0.5703125" style="240" customWidth="1"/>
    <col min="4135" max="4347" width="9.140625" style="240"/>
    <col min="4348" max="4348" width="2.7109375" style="240" bestFit="1" customWidth="1"/>
    <col min="4349" max="4349" width="12.85546875" style="240" customWidth="1"/>
    <col min="4350" max="4350" width="21.28515625" style="240" customWidth="1"/>
    <col min="4351" max="4351" width="2.5703125" style="240" customWidth="1"/>
    <col min="4352" max="4352" width="1.85546875" style="240" customWidth="1"/>
    <col min="4353" max="4353" width="2.140625" style="240" customWidth="1"/>
    <col min="4354" max="4354" width="2.28515625" style="240" customWidth="1"/>
    <col min="4355" max="4355" width="1.85546875" style="240" customWidth="1"/>
    <col min="4356" max="4356" width="2.28515625" style="240" customWidth="1"/>
    <col min="4357" max="4358" width="1.85546875" style="240" customWidth="1"/>
    <col min="4359" max="4359" width="2.42578125" style="240" customWidth="1"/>
    <col min="4360" max="4360" width="2.28515625" style="240" customWidth="1"/>
    <col min="4361" max="4361" width="1.85546875" style="240" customWidth="1"/>
    <col min="4362" max="4362" width="2.28515625" style="240" customWidth="1"/>
    <col min="4363" max="4363" width="1.85546875" style="240" customWidth="1"/>
    <col min="4364" max="4364" width="2" style="240" customWidth="1"/>
    <col min="4365" max="4365" width="1.85546875" style="240" customWidth="1"/>
    <col min="4366" max="4366" width="2.28515625" style="240" customWidth="1"/>
    <col min="4367" max="4367" width="1.85546875" style="240" customWidth="1"/>
    <col min="4368" max="4369" width="2.28515625" style="240" customWidth="1"/>
    <col min="4370" max="4370" width="1.85546875" style="240" customWidth="1"/>
    <col min="4371" max="4371" width="2.42578125" style="240" customWidth="1"/>
    <col min="4372" max="4372" width="2.28515625" style="240" customWidth="1"/>
    <col min="4373" max="4373" width="1.85546875" style="240" customWidth="1"/>
    <col min="4374" max="4374" width="2.42578125" style="240" customWidth="1"/>
    <col min="4375" max="4375" width="2.28515625" style="240" customWidth="1"/>
    <col min="4376" max="4376" width="1.85546875" style="240" customWidth="1"/>
    <col min="4377" max="4377" width="2.28515625" style="240" customWidth="1"/>
    <col min="4378" max="4379" width="1.85546875" style="240" customWidth="1"/>
    <col min="4380" max="4380" width="2.5703125" style="240" customWidth="1"/>
    <col min="4381" max="4381" width="6.42578125" style="240" customWidth="1"/>
    <col min="4382" max="4382" width="4" style="240" customWidth="1"/>
    <col min="4383" max="4383" width="1.5703125" style="240" customWidth="1"/>
    <col min="4384" max="4384" width="4" style="240" customWidth="1"/>
    <col min="4385" max="4385" width="6.42578125" style="240" customWidth="1"/>
    <col min="4386" max="4386" width="4" style="240" customWidth="1"/>
    <col min="4387" max="4387" width="17.140625" style="240" customWidth="1"/>
    <col min="4388" max="4388" width="1.42578125" style="240" customWidth="1"/>
    <col min="4389" max="4389" width="17.140625" style="240" customWidth="1"/>
    <col min="4390" max="4390" width="0.5703125" style="240" customWidth="1"/>
    <col min="4391" max="4603" width="9.140625" style="240"/>
    <col min="4604" max="4604" width="2.7109375" style="240" bestFit="1" customWidth="1"/>
    <col min="4605" max="4605" width="12.85546875" style="240" customWidth="1"/>
    <col min="4606" max="4606" width="21.28515625" style="240" customWidth="1"/>
    <col min="4607" max="4607" width="2.5703125" style="240" customWidth="1"/>
    <col min="4608" max="4608" width="1.85546875" style="240" customWidth="1"/>
    <col min="4609" max="4609" width="2.140625" style="240" customWidth="1"/>
    <col min="4610" max="4610" width="2.28515625" style="240" customWidth="1"/>
    <col min="4611" max="4611" width="1.85546875" style="240" customWidth="1"/>
    <col min="4612" max="4612" width="2.28515625" style="240" customWidth="1"/>
    <col min="4613" max="4614" width="1.85546875" style="240" customWidth="1"/>
    <col min="4615" max="4615" width="2.42578125" style="240" customWidth="1"/>
    <col min="4616" max="4616" width="2.28515625" style="240" customWidth="1"/>
    <col min="4617" max="4617" width="1.85546875" style="240" customWidth="1"/>
    <col min="4618" max="4618" width="2.28515625" style="240" customWidth="1"/>
    <col min="4619" max="4619" width="1.85546875" style="240" customWidth="1"/>
    <col min="4620" max="4620" width="2" style="240" customWidth="1"/>
    <col min="4621" max="4621" width="1.85546875" style="240" customWidth="1"/>
    <col min="4622" max="4622" width="2.28515625" style="240" customWidth="1"/>
    <col min="4623" max="4623" width="1.85546875" style="240" customWidth="1"/>
    <col min="4624" max="4625" width="2.28515625" style="240" customWidth="1"/>
    <col min="4626" max="4626" width="1.85546875" style="240" customWidth="1"/>
    <col min="4627" max="4627" width="2.42578125" style="240" customWidth="1"/>
    <col min="4628" max="4628" width="2.28515625" style="240" customWidth="1"/>
    <col min="4629" max="4629" width="1.85546875" style="240" customWidth="1"/>
    <col min="4630" max="4630" width="2.42578125" style="240" customWidth="1"/>
    <col min="4631" max="4631" width="2.28515625" style="240" customWidth="1"/>
    <col min="4632" max="4632" width="1.85546875" style="240" customWidth="1"/>
    <col min="4633" max="4633" width="2.28515625" style="240" customWidth="1"/>
    <col min="4634" max="4635" width="1.85546875" style="240" customWidth="1"/>
    <col min="4636" max="4636" width="2.5703125" style="240" customWidth="1"/>
    <col min="4637" max="4637" width="6.42578125" style="240" customWidth="1"/>
    <col min="4638" max="4638" width="4" style="240" customWidth="1"/>
    <col min="4639" max="4639" width="1.5703125" style="240" customWidth="1"/>
    <col min="4640" max="4640" width="4" style="240" customWidth="1"/>
    <col min="4641" max="4641" width="6.42578125" style="240" customWidth="1"/>
    <col min="4642" max="4642" width="4" style="240" customWidth="1"/>
    <col min="4643" max="4643" width="17.140625" style="240" customWidth="1"/>
    <col min="4644" max="4644" width="1.42578125" style="240" customWidth="1"/>
    <col min="4645" max="4645" width="17.140625" style="240" customWidth="1"/>
    <col min="4646" max="4646" width="0.5703125" style="240" customWidth="1"/>
    <col min="4647" max="4859" width="9.140625" style="240"/>
    <col min="4860" max="4860" width="2.7109375" style="240" bestFit="1" customWidth="1"/>
    <col min="4861" max="4861" width="12.85546875" style="240" customWidth="1"/>
    <col min="4862" max="4862" width="21.28515625" style="240" customWidth="1"/>
    <col min="4863" max="4863" width="2.5703125" style="240" customWidth="1"/>
    <col min="4864" max="4864" width="1.85546875" style="240" customWidth="1"/>
    <col min="4865" max="4865" width="2.140625" style="240" customWidth="1"/>
    <col min="4866" max="4866" width="2.28515625" style="240" customWidth="1"/>
    <col min="4867" max="4867" width="1.85546875" style="240" customWidth="1"/>
    <col min="4868" max="4868" width="2.28515625" style="240" customWidth="1"/>
    <col min="4869" max="4870" width="1.85546875" style="240" customWidth="1"/>
    <col min="4871" max="4871" width="2.42578125" style="240" customWidth="1"/>
    <col min="4872" max="4872" width="2.28515625" style="240" customWidth="1"/>
    <col min="4873" max="4873" width="1.85546875" style="240" customWidth="1"/>
    <col min="4874" max="4874" width="2.28515625" style="240" customWidth="1"/>
    <col min="4875" max="4875" width="1.85546875" style="240" customWidth="1"/>
    <col min="4876" max="4876" width="2" style="240" customWidth="1"/>
    <col min="4877" max="4877" width="1.85546875" style="240" customWidth="1"/>
    <col min="4878" max="4878" width="2.28515625" style="240" customWidth="1"/>
    <col min="4879" max="4879" width="1.85546875" style="240" customWidth="1"/>
    <col min="4880" max="4881" width="2.28515625" style="240" customWidth="1"/>
    <col min="4882" max="4882" width="1.85546875" style="240" customWidth="1"/>
    <col min="4883" max="4883" width="2.42578125" style="240" customWidth="1"/>
    <col min="4884" max="4884" width="2.28515625" style="240" customWidth="1"/>
    <col min="4885" max="4885" width="1.85546875" style="240" customWidth="1"/>
    <col min="4886" max="4886" width="2.42578125" style="240" customWidth="1"/>
    <col min="4887" max="4887" width="2.28515625" style="240" customWidth="1"/>
    <col min="4888" max="4888" width="1.85546875" style="240" customWidth="1"/>
    <col min="4889" max="4889" width="2.28515625" style="240" customWidth="1"/>
    <col min="4890" max="4891" width="1.85546875" style="240" customWidth="1"/>
    <col min="4892" max="4892" width="2.5703125" style="240" customWidth="1"/>
    <col min="4893" max="4893" width="6.42578125" style="240" customWidth="1"/>
    <col min="4894" max="4894" width="4" style="240" customWidth="1"/>
    <col min="4895" max="4895" width="1.5703125" style="240" customWidth="1"/>
    <col min="4896" max="4896" width="4" style="240" customWidth="1"/>
    <col min="4897" max="4897" width="6.42578125" style="240" customWidth="1"/>
    <col min="4898" max="4898" width="4" style="240" customWidth="1"/>
    <col min="4899" max="4899" width="17.140625" style="240" customWidth="1"/>
    <col min="4900" max="4900" width="1.42578125" style="240" customWidth="1"/>
    <col min="4901" max="4901" width="17.140625" style="240" customWidth="1"/>
    <col min="4902" max="4902" width="0.5703125" style="240" customWidth="1"/>
    <col min="4903" max="5115" width="9.140625" style="240"/>
    <col min="5116" max="5116" width="2.7109375" style="240" bestFit="1" customWidth="1"/>
    <col min="5117" max="5117" width="12.85546875" style="240" customWidth="1"/>
    <col min="5118" max="5118" width="21.28515625" style="240" customWidth="1"/>
    <col min="5119" max="5119" width="2.5703125" style="240" customWidth="1"/>
    <col min="5120" max="5120" width="1.85546875" style="240" customWidth="1"/>
    <col min="5121" max="5121" width="2.140625" style="240" customWidth="1"/>
    <col min="5122" max="5122" width="2.28515625" style="240" customWidth="1"/>
    <col min="5123" max="5123" width="1.85546875" style="240" customWidth="1"/>
    <col min="5124" max="5124" width="2.28515625" style="240" customWidth="1"/>
    <col min="5125" max="5126" width="1.85546875" style="240" customWidth="1"/>
    <col min="5127" max="5127" width="2.42578125" style="240" customWidth="1"/>
    <col min="5128" max="5128" width="2.28515625" style="240" customWidth="1"/>
    <col min="5129" max="5129" width="1.85546875" style="240" customWidth="1"/>
    <col min="5130" max="5130" width="2.28515625" style="240" customWidth="1"/>
    <col min="5131" max="5131" width="1.85546875" style="240" customWidth="1"/>
    <col min="5132" max="5132" width="2" style="240" customWidth="1"/>
    <col min="5133" max="5133" width="1.85546875" style="240" customWidth="1"/>
    <col min="5134" max="5134" width="2.28515625" style="240" customWidth="1"/>
    <col min="5135" max="5135" width="1.85546875" style="240" customWidth="1"/>
    <col min="5136" max="5137" width="2.28515625" style="240" customWidth="1"/>
    <col min="5138" max="5138" width="1.85546875" style="240" customWidth="1"/>
    <col min="5139" max="5139" width="2.42578125" style="240" customWidth="1"/>
    <col min="5140" max="5140" width="2.28515625" style="240" customWidth="1"/>
    <col min="5141" max="5141" width="1.85546875" style="240" customWidth="1"/>
    <col min="5142" max="5142" width="2.42578125" style="240" customWidth="1"/>
    <col min="5143" max="5143" width="2.28515625" style="240" customWidth="1"/>
    <col min="5144" max="5144" width="1.85546875" style="240" customWidth="1"/>
    <col min="5145" max="5145" width="2.28515625" style="240" customWidth="1"/>
    <col min="5146" max="5147" width="1.85546875" style="240" customWidth="1"/>
    <col min="5148" max="5148" width="2.5703125" style="240" customWidth="1"/>
    <col min="5149" max="5149" width="6.42578125" style="240" customWidth="1"/>
    <col min="5150" max="5150" width="4" style="240" customWidth="1"/>
    <col min="5151" max="5151" width="1.5703125" style="240" customWidth="1"/>
    <col min="5152" max="5152" width="4" style="240" customWidth="1"/>
    <col min="5153" max="5153" width="6.42578125" style="240" customWidth="1"/>
    <col min="5154" max="5154" width="4" style="240" customWidth="1"/>
    <col min="5155" max="5155" width="17.140625" style="240" customWidth="1"/>
    <col min="5156" max="5156" width="1.42578125" style="240" customWidth="1"/>
    <col min="5157" max="5157" width="17.140625" style="240" customWidth="1"/>
    <col min="5158" max="5158" width="0.5703125" style="240" customWidth="1"/>
    <col min="5159" max="5371" width="9.140625" style="240"/>
    <col min="5372" max="5372" width="2.7109375" style="240" bestFit="1" customWidth="1"/>
    <col min="5373" max="5373" width="12.85546875" style="240" customWidth="1"/>
    <col min="5374" max="5374" width="21.28515625" style="240" customWidth="1"/>
    <col min="5375" max="5375" width="2.5703125" style="240" customWidth="1"/>
    <col min="5376" max="5376" width="1.85546875" style="240" customWidth="1"/>
    <col min="5377" max="5377" width="2.140625" style="240" customWidth="1"/>
    <col min="5378" max="5378" width="2.28515625" style="240" customWidth="1"/>
    <col min="5379" max="5379" width="1.85546875" style="240" customWidth="1"/>
    <col min="5380" max="5380" width="2.28515625" style="240" customWidth="1"/>
    <col min="5381" max="5382" width="1.85546875" style="240" customWidth="1"/>
    <col min="5383" max="5383" width="2.42578125" style="240" customWidth="1"/>
    <col min="5384" max="5384" width="2.28515625" style="240" customWidth="1"/>
    <col min="5385" max="5385" width="1.85546875" style="240" customWidth="1"/>
    <col min="5386" max="5386" width="2.28515625" style="240" customWidth="1"/>
    <col min="5387" max="5387" width="1.85546875" style="240" customWidth="1"/>
    <col min="5388" max="5388" width="2" style="240" customWidth="1"/>
    <col min="5389" max="5389" width="1.85546875" style="240" customWidth="1"/>
    <col min="5390" max="5390" width="2.28515625" style="240" customWidth="1"/>
    <col min="5391" max="5391" width="1.85546875" style="240" customWidth="1"/>
    <col min="5392" max="5393" width="2.28515625" style="240" customWidth="1"/>
    <col min="5394" max="5394" width="1.85546875" style="240" customWidth="1"/>
    <col min="5395" max="5395" width="2.42578125" style="240" customWidth="1"/>
    <col min="5396" max="5396" width="2.28515625" style="240" customWidth="1"/>
    <col min="5397" max="5397" width="1.85546875" style="240" customWidth="1"/>
    <col min="5398" max="5398" width="2.42578125" style="240" customWidth="1"/>
    <col min="5399" max="5399" width="2.28515625" style="240" customWidth="1"/>
    <col min="5400" max="5400" width="1.85546875" style="240" customWidth="1"/>
    <col min="5401" max="5401" width="2.28515625" style="240" customWidth="1"/>
    <col min="5402" max="5403" width="1.85546875" style="240" customWidth="1"/>
    <col min="5404" max="5404" width="2.5703125" style="240" customWidth="1"/>
    <col min="5405" max="5405" width="6.42578125" style="240" customWidth="1"/>
    <col min="5406" max="5406" width="4" style="240" customWidth="1"/>
    <col min="5407" max="5407" width="1.5703125" style="240" customWidth="1"/>
    <col min="5408" max="5408" width="4" style="240" customWidth="1"/>
    <col min="5409" max="5409" width="6.42578125" style="240" customWidth="1"/>
    <col min="5410" max="5410" width="4" style="240" customWidth="1"/>
    <col min="5411" max="5411" width="17.140625" style="240" customWidth="1"/>
    <col min="5412" max="5412" width="1.42578125" style="240" customWidth="1"/>
    <col min="5413" max="5413" width="17.140625" style="240" customWidth="1"/>
    <col min="5414" max="5414" width="0.5703125" style="240" customWidth="1"/>
    <col min="5415" max="5627" width="9.140625" style="240"/>
    <col min="5628" max="5628" width="2.7109375" style="240" bestFit="1" customWidth="1"/>
    <col min="5629" max="5629" width="12.85546875" style="240" customWidth="1"/>
    <col min="5630" max="5630" width="21.28515625" style="240" customWidth="1"/>
    <col min="5631" max="5631" width="2.5703125" style="240" customWidth="1"/>
    <col min="5632" max="5632" width="1.85546875" style="240" customWidth="1"/>
    <col min="5633" max="5633" width="2.140625" style="240" customWidth="1"/>
    <col min="5634" max="5634" width="2.28515625" style="240" customWidth="1"/>
    <col min="5635" max="5635" width="1.85546875" style="240" customWidth="1"/>
    <col min="5636" max="5636" width="2.28515625" style="240" customWidth="1"/>
    <col min="5637" max="5638" width="1.85546875" style="240" customWidth="1"/>
    <col min="5639" max="5639" width="2.42578125" style="240" customWidth="1"/>
    <col min="5640" max="5640" width="2.28515625" style="240" customWidth="1"/>
    <col min="5641" max="5641" width="1.85546875" style="240" customWidth="1"/>
    <col min="5642" max="5642" width="2.28515625" style="240" customWidth="1"/>
    <col min="5643" max="5643" width="1.85546875" style="240" customWidth="1"/>
    <col min="5644" max="5644" width="2" style="240" customWidth="1"/>
    <col min="5645" max="5645" width="1.85546875" style="240" customWidth="1"/>
    <col min="5646" max="5646" width="2.28515625" style="240" customWidth="1"/>
    <col min="5647" max="5647" width="1.85546875" style="240" customWidth="1"/>
    <col min="5648" max="5649" width="2.28515625" style="240" customWidth="1"/>
    <col min="5650" max="5650" width="1.85546875" style="240" customWidth="1"/>
    <col min="5651" max="5651" width="2.42578125" style="240" customWidth="1"/>
    <col min="5652" max="5652" width="2.28515625" style="240" customWidth="1"/>
    <col min="5653" max="5653" width="1.85546875" style="240" customWidth="1"/>
    <col min="5654" max="5654" width="2.42578125" style="240" customWidth="1"/>
    <col min="5655" max="5655" width="2.28515625" style="240" customWidth="1"/>
    <col min="5656" max="5656" width="1.85546875" style="240" customWidth="1"/>
    <col min="5657" max="5657" width="2.28515625" style="240" customWidth="1"/>
    <col min="5658" max="5659" width="1.85546875" style="240" customWidth="1"/>
    <col min="5660" max="5660" width="2.5703125" style="240" customWidth="1"/>
    <col min="5661" max="5661" width="6.42578125" style="240" customWidth="1"/>
    <col min="5662" max="5662" width="4" style="240" customWidth="1"/>
    <col min="5663" max="5663" width="1.5703125" style="240" customWidth="1"/>
    <col min="5664" max="5664" width="4" style="240" customWidth="1"/>
    <col min="5665" max="5665" width="6.42578125" style="240" customWidth="1"/>
    <col min="5666" max="5666" width="4" style="240" customWidth="1"/>
    <col min="5667" max="5667" width="17.140625" style="240" customWidth="1"/>
    <col min="5668" max="5668" width="1.42578125" style="240" customWidth="1"/>
    <col min="5669" max="5669" width="17.140625" style="240" customWidth="1"/>
    <col min="5670" max="5670" width="0.5703125" style="240" customWidth="1"/>
    <col min="5671" max="5883" width="9.140625" style="240"/>
    <col min="5884" max="5884" width="2.7109375" style="240" bestFit="1" customWidth="1"/>
    <col min="5885" max="5885" width="12.85546875" style="240" customWidth="1"/>
    <col min="5886" max="5886" width="21.28515625" style="240" customWidth="1"/>
    <col min="5887" max="5887" width="2.5703125" style="240" customWidth="1"/>
    <col min="5888" max="5888" width="1.85546875" style="240" customWidth="1"/>
    <col min="5889" max="5889" width="2.140625" style="240" customWidth="1"/>
    <col min="5890" max="5890" width="2.28515625" style="240" customWidth="1"/>
    <col min="5891" max="5891" width="1.85546875" style="240" customWidth="1"/>
    <col min="5892" max="5892" width="2.28515625" style="240" customWidth="1"/>
    <col min="5893" max="5894" width="1.85546875" style="240" customWidth="1"/>
    <col min="5895" max="5895" width="2.42578125" style="240" customWidth="1"/>
    <col min="5896" max="5896" width="2.28515625" style="240" customWidth="1"/>
    <col min="5897" max="5897" width="1.85546875" style="240" customWidth="1"/>
    <col min="5898" max="5898" width="2.28515625" style="240" customWidth="1"/>
    <col min="5899" max="5899" width="1.85546875" style="240" customWidth="1"/>
    <col min="5900" max="5900" width="2" style="240" customWidth="1"/>
    <col min="5901" max="5901" width="1.85546875" style="240" customWidth="1"/>
    <col min="5902" max="5902" width="2.28515625" style="240" customWidth="1"/>
    <col min="5903" max="5903" width="1.85546875" style="240" customWidth="1"/>
    <col min="5904" max="5905" width="2.28515625" style="240" customWidth="1"/>
    <col min="5906" max="5906" width="1.85546875" style="240" customWidth="1"/>
    <col min="5907" max="5907" width="2.42578125" style="240" customWidth="1"/>
    <col min="5908" max="5908" width="2.28515625" style="240" customWidth="1"/>
    <col min="5909" max="5909" width="1.85546875" style="240" customWidth="1"/>
    <col min="5910" max="5910" width="2.42578125" style="240" customWidth="1"/>
    <col min="5911" max="5911" width="2.28515625" style="240" customWidth="1"/>
    <col min="5912" max="5912" width="1.85546875" style="240" customWidth="1"/>
    <col min="5913" max="5913" width="2.28515625" style="240" customWidth="1"/>
    <col min="5914" max="5915" width="1.85546875" style="240" customWidth="1"/>
    <col min="5916" max="5916" width="2.5703125" style="240" customWidth="1"/>
    <col min="5917" max="5917" width="6.42578125" style="240" customWidth="1"/>
    <col min="5918" max="5918" width="4" style="240" customWidth="1"/>
    <col min="5919" max="5919" width="1.5703125" style="240" customWidth="1"/>
    <col min="5920" max="5920" width="4" style="240" customWidth="1"/>
    <col min="5921" max="5921" width="6.42578125" style="240" customWidth="1"/>
    <col min="5922" max="5922" width="4" style="240" customWidth="1"/>
    <col min="5923" max="5923" width="17.140625" style="240" customWidth="1"/>
    <col min="5924" max="5924" width="1.42578125" style="240" customWidth="1"/>
    <col min="5925" max="5925" width="17.140625" style="240" customWidth="1"/>
    <col min="5926" max="5926" width="0.5703125" style="240" customWidth="1"/>
    <col min="5927" max="6139" width="9.140625" style="240"/>
    <col min="6140" max="6140" width="2.7109375" style="240" bestFit="1" customWidth="1"/>
    <col min="6141" max="6141" width="12.85546875" style="240" customWidth="1"/>
    <col min="6142" max="6142" width="21.28515625" style="240" customWidth="1"/>
    <col min="6143" max="6143" width="2.5703125" style="240" customWidth="1"/>
    <col min="6144" max="6144" width="1.85546875" style="240" customWidth="1"/>
    <col min="6145" max="6145" width="2.140625" style="240" customWidth="1"/>
    <col min="6146" max="6146" width="2.28515625" style="240" customWidth="1"/>
    <col min="6147" max="6147" width="1.85546875" style="240" customWidth="1"/>
    <col min="6148" max="6148" width="2.28515625" style="240" customWidth="1"/>
    <col min="6149" max="6150" width="1.85546875" style="240" customWidth="1"/>
    <col min="6151" max="6151" width="2.42578125" style="240" customWidth="1"/>
    <col min="6152" max="6152" width="2.28515625" style="240" customWidth="1"/>
    <col min="6153" max="6153" width="1.85546875" style="240" customWidth="1"/>
    <col min="6154" max="6154" width="2.28515625" style="240" customWidth="1"/>
    <col min="6155" max="6155" width="1.85546875" style="240" customWidth="1"/>
    <col min="6156" max="6156" width="2" style="240" customWidth="1"/>
    <col min="6157" max="6157" width="1.85546875" style="240" customWidth="1"/>
    <col min="6158" max="6158" width="2.28515625" style="240" customWidth="1"/>
    <col min="6159" max="6159" width="1.85546875" style="240" customWidth="1"/>
    <col min="6160" max="6161" width="2.28515625" style="240" customWidth="1"/>
    <col min="6162" max="6162" width="1.85546875" style="240" customWidth="1"/>
    <col min="6163" max="6163" width="2.42578125" style="240" customWidth="1"/>
    <col min="6164" max="6164" width="2.28515625" style="240" customWidth="1"/>
    <col min="6165" max="6165" width="1.85546875" style="240" customWidth="1"/>
    <col min="6166" max="6166" width="2.42578125" style="240" customWidth="1"/>
    <col min="6167" max="6167" width="2.28515625" style="240" customWidth="1"/>
    <col min="6168" max="6168" width="1.85546875" style="240" customWidth="1"/>
    <col min="6169" max="6169" width="2.28515625" style="240" customWidth="1"/>
    <col min="6170" max="6171" width="1.85546875" style="240" customWidth="1"/>
    <col min="6172" max="6172" width="2.5703125" style="240" customWidth="1"/>
    <col min="6173" max="6173" width="6.42578125" style="240" customWidth="1"/>
    <col min="6174" max="6174" width="4" style="240" customWidth="1"/>
    <col min="6175" max="6175" width="1.5703125" style="240" customWidth="1"/>
    <col min="6176" max="6176" width="4" style="240" customWidth="1"/>
    <col min="6177" max="6177" width="6.42578125" style="240" customWidth="1"/>
    <col min="6178" max="6178" width="4" style="240" customWidth="1"/>
    <col min="6179" max="6179" width="17.140625" style="240" customWidth="1"/>
    <col min="6180" max="6180" width="1.42578125" style="240" customWidth="1"/>
    <col min="6181" max="6181" width="17.140625" style="240" customWidth="1"/>
    <col min="6182" max="6182" width="0.5703125" style="240" customWidth="1"/>
    <col min="6183" max="6395" width="9.140625" style="240"/>
    <col min="6396" max="6396" width="2.7109375" style="240" bestFit="1" customWidth="1"/>
    <col min="6397" max="6397" width="12.85546875" style="240" customWidth="1"/>
    <col min="6398" max="6398" width="21.28515625" style="240" customWidth="1"/>
    <col min="6399" max="6399" width="2.5703125" style="240" customWidth="1"/>
    <col min="6400" max="6400" width="1.85546875" style="240" customWidth="1"/>
    <col min="6401" max="6401" width="2.140625" style="240" customWidth="1"/>
    <col min="6402" max="6402" width="2.28515625" style="240" customWidth="1"/>
    <col min="6403" max="6403" width="1.85546875" style="240" customWidth="1"/>
    <col min="6404" max="6404" width="2.28515625" style="240" customWidth="1"/>
    <col min="6405" max="6406" width="1.85546875" style="240" customWidth="1"/>
    <col min="6407" max="6407" width="2.42578125" style="240" customWidth="1"/>
    <col min="6408" max="6408" width="2.28515625" style="240" customWidth="1"/>
    <col min="6409" max="6409" width="1.85546875" style="240" customWidth="1"/>
    <col min="6410" max="6410" width="2.28515625" style="240" customWidth="1"/>
    <col min="6411" max="6411" width="1.85546875" style="240" customWidth="1"/>
    <col min="6412" max="6412" width="2" style="240" customWidth="1"/>
    <col min="6413" max="6413" width="1.85546875" style="240" customWidth="1"/>
    <col min="6414" max="6414" width="2.28515625" style="240" customWidth="1"/>
    <col min="6415" max="6415" width="1.85546875" style="240" customWidth="1"/>
    <col min="6416" max="6417" width="2.28515625" style="240" customWidth="1"/>
    <col min="6418" max="6418" width="1.85546875" style="240" customWidth="1"/>
    <col min="6419" max="6419" width="2.42578125" style="240" customWidth="1"/>
    <col min="6420" max="6420" width="2.28515625" style="240" customWidth="1"/>
    <col min="6421" max="6421" width="1.85546875" style="240" customWidth="1"/>
    <col min="6422" max="6422" width="2.42578125" style="240" customWidth="1"/>
    <col min="6423" max="6423" width="2.28515625" style="240" customWidth="1"/>
    <col min="6424" max="6424" width="1.85546875" style="240" customWidth="1"/>
    <col min="6425" max="6425" width="2.28515625" style="240" customWidth="1"/>
    <col min="6426" max="6427" width="1.85546875" style="240" customWidth="1"/>
    <col min="6428" max="6428" width="2.5703125" style="240" customWidth="1"/>
    <col min="6429" max="6429" width="6.42578125" style="240" customWidth="1"/>
    <col min="6430" max="6430" width="4" style="240" customWidth="1"/>
    <col min="6431" max="6431" width="1.5703125" style="240" customWidth="1"/>
    <col min="6432" max="6432" width="4" style="240" customWidth="1"/>
    <col min="6433" max="6433" width="6.42578125" style="240" customWidth="1"/>
    <col min="6434" max="6434" width="4" style="240" customWidth="1"/>
    <col min="6435" max="6435" width="17.140625" style="240" customWidth="1"/>
    <col min="6436" max="6436" width="1.42578125" style="240" customWidth="1"/>
    <col min="6437" max="6437" width="17.140625" style="240" customWidth="1"/>
    <col min="6438" max="6438" width="0.5703125" style="240" customWidth="1"/>
    <col min="6439" max="6651" width="9.140625" style="240"/>
    <col min="6652" max="6652" width="2.7109375" style="240" bestFit="1" customWidth="1"/>
    <col min="6653" max="6653" width="12.85546875" style="240" customWidth="1"/>
    <col min="6654" max="6654" width="21.28515625" style="240" customWidth="1"/>
    <col min="6655" max="6655" width="2.5703125" style="240" customWidth="1"/>
    <col min="6656" max="6656" width="1.85546875" style="240" customWidth="1"/>
    <col min="6657" max="6657" width="2.140625" style="240" customWidth="1"/>
    <col min="6658" max="6658" width="2.28515625" style="240" customWidth="1"/>
    <col min="6659" max="6659" width="1.85546875" style="240" customWidth="1"/>
    <col min="6660" max="6660" width="2.28515625" style="240" customWidth="1"/>
    <col min="6661" max="6662" width="1.85546875" style="240" customWidth="1"/>
    <col min="6663" max="6663" width="2.42578125" style="240" customWidth="1"/>
    <col min="6664" max="6664" width="2.28515625" style="240" customWidth="1"/>
    <col min="6665" max="6665" width="1.85546875" style="240" customWidth="1"/>
    <col min="6666" max="6666" width="2.28515625" style="240" customWidth="1"/>
    <col min="6667" max="6667" width="1.85546875" style="240" customWidth="1"/>
    <col min="6668" max="6668" width="2" style="240" customWidth="1"/>
    <col min="6669" max="6669" width="1.85546875" style="240" customWidth="1"/>
    <col min="6670" max="6670" width="2.28515625" style="240" customWidth="1"/>
    <col min="6671" max="6671" width="1.85546875" style="240" customWidth="1"/>
    <col min="6672" max="6673" width="2.28515625" style="240" customWidth="1"/>
    <col min="6674" max="6674" width="1.85546875" style="240" customWidth="1"/>
    <col min="6675" max="6675" width="2.42578125" style="240" customWidth="1"/>
    <col min="6676" max="6676" width="2.28515625" style="240" customWidth="1"/>
    <col min="6677" max="6677" width="1.85546875" style="240" customWidth="1"/>
    <col min="6678" max="6678" width="2.42578125" style="240" customWidth="1"/>
    <col min="6679" max="6679" width="2.28515625" style="240" customWidth="1"/>
    <col min="6680" max="6680" width="1.85546875" style="240" customWidth="1"/>
    <col min="6681" max="6681" width="2.28515625" style="240" customWidth="1"/>
    <col min="6682" max="6683" width="1.85546875" style="240" customWidth="1"/>
    <col min="6684" max="6684" width="2.5703125" style="240" customWidth="1"/>
    <col min="6685" max="6685" width="6.42578125" style="240" customWidth="1"/>
    <col min="6686" max="6686" width="4" style="240" customWidth="1"/>
    <col min="6687" max="6687" width="1.5703125" style="240" customWidth="1"/>
    <col min="6688" max="6688" width="4" style="240" customWidth="1"/>
    <col min="6689" max="6689" width="6.42578125" style="240" customWidth="1"/>
    <col min="6690" max="6690" width="4" style="240" customWidth="1"/>
    <col min="6691" max="6691" width="17.140625" style="240" customWidth="1"/>
    <col min="6692" max="6692" width="1.42578125" style="240" customWidth="1"/>
    <col min="6693" max="6693" width="17.140625" style="240" customWidth="1"/>
    <col min="6694" max="6694" width="0.5703125" style="240" customWidth="1"/>
    <col min="6695" max="6907" width="9.140625" style="240"/>
    <col min="6908" max="6908" width="2.7109375" style="240" bestFit="1" customWidth="1"/>
    <col min="6909" max="6909" width="12.85546875" style="240" customWidth="1"/>
    <col min="6910" max="6910" width="21.28515625" style="240" customWidth="1"/>
    <col min="6911" max="6911" width="2.5703125" style="240" customWidth="1"/>
    <col min="6912" max="6912" width="1.85546875" style="240" customWidth="1"/>
    <col min="6913" max="6913" width="2.140625" style="240" customWidth="1"/>
    <col min="6914" max="6914" width="2.28515625" style="240" customWidth="1"/>
    <col min="6915" max="6915" width="1.85546875" style="240" customWidth="1"/>
    <col min="6916" max="6916" width="2.28515625" style="240" customWidth="1"/>
    <col min="6917" max="6918" width="1.85546875" style="240" customWidth="1"/>
    <col min="6919" max="6919" width="2.42578125" style="240" customWidth="1"/>
    <col min="6920" max="6920" width="2.28515625" style="240" customWidth="1"/>
    <col min="6921" max="6921" width="1.85546875" style="240" customWidth="1"/>
    <col min="6922" max="6922" width="2.28515625" style="240" customWidth="1"/>
    <col min="6923" max="6923" width="1.85546875" style="240" customWidth="1"/>
    <col min="6924" max="6924" width="2" style="240" customWidth="1"/>
    <col min="6925" max="6925" width="1.85546875" style="240" customWidth="1"/>
    <col min="6926" max="6926" width="2.28515625" style="240" customWidth="1"/>
    <col min="6927" max="6927" width="1.85546875" style="240" customWidth="1"/>
    <col min="6928" max="6929" width="2.28515625" style="240" customWidth="1"/>
    <col min="6930" max="6930" width="1.85546875" style="240" customWidth="1"/>
    <col min="6931" max="6931" width="2.42578125" style="240" customWidth="1"/>
    <col min="6932" max="6932" width="2.28515625" style="240" customWidth="1"/>
    <col min="6933" max="6933" width="1.85546875" style="240" customWidth="1"/>
    <col min="6934" max="6934" width="2.42578125" style="240" customWidth="1"/>
    <col min="6935" max="6935" width="2.28515625" style="240" customWidth="1"/>
    <col min="6936" max="6936" width="1.85546875" style="240" customWidth="1"/>
    <col min="6937" max="6937" width="2.28515625" style="240" customWidth="1"/>
    <col min="6938" max="6939" width="1.85546875" style="240" customWidth="1"/>
    <col min="6940" max="6940" width="2.5703125" style="240" customWidth="1"/>
    <col min="6941" max="6941" width="6.42578125" style="240" customWidth="1"/>
    <col min="6942" max="6942" width="4" style="240" customWidth="1"/>
    <col min="6943" max="6943" width="1.5703125" style="240" customWidth="1"/>
    <col min="6944" max="6944" width="4" style="240" customWidth="1"/>
    <col min="6945" max="6945" width="6.42578125" style="240" customWidth="1"/>
    <col min="6946" max="6946" width="4" style="240" customWidth="1"/>
    <col min="6947" max="6947" width="17.140625" style="240" customWidth="1"/>
    <col min="6948" max="6948" width="1.42578125" style="240" customWidth="1"/>
    <col min="6949" max="6949" width="17.140625" style="240" customWidth="1"/>
    <col min="6950" max="6950" width="0.5703125" style="240" customWidth="1"/>
    <col min="6951" max="7163" width="9.140625" style="240"/>
    <col min="7164" max="7164" width="2.7109375" style="240" bestFit="1" customWidth="1"/>
    <col min="7165" max="7165" width="12.85546875" style="240" customWidth="1"/>
    <col min="7166" max="7166" width="21.28515625" style="240" customWidth="1"/>
    <col min="7167" max="7167" width="2.5703125" style="240" customWidth="1"/>
    <col min="7168" max="7168" width="1.85546875" style="240" customWidth="1"/>
    <col min="7169" max="7169" width="2.140625" style="240" customWidth="1"/>
    <col min="7170" max="7170" width="2.28515625" style="240" customWidth="1"/>
    <col min="7171" max="7171" width="1.85546875" style="240" customWidth="1"/>
    <col min="7172" max="7172" width="2.28515625" style="240" customWidth="1"/>
    <col min="7173" max="7174" width="1.85546875" style="240" customWidth="1"/>
    <col min="7175" max="7175" width="2.42578125" style="240" customWidth="1"/>
    <col min="7176" max="7176" width="2.28515625" style="240" customWidth="1"/>
    <col min="7177" max="7177" width="1.85546875" style="240" customWidth="1"/>
    <col min="7178" max="7178" width="2.28515625" style="240" customWidth="1"/>
    <col min="7179" max="7179" width="1.85546875" style="240" customWidth="1"/>
    <col min="7180" max="7180" width="2" style="240" customWidth="1"/>
    <col min="7181" max="7181" width="1.85546875" style="240" customWidth="1"/>
    <col min="7182" max="7182" width="2.28515625" style="240" customWidth="1"/>
    <col min="7183" max="7183" width="1.85546875" style="240" customWidth="1"/>
    <col min="7184" max="7185" width="2.28515625" style="240" customWidth="1"/>
    <col min="7186" max="7186" width="1.85546875" style="240" customWidth="1"/>
    <col min="7187" max="7187" width="2.42578125" style="240" customWidth="1"/>
    <col min="7188" max="7188" width="2.28515625" style="240" customWidth="1"/>
    <col min="7189" max="7189" width="1.85546875" style="240" customWidth="1"/>
    <col min="7190" max="7190" width="2.42578125" style="240" customWidth="1"/>
    <col min="7191" max="7191" width="2.28515625" style="240" customWidth="1"/>
    <col min="7192" max="7192" width="1.85546875" style="240" customWidth="1"/>
    <col min="7193" max="7193" width="2.28515625" style="240" customWidth="1"/>
    <col min="7194" max="7195" width="1.85546875" style="240" customWidth="1"/>
    <col min="7196" max="7196" width="2.5703125" style="240" customWidth="1"/>
    <col min="7197" max="7197" width="6.42578125" style="240" customWidth="1"/>
    <col min="7198" max="7198" width="4" style="240" customWidth="1"/>
    <col min="7199" max="7199" width="1.5703125" style="240" customWidth="1"/>
    <col min="7200" max="7200" width="4" style="240" customWidth="1"/>
    <col min="7201" max="7201" width="6.42578125" style="240" customWidth="1"/>
    <col min="7202" max="7202" width="4" style="240" customWidth="1"/>
    <col min="7203" max="7203" width="17.140625" style="240" customWidth="1"/>
    <col min="7204" max="7204" width="1.42578125" style="240" customWidth="1"/>
    <col min="7205" max="7205" width="17.140625" style="240" customWidth="1"/>
    <col min="7206" max="7206" width="0.5703125" style="240" customWidth="1"/>
    <col min="7207" max="7419" width="9.140625" style="240"/>
    <col min="7420" max="7420" width="2.7109375" style="240" bestFit="1" customWidth="1"/>
    <col min="7421" max="7421" width="12.85546875" style="240" customWidth="1"/>
    <col min="7422" max="7422" width="21.28515625" style="240" customWidth="1"/>
    <col min="7423" max="7423" width="2.5703125" style="240" customWidth="1"/>
    <col min="7424" max="7424" width="1.85546875" style="240" customWidth="1"/>
    <col min="7425" max="7425" width="2.140625" style="240" customWidth="1"/>
    <col min="7426" max="7426" width="2.28515625" style="240" customWidth="1"/>
    <col min="7427" max="7427" width="1.85546875" style="240" customWidth="1"/>
    <col min="7428" max="7428" width="2.28515625" style="240" customWidth="1"/>
    <col min="7429" max="7430" width="1.85546875" style="240" customWidth="1"/>
    <col min="7431" max="7431" width="2.42578125" style="240" customWidth="1"/>
    <col min="7432" max="7432" width="2.28515625" style="240" customWidth="1"/>
    <col min="7433" max="7433" width="1.85546875" style="240" customWidth="1"/>
    <col min="7434" max="7434" width="2.28515625" style="240" customWidth="1"/>
    <col min="7435" max="7435" width="1.85546875" style="240" customWidth="1"/>
    <col min="7436" max="7436" width="2" style="240" customWidth="1"/>
    <col min="7437" max="7437" width="1.85546875" style="240" customWidth="1"/>
    <col min="7438" max="7438" width="2.28515625" style="240" customWidth="1"/>
    <col min="7439" max="7439" width="1.85546875" style="240" customWidth="1"/>
    <col min="7440" max="7441" width="2.28515625" style="240" customWidth="1"/>
    <col min="7442" max="7442" width="1.85546875" style="240" customWidth="1"/>
    <col min="7443" max="7443" width="2.42578125" style="240" customWidth="1"/>
    <col min="7444" max="7444" width="2.28515625" style="240" customWidth="1"/>
    <col min="7445" max="7445" width="1.85546875" style="240" customWidth="1"/>
    <col min="7446" max="7446" width="2.42578125" style="240" customWidth="1"/>
    <col min="7447" max="7447" width="2.28515625" style="240" customWidth="1"/>
    <col min="7448" max="7448" width="1.85546875" style="240" customWidth="1"/>
    <col min="7449" max="7449" width="2.28515625" style="240" customWidth="1"/>
    <col min="7450" max="7451" width="1.85546875" style="240" customWidth="1"/>
    <col min="7452" max="7452" width="2.5703125" style="240" customWidth="1"/>
    <col min="7453" max="7453" width="6.42578125" style="240" customWidth="1"/>
    <col min="7454" max="7454" width="4" style="240" customWidth="1"/>
    <col min="7455" max="7455" width="1.5703125" style="240" customWidth="1"/>
    <col min="7456" max="7456" width="4" style="240" customWidth="1"/>
    <col min="7457" max="7457" width="6.42578125" style="240" customWidth="1"/>
    <col min="7458" max="7458" width="4" style="240" customWidth="1"/>
    <col min="7459" max="7459" width="17.140625" style="240" customWidth="1"/>
    <col min="7460" max="7460" width="1.42578125" style="240" customWidth="1"/>
    <col min="7461" max="7461" width="17.140625" style="240" customWidth="1"/>
    <col min="7462" max="7462" width="0.5703125" style="240" customWidth="1"/>
    <col min="7463" max="7675" width="9.140625" style="240"/>
    <col min="7676" max="7676" width="2.7109375" style="240" bestFit="1" customWidth="1"/>
    <col min="7677" max="7677" width="12.85546875" style="240" customWidth="1"/>
    <col min="7678" max="7678" width="21.28515625" style="240" customWidth="1"/>
    <col min="7679" max="7679" width="2.5703125" style="240" customWidth="1"/>
    <col min="7680" max="7680" width="1.85546875" style="240" customWidth="1"/>
    <col min="7681" max="7681" width="2.140625" style="240" customWidth="1"/>
    <col min="7682" max="7682" width="2.28515625" style="240" customWidth="1"/>
    <col min="7683" max="7683" width="1.85546875" style="240" customWidth="1"/>
    <col min="7684" max="7684" width="2.28515625" style="240" customWidth="1"/>
    <col min="7685" max="7686" width="1.85546875" style="240" customWidth="1"/>
    <col min="7687" max="7687" width="2.42578125" style="240" customWidth="1"/>
    <col min="7688" max="7688" width="2.28515625" style="240" customWidth="1"/>
    <col min="7689" max="7689" width="1.85546875" style="240" customWidth="1"/>
    <col min="7690" max="7690" width="2.28515625" style="240" customWidth="1"/>
    <col min="7691" max="7691" width="1.85546875" style="240" customWidth="1"/>
    <col min="7692" max="7692" width="2" style="240" customWidth="1"/>
    <col min="7693" max="7693" width="1.85546875" style="240" customWidth="1"/>
    <col min="7694" max="7694" width="2.28515625" style="240" customWidth="1"/>
    <col min="7695" max="7695" width="1.85546875" style="240" customWidth="1"/>
    <col min="7696" max="7697" width="2.28515625" style="240" customWidth="1"/>
    <col min="7698" max="7698" width="1.85546875" style="240" customWidth="1"/>
    <col min="7699" max="7699" width="2.42578125" style="240" customWidth="1"/>
    <col min="7700" max="7700" width="2.28515625" style="240" customWidth="1"/>
    <col min="7701" max="7701" width="1.85546875" style="240" customWidth="1"/>
    <col min="7702" max="7702" width="2.42578125" style="240" customWidth="1"/>
    <col min="7703" max="7703" width="2.28515625" style="240" customWidth="1"/>
    <col min="7704" max="7704" width="1.85546875" style="240" customWidth="1"/>
    <col min="7705" max="7705" width="2.28515625" style="240" customWidth="1"/>
    <col min="7706" max="7707" width="1.85546875" style="240" customWidth="1"/>
    <col min="7708" max="7708" width="2.5703125" style="240" customWidth="1"/>
    <col min="7709" max="7709" width="6.42578125" style="240" customWidth="1"/>
    <col min="7710" max="7710" width="4" style="240" customWidth="1"/>
    <col min="7711" max="7711" width="1.5703125" style="240" customWidth="1"/>
    <col min="7712" max="7712" width="4" style="240" customWidth="1"/>
    <col min="7713" max="7713" width="6.42578125" style="240" customWidth="1"/>
    <col min="7714" max="7714" width="4" style="240" customWidth="1"/>
    <col min="7715" max="7715" width="17.140625" style="240" customWidth="1"/>
    <col min="7716" max="7716" width="1.42578125" style="240" customWidth="1"/>
    <col min="7717" max="7717" width="17.140625" style="240" customWidth="1"/>
    <col min="7718" max="7718" width="0.5703125" style="240" customWidth="1"/>
    <col min="7719" max="7931" width="9.140625" style="240"/>
    <col min="7932" max="7932" width="2.7109375" style="240" bestFit="1" customWidth="1"/>
    <col min="7933" max="7933" width="12.85546875" style="240" customWidth="1"/>
    <col min="7934" max="7934" width="21.28515625" style="240" customWidth="1"/>
    <col min="7935" max="7935" width="2.5703125" style="240" customWidth="1"/>
    <col min="7936" max="7936" width="1.85546875" style="240" customWidth="1"/>
    <col min="7937" max="7937" width="2.140625" style="240" customWidth="1"/>
    <col min="7938" max="7938" width="2.28515625" style="240" customWidth="1"/>
    <col min="7939" max="7939" width="1.85546875" style="240" customWidth="1"/>
    <col min="7940" max="7940" width="2.28515625" style="240" customWidth="1"/>
    <col min="7941" max="7942" width="1.85546875" style="240" customWidth="1"/>
    <col min="7943" max="7943" width="2.42578125" style="240" customWidth="1"/>
    <col min="7944" max="7944" width="2.28515625" style="240" customWidth="1"/>
    <col min="7945" max="7945" width="1.85546875" style="240" customWidth="1"/>
    <col min="7946" max="7946" width="2.28515625" style="240" customWidth="1"/>
    <col min="7947" max="7947" width="1.85546875" style="240" customWidth="1"/>
    <col min="7948" max="7948" width="2" style="240" customWidth="1"/>
    <col min="7949" max="7949" width="1.85546875" style="240" customWidth="1"/>
    <col min="7950" max="7950" width="2.28515625" style="240" customWidth="1"/>
    <col min="7951" max="7951" width="1.85546875" style="240" customWidth="1"/>
    <col min="7952" max="7953" width="2.28515625" style="240" customWidth="1"/>
    <col min="7954" max="7954" width="1.85546875" style="240" customWidth="1"/>
    <col min="7955" max="7955" width="2.42578125" style="240" customWidth="1"/>
    <col min="7956" max="7956" width="2.28515625" style="240" customWidth="1"/>
    <col min="7957" max="7957" width="1.85546875" style="240" customWidth="1"/>
    <col min="7958" max="7958" width="2.42578125" style="240" customWidth="1"/>
    <col min="7959" max="7959" width="2.28515625" style="240" customWidth="1"/>
    <col min="7960" max="7960" width="1.85546875" style="240" customWidth="1"/>
    <col min="7961" max="7961" width="2.28515625" style="240" customWidth="1"/>
    <col min="7962" max="7963" width="1.85546875" style="240" customWidth="1"/>
    <col min="7964" max="7964" width="2.5703125" style="240" customWidth="1"/>
    <col min="7965" max="7965" width="6.42578125" style="240" customWidth="1"/>
    <col min="7966" max="7966" width="4" style="240" customWidth="1"/>
    <col min="7967" max="7967" width="1.5703125" style="240" customWidth="1"/>
    <col min="7968" max="7968" width="4" style="240" customWidth="1"/>
    <col min="7969" max="7969" width="6.42578125" style="240" customWidth="1"/>
    <col min="7970" max="7970" width="4" style="240" customWidth="1"/>
    <col min="7971" max="7971" width="17.140625" style="240" customWidth="1"/>
    <col min="7972" max="7972" width="1.42578125" style="240" customWidth="1"/>
    <col min="7973" max="7973" width="17.140625" style="240" customWidth="1"/>
    <col min="7974" max="7974" width="0.5703125" style="240" customWidth="1"/>
    <col min="7975" max="8187" width="9.140625" style="240"/>
    <col min="8188" max="8188" width="2.7109375" style="240" bestFit="1" customWidth="1"/>
    <col min="8189" max="8189" width="12.85546875" style="240" customWidth="1"/>
    <col min="8190" max="8190" width="21.28515625" style="240" customWidth="1"/>
    <col min="8191" max="8191" width="2.5703125" style="240" customWidth="1"/>
    <col min="8192" max="8192" width="1.85546875" style="240" customWidth="1"/>
    <col min="8193" max="8193" width="2.140625" style="240" customWidth="1"/>
    <col min="8194" max="8194" width="2.28515625" style="240" customWidth="1"/>
    <col min="8195" max="8195" width="1.85546875" style="240" customWidth="1"/>
    <col min="8196" max="8196" width="2.28515625" style="240" customWidth="1"/>
    <col min="8197" max="8198" width="1.85546875" style="240" customWidth="1"/>
    <col min="8199" max="8199" width="2.42578125" style="240" customWidth="1"/>
    <col min="8200" max="8200" width="2.28515625" style="240" customWidth="1"/>
    <col min="8201" max="8201" width="1.85546875" style="240" customWidth="1"/>
    <col min="8202" max="8202" width="2.28515625" style="240" customWidth="1"/>
    <col min="8203" max="8203" width="1.85546875" style="240" customWidth="1"/>
    <col min="8204" max="8204" width="2" style="240" customWidth="1"/>
    <col min="8205" max="8205" width="1.85546875" style="240" customWidth="1"/>
    <col min="8206" max="8206" width="2.28515625" style="240" customWidth="1"/>
    <col min="8207" max="8207" width="1.85546875" style="240" customWidth="1"/>
    <col min="8208" max="8209" width="2.28515625" style="240" customWidth="1"/>
    <col min="8210" max="8210" width="1.85546875" style="240" customWidth="1"/>
    <col min="8211" max="8211" width="2.42578125" style="240" customWidth="1"/>
    <col min="8212" max="8212" width="2.28515625" style="240" customWidth="1"/>
    <col min="8213" max="8213" width="1.85546875" style="240" customWidth="1"/>
    <col min="8214" max="8214" width="2.42578125" style="240" customWidth="1"/>
    <col min="8215" max="8215" width="2.28515625" style="240" customWidth="1"/>
    <col min="8216" max="8216" width="1.85546875" style="240" customWidth="1"/>
    <col min="8217" max="8217" width="2.28515625" style="240" customWidth="1"/>
    <col min="8218" max="8219" width="1.85546875" style="240" customWidth="1"/>
    <col min="8220" max="8220" width="2.5703125" style="240" customWidth="1"/>
    <col min="8221" max="8221" width="6.42578125" style="240" customWidth="1"/>
    <col min="8222" max="8222" width="4" style="240" customWidth="1"/>
    <col min="8223" max="8223" width="1.5703125" style="240" customWidth="1"/>
    <col min="8224" max="8224" width="4" style="240" customWidth="1"/>
    <col min="8225" max="8225" width="6.42578125" style="240" customWidth="1"/>
    <col min="8226" max="8226" width="4" style="240" customWidth="1"/>
    <col min="8227" max="8227" width="17.140625" style="240" customWidth="1"/>
    <col min="8228" max="8228" width="1.42578125" style="240" customWidth="1"/>
    <col min="8229" max="8229" width="17.140625" style="240" customWidth="1"/>
    <col min="8230" max="8230" width="0.5703125" style="240" customWidth="1"/>
    <col min="8231" max="8443" width="9.140625" style="240"/>
    <col min="8444" max="8444" width="2.7109375" style="240" bestFit="1" customWidth="1"/>
    <col min="8445" max="8445" width="12.85546875" style="240" customWidth="1"/>
    <col min="8446" max="8446" width="21.28515625" style="240" customWidth="1"/>
    <col min="8447" max="8447" width="2.5703125" style="240" customWidth="1"/>
    <col min="8448" max="8448" width="1.85546875" style="240" customWidth="1"/>
    <col min="8449" max="8449" width="2.140625" style="240" customWidth="1"/>
    <col min="8450" max="8450" width="2.28515625" style="240" customWidth="1"/>
    <col min="8451" max="8451" width="1.85546875" style="240" customWidth="1"/>
    <col min="8452" max="8452" width="2.28515625" style="240" customWidth="1"/>
    <col min="8453" max="8454" width="1.85546875" style="240" customWidth="1"/>
    <col min="8455" max="8455" width="2.42578125" style="240" customWidth="1"/>
    <col min="8456" max="8456" width="2.28515625" style="240" customWidth="1"/>
    <col min="8457" max="8457" width="1.85546875" style="240" customWidth="1"/>
    <col min="8458" max="8458" width="2.28515625" style="240" customWidth="1"/>
    <col min="8459" max="8459" width="1.85546875" style="240" customWidth="1"/>
    <col min="8460" max="8460" width="2" style="240" customWidth="1"/>
    <col min="8461" max="8461" width="1.85546875" style="240" customWidth="1"/>
    <col min="8462" max="8462" width="2.28515625" style="240" customWidth="1"/>
    <col min="8463" max="8463" width="1.85546875" style="240" customWidth="1"/>
    <col min="8464" max="8465" width="2.28515625" style="240" customWidth="1"/>
    <col min="8466" max="8466" width="1.85546875" style="240" customWidth="1"/>
    <col min="8467" max="8467" width="2.42578125" style="240" customWidth="1"/>
    <col min="8468" max="8468" width="2.28515625" style="240" customWidth="1"/>
    <col min="8469" max="8469" width="1.85546875" style="240" customWidth="1"/>
    <col min="8470" max="8470" width="2.42578125" style="240" customWidth="1"/>
    <col min="8471" max="8471" width="2.28515625" style="240" customWidth="1"/>
    <col min="8472" max="8472" width="1.85546875" style="240" customWidth="1"/>
    <col min="8473" max="8473" width="2.28515625" style="240" customWidth="1"/>
    <col min="8474" max="8475" width="1.85546875" style="240" customWidth="1"/>
    <col min="8476" max="8476" width="2.5703125" style="240" customWidth="1"/>
    <col min="8477" max="8477" width="6.42578125" style="240" customWidth="1"/>
    <col min="8478" max="8478" width="4" style="240" customWidth="1"/>
    <col min="8479" max="8479" width="1.5703125" style="240" customWidth="1"/>
    <col min="8480" max="8480" width="4" style="240" customWidth="1"/>
    <col min="8481" max="8481" width="6.42578125" style="240" customWidth="1"/>
    <col min="8482" max="8482" width="4" style="240" customWidth="1"/>
    <col min="8483" max="8483" width="17.140625" style="240" customWidth="1"/>
    <col min="8484" max="8484" width="1.42578125" style="240" customWidth="1"/>
    <col min="8485" max="8485" width="17.140625" style="240" customWidth="1"/>
    <col min="8486" max="8486" width="0.5703125" style="240" customWidth="1"/>
    <col min="8487" max="8699" width="9.140625" style="240"/>
    <col min="8700" max="8700" width="2.7109375" style="240" bestFit="1" customWidth="1"/>
    <col min="8701" max="8701" width="12.85546875" style="240" customWidth="1"/>
    <col min="8702" max="8702" width="21.28515625" style="240" customWidth="1"/>
    <col min="8703" max="8703" width="2.5703125" style="240" customWidth="1"/>
    <col min="8704" max="8704" width="1.85546875" style="240" customWidth="1"/>
    <col min="8705" max="8705" width="2.140625" style="240" customWidth="1"/>
    <col min="8706" max="8706" width="2.28515625" style="240" customWidth="1"/>
    <col min="8707" max="8707" width="1.85546875" style="240" customWidth="1"/>
    <col min="8708" max="8708" width="2.28515625" style="240" customWidth="1"/>
    <col min="8709" max="8710" width="1.85546875" style="240" customWidth="1"/>
    <col min="8711" max="8711" width="2.42578125" style="240" customWidth="1"/>
    <col min="8712" max="8712" width="2.28515625" style="240" customWidth="1"/>
    <col min="8713" max="8713" width="1.85546875" style="240" customWidth="1"/>
    <col min="8714" max="8714" width="2.28515625" style="240" customWidth="1"/>
    <col min="8715" max="8715" width="1.85546875" style="240" customWidth="1"/>
    <col min="8716" max="8716" width="2" style="240" customWidth="1"/>
    <col min="8717" max="8717" width="1.85546875" style="240" customWidth="1"/>
    <col min="8718" max="8718" width="2.28515625" style="240" customWidth="1"/>
    <col min="8719" max="8719" width="1.85546875" style="240" customWidth="1"/>
    <col min="8720" max="8721" width="2.28515625" style="240" customWidth="1"/>
    <col min="8722" max="8722" width="1.85546875" style="240" customWidth="1"/>
    <col min="8723" max="8723" width="2.42578125" style="240" customWidth="1"/>
    <col min="8724" max="8724" width="2.28515625" style="240" customWidth="1"/>
    <col min="8725" max="8725" width="1.85546875" style="240" customWidth="1"/>
    <col min="8726" max="8726" width="2.42578125" style="240" customWidth="1"/>
    <col min="8727" max="8727" width="2.28515625" style="240" customWidth="1"/>
    <col min="8728" max="8728" width="1.85546875" style="240" customWidth="1"/>
    <col min="8729" max="8729" width="2.28515625" style="240" customWidth="1"/>
    <col min="8730" max="8731" width="1.85546875" style="240" customWidth="1"/>
    <col min="8732" max="8732" width="2.5703125" style="240" customWidth="1"/>
    <col min="8733" max="8733" width="6.42578125" style="240" customWidth="1"/>
    <col min="8734" max="8734" width="4" style="240" customWidth="1"/>
    <col min="8735" max="8735" width="1.5703125" style="240" customWidth="1"/>
    <col min="8736" max="8736" width="4" style="240" customWidth="1"/>
    <col min="8737" max="8737" width="6.42578125" style="240" customWidth="1"/>
    <col min="8738" max="8738" width="4" style="240" customWidth="1"/>
    <col min="8739" max="8739" width="17.140625" style="240" customWidth="1"/>
    <col min="8740" max="8740" width="1.42578125" style="240" customWidth="1"/>
    <col min="8741" max="8741" width="17.140625" style="240" customWidth="1"/>
    <col min="8742" max="8742" width="0.5703125" style="240" customWidth="1"/>
    <col min="8743" max="8955" width="9.140625" style="240"/>
    <col min="8956" max="8956" width="2.7109375" style="240" bestFit="1" customWidth="1"/>
    <col min="8957" max="8957" width="12.85546875" style="240" customWidth="1"/>
    <col min="8958" max="8958" width="21.28515625" style="240" customWidth="1"/>
    <col min="8959" max="8959" width="2.5703125" style="240" customWidth="1"/>
    <col min="8960" max="8960" width="1.85546875" style="240" customWidth="1"/>
    <col min="8961" max="8961" width="2.140625" style="240" customWidth="1"/>
    <col min="8962" max="8962" width="2.28515625" style="240" customWidth="1"/>
    <col min="8963" max="8963" width="1.85546875" style="240" customWidth="1"/>
    <col min="8964" max="8964" width="2.28515625" style="240" customWidth="1"/>
    <col min="8965" max="8966" width="1.85546875" style="240" customWidth="1"/>
    <col min="8967" max="8967" width="2.42578125" style="240" customWidth="1"/>
    <col min="8968" max="8968" width="2.28515625" style="240" customWidth="1"/>
    <col min="8969" max="8969" width="1.85546875" style="240" customWidth="1"/>
    <col min="8970" max="8970" width="2.28515625" style="240" customWidth="1"/>
    <col min="8971" max="8971" width="1.85546875" style="240" customWidth="1"/>
    <col min="8972" max="8972" width="2" style="240" customWidth="1"/>
    <col min="8973" max="8973" width="1.85546875" style="240" customWidth="1"/>
    <col min="8974" max="8974" width="2.28515625" style="240" customWidth="1"/>
    <col min="8975" max="8975" width="1.85546875" style="240" customWidth="1"/>
    <col min="8976" max="8977" width="2.28515625" style="240" customWidth="1"/>
    <col min="8978" max="8978" width="1.85546875" style="240" customWidth="1"/>
    <col min="8979" max="8979" width="2.42578125" style="240" customWidth="1"/>
    <col min="8980" max="8980" width="2.28515625" style="240" customWidth="1"/>
    <col min="8981" max="8981" width="1.85546875" style="240" customWidth="1"/>
    <col min="8982" max="8982" width="2.42578125" style="240" customWidth="1"/>
    <col min="8983" max="8983" width="2.28515625" style="240" customWidth="1"/>
    <col min="8984" max="8984" width="1.85546875" style="240" customWidth="1"/>
    <col min="8985" max="8985" width="2.28515625" style="240" customWidth="1"/>
    <col min="8986" max="8987" width="1.85546875" style="240" customWidth="1"/>
    <col min="8988" max="8988" width="2.5703125" style="240" customWidth="1"/>
    <col min="8989" max="8989" width="6.42578125" style="240" customWidth="1"/>
    <col min="8990" max="8990" width="4" style="240" customWidth="1"/>
    <col min="8991" max="8991" width="1.5703125" style="240" customWidth="1"/>
    <col min="8992" max="8992" width="4" style="240" customWidth="1"/>
    <col min="8993" max="8993" width="6.42578125" style="240" customWidth="1"/>
    <col min="8994" max="8994" width="4" style="240" customWidth="1"/>
    <col min="8995" max="8995" width="17.140625" style="240" customWidth="1"/>
    <col min="8996" max="8996" width="1.42578125" style="240" customWidth="1"/>
    <col min="8997" max="8997" width="17.140625" style="240" customWidth="1"/>
    <col min="8998" max="8998" width="0.5703125" style="240" customWidth="1"/>
    <col min="8999" max="9211" width="9.140625" style="240"/>
    <col min="9212" max="9212" width="2.7109375" style="240" bestFit="1" customWidth="1"/>
    <col min="9213" max="9213" width="12.85546875" style="240" customWidth="1"/>
    <col min="9214" max="9214" width="21.28515625" style="240" customWidth="1"/>
    <col min="9215" max="9215" width="2.5703125" style="240" customWidth="1"/>
    <col min="9216" max="9216" width="1.85546875" style="240" customWidth="1"/>
    <col min="9217" max="9217" width="2.140625" style="240" customWidth="1"/>
    <col min="9218" max="9218" width="2.28515625" style="240" customWidth="1"/>
    <col min="9219" max="9219" width="1.85546875" style="240" customWidth="1"/>
    <col min="9220" max="9220" width="2.28515625" style="240" customWidth="1"/>
    <col min="9221" max="9222" width="1.85546875" style="240" customWidth="1"/>
    <col min="9223" max="9223" width="2.42578125" style="240" customWidth="1"/>
    <col min="9224" max="9224" width="2.28515625" style="240" customWidth="1"/>
    <col min="9225" max="9225" width="1.85546875" style="240" customWidth="1"/>
    <col min="9226" max="9226" width="2.28515625" style="240" customWidth="1"/>
    <col min="9227" max="9227" width="1.85546875" style="240" customWidth="1"/>
    <col min="9228" max="9228" width="2" style="240" customWidth="1"/>
    <col min="9229" max="9229" width="1.85546875" style="240" customWidth="1"/>
    <col min="9230" max="9230" width="2.28515625" style="240" customWidth="1"/>
    <col min="9231" max="9231" width="1.85546875" style="240" customWidth="1"/>
    <col min="9232" max="9233" width="2.28515625" style="240" customWidth="1"/>
    <col min="9234" max="9234" width="1.85546875" style="240" customWidth="1"/>
    <col min="9235" max="9235" width="2.42578125" style="240" customWidth="1"/>
    <col min="9236" max="9236" width="2.28515625" style="240" customWidth="1"/>
    <col min="9237" max="9237" width="1.85546875" style="240" customWidth="1"/>
    <col min="9238" max="9238" width="2.42578125" style="240" customWidth="1"/>
    <col min="9239" max="9239" width="2.28515625" style="240" customWidth="1"/>
    <col min="9240" max="9240" width="1.85546875" style="240" customWidth="1"/>
    <col min="9241" max="9241" width="2.28515625" style="240" customWidth="1"/>
    <col min="9242" max="9243" width="1.85546875" style="240" customWidth="1"/>
    <col min="9244" max="9244" width="2.5703125" style="240" customWidth="1"/>
    <col min="9245" max="9245" width="6.42578125" style="240" customWidth="1"/>
    <col min="9246" max="9246" width="4" style="240" customWidth="1"/>
    <col min="9247" max="9247" width="1.5703125" style="240" customWidth="1"/>
    <col min="9248" max="9248" width="4" style="240" customWidth="1"/>
    <col min="9249" max="9249" width="6.42578125" style="240" customWidth="1"/>
    <col min="9250" max="9250" width="4" style="240" customWidth="1"/>
    <col min="9251" max="9251" width="17.140625" style="240" customWidth="1"/>
    <col min="9252" max="9252" width="1.42578125" style="240" customWidth="1"/>
    <col min="9253" max="9253" width="17.140625" style="240" customWidth="1"/>
    <col min="9254" max="9254" width="0.5703125" style="240" customWidth="1"/>
    <col min="9255" max="9467" width="9.140625" style="240"/>
    <col min="9468" max="9468" width="2.7109375" style="240" bestFit="1" customWidth="1"/>
    <col min="9469" max="9469" width="12.85546875" style="240" customWidth="1"/>
    <col min="9470" max="9470" width="21.28515625" style="240" customWidth="1"/>
    <col min="9471" max="9471" width="2.5703125" style="240" customWidth="1"/>
    <col min="9472" max="9472" width="1.85546875" style="240" customWidth="1"/>
    <col min="9473" max="9473" width="2.140625" style="240" customWidth="1"/>
    <col min="9474" max="9474" width="2.28515625" style="240" customWidth="1"/>
    <col min="9475" max="9475" width="1.85546875" style="240" customWidth="1"/>
    <col min="9476" max="9476" width="2.28515625" style="240" customWidth="1"/>
    <col min="9477" max="9478" width="1.85546875" style="240" customWidth="1"/>
    <col min="9479" max="9479" width="2.42578125" style="240" customWidth="1"/>
    <col min="9480" max="9480" width="2.28515625" style="240" customWidth="1"/>
    <col min="9481" max="9481" width="1.85546875" style="240" customWidth="1"/>
    <col min="9482" max="9482" width="2.28515625" style="240" customWidth="1"/>
    <col min="9483" max="9483" width="1.85546875" style="240" customWidth="1"/>
    <col min="9484" max="9484" width="2" style="240" customWidth="1"/>
    <col min="9485" max="9485" width="1.85546875" style="240" customWidth="1"/>
    <col min="9486" max="9486" width="2.28515625" style="240" customWidth="1"/>
    <col min="9487" max="9487" width="1.85546875" style="240" customWidth="1"/>
    <col min="9488" max="9489" width="2.28515625" style="240" customWidth="1"/>
    <col min="9490" max="9490" width="1.85546875" style="240" customWidth="1"/>
    <col min="9491" max="9491" width="2.42578125" style="240" customWidth="1"/>
    <col min="9492" max="9492" width="2.28515625" style="240" customWidth="1"/>
    <col min="9493" max="9493" width="1.85546875" style="240" customWidth="1"/>
    <col min="9494" max="9494" width="2.42578125" style="240" customWidth="1"/>
    <col min="9495" max="9495" width="2.28515625" style="240" customWidth="1"/>
    <col min="9496" max="9496" width="1.85546875" style="240" customWidth="1"/>
    <col min="9497" max="9497" width="2.28515625" style="240" customWidth="1"/>
    <col min="9498" max="9499" width="1.85546875" style="240" customWidth="1"/>
    <col min="9500" max="9500" width="2.5703125" style="240" customWidth="1"/>
    <col min="9501" max="9501" width="6.42578125" style="240" customWidth="1"/>
    <col min="9502" max="9502" width="4" style="240" customWidth="1"/>
    <col min="9503" max="9503" width="1.5703125" style="240" customWidth="1"/>
    <col min="9504" max="9504" width="4" style="240" customWidth="1"/>
    <col min="9505" max="9505" width="6.42578125" style="240" customWidth="1"/>
    <col min="9506" max="9506" width="4" style="240" customWidth="1"/>
    <col min="9507" max="9507" width="17.140625" style="240" customWidth="1"/>
    <col min="9508" max="9508" width="1.42578125" style="240" customWidth="1"/>
    <col min="9509" max="9509" width="17.140625" style="240" customWidth="1"/>
    <col min="9510" max="9510" width="0.5703125" style="240" customWidth="1"/>
    <col min="9511" max="9723" width="9.140625" style="240"/>
    <col min="9724" max="9724" width="2.7109375" style="240" bestFit="1" customWidth="1"/>
    <col min="9725" max="9725" width="12.85546875" style="240" customWidth="1"/>
    <col min="9726" max="9726" width="21.28515625" style="240" customWidth="1"/>
    <col min="9727" max="9727" width="2.5703125" style="240" customWidth="1"/>
    <col min="9728" max="9728" width="1.85546875" style="240" customWidth="1"/>
    <col min="9729" max="9729" width="2.140625" style="240" customWidth="1"/>
    <col min="9730" max="9730" width="2.28515625" style="240" customWidth="1"/>
    <col min="9731" max="9731" width="1.85546875" style="240" customWidth="1"/>
    <col min="9732" max="9732" width="2.28515625" style="240" customWidth="1"/>
    <col min="9733" max="9734" width="1.85546875" style="240" customWidth="1"/>
    <col min="9735" max="9735" width="2.42578125" style="240" customWidth="1"/>
    <col min="9736" max="9736" width="2.28515625" style="240" customWidth="1"/>
    <col min="9737" max="9737" width="1.85546875" style="240" customWidth="1"/>
    <col min="9738" max="9738" width="2.28515625" style="240" customWidth="1"/>
    <col min="9739" max="9739" width="1.85546875" style="240" customWidth="1"/>
    <col min="9740" max="9740" width="2" style="240" customWidth="1"/>
    <col min="9741" max="9741" width="1.85546875" style="240" customWidth="1"/>
    <col min="9742" max="9742" width="2.28515625" style="240" customWidth="1"/>
    <col min="9743" max="9743" width="1.85546875" style="240" customWidth="1"/>
    <col min="9744" max="9745" width="2.28515625" style="240" customWidth="1"/>
    <col min="9746" max="9746" width="1.85546875" style="240" customWidth="1"/>
    <col min="9747" max="9747" width="2.42578125" style="240" customWidth="1"/>
    <col min="9748" max="9748" width="2.28515625" style="240" customWidth="1"/>
    <col min="9749" max="9749" width="1.85546875" style="240" customWidth="1"/>
    <col min="9750" max="9750" width="2.42578125" style="240" customWidth="1"/>
    <col min="9751" max="9751" width="2.28515625" style="240" customWidth="1"/>
    <col min="9752" max="9752" width="1.85546875" style="240" customWidth="1"/>
    <col min="9753" max="9753" width="2.28515625" style="240" customWidth="1"/>
    <col min="9754" max="9755" width="1.85546875" style="240" customWidth="1"/>
    <col min="9756" max="9756" width="2.5703125" style="240" customWidth="1"/>
    <col min="9757" max="9757" width="6.42578125" style="240" customWidth="1"/>
    <col min="9758" max="9758" width="4" style="240" customWidth="1"/>
    <col min="9759" max="9759" width="1.5703125" style="240" customWidth="1"/>
    <col min="9760" max="9760" width="4" style="240" customWidth="1"/>
    <col min="9761" max="9761" width="6.42578125" style="240" customWidth="1"/>
    <col min="9762" max="9762" width="4" style="240" customWidth="1"/>
    <col min="9763" max="9763" width="17.140625" style="240" customWidth="1"/>
    <col min="9764" max="9764" width="1.42578125" style="240" customWidth="1"/>
    <col min="9765" max="9765" width="17.140625" style="240" customWidth="1"/>
    <col min="9766" max="9766" width="0.5703125" style="240" customWidth="1"/>
    <col min="9767" max="9979" width="9.140625" style="240"/>
    <col min="9980" max="9980" width="2.7109375" style="240" bestFit="1" customWidth="1"/>
    <col min="9981" max="9981" width="12.85546875" style="240" customWidth="1"/>
    <col min="9982" max="9982" width="21.28515625" style="240" customWidth="1"/>
    <col min="9983" max="9983" width="2.5703125" style="240" customWidth="1"/>
    <col min="9984" max="9984" width="1.85546875" style="240" customWidth="1"/>
    <col min="9985" max="9985" width="2.140625" style="240" customWidth="1"/>
    <col min="9986" max="9986" width="2.28515625" style="240" customWidth="1"/>
    <col min="9987" max="9987" width="1.85546875" style="240" customWidth="1"/>
    <col min="9988" max="9988" width="2.28515625" style="240" customWidth="1"/>
    <col min="9989" max="9990" width="1.85546875" style="240" customWidth="1"/>
    <col min="9991" max="9991" width="2.42578125" style="240" customWidth="1"/>
    <col min="9992" max="9992" width="2.28515625" style="240" customWidth="1"/>
    <col min="9993" max="9993" width="1.85546875" style="240" customWidth="1"/>
    <col min="9994" max="9994" width="2.28515625" style="240" customWidth="1"/>
    <col min="9995" max="9995" width="1.85546875" style="240" customWidth="1"/>
    <col min="9996" max="9996" width="2" style="240" customWidth="1"/>
    <col min="9997" max="9997" width="1.85546875" style="240" customWidth="1"/>
    <col min="9998" max="9998" width="2.28515625" style="240" customWidth="1"/>
    <col min="9999" max="9999" width="1.85546875" style="240" customWidth="1"/>
    <col min="10000" max="10001" width="2.28515625" style="240" customWidth="1"/>
    <col min="10002" max="10002" width="1.85546875" style="240" customWidth="1"/>
    <col min="10003" max="10003" width="2.42578125" style="240" customWidth="1"/>
    <col min="10004" max="10004" width="2.28515625" style="240" customWidth="1"/>
    <col min="10005" max="10005" width="1.85546875" style="240" customWidth="1"/>
    <col min="10006" max="10006" width="2.42578125" style="240" customWidth="1"/>
    <col min="10007" max="10007" width="2.28515625" style="240" customWidth="1"/>
    <col min="10008" max="10008" width="1.85546875" style="240" customWidth="1"/>
    <col min="10009" max="10009" width="2.28515625" style="240" customWidth="1"/>
    <col min="10010" max="10011" width="1.85546875" style="240" customWidth="1"/>
    <col min="10012" max="10012" width="2.5703125" style="240" customWidth="1"/>
    <col min="10013" max="10013" width="6.42578125" style="240" customWidth="1"/>
    <col min="10014" max="10014" width="4" style="240" customWidth="1"/>
    <col min="10015" max="10015" width="1.5703125" style="240" customWidth="1"/>
    <col min="10016" max="10016" width="4" style="240" customWidth="1"/>
    <col min="10017" max="10017" width="6.42578125" style="240" customWidth="1"/>
    <col min="10018" max="10018" width="4" style="240" customWidth="1"/>
    <col min="10019" max="10019" width="17.140625" style="240" customWidth="1"/>
    <col min="10020" max="10020" width="1.42578125" style="240" customWidth="1"/>
    <col min="10021" max="10021" width="17.140625" style="240" customWidth="1"/>
    <col min="10022" max="10022" width="0.5703125" style="240" customWidth="1"/>
    <col min="10023" max="10235" width="9.140625" style="240"/>
    <col min="10236" max="10236" width="2.7109375" style="240" bestFit="1" customWidth="1"/>
    <col min="10237" max="10237" width="12.85546875" style="240" customWidth="1"/>
    <col min="10238" max="10238" width="21.28515625" style="240" customWidth="1"/>
    <col min="10239" max="10239" width="2.5703125" style="240" customWidth="1"/>
    <col min="10240" max="10240" width="1.85546875" style="240" customWidth="1"/>
    <col min="10241" max="10241" width="2.140625" style="240" customWidth="1"/>
    <col min="10242" max="10242" width="2.28515625" style="240" customWidth="1"/>
    <col min="10243" max="10243" width="1.85546875" style="240" customWidth="1"/>
    <col min="10244" max="10244" width="2.28515625" style="240" customWidth="1"/>
    <col min="10245" max="10246" width="1.85546875" style="240" customWidth="1"/>
    <col min="10247" max="10247" width="2.42578125" style="240" customWidth="1"/>
    <col min="10248" max="10248" width="2.28515625" style="240" customWidth="1"/>
    <col min="10249" max="10249" width="1.85546875" style="240" customWidth="1"/>
    <col min="10250" max="10250" width="2.28515625" style="240" customWidth="1"/>
    <col min="10251" max="10251" width="1.85546875" style="240" customWidth="1"/>
    <col min="10252" max="10252" width="2" style="240" customWidth="1"/>
    <col min="10253" max="10253" width="1.85546875" style="240" customWidth="1"/>
    <col min="10254" max="10254" width="2.28515625" style="240" customWidth="1"/>
    <col min="10255" max="10255" width="1.85546875" style="240" customWidth="1"/>
    <col min="10256" max="10257" width="2.28515625" style="240" customWidth="1"/>
    <col min="10258" max="10258" width="1.85546875" style="240" customWidth="1"/>
    <col min="10259" max="10259" width="2.42578125" style="240" customWidth="1"/>
    <col min="10260" max="10260" width="2.28515625" style="240" customWidth="1"/>
    <col min="10261" max="10261" width="1.85546875" style="240" customWidth="1"/>
    <col min="10262" max="10262" width="2.42578125" style="240" customWidth="1"/>
    <col min="10263" max="10263" width="2.28515625" style="240" customWidth="1"/>
    <col min="10264" max="10264" width="1.85546875" style="240" customWidth="1"/>
    <col min="10265" max="10265" width="2.28515625" style="240" customWidth="1"/>
    <col min="10266" max="10267" width="1.85546875" style="240" customWidth="1"/>
    <col min="10268" max="10268" width="2.5703125" style="240" customWidth="1"/>
    <col min="10269" max="10269" width="6.42578125" style="240" customWidth="1"/>
    <col min="10270" max="10270" width="4" style="240" customWidth="1"/>
    <col min="10271" max="10271" width="1.5703125" style="240" customWidth="1"/>
    <col min="10272" max="10272" width="4" style="240" customWidth="1"/>
    <col min="10273" max="10273" width="6.42578125" style="240" customWidth="1"/>
    <col min="10274" max="10274" width="4" style="240" customWidth="1"/>
    <col min="10275" max="10275" width="17.140625" style="240" customWidth="1"/>
    <col min="10276" max="10276" width="1.42578125" style="240" customWidth="1"/>
    <col min="10277" max="10277" width="17.140625" style="240" customWidth="1"/>
    <col min="10278" max="10278" width="0.5703125" style="240" customWidth="1"/>
    <col min="10279" max="10491" width="9.140625" style="240"/>
    <col min="10492" max="10492" width="2.7109375" style="240" bestFit="1" customWidth="1"/>
    <col min="10493" max="10493" width="12.85546875" style="240" customWidth="1"/>
    <col min="10494" max="10494" width="21.28515625" style="240" customWidth="1"/>
    <col min="10495" max="10495" width="2.5703125" style="240" customWidth="1"/>
    <col min="10496" max="10496" width="1.85546875" style="240" customWidth="1"/>
    <col min="10497" max="10497" width="2.140625" style="240" customWidth="1"/>
    <col min="10498" max="10498" width="2.28515625" style="240" customWidth="1"/>
    <col min="10499" max="10499" width="1.85546875" style="240" customWidth="1"/>
    <col min="10500" max="10500" width="2.28515625" style="240" customWidth="1"/>
    <col min="10501" max="10502" width="1.85546875" style="240" customWidth="1"/>
    <col min="10503" max="10503" width="2.42578125" style="240" customWidth="1"/>
    <col min="10504" max="10504" width="2.28515625" style="240" customWidth="1"/>
    <col min="10505" max="10505" width="1.85546875" style="240" customWidth="1"/>
    <col min="10506" max="10506" width="2.28515625" style="240" customWidth="1"/>
    <col min="10507" max="10507" width="1.85546875" style="240" customWidth="1"/>
    <col min="10508" max="10508" width="2" style="240" customWidth="1"/>
    <col min="10509" max="10509" width="1.85546875" style="240" customWidth="1"/>
    <col min="10510" max="10510" width="2.28515625" style="240" customWidth="1"/>
    <col min="10511" max="10511" width="1.85546875" style="240" customWidth="1"/>
    <col min="10512" max="10513" width="2.28515625" style="240" customWidth="1"/>
    <col min="10514" max="10514" width="1.85546875" style="240" customWidth="1"/>
    <col min="10515" max="10515" width="2.42578125" style="240" customWidth="1"/>
    <col min="10516" max="10516" width="2.28515625" style="240" customWidth="1"/>
    <col min="10517" max="10517" width="1.85546875" style="240" customWidth="1"/>
    <col min="10518" max="10518" width="2.42578125" style="240" customWidth="1"/>
    <col min="10519" max="10519" width="2.28515625" style="240" customWidth="1"/>
    <col min="10520" max="10520" width="1.85546875" style="240" customWidth="1"/>
    <col min="10521" max="10521" width="2.28515625" style="240" customWidth="1"/>
    <col min="10522" max="10523" width="1.85546875" style="240" customWidth="1"/>
    <col min="10524" max="10524" width="2.5703125" style="240" customWidth="1"/>
    <col min="10525" max="10525" width="6.42578125" style="240" customWidth="1"/>
    <col min="10526" max="10526" width="4" style="240" customWidth="1"/>
    <col min="10527" max="10527" width="1.5703125" style="240" customWidth="1"/>
    <col min="10528" max="10528" width="4" style="240" customWidth="1"/>
    <col min="10529" max="10529" width="6.42578125" style="240" customWidth="1"/>
    <col min="10530" max="10530" width="4" style="240" customWidth="1"/>
    <col min="10531" max="10531" width="17.140625" style="240" customWidth="1"/>
    <col min="10532" max="10532" width="1.42578125" style="240" customWidth="1"/>
    <col min="10533" max="10533" width="17.140625" style="240" customWidth="1"/>
    <col min="10534" max="10534" width="0.5703125" style="240" customWidth="1"/>
    <col min="10535" max="10747" width="9.140625" style="240"/>
    <col min="10748" max="10748" width="2.7109375" style="240" bestFit="1" customWidth="1"/>
    <col min="10749" max="10749" width="12.85546875" style="240" customWidth="1"/>
    <col min="10750" max="10750" width="21.28515625" style="240" customWidth="1"/>
    <col min="10751" max="10751" width="2.5703125" style="240" customWidth="1"/>
    <col min="10752" max="10752" width="1.85546875" style="240" customWidth="1"/>
    <col min="10753" max="10753" width="2.140625" style="240" customWidth="1"/>
    <col min="10754" max="10754" width="2.28515625" style="240" customWidth="1"/>
    <col min="10755" max="10755" width="1.85546875" style="240" customWidth="1"/>
    <col min="10756" max="10756" width="2.28515625" style="240" customWidth="1"/>
    <col min="10757" max="10758" width="1.85546875" style="240" customWidth="1"/>
    <col min="10759" max="10759" width="2.42578125" style="240" customWidth="1"/>
    <col min="10760" max="10760" width="2.28515625" style="240" customWidth="1"/>
    <col min="10761" max="10761" width="1.85546875" style="240" customWidth="1"/>
    <col min="10762" max="10762" width="2.28515625" style="240" customWidth="1"/>
    <col min="10763" max="10763" width="1.85546875" style="240" customWidth="1"/>
    <col min="10764" max="10764" width="2" style="240" customWidth="1"/>
    <col min="10765" max="10765" width="1.85546875" style="240" customWidth="1"/>
    <col min="10766" max="10766" width="2.28515625" style="240" customWidth="1"/>
    <col min="10767" max="10767" width="1.85546875" style="240" customWidth="1"/>
    <col min="10768" max="10769" width="2.28515625" style="240" customWidth="1"/>
    <col min="10770" max="10770" width="1.85546875" style="240" customWidth="1"/>
    <col min="10771" max="10771" width="2.42578125" style="240" customWidth="1"/>
    <col min="10772" max="10772" width="2.28515625" style="240" customWidth="1"/>
    <col min="10773" max="10773" width="1.85546875" style="240" customWidth="1"/>
    <col min="10774" max="10774" width="2.42578125" style="240" customWidth="1"/>
    <col min="10775" max="10775" width="2.28515625" style="240" customWidth="1"/>
    <col min="10776" max="10776" width="1.85546875" style="240" customWidth="1"/>
    <col min="10777" max="10777" width="2.28515625" style="240" customWidth="1"/>
    <col min="10778" max="10779" width="1.85546875" style="240" customWidth="1"/>
    <col min="10780" max="10780" width="2.5703125" style="240" customWidth="1"/>
    <col min="10781" max="10781" width="6.42578125" style="240" customWidth="1"/>
    <col min="10782" max="10782" width="4" style="240" customWidth="1"/>
    <col min="10783" max="10783" width="1.5703125" style="240" customWidth="1"/>
    <col min="10784" max="10784" width="4" style="240" customWidth="1"/>
    <col min="10785" max="10785" width="6.42578125" style="240" customWidth="1"/>
    <col min="10786" max="10786" width="4" style="240" customWidth="1"/>
    <col min="10787" max="10787" width="17.140625" style="240" customWidth="1"/>
    <col min="10788" max="10788" width="1.42578125" style="240" customWidth="1"/>
    <col min="10789" max="10789" width="17.140625" style="240" customWidth="1"/>
    <col min="10790" max="10790" width="0.5703125" style="240" customWidth="1"/>
    <col min="10791" max="11003" width="9.140625" style="240"/>
    <col min="11004" max="11004" width="2.7109375" style="240" bestFit="1" customWidth="1"/>
    <col min="11005" max="11005" width="12.85546875" style="240" customWidth="1"/>
    <col min="11006" max="11006" width="21.28515625" style="240" customWidth="1"/>
    <col min="11007" max="11007" width="2.5703125" style="240" customWidth="1"/>
    <col min="11008" max="11008" width="1.85546875" style="240" customWidth="1"/>
    <col min="11009" max="11009" width="2.140625" style="240" customWidth="1"/>
    <col min="11010" max="11010" width="2.28515625" style="240" customWidth="1"/>
    <col min="11011" max="11011" width="1.85546875" style="240" customWidth="1"/>
    <col min="11012" max="11012" width="2.28515625" style="240" customWidth="1"/>
    <col min="11013" max="11014" width="1.85546875" style="240" customWidth="1"/>
    <col min="11015" max="11015" width="2.42578125" style="240" customWidth="1"/>
    <col min="11016" max="11016" width="2.28515625" style="240" customWidth="1"/>
    <col min="11017" max="11017" width="1.85546875" style="240" customWidth="1"/>
    <col min="11018" max="11018" width="2.28515625" style="240" customWidth="1"/>
    <col min="11019" max="11019" width="1.85546875" style="240" customWidth="1"/>
    <col min="11020" max="11020" width="2" style="240" customWidth="1"/>
    <col min="11021" max="11021" width="1.85546875" style="240" customWidth="1"/>
    <col min="11022" max="11022" width="2.28515625" style="240" customWidth="1"/>
    <col min="11023" max="11023" width="1.85546875" style="240" customWidth="1"/>
    <col min="11024" max="11025" width="2.28515625" style="240" customWidth="1"/>
    <col min="11026" max="11026" width="1.85546875" style="240" customWidth="1"/>
    <col min="11027" max="11027" width="2.42578125" style="240" customWidth="1"/>
    <col min="11028" max="11028" width="2.28515625" style="240" customWidth="1"/>
    <col min="11029" max="11029" width="1.85546875" style="240" customWidth="1"/>
    <col min="11030" max="11030" width="2.42578125" style="240" customWidth="1"/>
    <col min="11031" max="11031" width="2.28515625" style="240" customWidth="1"/>
    <col min="11032" max="11032" width="1.85546875" style="240" customWidth="1"/>
    <col min="11033" max="11033" width="2.28515625" style="240" customWidth="1"/>
    <col min="11034" max="11035" width="1.85546875" style="240" customWidth="1"/>
    <col min="11036" max="11036" width="2.5703125" style="240" customWidth="1"/>
    <col min="11037" max="11037" width="6.42578125" style="240" customWidth="1"/>
    <col min="11038" max="11038" width="4" style="240" customWidth="1"/>
    <col min="11039" max="11039" width="1.5703125" style="240" customWidth="1"/>
    <col min="11040" max="11040" width="4" style="240" customWidth="1"/>
    <col min="11041" max="11041" width="6.42578125" style="240" customWidth="1"/>
    <col min="11042" max="11042" width="4" style="240" customWidth="1"/>
    <col min="11043" max="11043" width="17.140625" style="240" customWidth="1"/>
    <col min="11044" max="11044" width="1.42578125" style="240" customWidth="1"/>
    <col min="11045" max="11045" width="17.140625" style="240" customWidth="1"/>
    <col min="11046" max="11046" width="0.5703125" style="240" customWidth="1"/>
    <col min="11047" max="11259" width="9.140625" style="240"/>
    <col min="11260" max="11260" width="2.7109375" style="240" bestFit="1" customWidth="1"/>
    <col min="11261" max="11261" width="12.85546875" style="240" customWidth="1"/>
    <col min="11262" max="11262" width="21.28515625" style="240" customWidth="1"/>
    <col min="11263" max="11263" width="2.5703125" style="240" customWidth="1"/>
    <col min="11264" max="11264" width="1.85546875" style="240" customWidth="1"/>
    <col min="11265" max="11265" width="2.140625" style="240" customWidth="1"/>
    <col min="11266" max="11266" width="2.28515625" style="240" customWidth="1"/>
    <col min="11267" max="11267" width="1.85546875" style="240" customWidth="1"/>
    <col min="11268" max="11268" width="2.28515625" style="240" customWidth="1"/>
    <col min="11269" max="11270" width="1.85546875" style="240" customWidth="1"/>
    <col min="11271" max="11271" width="2.42578125" style="240" customWidth="1"/>
    <col min="11272" max="11272" width="2.28515625" style="240" customWidth="1"/>
    <col min="11273" max="11273" width="1.85546875" style="240" customWidth="1"/>
    <col min="11274" max="11274" width="2.28515625" style="240" customWidth="1"/>
    <col min="11275" max="11275" width="1.85546875" style="240" customWidth="1"/>
    <col min="11276" max="11276" width="2" style="240" customWidth="1"/>
    <col min="11277" max="11277" width="1.85546875" style="240" customWidth="1"/>
    <col min="11278" max="11278" width="2.28515625" style="240" customWidth="1"/>
    <col min="11279" max="11279" width="1.85546875" style="240" customWidth="1"/>
    <col min="11280" max="11281" width="2.28515625" style="240" customWidth="1"/>
    <col min="11282" max="11282" width="1.85546875" style="240" customWidth="1"/>
    <col min="11283" max="11283" width="2.42578125" style="240" customWidth="1"/>
    <col min="11284" max="11284" width="2.28515625" style="240" customWidth="1"/>
    <col min="11285" max="11285" width="1.85546875" style="240" customWidth="1"/>
    <col min="11286" max="11286" width="2.42578125" style="240" customWidth="1"/>
    <col min="11287" max="11287" width="2.28515625" style="240" customWidth="1"/>
    <col min="11288" max="11288" width="1.85546875" style="240" customWidth="1"/>
    <col min="11289" max="11289" width="2.28515625" style="240" customWidth="1"/>
    <col min="11290" max="11291" width="1.85546875" style="240" customWidth="1"/>
    <col min="11292" max="11292" width="2.5703125" style="240" customWidth="1"/>
    <col min="11293" max="11293" width="6.42578125" style="240" customWidth="1"/>
    <col min="11294" max="11294" width="4" style="240" customWidth="1"/>
    <col min="11295" max="11295" width="1.5703125" style="240" customWidth="1"/>
    <col min="11296" max="11296" width="4" style="240" customWidth="1"/>
    <col min="11297" max="11297" width="6.42578125" style="240" customWidth="1"/>
    <col min="11298" max="11298" width="4" style="240" customWidth="1"/>
    <col min="11299" max="11299" width="17.140625" style="240" customWidth="1"/>
    <col min="11300" max="11300" width="1.42578125" style="240" customWidth="1"/>
    <col min="11301" max="11301" width="17.140625" style="240" customWidth="1"/>
    <col min="11302" max="11302" width="0.5703125" style="240" customWidth="1"/>
    <col min="11303" max="11515" width="9.140625" style="240"/>
    <col min="11516" max="11516" width="2.7109375" style="240" bestFit="1" customWidth="1"/>
    <col min="11517" max="11517" width="12.85546875" style="240" customWidth="1"/>
    <col min="11518" max="11518" width="21.28515625" style="240" customWidth="1"/>
    <col min="11519" max="11519" width="2.5703125" style="240" customWidth="1"/>
    <col min="11520" max="11520" width="1.85546875" style="240" customWidth="1"/>
    <col min="11521" max="11521" width="2.140625" style="240" customWidth="1"/>
    <col min="11522" max="11522" width="2.28515625" style="240" customWidth="1"/>
    <col min="11523" max="11523" width="1.85546875" style="240" customWidth="1"/>
    <col min="11524" max="11524" width="2.28515625" style="240" customWidth="1"/>
    <col min="11525" max="11526" width="1.85546875" style="240" customWidth="1"/>
    <col min="11527" max="11527" width="2.42578125" style="240" customWidth="1"/>
    <col min="11528" max="11528" width="2.28515625" style="240" customWidth="1"/>
    <col min="11529" max="11529" width="1.85546875" style="240" customWidth="1"/>
    <col min="11530" max="11530" width="2.28515625" style="240" customWidth="1"/>
    <col min="11531" max="11531" width="1.85546875" style="240" customWidth="1"/>
    <col min="11532" max="11532" width="2" style="240" customWidth="1"/>
    <col min="11533" max="11533" width="1.85546875" style="240" customWidth="1"/>
    <col min="11534" max="11534" width="2.28515625" style="240" customWidth="1"/>
    <col min="11535" max="11535" width="1.85546875" style="240" customWidth="1"/>
    <col min="11536" max="11537" width="2.28515625" style="240" customWidth="1"/>
    <col min="11538" max="11538" width="1.85546875" style="240" customWidth="1"/>
    <col min="11539" max="11539" width="2.42578125" style="240" customWidth="1"/>
    <col min="11540" max="11540" width="2.28515625" style="240" customWidth="1"/>
    <col min="11541" max="11541" width="1.85546875" style="240" customWidth="1"/>
    <col min="11542" max="11542" width="2.42578125" style="240" customWidth="1"/>
    <col min="11543" max="11543" width="2.28515625" style="240" customWidth="1"/>
    <col min="11544" max="11544" width="1.85546875" style="240" customWidth="1"/>
    <col min="11545" max="11545" width="2.28515625" style="240" customWidth="1"/>
    <col min="11546" max="11547" width="1.85546875" style="240" customWidth="1"/>
    <col min="11548" max="11548" width="2.5703125" style="240" customWidth="1"/>
    <col min="11549" max="11549" width="6.42578125" style="240" customWidth="1"/>
    <col min="11550" max="11550" width="4" style="240" customWidth="1"/>
    <col min="11551" max="11551" width="1.5703125" style="240" customWidth="1"/>
    <col min="11552" max="11552" width="4" style="240" customWidth="1"/>
    <col min="11553" max="11553" width="6.42578125" style="240" customWidth="1"/>
    <col min="11554" max="11554" width="4" style="240" customWidth="1"/>
    <col min="11555" max="11555" width="17.140625" style="240" customWidth="1"/>
    <col min="11556" max="11556" width="1.42578125" style="240" customWidth="1"/>
    <col min="11557" max="11557" width="17.140625" style="240" customWidth="1"/>
    <col min="11558" max="11558" width="0.5703125" style="240" customWidth="1"/>
    <col min="11559" max="11771" width="9.140625" style="240"/>
    <col min="11772" max="11772" width="2.7109375" style="240" bestFit="1" customWidth="1"/>
    <col min="11773" max="11773" width="12.85546875" style="240" customWidth="1"/>
    <col min="11774" max="11774" width="21.28515625" style="240" customWidth="1"/>
    <col min="11775" max="11775" width="2.5703125" style="240" customWidth="1"/>
    <col min="11776" max="11776" width="1.85546875" style="240" customWidth="1"/>
    <col min="11777" max="11777" width="2.140625" style="240" customWidth="1"/>
    <col min="11778" max="11778" width="2.28515625" style="240" customWidth="1"/>
    <col min="11779" max="11779" width="1.85546875" style="240" customWidth="1"/>
    <col min="11780" max="11780" width="2.28515625" style="240" customWidth="1"/>
    <col min="11781" max="11782" width="1.85546875" style="240" customWidth="1"/>
    <col min="11783" max="11783" width="2.42578125" style="240" customWidth="1"/>
    <col min="11784" max="11784" width="2.28515625" style="240" customWidth="1"/>
    <col min="11785" max="11785" width="1.85546875" style="240" customWidth="1"/>
    <col min="11786" max="11786" width="2.28515625" style="240" customWidth="1"/>
    <col min="11787" max="11787" width="1.85546875" style="240" customWidth="1"/>
    <col min="11788" max="11788" width="2" style="240" customWidth="1"/>
    <col min="11789" max="11789" width="1.85546875" style="240" customWidth="1"/>
    <col min="11790" max="11790" width="2.28515625" style="240" customWidth="1"/>
    <col min="11791" max="11791" width="1.85546875" style="240" customWidth="1"/>
    <col min="11792" max="11793" width="2.28515625" style="240" customWidth="1"/>
    <col min="11794" max="11794" width="1.85546875" style="240" customWidth="1"/>
    <col min="11795" max="11795" width="2.42578125" style="240" customWidth="1"/>
    <col min="11796" max="11796" width="2.28515625" style="240" customWidth="1"/>
    <col min="11797" max="11797" width="1.85546875" style="240" customWidth="1"/>
    <col min="11798" max="11798" width="2.42578125" style="240" customWidth="1"/>
    <col min="11799" max="11799" width="2.28515625" style="240" customWidth="1"/>
    <col min="11800" max="11800" width="1.85546875" style="240" customWidth="1"/>
    <col min="11801" max="11801" width="2.28515625" style="240" customWidth="1"/>
    <col min="11802" max="11803" width="1.85546875" style="240" customWidth="1"/>
    <col min="11804" max="11804" width="2.5703125" style="240" customWidth="1"/>
    <col min="11805" max="11805" width="6.42578125" style="240" customWidth="1"/>
    <col min="11806" max="11806" width="4" style="240" customWidth="1"/>
    <col min="11807" max="11807" width="1.5703125" style="240" customWidth="1"/>
    <col min="11808" max="11808" width="4" style="240" customWidth="1"/>
    <col min="11809" max="11809" width="6.42578125" style="240" customWidth="1"/>
    <col min="11810" max="11810" width="4" style="240" customWidth="1"/>
    <col min="11811" max="11811" width="17.140625" style="240" customWidth="1"/>
    <col min="11812" max="11812" width="1.42578125" style="240" customWidth="1"/>
    <col min="11813" max="11813" width="17.140625" style="240" customWidth="1"/>
    <col min="11814" max="11814" width="0.5703125" style="240" customWidth="1"/>
    <col min="11815" max="12027" width="9.140625" style="240"/>
    <col min="12028" max="12028" width="2.7109375" style="240" bestFit="1" customWidth="1"/>
    <col min="12029" max="12029" width="12.85546875" style="240" customWidth="1"/>
    <col min="12030" max="12030" width="21.28515625" style="240" customWidth="1"/>
    <col min="12031" max="12031" width="2.5703125" style="240" customWidth="1"/>
    <col min="12032" max="12032" width="1.85546875" style="240" customWidth="1"/>
    <col min="12033" max="12033" width="2.140625" style="240" customWidth="1"/>
    <col min="12034" max="12034" width="2.28515625" style="240" customWidth="1"/>
    <col min="12035" max="12035" width="1.85546875" style="240" customWidth="1"/>
    <col min="12036" max="12036" width="2.28515625" style="240" customWidth="1"/>
    <col min="12037" max="12038" width="1.85546875" style="240" customWidth="1"/>
    <col min="12039" max="12039" width="2.42578125" style="240" customWidth="1"/>
    <col min="12040" max="12040" width="2.28515625" style="240" customWidth="1"/>
    <col min="12041" max="12041" width="1.85546875" style="240" customWidth="1"/>
    <col min="12042" max="12042" width="2.28515625" style="240" customWidth="1"/>
    <col min="12043" max="12043" width="1.85546875" style="240" customWidth="1"/>
    <col min="12044" max="12044" width="2" style="240" customWidth="1"/>
    <col min="12045" max="12045" width="1.85546875" style="240" customWidth="1"/>
    <col min="12046" max="12046" width="2.28515625" style="240" customWidth="1"/>
    <col min="12047" max="12047" width="1.85546875" style="240" customWidth="1"/>
    <col min="12048" max="12049" width="2.28515625" style="240" customWidth="1"/>
    <col min="12050" max="12050" width="1.85546875" style="240" customWidth="1"/>
    <col min="12051" max="12051" width="2.42578125" style="240" customWidth="1"/>
    <col min="12052" max="12052" width="2.28515625" style="240" customWidth="1"/>
    <col min="12053" max="12053" width="1.85546875" style="240" customWidth="1"/>
    <col min="12054" max="12054" width="2.42578125" style="240" customWidth="1"/>
    <col min="12055" max="12055" width="2.28515625" style="240" customWidth="1"/>
    <col min="12056" max="12056" width="1.85546875" style="240" customWidth="1"/>
    <col min="12057" max="12057" width="2.28515625" style="240" customWidth="1"/>
    <col min="12058" max="12059" width="1.85546875" style="240" customWidth="1"/>
    <col min="12060" max="12060" width="2.5703125" style="240" customWidth="1"/>
    <col min="12061" max="12061" width="6.42578125" style="240" customWidth="1"/>
    <col min="12062" max="12062" width="4" style="240" customWidth="1"/>
    <col min="12063" max="12063" width="1.5703125" style="240" customWidth="1"/>
    <col min="12064" max="12064" width="4" style="240" customWidth="1"/>
    <col min="12065" max="12065" width="6.42578125" style="240" customWidth="1"/>
    <col min="12066" max="12066" width="4" style="240" customWidth="1"/>
    <col min="12067" max="12067" width="17.140625" style="240" customWidth="1"/>
    <col min="12068" max="12068" width="1.42578125" style="240" customWidth="1"/>
    <col min="12069" max="12069" width="17.140625" style="240" customWidth="1"/>
    <col min="12070" max="12070" width="0.5703125" style="240" customWidth="1"/>
    <col min="12071" max="12283" width="9.140625" style="240"/>
    <col min="12284" max="12284" width="2.7109375" style="240" bestFit="1" customWidth="1"/>
    <col min="12285" max="12285" width="12.85546875" style="240" customWidth="1"/>
    <col min="12286" max="12286" width="21.28515625" style="240" customWidth="1"/>
    <col min="12287" max="12287" width="2.5703125" style="240" customWidth="1"/>
    <col min="12288" max="12288" width="1.85546875" style="240" customWidth="1"/>
    <col min="12289" max="12289" width="2.140625" style="240" customWidth="1"/>
    <col min="12290" max="12290" width="2.28515625" style="240" customWidth="1"/>
    <col min="12291" max="12291" width="1.85546875" style="240" customWidth="1"/>
    <col min="12292" max="12292" width="2.28515625" style="240" customWidth="1"/>
    <col min="12293" max="12294" width="1.85546875" style="240" customWidth="1"/>
    <col min="12295" max="12295" width="2.42578125" style="240" customWidth="1"/>
    <col min="12296" max="12296" width="2.28515625" style="240" customWidth="1"/>
    <col min="12297" max="12297" width="1.85546875" style="240" customWidth="1"/>
    <col min="12298" max="12298" width="2.28515625" style="240" customWidth="1"/>
    <col min="12299" max="12299" width="1.85546875" style="240" customWidth="1"/>
    <col min="12300" max="12300" width="2" style="240" customWidth="1"/>
    <col min="12301" max="12301" width="1.85546875" style="240" customWidth="1"/>
    <col min="12302" max="12302" width="2.28515625" style="240" customWidth="1"/>
    <col min="12303" max="12303" width="1.85546875" style="240" customWidth="1"/>
    <col min="12304" max="12305" width="2.28515625" style="240" customWidth="1"/>
    <col min="12306" max="12306" width="1.85546875" style="240" customWidth="1"/>
    <col min="12307" max="12307" width="2.42578125" style="240" customWidth="1"/>
    <col min="12308" max="12308" width="2.28515625" style="240" customWidth="1"/>
    <col min="12309" max="12309" width="1.85546875" style="240" customWidth="1"/>
    <col min="12310" max="12310" width="2.42578125" style="240" customWidth="1"/>
    <col min="12311" max="12311" width="2.28515625" style="240" customWidth="1"/>
    <col min="12312" max="12312" width="1.85546875" style="240" customWidth="1"/>
    <col min="12313" max="12313" width="2.28515625" style="240" customWidth="1"/>
    <col min="12314" max="12315" width="1.85546875" style="240" customWidth="1"/>
    <col min="12316" max="12316" width="2.5703125" style="240" customWidth="1"/>
    <col min="12317" max="12317" width="6.42578125" style="240" customWidth="1"/>
    <col min="12318" max="12318" width="4" style="240" customWidth="1"/>
    <col min="12319" max="12319" width="1.5703125" style="240" customWidth="1"/>
    <col min="12320" max="12320" width="4" style="240" customWidth="1"/>
    <col min="12321" max="12321" width="6.42578125" style="240" customWidth="1"/>
    <col min="12322" max="12322" width="4" style="240" customWidth="1"/>
    <col min="12323" max="12323" width="17.140625" style="240" customWidth="1"/>
    <col min="12324" max="12324" width="1.42578125" style="240" customWidth="1"/>
    <col min="12325" max="12325" width="17.140625" style="240" customWidth="1"/>
    <col min="12326" max="12326" width="0.5703125" style="240" customWidth="1"/>
    <col min="12327" max="12539" width="9.140625" style="240"/>
    <col min="12540" max="12540" width="2.7109375" style="240" bestFit="1" customWidth="1"/>
    <col min="12541" max="12541" width="12.85546875" style="240" customWidth="1"/>
    <col min="12542" max="12542" width="21.28515625" style="240" customWidth="1"/>
    <col min="12543" max="12543" width="2.5703125" style="240" customWidth="1"/>
    <col min="12544" max="12544" width="1.85546875" style="240" customWidth="1"/>
    <col min="12545" max="12545" width="2.140625" style="240" customWidth="1"/>
    <col min="12546" max="12546" width="2.28515625" style="240" customWidth="1"/>
    <col min="12547" max="12547" width="1.85546875" style="240" customWidth="1"/>
    <col min="12548" max="12548" width="2.28515625" style="240" customWidth="1"/>
    <col min="12549" max="12550" width="1.85546875" style="240" customWidth="1"/>
    <col min="12551" max="12551" width="2.42578125" style="240" customWidth="1"/>
    <col min="12552" max="12552" width="2.28515625" style="240" customWidth="1"/>
    <col min="12553" max="12553" width="1.85546875" style="240" customWidth="1"/>
    <col min="12554" max="12554" width="2.28515625" style="240" customWidth="1"/>
    <col min="12555" max="12555" width="1.85546875" style="240" customWidth="1"/>
    <col min="12556" max="12556" width="2" style="240" customWidth="1"/>
    <col min="12557" max="12557" width="1.85546875" style="240" customWidth="1"/>
    <col min="12558" max="12558" width="2.28515625" style="240" customWidth="1"/>
    <col min="12559" max="12559" width="1.85546875" style="240" customWidth="1"/>
    <col min="12560" max="12561" width="2.28515625" style="240" customWidth="1"/>
    <col min="12562" max="12562" width="1.85546875" style="240" customWidth="1"/>
    <col min="12563" max="12563" width="2.42578125" style="240" customWidth="1"/>
    <col min="12564" max="12564" width="2.28515625" style="240" customWidth="1"/>
    <col min="12565" max="12565" width="1.85546875" style="240" customWidth="1"/>
    <col min="12566" max="12566" width="2.42578125" style="240" customWidth="1"/>
    <col min="12567" max="12567" width="2.28515625" style="240" customWidth="1"/>
    <col min="12568" max="12568" width="1.85546875" style="240" customWidth="1"/>
    <col min="12569" max="12569" width="2.28515625" style="240" customWidth="1"/>
    <col min="12570" max="12571" width="1.85546875" style="240" customWidth="1"/>
    <col min="12572" max="12572" width="2.5703125" style="240" customWidth="1"/>
    <col min="12573" max="12573" width="6.42578125" style="240" customWidth="1"/>
    <col min="12574" max="12574" width="4" style="240" customWidth="1"/>
    <col min="12575" max="12575" width="1.5703125" style="240" customWidth="1"/>
    <col min="12576" max="12576" width="4" style="240" customWidth="1"/>
    <col min="12577" max="12577" width="6.42578125" style="240" customWidth="1"/>
    <col min="12578" max="12578" width="4" style="240" customWidth="1"/>
    <col min="12579" max="12579" width="17.140625" style="240" customWidth="1"/>
    <col min="12580" max="12580" width="1.42578125" style="240" customWidth="1"/>
    <col min="12581" max="12581" width="17.140625" style="240" customWidth="1"/>
    <col min="12582" max="12582" width="0.5703125" style="240" customWidth="1"/>
    <col min="12583" max="12795" width="9.140625" style="240"/>
    <col min="12796" max="12796" width="2.7109375" style="240" bestFit="1" customWidth="1"/>
    <col min="12797" max="12797" width="12.85546875" style="240" customWidth="1"/>
    <col min="12798" max="12798" width="21.28515625" style="240" customWidth="1"/>
    <col min="12799" max="12799" width="2.5703125" style="240" customWidth="1"/>
    <col min="12800" max="12800" width="1.85546875" style="240" customWidth="1"/>
    <col min="12801" max="12801" width="2.140625" style="240" customWidth="1"/>
    <col min="12802" max="12802" width="2.28515625" style="240" customWidth="1"/>
    <col min="12803" max="12803" width="1.85546875" style="240" customWidth="1"/>
    <col min="12804" max="12804" width="2.28515625" style="240" customWidth="1"/>
    <col min="12805" max="12806" width="1.85546875" style="240" customWidth="1"/>
    <col min="12807" max="12807" width="2.42578125" style="240" customWidth="1"/>
    <col min="12808" max="12808" width="2.28515625" style="240" customWidth="1"/>
    <col min="12809" max="12809" width="1.85546875" style="240" customWidth="1"/>
    <col min="12810" max="12810" width="2.28515625" style="240" customWidth="1"/>
    <col min="12811" max="12811" width="1.85546875" style="240" customWidth="1"/>
    <col min="12812" max="12812" width="2" style="240" customWidth="1"/>
    <col min="12813" max="12813" width="1.85546875" style="240" customWidth="1"/>
    <col min="12814" max="12814" width="2.28515625" style="240" customWidth="1"/>
    <col min="12815" max="12815" width="1.85546875" style="240" customWidth="1"/>
    <col min="12816" max="12817" width="2.28515625" style="240" customWidth="1"/>
    <col min="12818" max="12818" width="1.85546875" style="240" customWidth="1"/>
    <col min="12819" max="12819" width="2.42578125" style="240" customWidth="1"/>
    <col min="12820" max="12820" width="2.28515625" style="240" customWidth="1"/>
    <col min="12821" max="12821" width="1.85546875" style="240" customWidth="1"/>
    <col min="12822" max="12822" width="2.42578125" style="240" customWidth="1"/>
    <col min="12823" max="12823" width="2.28515625" style="240" customWidth="1"/>
    <col min="12824" max="12824" width="1.85546875" style="240" customWidth="1"/>
    <col min="12825" max="12825" width="2.28515625" style="240" customWidth="1"/>
    <col min="12826" max="12827" width="1.85546875" style="240" customWidth="1"/>
    <col min="12828" max="12828" width="2.5703125" style="240" customWidth="1"/>
    <col min="12829" max="12829" width="6.42578125" style="240" customWidth="1"/>
    <col min="12830" max="12830" width="4" style="240" customWidth="1"/>
    <col min="12831" max="12831" width="1.5703125" style="240" customWidth="1"/>
    <col min="12832" max="12832" width="4" style="240" customWidth="1"/>
    <col min="12833" max="12833" width="6.42578125" style="240" customWidth="1"/>
    <col min="12834" max="12834" width="4" style="240" customWidth="1"/>
    <col min="12835" max="12835" width="17.140625" style="240" customWidth="1"/>
    <col min="12836" max="12836" width="1.42578125" style="240" customWidth="1"/>
    <col min="12837" max="12837" width="17.140625" style="240" customWidth="1"/>
    <col min="12838" max="12838" width="0.5703125" style="240" customWidth="1"/>
    <col min="12839" max="13051" width="9.140625" style="240"/>
    <col min="13052" max="13052" width="2.7109375" style="240" bestFit="1" customWidth="1"/>
    <col min="13053" max="13053" width="12.85546875" style="240" customWidth="1"/>
    <col min="13054" max="13054" width="21.28515625" style="240" customWidth="1"/>
    <col min="13055" max="13055" width="2.5703125" style="240" customWidth="1"/>
    <col min="13056" max="13056" width="1.85546875" style="240" customWidth="1"/>
    <col min="13057" max="13057" width="2.140625" style="240" customWidth="1"/>
    <col min="13058" max="13058" width="2.28515625" style="240" customWidth="1"/>
    <col min="13059" max="13059" width="1.85546875" style="240" customWidth="1"/>
    <col min="13060" max="13060" width="2.28515625" style="240" customWidth="1"/>
    <col min="13061" max="13062" width="1.85546875" style="240" customWidth="1"/>
    <col min="13063" max="13063" width="2.42578125" style="240" customWidth="1"/>
    <col min="13064" max="13064" width="2.28515625" style="240" customWidth="1"/>
    <col min="13065" max="13065" width="1.85546875" style="240" customWidth="1"/>
    <col min="13066" max="13066" width="2.28515625" style="240" customWidth="1"/>
    <col min="13067" max="13067" width="1.85546875" style="240" customWidth="1"/>
    <col min="13068" max="13068" width="2" style="240" customWidth="1"/>
    <col min="13069" max="13069" width="1.85546875" style="240" customWidth="1"/>
    <col min="13070" max="13070" width="2.28515625" style="240" customWidth="1"/>
    <col min="13071" max="13071" width="1.85546875" style="240" customWidth="1"/>
    <col min="13072" max="13073" width="2.28515625" style="240" customWidth="1"/>
    <col min="13074" max="13074" width="1.85546875" style="240" customWidth="1"/>
    <col min="13075" max="13075" width="2.42578125" style="240" customWidth="1"/>
    <col min="13076" max="13076" width="2.28515625" style="240" customWidth="1"/>
    <col min="13077" max="13077" width="1.85546875" style="240" customWidth="1"/>
    <col min="13078" max="13078" width="2.42578125" style="240" customWidth="1"/>
    <col min="13079" max="13079" width="2.28515625" style="240" customWidth="1"/>
    <col min="13080" max="13080" width="1.85546875" style="240" customWidth="1"/>
    <col min="13081" max="13081" width="2.28515625" style="240" customWidth="1"/>
    <col min="13082" max="13083" width="1.85546875" style="240" customWidth="1"/>
    <col min="13084" max="13084" width="2.5703125" style="240" customWidth="1"/>
    <col min="13085" max="13085" width="6.42578125" style="240" customWidth="1"/>
    <col min="13086" max="13086" width="4" style="240" customWidth="1"/>
    <col min="13087" max="13087" width="1.5703125" style="240" customWidth="1"/>
    <col min="13088" max="13088" width="4" style="240" customWidth="1"/>
    <col min="13089" max="13089" width="6.42578125" style="240" customWidth="1"/>
    <col min="13090" max="13090" width="4" style="240" customWidth="1"/>
    <col min="13091" max="13091" width="17.140625" style="240" customWidth="1"/>
    <col min="13092" max="13092" width="1.42578125" style="240" customWidth="1"/>
    <col min="13093" max="13093" width="17.140625" style="240" customWidth="1"/>
    <col min="13094" max="13094" width="0.5703125" style="240" customWidth="1"/>
    <col min="13095" max="13307" width="9.140625" style="240"/>
    <col min="13308" max="13308" width="2.7109375" style="240" bestFit="1" customWidth="1"/>
    <col min="13309" max="13309" width="12.85546875" style="240" customWidth="1"/>
    <col min="13310" max="13310" width="21.28515625" style="240" customWidth="1"/>
    <col min="13311" max="13311" width="2.5703125" style="240" customWidth="1"/>
    <col min="13312" max="13312" width="1.85546875" style="240" customWidth="1"/>
    <col min="13313" max="13313" width="2.140625" style="240" customWidth="1"/>
    <col min="13314" max="13314" width="2.28515625" style="240" customWidth="1"/>
    <col min="13315" max="13315" width="1.85546875" style="240" customWidth="1"/>
    <col min="13316" max="13316" width="2.28515625" style="240" customWidth="1"/>
    <col min="13317" max="13318" width="1.85546875" style="240" customWidth="1"/>
    <col min="13319" max="13319" width="2.42578125" style="240" customWidth="1"/>
    <col min="13320" max="13320" width="2.28515625" style="240" customWidth="1"/>
    <col min="13321" max="13321" width="1.85546875" style="240" customWidth="1"/>
    <col min="13322" max="13322" width="2.28515625" style="240" customWidth="1"/>
    <col min="13323" max="13323" width="1.85546875" style="240" customWidth="1"/>
    <col min="13324" max="13324" width="2" style="240" customWidth="1"/>
    <col min="13325" max="13325" width="1.85546875" style="240" customWidth="1"/>
    <col min="13326" max="13326" width="2.28515625" style="240" customWidth="1"/>
    <col min="13327" max="13327" width="1.85546875" style="240" customWidth="1"/>
    <col min="13328" max="13329" width="2.28515625" style="240" customWidth="1"/>
    <col min="13330" max="13330" width="1.85546875" style="240" customWidth="1"/>
    <col min="13331" max="13331" width="2.42578125" style="240" customWidth="1"/>
    <col min="13332" max="13332" width="2.28515625" style="240" customWidth="1"/>
    <col min="13333" max="13333" width="1.85546875" style="240" customWidth="1"/>
    <col min="13334" max="13334" width="2.42578125" style="240" customWidth="1"/>
    <col min="13335" max="13335" width="2.28515625" style="240" customWidth="1"/>
    <col min="13336" max="13336" width="1.85546875" style="240" customWidth="1"/>
    <col min="13337" max="13337" width="2.28515625" style="240" customWidth="1"/>
    <col min="13338" max="13339" width="1.85546875" style="240" customWidth="1"/>
    <col min="13340" max="13340" width="2.5703125" style="240" customWidth="1"/>
    <col min="13341" max="13341" width="6.42578125" style="240" customWidth="1"/>
    <col min="13342" max="13342" width="4" style="240" customWidth="1"/>
    <col min="13343" max="13343" width="1.5703125" style="240" customWidth="1"/>
    <col min="13344" max="13344" width="4" style="240" customWidth="1"/>
    <col min="13345" max="13345" width="6.42578125" style="240" customWidth="1"/>
    <col min="13346" max="13346" width="4" style="240" customWidth="1"/>
    <col min="13347" max="13347" width="17.140625" style="240" customWidth="1"/>
    <col min="13348" max="13348" width="1.42578125" style="240" customWidth="1"/>
    <col min="13349" max="13349" width="17.140625" style="240" customWidth="1"/>
    <col min="13350" max="13350" width="0.5703125" style="240" customWidth="1"/>
    <col min="13351" max="13563" width="9.140625" style="240"/>
    <col min="13564" max="13564" width="2.7109375" style="240" bestFit="1" customWidth="1"/>
    <col min="13565" max="13565" width="12.85546875" style="240" customWidth="1"/>
    <col min="13566" max="13566" width="21.28515625" style="240" customWidth="1"/>
    <col min="13567" max="13567" width="2.5703125" style="240" customWidth="1"/>
    <col min="13568" max="13568" width="1.85546875" style="240" customWidth="1"/>
    <col min="13569" max="13569" width="2.140625" style="240" customWidth="1"/>
    <col min="13570" max="13570" width="2.28515625" style="240" customWidth="1"/>
    <col min="13571" max="13571" width="1.85546875" style="240" customWidth="1"/>
    <col min="13572" max="13572" width="2.28515625" style="240" customWidth="1"/>
    <col min="13573" max="13574" width="1.85546875" style="240" customWidth="1"/>
    <col min="13575" max="13575" width="2.42578125" style="240" customWidth="1"/>
    <col min="13576" max="13576" width="2.28515625" style="240" customWidth="1"/>
    <col min="13577" max="13577" width="1.85546875" style="240" customWidth="1"/>
    <col min="13578" max="13578" width="2.28515625" style="240" customWidth="1"/>
    <col min="13579" max="13579" width="1.85546875" style="240" customWidth="1"/>
    <col min="13580" max="13580" width="2" style="240" customWidth="1"/>
    <col min="13581" max="13581" width="1.85546875" style="240" customWidth="1"/>
    <col min="13582" max="13582" width="2.28515625" style="240" customWidth="1"/>
    <col min="13583" max="13583" width="1.85546875" style="240" customWidth="1"/>
    <col min="13584" max="13585" width="2.28515625" style="240" customWidth="1"/>
    <col min="13586" max="13586" width="1.85546875" style="240" customWidth="1"/>
    <col min="13587" max="13587" width="2.42578125" style="240" customWidth="1"/>
    <col min="13588" max="13588" width="2.28515625" style="240" customWidth="1"/>
    <col min="13589" max="13589" width="1.85546875" style="240" customWidth="1"/>
    <col min="13590" max="13590" width="2.42578125" style="240" customWidth="1"/>
    <col min="13591" max="13591" width="2.28515625" style="240" customWidth="1"/>
    <col min="13592" max="13592" width="1.85546875" style="240" customWidth="1"/>
    <col min="13593" max="13593" width="2.28515625" style="240" customWidth="1"/>
    <col min="13594" max="13595" width="1.85546875" style="240" customWidth="1"/>
    <col min="13596" max="13596" width="2.5703125" style="240" customWidth="1"/>
    <col min="13597" max="13597" width="6.42578125" style="240" customWidth="1"/>
    <col min="13598" max="13598" width="4" style="240" customWidth="1"/>
    <col min="13599" max="13599" width="1.5703125" style="240" customWidth="1"/>
    <col min="13600" max="13600" width="4" style="240" customWidth="1"/>
    <col min="13601" max="13601" width="6.42578125" style="240" customWidth="1"/>
    <col min="13602" max="13602" width="4" style="240" customWidth="1"/>
    <col min="13603" max="13603" width="17.140625" style="240" customWidth="1"/>
    <col min="13604" max="13604" width="1.42578125" style="240" customWidth="1"/>
    <col min="13605" max="13605" width="17.140625" style="240" customWidth="1"/>
    <col min="13606" max="13606" width="0.5703125" style="240" customWidth="1"/>
    <col min="13607" max="13819" width="9.140625" style="240"/>
    <col min="13820" max="13820" width="2.7109375" style="240" bestFit="1" customWidth="1"/>
    <col min="13821" max="13821" width="12.85546875" style="240" customWidth="1"/>
    <col min="13822" max="13822" width="21.28515625" style="240" customWidth="1"/>
    <col min="13823" max="13823" width="2.5703125" style="240" customWidth="1"/>
    <col min="13824" max="13824" width="1.85546875" style="240" customWidth="1"/>
    <col min="13825" max="13825" width="2.140625" style="240" customWidth="1"/>
    <col min="13826" max="13826" width="2.28515625" style="240" customWidth="1"/>
    <col min="13827" max="13827" width="1.85546875" style="240" customWidth="1"/>
    <col min="13828" max="13828" width="2.28515625" style="240" customWidth="1"/>
    <col min="13829" max="13830" width="1.85546875" style="240" customWidth="1"/>
    <col min="13831" max="13831" width="2.42578125" style="240" customWidth="1"/>
    <col min="13832" max="13832" width="2.28515625" style="240" customWidth="1"/>
    <col min="13833" max="13833" width="1.85546875" style="240" customWidth="1"/>
    <col min="13834" max="13834" width="2.28515625" style="240" customWidth="1"/>
    <col min="13835" max="13835" width="1.85546875" style="240" customWidth="1"/>
    <col min="13836" max="13836" width="2" style="240" customWidth="1"/>
    <col min="13837" max="13837" width="1.85546875" style="240" customWidth="1"/>
    <col min="13838" max="13838" width="2.28515625" style="240" customWidth="1"/>
    <col min="13839" max="13839" width="1.85546875" style="240" customWidth="1"/>
    <col min="13840" max="13841" width="2.28515625" style="240" customWidth="1"/>
    <col min="13842" max="13842" width="1.85546875" style="240" customWidth="1"/>
    <col min="13843" max="13843" width="2.42578125" style="240" customWidth="1"/>
    <col min="13844" max="13844" width="2.28515625" style="240" customWidth="1"/>
    <col min="13845" max="13845" width="1.85546875" style="240" customWidth="1"/>
    <col min="13846" max="13846" width="2.42578125" style="240" customWidth="1"/>
    <col min="13847" max="13847" width="2.28515625" style="240" customWidth="1"/>
    <col min="13848" max="13848" width="1.85546875" style="240" customWidth="1"/>
    <col min="13849" max="13849" width="2.28515625" style="240" customWidth="1"/>
    <col min="13850" max="13851" width="1.85546875" style="240" customWidth="1"/>
    <col min="13852" max="13852" width="2.5703125" style="240" customWidth="1"/>
    <col min="13853" max="13853" width="6.42578125" style="240" customWidth="1"/>
    <col min="13854" max="13854" width="4" style="240" customWidth="1"/>
    <col min="13855" max="13855" width="1.5703125" style="240" customWidth="1"/>
    <col min="13856" max="13856" width="4" style="240" customWidth="1"/>
    <col min="13857" max="13857" width="6.42578125" style="240" customWidth="1"/>
    <col min="13858" max="13858" width="4" style="240" customWidth="1"/>
    <col min="13859" max="13859" width="17.140625" style="240" customWidth="1"/>
    <col min="13860" max="13860" width="1.42578125" style="240" customWidth="1"/>
    <col min="13861" max="13861" width="17.140625" style="240" customWidth="1"/>
    <col min="13862" max="13862" width="0.5703125" style="240" customWidth="1"/>
    <col min="13863" max="14075" width="9.140625" style="240"/>
    <col min="14076" max="14076" width="2.7109375" style="240" bestFit="1" customWidth="1"/>
    <col min="14077" max="14077" width="12.85546875" style="240" customWidth="1"/>
    <col min="14078" max="14078" width="21.28515625" style="240" customWidth="1"/>
    <col min="14079" max="14079" width="2.5703125" style="240" customWidth="1"/>
    <col min="14080" max="14080" width="1.85546875" style="240" customWidth="1"/>
    <col min="14081" max="14081" width="2.140625" style="240" customWidth="1"/>
    <col min="14082" max="14082" width="2.28515625" style="240" customWidth="1"/>
    <col min="14083" max="14083" width="1.85546875" style="240" customWidth="1"/>
    <col min="14084" max="14084" width="2.28515625" style="240" customWidth="1"/>
    <col min="14085" max="14086" width="1.85546875" style="240" customWidth="1"/>
    <col min="14087" max="14087" width="2.42578125" style="240" customWidth="1"/>
    <col min="14088" max="14088" width="2.28515625" style="240" customWidth="1"/>
    <col min="14089" max="14089" width="1.85546875" style="240" customWidth="1"/>
    <col min="14090" max="14090" width="2.28515625" style="240" customWidth="1"/>
    <col min="14091" max="14091" width="1.85546875" style="240" customWidth="1"/>
    <col min="14092" max="14092" width="2" style="240" customWidth="1"/>
    <col min="14093" max="14093" width="1.85546875" style="240" customWidth="1"/>
    <col min="14094" max="14094" width="2.28515625" style="240" customWidth="1"/>
    <col min="14095" max="14095" width="1.85546875" style="240" customWidth="1"/>
    <col min="14096" max="14097" width="2.28515625" style="240" customWidth="1"/>
    <col min="14098" max="14098" width="1.85546875" style="240" customWidth="1"/>
    <col min="14099" max="14099" width="2.42578125" style="240" customWidth="1"/>
    <col min="14100" max="14100" width="2.28515625" style="240" customWidth="1"/>
    <col min="14101" max="14101" width="1.85546875" style="240" customWidth="1"/>
    <col min="14102" max="14102" width="2.42578125" style="240" customWidth="1"/>
    <col min="14103" max="14103" width="2.28515625" style="240" customWidth="1"/>
    <col min="14104" max="14104" width="1.85546875" style="240" customWidth="1"/>
    <col min="14105" max="14105" width="2.28515625" style="240" customWidth="1"/>
    <col min="14106" max="14107" width="1.85546875" style="240" customWidth="1"/>
    <col min="14108" max="14108" width="2.5703125" style="240" customWidth="1"/>
    <col min="14109" max="14109" width="6.42578125" style="240" customWidth="1"/>
    <col min="14110" max="14110" width="4" style="240" customWidth="1"/>
    <col min="14111" max="14111" width="1.5703125" style="240" customWidth="1"/>
    <col min="14112" max="14112" width="4" style="240" customWidth="1"/>
    <col min="14113" max="14113" width="6.42578125" style="240" customWidth="1"/>
    <col min="14114" max="14114" width="4" style="240" customWidth="1"/>
    <col min="14115" max="14115" width="17.140625" style="240" customWidth="1"/>
    <col min="14116" max="14116" width="1.42578125" style="240" customWidth="1"/>
    <col min="14117" max="14117" width="17.140625" style="240" customWidth="1"/>
    <col min="14118" max="14118" width="0.5703125" style="240" customWidth="1"/>
    <col min="14119" max="14331" width="9.140625" style="240"/>
    <col min="14332" max="14332" width="2.7109375" style="240" bestFit="1" customWidth="1"/>
    <col min="14333" max="14333" width="12.85546875" style="240" customWidth="1"/>
    <col min="14334" max="14334" width="21.28515625" style="240" customWidth="1"/>
    <col min="14335" max="14335" width="2.5703125" style="240" customWidth="1"/>
    <col min="14336" max="14336" width="1.85546875" style="240" customWidth="1"/>
    <col min="14337" max="14337" width="2.140625" style="240" customWidth="1"/>
    <col min="14338" max="14338" width="2.28515625" style="240" customWidth="1"/>
    <col min="14339" max="14339" width="1.85546875" style="240" customWidth="1"/>
    <col min="14340" max="14340" width="2.28515625" style="240" customWidth="1"/>
    <col min="14341" max="14342" width="1.85546875" style="240" customWidth="1"/>
    <col min="14343" max="14343" width="2.42578125" style="240" customWidth="1"/>
    <col min="14344" max="14344" width="2.28515625" style="240" customWidth="1"/>
    <col min="14345" max="14345" width="1.85546875" style="240" customWidth="1"/>
    <col min="14346" max="14346" width="2.28515625" style="240" customWidth="1"/>
    <col min="14347" max="14347" width="1.85546875" style="240" customWidth="1"/>
    <col min="14348" max="14348" width="2" style="240" customWidth="1"/>
    <col min="14349" max="14349" width="1.85546875" style="240" customWidth="1"/>
    <col min="14350" max="14350" width="2.28515625" style="240" customWidth="1"/>
    <col min="14351" max="14351" width="1.85546875" style="240" customWidth="1"/>
    <col min="14352" max="14353" width="2.28515625" style="240" customWidth="1"/>
    <col min="14354" max="14354" width="1.85546875" style="240" customWidth="1"/>
    <col min="14355" max="14355" width="2.42578125" style="240" customWidth="1"/>
    <col min="14356" max="14356" width="2.28515625" style="240" customWidth="1"/>
    <col min="14357" max="14357" width="1.85546875" style="240" customWidth="1"/>
    <col min="14358" max="14358" width="2.42578125" style="240" customWidth="1"/>
    <col min="14359" max="14359" width="2.28515625" style="240" customWidth="1"/>
    <col min="14360" max="14360" width="1.85546875" style="240" customWidth="1"/>
    <col min="14361" max="14361" width="2.28515625" style="240" customWidth="1"/>
    <col min="14362" max="14363" width="1.85546875" style="240" customWidth="1"/>
    <col min="14364" max="14364" width="2.5703125" style="240" customWidth="1"/>
    <col min="14365" max="14365" width="6.42578125" style="240" customWidth="1"/>
    <col min="14366" max="14366" width="4" style="240" customWidth="1"/>
    <col min="14367" max="14367" width="1.5703125" style="240" customWidth="1"/>
    <col min="14368" max="14368" width="4" style="240" customWidth="1"/>
    <col min="14369" max="14369" width="6.42578125" style="240" customWidth="1"/>
    <col min="14370" max="14370" width="4" style="240" customWidth="1"/>
    <col min="14371" max="14371" width="17.140625" style="240" customWidth="1"/>
    <col min="14372" max="14372" width="1.42578125" style="240" customWidth="1"/>
    <col min="14373" max="14373" width="17.140625" style="240" customWidth="1"/>
    <col min="14374" max="14374" width="0.5703125" style="240" customWidth="1"/>
    <col min="14375" max="14587" width="9.140625" style="240"/>
    <col min="14588" max="14588" width="2.7109375" style="240" bestFit="1" customWidth="1"/>
    <col min="14589" max="14589" width="12.85546875" style="240" customWidth="1"/>
    <col min="14590" max="14590" width="21.28515625" style="240" customWidth="1"/>
    <col min="14591" max="14591" width="2.5703125" style="240" customWidth="1"/>
    <col min="14592" max="14592" width="1.85546875" style="240" customWidth="1"/>
    <col min="14593" max="14593" width="2.140625" style="240" customWidth="1"/>
    <col min="14594" max="14594" width="2.28515625" style="240" customWidth="1"/>
    <col min="14595" max="14595" width="1.85546875" style="240" customWidth="1"/>
    <col min="14596" max="14596" width="2.28515625" style="240" customWidth="1"/>
    <col min="14597" max="14598" width="1.85546875" style="240" customWidth="1"/>
    <col min="14599" max="14599" width="2.42578125" style="240" customWidth="1"/>
    <col min="14600" max="14600" width="2.28515625" style="240" customWidth="1"/>
    <col min="14601" max="14601" width="1.85546875" style="240" customWidth="1"/>
    <col min="14602" max="14602" width="2.28515625" style="240" customWidth="1"/>
    <col min="14603" max="14603" width="1.85546875" style="240" customWidth="1"/>
    <col min="14604" max="14604" width="2" style="240" customWidth="1"/>
    <col min="14605" max="14605" width="1.85546875" style="240" customWidth="1"/>
    <col min="14606" max="14606" width="2.28515625" style="240" customWidth="1"/>
    <col min="14607" max="14607" width="1.85546875" style="240" customWidth="1"/>
    <col min="14608" max="14609" width="2.28515625" style="240" customWidth="1"/>
    <col min="14610" max="14610" width="1.85546875" style="240" customWidth="1"/>
    <col min="14611" max="14611" width="2.42578125" style="240" customWidth="1"/>
    <col min="14612" max="14612" width="2.28515625" style="240" customWidth="1"/>
    <col min="14613" max="14613" width="1.85546875" style="240" customWidth="1"/>
    <col min="14614" max="14614" width="2.42578125" style="240" customWidth="1"/>
    <col min="14615" max="14615" width="2.28515625" style="240" customWidth="1"/>
    <col min="14616" max="14616" width="1.85546875" style="240" customWidth="1"/>
    <col min="14617" max="14617" width="2.28515625" style="240" customWidth="1"/>
    <col min="14618" max="14619" width="1.85546875" style="240" customWidth="1"/>
    <col min="14620" max="14620" width="2.5703125" style="240" customWidth="1"/>
    <col min="14621" max="14621" width="6.42578125" style="240" customWidth="1"/>
    <col min="14622" max="14622" width="4" style="240" customWidth="1"/>
    <col min="14623" max="14623" width="1.5703125" style="240" customWidth="1"/>
    <col min="14624" max="14624" width="4" style="240" customWidth="1"/>
    <col min="14625" max="14625" width="6.42578125" style="240" customWidth="1"/>
    <col min="14626" max="14626" width="4" style="240" customWidth="1"/>
    <col min="14627" max="14627" width="17.140625" style="240" customWidth="1"/>
    <col min="14628" max="14628" width="1.42578125" style="240" customWidth="1"/>
    <col min="14629" max="14629" width="17.140625" style="240" customWidth="1"/>
    <col min="14630" max="14630" width="0.5703125" style="240" customWidth="1"/>
    <col min="14631" max="14843" width="9.140625" style="240"/>
    <col min="14844" max="14844" width="2.7109375" style="240" bestFit="1" customWidth="1"/>
    <col min="14845" max="14845" width="12.85546875" style="240" customWidth="1"/>
    <col min="14846" max="14846" width="21.28515625" style="240" customWidth="1"/>
    <col min="14847" max="14847" width="2.5703125" style="240" customWidth="1"/>
    <col min="14848" max="14848" width="1.85546875" style="240" customWidth="1"/>
    <col min="14849" max="14849" width="2.140625" style="240" customWidth="1"/>
    <col min="14850" max="14850" width="2.28515625" style="240" customWidth="1"/>
    <col min="14851" max="14851" width="1.85546875" style="240" customWidth="1"/>
    <col min="14852" max="14852" width="2.28515625" style="240" customWidth="1"/>
    <col min="14853" max="14854" width="1.85546875" style="240" customWidth="1"/>
    <col min="14855" max="14855" width="2.42578125" style="240" customWidth="1"/>
    <col min="14856" max="14856" width="2.28515625" style="240" customWidth="1"/>
    <col min="14857" max="14857" width="1.85546875" style="240" customWidth="1"/>
    <col min="14858" max="14858" width="2.28515625" style="240" customWidth="1"/>
    <col min="14859" max="14859" width="1.85546875" style="240" customWidth="1"/>
    <col min="14860" max="14860" width="2" style="240" customWidth="1"/>
    <col min="14861" max="14861" width="1.85546875" style="240" customWidth="1"/>
    <col min="14862" max="14862" width="2.28515625" style="240" customWidth="1"/>
    <col min="14863" max="14863" width="1.85546875" style="240" customWidth="1"/>
    <col min="14864" max="14865" width="2.28515625" style="240" customWidth="1"/>
    <col min="14866" max="14866" width="1.85546875" style="240" customWidth="1"/>
    <col min="14867" max="14867" width="2.42578125" style="240" customWidth="1"/>
    <col min="14868" max="14868" width="2.28515625" style="240" customWidth="1"/>
    <col min="14869" max="14869" width="1.85546875" style="240" customWidth="1"/>
    <col min="14870" max="14870" width="2.42578125" style="240" customWidth="1"/>
    <col min="14871" max="14871" width="2.28515625" style="240" customWidth="1"/>
    <col min="14872" max="14872" width="1.85546875" style="240" customWidth="1"/>
    <col min="14873" max="14873" width="2.28515625" style="240" customWidth="1"/>
    <col min="14874" max="14875" width="1.85546875" style="240" customWidth="1"/>
    <col min="14876" max="14876" width="2.5703125" style="240" customWidth="1"/>
    <col min="14877" max="14877" width="6.42578125" style="240" customWidth="1"/>
    <col min="14878" max="14878" width="4" style="240" customWidth="1"/>
    <col min="14879" max="14879" width="1.5703125" style="240" customWidth="1"/>
    <col min="14880" max="14880" width="4" style="240" customWidth="1"/>
    <col min="14881" max="14881" width="6.42578125" style="240" customWidth="1"/>
    <col min="14882" max="14882" width="4" style="240" customWidth="1"/>
    <col min="14883" max="14883" width="17.140625" style="240" customWidth="1"/>
    <col min="14884" max="14884" width="1.42578125" style="240" customWidth="1"/>
    <col min="14885" max="14885" width="17.140625" style="240" customWidth="1"/>
    <col min="14886" max="14886" width="0.5703125" style="240" customWidth="1"/>
    <col min="14887" max="15099" width="9.140625" style="240"/>
    <col min="15100" max="15100" width="2.7109375" style="240" bestFit="1" customWidth="1"/>
    <col min="15101" max="15101" width="12.85546875" style="240" customWidth="1"/>
    <col min="15102" max="15102" width="21.28515625" style="240" customWidth="1"/>
    <col min="15103" max="15103" width="2.5703125" style="240" customWidth="1"/>
    <col min="15104" max="15104" width="1.85546875" style="240" customWidth="1"/>
    <col min="15105" max="15105" width="2.140625" style="240" customWidth="1"/>
    <col min="15106" max="15106" width="2.28515625" style="240" customWidth="1"/>
    <col min="15107" max="15107" width="1.85546875" style="240" customWidth="1"/>
    <col min="15108" max="15108" width="2.28515625" style="240" customWidth="1"/>
    <col min="15109" max="15110" width="1.85546875" style="240" customWidth="1"/>
    <col min="15111" max="15111" width="2.42578125" style="240" customWidth="1"/>
    <col min="15112" max="15112" width="2.28515625" style="240" customWidth="1"/>
    <col min="15113" max="15113" width="1.85546875" style="240" customWidth="1"/>
    <col min="15114" max="15114" width="2.28515625" style="240" customWidth="1"/>
    <col min="15115" max="15115" width="1.85546875" style="240" customWidth="1"/>
    <col min="15116" max="15116" width="2" style="240" customWidth="1"/>
    <col min="15117" max="15117" width="1.85546875" style="240" customWidth="1"/>
    <col min="15118" max="15118" width="2.28515625" style="240" customWidth="1"/>
    <col min="15119" max="15119" width="1.85546875" style="240" customWidth="1"/>
    <col min="15120" max="15121" width="2.28515625" style="240" customWidth="1"/>
    <col min="15122" max="15122" width="1.85546875" style="240" customWidth="1"/>
    <col min="15123" max="15123" width="2.42578125" style="240" customWidth="1"/>
    <col min="15124" max="15124" width="2.28515625" style="240" customWidth="1"/>
    <col min="15125" max="15125" width="1.85546875" style="240" customWidth="1"/>
    <col min="15126" max="15126" width="2.42578125" style="240" customWidth="1"/>
    <col min="15127" max="15127" width="2.28515625" style="240" customWidth="1"/>
    <col min="15128" max="15128" width="1.85546875" style="240" customWidth="1"/>
    <col min="15129" max="15129" width="2.28515625" style="240" customWidth="1"/>
    <col min="15130" max="15131" width="1.85546875" style="240" customWidth="1"/>
    <col min="15132" max="15132" width="2.5703125" style="240" customWidth="1"/>
    <col min="15133" max="15133" width="6.42578125" style="240" customWidth="1"/>
    <col min="15134" max="15134" width="4" style="240" customWidth="1"/>
    <col min="15135" max="15135" width="1.5703125" style="240" customWidth="1"/>
    <col min="15136" max="15136" width="4" style="240" customWidth="1"/>
    <col min="15137" max="15137" width="6.42578125" style="240" customWidth="1"/>
    <col min="15138" max="15138" width="4" style="240" customWidth="1"/>
    <col min="15139" max="15139" width="17.140625" style="240" customWidth="1"/>
    <col min="15140" max="15140" width="1.42578125" style="240" customWidth="1"/>
    <col min="15141" max="15141" width="17.140625" style="240" customWidth="1"/>
    <col min="15142" max="15142" width="0.5703125" style="240" customWidth="1"/>
    <col min="15143" max="15355" width="9.140625" style="240"/>
    <col min="15356" max="15356" width="2.7109375" style="240" bestFit="1" customWidth="1"/>
    <col min="15357" max="15357" width="12.85546875" style="240" customWidth="1"/>
    <col min="15358" max="15358" width="21.28515625" style="240" customWidth="1"/>
    <col min="15359" max="15359" width="2.5703125" style="240" customWidth="1"/>
    <col min="15360" max="15360" width="1.85546875" style="240" customWidth="1"/>
    <col min="15361" max="15361" width="2.140625" style="240" customWidth="1"/>
    <col min="15362" max="15362" width="2.28515625" style="240" customWidth="1"/>
    <col min="15363" max="15363" width="1.85546875" style="240" customWidth="1"/>
    <col min="15364" max="15364" width="2.28515625" style="240" customWidth="1"/>
    <col min="15365" max="15366" width="1.85546875" style="240" customWidth="1"/>
    <col min="15367" max="15367" width="2.42578125" style="240" customWidth="1"/>
    <col min="15368" max="15368" width="2.28515625" style="240" customWidth="1"/>
    <col min="15369" max="15369" width="1.85546875" style="240" customWidth="1"/>
    <col min="15370" max="15370" width="2.28515625" style="240" customWidth="1"/>
    <col min="15371" max="15371" width="1.85546875" style="240" customWidth="1"/>
    <col min="15372" max="15372" width="2" style="240" customWidth="1"/>
    <col min="15373" max="15373" width="1.85546875" style="240" customWidth="1"/>
    <col min="15374" max="15374" width="2.28515625" style="240" customWidth="1"/>
    <col min="15375" max="15375" width="1.85546875" style="240" customWidth="1"/>
    <col min="15376" max="15377" width="2.28515625" style="240" customWidth="1"/>
    <col min="15378" max="15378" width="1.85546875" style="240" customWidth="1"/>
    <col min="15379" max="15379" width="2.42578125" style="240" customWidth="1"/>
    <col min="15380" max="15380" width="2.28515625" style="240" customWidth="1"/>
    <col min="15381" max="15381" width="1.85546875" style="240" customWidth="1"/>
    <col min="15382" max="15382" width="2.42578125" style="240" customWidth="1"/>
    <col min="15383" max="15383" width="2.28515625" style="240" customWidth="1"/>
    <col min="15384" max="15384" width="1.85546875" style="240" customWidth="1"/>
    <col min="15385" max="15385" width="2.28515625" style="240" customWidth="1"/>
    <col min="15386" max="15387" width="1.85546875" style="240" customWidth="1"/>
    <col min="15388" max="15388" width="2.5703125" style="240" customWidth="1"/>
    <col min="15389" max="15389" width="6.42578125" style="240" customWidth="1"/>
    <col min="15390" max="15390" width="4" style="240" customWidth="1"/>
    <col min="15391" max="15391" width="1.5703125" style="240" customWidth="1"/>
    <col min="15392" max="15392" width="4" style="240" customWidth="1"/>
    <col min="15393" max="15393" width="6.42578125" style="240" customWidth="1"/>
    <col min="15394" max="15394" width="4" style="240" customWidth="1"/>
    <col min="15395" max="15395" width="17.140625" style="240" customWidth="1"/>
    <col min="15396" max="15396" width="1.42578125" style="240" customWidth="1"/>
    <col min="15397" max="15397" width="17.140625" style="240" customWidth="1"/>
    <col min="15398" max="15398" width="0.5703125" style="240" customWidth="1"/>
    <col min="15399" max="15611" width="9.140625" style="240"/>
    <col min="15612" max="15612" width="2.7109375" style="240" bestFit="1" customWidth="1"/>
    <col min="15613" max="15613" width="12.85546875" style="240" customWidth="1"/>
    <col min="15614" max="15614" width="21.28515625" style="240" customWidth="1"/>
    <col min="15615" max="15615" width="2.5703125" style="240" customWidth="1"/>
    <col min="15616" max="15616" width="1.85546875" style="240" customWidth="1"/>
    <col min="15617" max="15617" width="2.140625" style="240" customWidth="1"/>
    <col min="15618" max="15618" width="2.28515625" style="240" customWidth="1"/>
    <col min="15619" max="15619" width="1.85546875" style="240" customWidth="1"/>
    <col min="15620" max="15620" width="2.28515625" style="240" customWidth="1"/>
    <col min="15621" max="15622" width="1.85546875" style="240" customWidth="1"/>
    <col min="15623" max="15623" width="2.42578125" style="240" customWidth="1"/>
    <col min="15624" max="15624" width="2.28515625" style="240" customWidth="1"/>
    <col min="15625" max="15625" width="1.85546875" style="240" customWidth="1"/>
    <col min="15626" max="15626" width="2.28515625" style="240" customWidth="1"/>
    <col min="15627" max="15627" width="1.85546875" style="240" customWidth="1"/>
    <col min="15628" max="15628" width="2" style="240" customWidth="1"/>
    <col min="15629" max="15629" width="1.85546875" style="240" customWidth="1"/>
    <col min="15630" max="15630" width="2.28515625" style="240" customWidth="1"/>
    <col min="15631" max="15631" width="1.85546875" style="240" customWidth="1"/>
    <col min="15632" max="15633" width="2.28515625" style="240" customWidth="1"/>
    <col min="15634" max="15634" width="1.85546875" style="240" customWidth="1"/>
    <col min="15635" max="15635" width="2.42578125" style="240" customWidth="1"/>
    <col min="15636" max="15636" width="2.28515625" style="240" customWidth="1"/>
    <col min="15637" max="15637" width="1.85546875" style="240" customWidth="1"/>
    <col min="15638" max="15638" width="2.42578125" style="240" customWidth="1"/>
    <col min="15639" max="15639" width="2.28515625" style="240" customWidth="1"/>
    <col min="15640" max="15640" width="1.85546875" style="240" customWidth="1"/>
    <col min="15641" max="15641" width="2.28515625" style="240" customWidth="1"/>
    <col min="15642" max="15643" width="1.85546875" style="240" customWidth="1"/>
    <col min="15644" max="15644" width="2.5703125" style="240" customWidth="1"/>
    <col min="15645" max="15645" width="6.42578125" style="240" customWidth="1"/>
    <col min="15646" max="15646" width="4" style="240" customWidth="1"/>
    <col min="15647" max="15647" width="1.5703125" style="240" customWidth="1"/>
    <col min="15648" max="15648" width="4" style="240" customWidth="1"/>
    <col min="15649" max="15649" width="6.42578125" style="240" customWidth="1"/>
    <col min="15650" max="15650" width="4" style="240" customWidth="1"/>
    <col min="15651" max="15651" width="17.140625" style="240" customWidth="1"/>
    <col min="15652" max="15652" width="1.42578125" style="240" customWidth="1"/>
    <col min="15653" max="15653" width="17.140625" style="240" customWidth="1"/>
    <col min="15654" max="15654" width="0.5703125" style="240" customWidth="1"/>
    <col min="15655" max="15867" width="9.140625" style="240"/>
    <col min="15868" max="15868" width="2.7109375" style="240" bestFit="1" customWidth="1"/>
    <col min="15869" max="15869" width="12.85546875" style="240" customWidth="1"/>
    <col min="15870" max="15870" width="21.28515625" style="240" customWidth="1"/>
    <col min="15871" max="15871" width="2.5703125" style="240" customWidth="1"/>
    <col min="15872" max="15872" width="1.85546875" style="240" customWidth="1"/>
    <col min="15873" max="15873" width="2.140625" style="240" customWidth="1"/>
    <col min="15874" max="15874" width="2.28515625" style="240" customWidth="1"/>
    <col min="15875" max="15875" width="1.85546875" style="240" customWidth="1"/>
    <col min="15876" max="15876" width="2.28515625" style="240" customWidth="1"/>
    <col min="15877" max="15878" width="1.85546875" style="240" customWidth="1"/>
    <col min="15879" max="15879" width="2.42578125" style="240" customWidth="1"/>
    <col min="15880" max="15880" width="2.28515625" style="240" customWidth="1"/>
    <col min="15881" max="15881" width="1.85546875" style="240" customWidth="1"/>
    <col min="15882" max="15882" width="2.28515625" style="240" customWidth="1"/>
    <col min="15883" max="15883" width="1.85546875" style="240" customWidth="1"/>
    <col min="15884" max="15884" width="2" style="240" customWidth="1"/>
    <col min="15885" max="15885" width="1.85546875" style="240" customWidth="1"/>
    <col min="15886" max="15886" width="2.28515625" style="240" customWidth="1"/>
    <col min="15887" max="15887" width="1.85546875" style="240" customWidth="1"/>
    <col min="15888" max="15889" width="2.28515625" style="240" customWidth="1"/>
    <col min="15890" max="15890" width="1.85546875" style="240" customWidth="1"/>
    <col min="15891" max="15891" width="2.42578125" style="240" customWidth="1"/>
    <col min="15892" max="15892" width="2.28515625" style="240" customWidth="1"/>
    <col min="15893" max="15893" width="1.85546875" style="240" customWidth="1"/>
    <col min="15894" max="15894" width="2.42578125" style="240" customWidth="1"/>
    <col min="15895" max="15895" width="2.28515625" style="240" customWidth="1"/>
    <col min="15896" max="15896" width="1.85546875" style="240" customWidth="1"/>
    <col min="15897" max="15897" width="2.28515625" style="240" customWidth="1"/>
    <col min="15898" max="15899" width="1.85546875" style="240" customWidth="1"/>
    <col min="15900" max="15900" width="2.5703125" style="240" customWidth="1"/>
    <col min="15901" max="15901" width="6.42578125" style="240" customWidth="1"/>
    <col min="15902" max="15902" width="4" style="240" customWidth="1"/>
    <col min="15903" max="15903" width="1.5703125" style="240" customWidth="1"/>
    <col min="15904" max="15904" width="4" style="240" customWidth="1"/>
    <col min="15905" max="15905" width="6.42578125" style="240" customWidth="1"/>
    <col min="15906" max="15906" width="4" style="240" customWidth="1"/>
    <col min="15907" max="15907" width="17.140625" style="240" customWidth="1"/>
    <col min="15908" max="15908" width="1.42578125" style="240" customWidth="1"/>
    <col min="15909" max="15909" width="17.140625" style="240" customWidth="1"/>
    <col min="15910" max="15910" width="0.5703125" style="240" customWidth="1"/>
    <col min="15911" max="16123" width="9.140625" style="240"/>
    <col min="16124" max="16124" width="2.7109375" style="240" bestFit="1" customWidth="1"/>
    <col min="16125" max="16125" width="12.85546875" style="240" customWidth="1"/>
    <col min="16126" max="16126" width="21.28515625" style="240" customWidth="1"/>
    <col min="16127" max="16127" width="2.5703125" style="240" customWidth="1"/>
    <col min="16128" max="16128" width="1.85546875" style="240" customWidth="1"/>
    <col min="16129" max="16129" width="2.140625" style="240" customWidth="1"/>
    <col min="16130" max="16130" width="2.28515625" style="240" customWidth="1"/>
    <col min="16131" max="16131" width="1.85546875" style="240" customWidth="1"/>
    <col min="16132" max="16132" width="2.28515625" style="240" customWidth="1"/>
    <col min="16133" max="16134" width="1.85546875" style="240" customWidth="1"/>
    <col min="16135" max="16135" width="2.42578125" style="240" customWidth="1"/>
    <col min="16136" max="16136" width="2.28515625" style="240" customWidth="1"/>
    <col min="16137" max="16137" width="1.85546875" style="240" customWidth="1"/>
    <col min="16138" max="16138" width="2.28515625" style="240" customWidth="1"/>
    <col min="16139" max="16139" width="1.85546875" style="240" customWidth="1"/>
    <col min="16140" max="16140" width="2" style="240" customWidth="1"/>
    <col min="16141" max="16141" width="1.85546875" style="240" customWidth="1"/>
    <col min="16142" max="16142" width="2.28515625" style="240" customWidth="1"/>
    <col min="16143" max="16143" width="1.85546875" style="240" customWidth="1"/>
    <col min="16144" max="16145" width="2.28515625" style="240" customWidth="1"/>
    <col min="16146" max="16146" width="1.85546875" style="240" customWidth="1"/>
    <col min="16147" max="16147" width="2.42578125" style="240" customWidth="1"/>
    <col min="16148" max="16148" width="2.28515625" style="240" customWidth="1"/>
    <col min="16149" max="16149" width="1.85546875" style="240" customWidth="1"/>
    <col min="16150" max="16150" width="2.42578125" style="240" customWidth="1"/>
    <col min="16151" max="16151" width="2.28515625" style="240" customWidth="1"/>
    <col min="16152" max="16152" width="1.85546875" style="240" customWidth="1"/>
    <col min="16153" max="16153" width="2.28515625" style="240" customWidth="1"/>
    <col min="16154" max="16155" width="1.85546875" style="240" customWidth="1"/>
    <col min="16156" max="16156" width="2.5703125" style="240" customWidth="1"/>
    <col min="16157" max="16157" width="6.42578125" style="240" customWidth="1"/>
    <col min="16158" max="16158" width="4" style="240" customWidth="1"/>
    <col min="16159" max="16159" width="1.5703125" style="240" customWidth="1"/>
    <col min="16160" max="16160" width="4" style="240" customWidth="1"/>
    <col min="16161" max="16161" width="6.42578125" style="240" customWidth="1"/>
    <col min="16162" max="16162" width="4" style="240" customWidth="1"/>
    <col min="16163" max="16163" width="17.140625" style="240" customWidth="1"/>
    <col min="16164" max="16164" width="1.42578125" style="240" customWidth="1"/>
    <col min="16165" max="16165" width="17.140625" style="240" customWidth="1"/>
    <col min="16166" max="16166" width="0.5703125" style="240" customWidth="1"/>
    <col min="16167" max="16384" width="9.140625" style="240"/>
  </cols>
  <sheetData>
    <row r="1" spans="2:63" s="79" customFormat="1" ht="18.75" customHeight="1" x14ac:dyDescent="0.35">
      <c r="B1" s="424"/>
      <c r="C1" s="424"/>
      <c r="D1" s="620" t="s">
        <v>272</v>
      </c>
      <c r="E1" s="620"/>
      <c r="F1" s="620"/>
      <c r="G1" s="620"/>
      <c r="H1" s="620"/>
      <c r="I1" s="620"/>
      <c r="J1" s="620"/>
      <c r="K1" s="620"/>
      <c r="L1" s="620"/>
      <c r="M1" s="620"/>
      <c r="N1" s="620"/>
      <c r="O1" s="620"/>
      <c r="P1" s="620"/>
      <c r="Q1" s="620"/>
      <c r="R1" s="620"/>
      <c r="S1" s="620"/>
      <c r="T1" s="620"/>
      <c r="U1" s="620"/>
      <c r="V1" s="620"/>
      <c r="W1" s="620"/>
      <c r="X1" s="620"/>
      <c r="Y1" s="620"/>
      <c r="Z1" s="620"/>
      <c r="AA1" s="620"/>
      <c r="AB1" s="620"/>
      <c r="AC1" s="620"/>
      <c r="AD1" s="620"/>
      <c r="AE1" s="620"/>
      <c r="AF1" s="620"/>
      <c r="AG1" s="620"/>
      <c r="AH1" s="620"/>
      <c r="AI1" s="620"/>
      <c r="AJ1" s="620"/>
      <c r="AK1" s="620"/>
      <c r="AL1" s="620"/>
      <c r="AM1" s="620"/>
      <c r="AN1" s="621"/>
      <c r="AO1" s="621"/>
      <c r="AP1" s="520"/>
      <c r="AQ1" s="622"/>
      <c r="AR1" s="622"/>
      <c r="AS1" s="520"/>
      <c r="AT1" s="85"/>
      <c r="AU1" s="80"/>
      <c r="AV1" s="80"/>
      <c r="AW1" s="80"/>
      <c r="AX1" s="85"/>
      <c r="AY1" s="85"/>
      <c r="AZ1" s="85"/>
      <c r="BA1" s="85"/>
      <c r="BB1" s="85"/>
      <c r="BC1" s="85"/>
      <c r="BD1" s="85"/>
      <c r="BE1" s="85"/>
      <c r="BF1" s="85"/>
      <c r="BG1" s="85"/>
      <c r="BH1" s="85"/>
      <c r="BI1" s="85"/>
      <c r="BJ1" s="85"/>
      <c r="BK1" s="86"/>
    </row>
    <row r="2" spans="2:63" s="79" customFormat="1" ht="25.5" customHeight="1" x14ac:dyDescent="0.35">
      <c r="B2" s="424"/>
      <c r="C2" s="424"/>
      <c r="D2" s="620"/>
      <c r="E2" s="620"/>
      <c r="F2" s="620"/>
      <c r="G2" s="620"/>
      <c r="H2" s="620"/>
      <c r="I2" s="620"/>
      <c r="J2" s="620"/>
      <c r="K2" s="620"/>
      <c r="L2" s="620"/>
      <c r="M2" s="620"/>
      <c r="N2" s="620"/>
      <c r="O2" s="620"/>
      <c r="P2" s="620"/>
      <c r="Q2" s="620"/>
      <c r="R2" s="620"/>
      <c r="S2" s="620"/>
      <c r="T2" s="620"/>
      <c r="U2" s="620"/>
      <c r="V2" s="620"/>
      <c r="W2" s="620"/>
      <c r="X2" s="620"/>
      <c r="Y2" s="620"/>
      <c r="Z2" s="620"/>
      <c r="AA2" s="620"/>
      <c r="AB2" s="620"/>
      <c r="AC2" s="620"/>
      <c r="AD2" s="620"/>
      <c r="AE2" s="620"/>
      <c r="AF2" s="620"/>
      <c r="AG2" s="620"/>
      <c r="AH2" s="620"/>
      <c r="AI2" s="620"/>
      <c r="AJ2" s="620"/>
      <c r="AK2" s="620"/>
      <c r="AL2" s="620"/>
      <c r="AM2" s="620"/>
      <c r="AN2" s="85"/>
      <c r="AO2" s="85"/>
      <c r="AP2" s="85"/>
      <c r="AQ2" s="85"/>
      <c r="AR2" s="85"/>
      <c r="AS2" s="85"/>
      <c r="AT2" s="85"/>
      <c r="AU2" s="80"/>
      <c r="AV2" s="80"/>
      <c r="AW2" s="80"/>
      <c r="AX2" s="85"/>
      <c r="AY2" s="85"/>
      <c r="AZ2" s="85"/>
      <c r="BA2" s="85"/>
      <c r="BB2" s="85"/>
      <c r="BC2" s="85"/>
      <c r="BD2" s="85"/>
      <c r="BE2" s="85"/>
      <c r="BF2" s="85"/>
      <c r="BG2" s="85"/>
      <c r="BH2" s="85"/>
      <c r="BI2" s="85"/>
      <c r="BJ2" s="85"/>
      <c r="BK2" s="86"/>
    </row>
    <row r="3" spans="2:63" s="79" customFormat="1" ht="12.75" customHeight="1" x14ac:dyDescent="0.35">
      <c r="B3" s="496"/>
      <c r="C3" s="496"/>
      <c r="D3" s="496"/>
      <c r="E3" s="496"/>
      <c r="F3" s="496"/>
      <c r="G3" s="496"/>
      <c r="H3" s="496"/>
      <c r="I3" s="496"/>
      <c r="J3" s="496"/>
      <c r="K3" s="496"/>
      <c r="L3" s="496"/>
      <c r="M3" s="496"/>
      <c r="N3" s="496"/>
      <c r="O3" s="496"/>
      <c r="P3" s="496"/>
      <c r="Q3" s="496"/>
      <c r="R3" s="496"/>
      <c r="S3" s="496"/>
      <c r="T3" s="496"/>
      <c r="U3" s="496"/>
      <c r="V3" s="496"/>
      <c r="W3" s="496"/>
      <c r="X3" s="496"/>
      <c r="Y3" s="496"/>
      <c r="Z3" s="496"/>
      <c r="AA3" s="496"/>
      <c r="AB3" s="496"/>
      <c r="AC3" s="496"/>
      <c r="AD3" s="496"/>
      <c r="AE3" s="496"/>
      <c r="AF3" s="496"/>
      <c r="AG3" s="496"/>
      <c r="AH3" s="496"/>
      <c r="AI3" s="496"/>
      <c r="AJ3" s="496"/>
      <c r="AK3" s="496"/>
      <c r="AL3" s="496"/>
      <c r="AM3" s="496"/>
      <c r="AN3" s="85"/>
      <c r="AO3" s="85"/>
      <c r="AP3" s="85"/>
      <c r="AQ3" s="85"/>
      <c r="AR3" s="85"/>
      <c r="AS3" s="85"/>
      <c r="AT3" s="85"/>
      <c r="AU3" s="80"/>
      <c r="AV3" s="80"/>
      <c r="AW3" s="80"/>
      <c r="AX3" s="85"/>
      <c r="AY3" s="85"/>
      <c r="AZ3" s="85"/>
      <c r="BA3" s="85"/>
      <c r="BB3" s="85"/>
      <c r="BC3" s="85"/>
      <c r="BD3" s="85"/>
      <c r="BE3" s="85"/>
      <c r="BF3" s="85"/>
      <c r="BG3" s="85"/>
      <c r="BH3" s="85"/>
      <c r="BI3" s="85"/>
      <c r="BJ3" s="85"/>
      <c r="BK3" s="86"/>
    </row>
    <row r="4" spans="2:63" s="79" customFormat="1" ht="15.75" x14ac:dyDescent="0.25">
      <c r="B4" s="623">
        <v>46165</v>
      </c>
      <c r="C4" s="624"/>
      <c r="D4" s="89"/>
      <c r="E4" s="648">
        <v>1</v>
      </c>
      <c r="F4" s="649"/>
      <c r="G4" s="650"/>
      <c r="H4" s="648">
        <v>2</v>
      </c>
      <c r="I4" s="649"/>
      <c r="J4" s="650"/>
      <c r="K4" s="648">
        <v>3</v>
      </c>
      <c r="L4" s="649"/>
      <c r="M4" s="650"/>
      <c r="N4" s="648">
        <v>4</v>
      </c>
      <c r="O4" s="649"/>
      <c r="P4" s="650"/>
      <c r="Q4" s="648">
        <v>5</v>
      </c>
      <c r="R4" s="649"/>
      <c r="S4" s="650"/>
      <c r="T4" s="648">
        <v>6</v>
      </c>
      <c r="U4" s="649"/>
      <c r="V4" s="650"/>
      <c r="W4" s="648">
        <v>7</v>
      </c>
      <c r="X4" s="649"/>
      <c r="Y4" s="650"/>
      <c r="Z4" s="648">
        <v>8</v>
      </c>
      <c r="AA4" s="649"/>
      <c r="AB4" s="650"/>
      <c r="AC4" s="648">
        <v>9</v>
      </c>
      <c r="AD4" s="649"/>
      <c r="AE4" s="650"/>
      <c r="AF4" s="648">
        <v>10</v>
      </c>
      <c r="AG4" s="649"/>
      <c r="AH4" s="650"/>
      <c r="AI4" s="525" t="s">
        <v>209</v>
      </c>
      <c r="AJ4" s="651" t="s">
        <v>238</v>
      </c>
      <c r="AK4" s="652"/>
      <c r="AL4" s="653"/>
      <c r="AM4" s="526" t="s">
        <v>208</v>
      </c>
      <c r="AN4" s="530"/>
      <c r="AO4" s="530"/>
      <c r="AP4" s="86"/>
    </row>
    <row r="5" spans="2:63" ht="12.75" customHeight="1" x14ac:dyDescent="0.2">
      <c r="B5" s="527"/>
      <c r="C5" s="627" t="s">
        <v>14</v>
      </c>
      <c r="D5" s="641" t="s">
        <v>15</v>
      </c>
      <c r="E5" s="335"/>
      <c r="F5" s="252"/>
      <c r="G5" s="253"/>
      <c r="H5" s="288"/>
      <c r="I5" s="283">
        <v>2</v>
      </c>
      <c r="J5" s="284"/>
      <c r="K5" s="509"/>
      <c r="L5" s="510">
        <v>0</v>
      </c>
      <c r="M5" s="518"/>
      <c r="N5" s="288"/>
      <c r="O5" s="521">
        <v>2</v>
      </c>
      <c r="P5" s="284"/>
      <c r="Q5" s="522"/>
      <c r="R5" s="523">
        <v>0</v>
      </c>
      <c r="S5" s="524"/>
      <c r="T5" s="288"/>
      <c r="U5" s="283">
        <v>2</v>
      </c>
      <c r="V5" s="284"/>
      <c r="W5" s="308"/>
      <c r="X5" s="309">
        <v>1</v>
      </c>
      <c r="Y5" s="310"/>
      <c r="Z5" s="308"/>
      <c r="AA5" s="309">
        <v>1</v>
      </c>
      <c r="AB5" s="310"/>
      <c r="AC5" s="533"/>
      <c r="AD5" s="309">
        <v>1</v>
      </c>
      <c r="AE5" s="534"/>
      <c r="AF5" s="314"/>
      <c r="AG5" s="309">
        <v>1</v>
      </c>
      <c r="AH5" s="310"/>
      <c r="AI5" s="631">
        <f>SUM(F5+I5+L5+O5+R5+U5+X5+AA5+AD5+AG5)</f>
        <v>10</v>
      </c>
      <c r="AJ5" s="633">
        <f>SUM(E6+H6+K6+N6+Q6+T6+W6+Z6+AC6+AF6)</f>
        <v>27</v>
      </c>
      <c r="AK5" s="643" t="s">
        <v>239</v>
      </c>
      <c r="AL5" s="637">
        <f>SUM(G6+J6+M6+P6+S6+V6+Y6+AB6+AE6+AH6)</f>
        <v>23</v>
      </c>
      <c r="AM5" s="654">
        <v>5</v>
      </c>
    </row>
    <row r="6" spans="2:63" ht="12.75" customHeight="1" x14ac:dyDescent="0.2">
      <c r="B6" s="528">
        <v>1</v>
      </c>
      <c r="C6" s="628"/>
      <c r="D6" s="642"/>
      <c r="E6" s="307"/>
      <c r="F6" s="269"/>
      <c r="G6" s="270"/>
      <c r="H6" s="271">
        <v>4</v>
      </c>
      <c r="I6" s="272"/>
      <c r="J6" s="279">
        <v>2</v>
      </c>
      <c r="K6" s="501">
        <v>1</v>
      </c>
      <c r="L6" s="502"/>
      <c r="M6" s="504">
        <v>4</v>
      </c>
      <c r="N6" s="505">
        <v>4</v>
      </c>
      <c r="O6" s="273"/>
      <c r="P6" s="279">
        <v>0</v>
      </c>
      <c r="Q6" s="506">
        <v>2</v>
      </c>
      <c r="R6" s="507"/>
      <c r="S6" s="508">
        <v>4</v>
      </c>
      <c r="T6" s="271">
        <v>4</v>
      </c>
      <c r="U6" s="272"/>
      <c r="V6" s="279">
        <v>1</v>
      </c>
      <c r="W6" s="298">
        <v>3</v>
      </c>
      <c r="X6" s="281"/>
      <c r="Y6" s="275">
        <v>3</v>
      </c>
      <c r="Z6" s="298">
        <v>3</v>
      </c>
      <c r="AA6" s="281"/>
      <c r="AB6" s="275">
        <v>3</v>
      </c>
      <c r="AC6" s="280">
        <v>3</v>
      </c>
      <c r="AD6" s="281"/>
      <c r="AE6" s="274">
        <v>3</v>
      </c>
      <c r="AF6" s="332">
        <v>3</v>
      </c>
      <c r="AG6" s="281"/>
      <c r="AH6" s="275">
        <v>3</v>
      </c>
      <c r="AI6" s="632"/>
      <c r="AJ6" s="634"/>
      <c r="AK6" s="636"/>
      <c r="AL6" s="638"/>
      <c r="AM6" s="655"/>
    </row>
    <row r="7" spans="2:63" ht="12.75" customHeight="1" x14ac:dyDescent="0.2">
      <c r="B7" s="527"/>
      <c r="C7" s="646" t="s">
        <v>21</v>
      </c>
      <c r="D7" s="641" t="s">
        <v>88</v>
      </c>
      <c r="E7" s="509"/>
      <c r="F7" s="510">
        <v>0</v>
      </c>
      <c r="G7" s="511"/>
      <c r="H7" s="285"/>
      <c r="I7" s="286"/>
      <c r="J7" s="287"/>
      <c r="K7" s="290"/>
      <c r="L7" s="295">
        <v>0</v>
      </c>
      <c r="M7" s="292"/>
      <c r="N7" s="254"/>
      <c r="O7" s="255">
        <v>2</v>
      </c>
      <c r="P7" s="262"/>
      <c r="Q7" s="290"/>
      <c r="R7" s="291">
        <v>0</v>
      </c>
      <c r="S7" s="292"/>
      <c r="T7" s="290"/>
      <c r="U7" s="291">
        <v>0</v>
      </c>
      <c r="V7" s="292"/>
      <c r="W7" s="531"/>
      <c r="X7" s="260">
        <v>0</v>
      </c>
      <c r="Y7" s="261"/>
      <c r="Z7" s="259"/>
      <c r="AA7" s="260">
        <v>0</v>
      </c>
      <c r="AB7" s="261"/>
      <c r="AC7" s="532"/>
      <c r="AD7" s="260">
        <v>0</v>
      </c>
      <c r="AE7" s="261"/>
      <c r="AF7" s="294"/>
      <c r="AG7" s="295">
        <v>0</v>
      </c>
      <c r="AH7" s="292"/>
      <c r="AI7" s="631">
        <f t="shared" ref="AI7" si="0">SUM(F7+I7+L7+O7+R7+U7+X7+AA7+AD7+AG7)</f>
        <v>2</v>
      </c>
      <c r="AJ7" s="633">
        <f t="shared" ref="AJ7" si="1">SUM(E8+H8+K8+N8+Q8+T8+W8+Z8+AC8+AF8)</f>
        <v>17</v>
      </c>
      <c r="AK7" s="635" t="s">
        <v>239</v>
      </c>
      <c r="AL7" s="637">
        <f t="shared" ref="AL7" si="2">SUM(G8+J8+M8+P8+S8+V8+Y8+AB8+AE8+AH8)</f>
        <v>33</v>
      </c>
      <c r="AM7" s="644" t="s">
        <v>232</v>
      </c>
    </row>
    <row r="8" spans="2:63" ht="12.75" customHeight="1" x14ac:dyDescent="0.2">
      <c r="B8" s="528">
        <v>2</v>
      </c>
      <c r="C8" s="647"/>
      <c r="D8" s="642"/>
      <c r="E8" s="509">
        <v>2</v>
      </c>
      <c r="F8" s="510"/>
      <c r="G8" s="511">
        <v>4</v>
      </c>
      <c r="H8" s="285"/>
      <c r="I8" s="286"/>
      <c r="J8" s="287"/>
      <c r="K8" s="290">
        <v>2</v>
      </c>
      <c r="L8" s="295"/>
      <c r="M8" s="292">
        <v>4</v>
      </c>
      <c r="N8" s="271">
        <v>4</v>
      </c>
      <c r="O8" s="272"/>
      <c r="P8" s="279">
        <v>1</v>
      </c>
      <c r="Q8" s="290">
        <v>2</v>
      </c>
      <c r="R8" s="291"/>
      <c r="S8" s="292">
        <v>4</v>
      </c>
      <c r="T8" s="290">
        <v>0</v>
      </c>
      <c r="U8" s="291"/>
      <c r="V8" s="292">
        <v>4</v>
      </c>
      <c r="W8" s="276">
        <v>2</v>
      </c>
      <c r="X8" s="277"/>
      <c r="Y8" s="278">
        <v>4</v>
      </c>
      <c r="Z8" s="276">
        <v>1</v>
      </c>
      <c r="AA8" s="277"/>
      <c r="AB8" s="278">
        <v>4</v>
      </c>
      <c r="AC8" s="299">
        <v>2</v>
      </c>
      <c r="AD8" s="277"/>
      <c r="AE8" s="278">
        <v>4</v>
      </c>
      <c r="AF8" s="294">
        <v>2</v>
      </c>
      <c r="AG8" s="295"/>
      <c r="AH8" s="292">
        <v>4</v>
      </c>
      <c r="AI8" s="632"/>
      <c r="AJ8" s="634"/>
      <c r="AK8" s="636"/>
      <c r="AL8" s="638"/>
      <c r="AM8" s="645"/>
    </row>
    <row r="9" spans="2:63" ht="12.75" customHeight="1" x14ac:dyDescent="0.2">
      <c r="B9" s="527"/>
      <c r="C9" s="646" t="s">
        <v>21</v>
      </c>
      <c r="D9" s="641" t="s">
        <v>23</v>
      </c>
      <c r="E9" s="254"/>
      <c r="F9" s="255">
        <v>2</v>
      </c>
      <c r="G9" s="262"/>
      <c r="H9" s="334"/>
      <c r="I9" s="255">
        <v>2</v>
      </c>
      <c r="J9" s="256"/>
      <c r="K9" s="302"/>
      <c r="L9" s="303"/>
      <c r="M9" s="304"/>
      <c r="N9" s="254"/>
      <c r="O9" s="255">
        <v>2</v>
      </c>
      <c r="P9" s="262"/>
      <c r="Q9" s="257"/>
      <c r="R9" s="264">
        <v>1</v>
      </c>
      <c r="S9" s="258"/>
      <c r="T9" s="319"/>
      <c r="U9" s="255">
        <v>2</v>
      </c>
      <c r="V9" s="256"/>
      <c r="W9" s="254"/>
      <c r="X9" s="255">
        <v>2</v>
      </c>
      <c r="Y9" s="262"/>
      <c r="Z9" s="497"/>
      <c r="AA9" s="255">
        <v>0</v>
      </c>
      <c r="AB9" s="499"/>
      <c r="AC9" s="259"/>
      <c r="AD9" s="260">
        <v>0</v>
      </c>
      <c r="AE9" s="261"/>
      <c r="AF9" s="519"/>
      <c r="AG9" s="255">
        <v>2</v>
      </c>
      <c r="AH9" s="262"/>
      <c r="AI9" s="631">
        <f t="shared" ref="AI9" si="3">SUM(F9+I9+L9+O9+R9+U9+X9+AA9+AD9+AG9)</f>
        <v>13</v>
      </c>
      <c r="AJ9" s="633">
        <f t="shared" ref="AJ9" si="4">SUM(E10+H10+K10+N10+Q10+T10+W10+Z10+AC10+AF10)</f>
        <v>27</v>
      </c>
      <c r="AK9" s="643" t="s">
        <v>239</v>
      </c>
      <c r="AL9" s="637">
        <f t="shared" ref="AL9" si="5">SUM(G10+J10+M10+P10+S10+V10+Y10+AB10+AE10+AH10)</f>
        <v>22</v>
      </c>
      <c r="AM9" s="639">
        <v>3</v>
      </c>
    </row>
    <row r="10" spans="2:63" ht="12.75" customHeight="1" x14ac:dyDescent="0.2">
      <c r="B10" s="528">
        <v>3</v>
      </c>
      <c r="C10" s="647"/>
      <c r="D10" s="642"/>
      <c r="E10" s="271">
        <v>4</v>
      </c>
      <c r="F10" s="272"/>
      <c r="G10" s="279">
        <v>1</v>
      </c>
      <c r="H10" s="338">
        <v>4</v>
      </c>
      <c r="I10" s="272"/>
      <c r="J10" s="273">
        <v>2</v>
      </c>
      <c r="K10" s="307"/>
      <c r="L10" s="269"/>
      <c r="M10" s="270"/>
      <c r="N10" s="271">
        <v>4</v>
      </c>
      <c r="O10" s="272"/>
      <c r="P10" s="279">
        <v>2</v>
      </c>
      <c r="Q10" s="298">
        <v>3</v>
      </c>
      <c r="R10" s="281"/>
      <c r="S10" s="275">
        <v>3</v>
      </c>
      <c r="T10" s="320">
        <v>4</v>
      </c>
      <c r="U10" s="272"/>
      <c r="V10" s="273">
        <v>2</v>
      </c>
      <c r="W10" s="271">
        <v>4</v>
      </c>
      <c r="X10" s="272"/>
      <c r="Y10" s="279">
        <v>2</v>
      </c>
      <c r="Z10" s="501">
        <v>0</v>
      </c>
      <c r="AA10" s="502"/>
      <c r="AB10" s="503">
        <v>4</v>
      </c>
      <c r="AC10" s="276">
        <v>0</v>
      </c>
      <c r="AD10" s="277"/>
      <c r="AE10" s="278">
        <v>4</v>
      </c>
      <c r="AF10" s="326">
        <v>4</v>
      </c>
      <c r="AG10" s="272"/>
      <c r="AH10" s="279">
        <v>2</v>
      </c>
      <c r="AI10" s="632"/>
      <c r="AJ10" s="634"/>
      <c r="AK10" s="643"/>
      <c r="AL10" s="638"/>
      <c r="AM10" s="640"/>
    </row>
    <row r="11" spans="2:63" ht="12.75" customHeight="1" x14ac:dyDescent="0.2">
      <c r="B11" s="527"/>
      <c r="C11" s="646" t="s">
        <v>21</v>
      </c>
      <c r="D11" s="641" t="s">
        <v>27</v>
      </c>
      <c r="E11" s="509"/>
      <c r="F11" s="510">
        <v>0</v>
      </c>
      <c r="G11" s="511"/>
      <c r="H11" s="514"/>
      <c r="I11" s="515">
        <v>0</v>
      </c>
      <c r="J11" s="516"/>
      <c r="K11" s="509"/>
      <c r="L11" s="510">
        <v>0</v>
      </c>
      <c r="M11" s="511"/>
      <c r="N11" s="285"/>
      <c r="O11" s="286"/>
      <c r="P11" s="287"/>
      <c r="Q11" s="319"/>
      <c r="R11" s="255">
        <v>2</v>
      </c>
      <c r="S11" s="256"/>
      <c r="T11" s="254"/>
      <c r="U11" s="255">
        <v>2</v>
      </c>
      <c r="V11" s="262"/>
      <c r="W11" s="259"/>
      <c r="X11" s="260">
        <v>0</v>
      </c>
      <c r="Y11" s="261"/>
      <c r="Z11" s="259"/>
      <c r="AA11" s="260">
        <v>0</v>
      </c>
      <c r="AB11" s="261"/>
      <c r="AC11" s="254"/>
      <c r="AD11" s="255">
        <v>2</v>
      </c>
      <c r="AE11" s="262"/>
      <c r="AF11" s="512"/>
      <c r="AG11" s="510">
        <v>0</v>
      </c>
      <c r="AH11" s="511"/>
      <c r="AI11" s="631">
        <f t="shared" ref="AI11" si="6">SUM(F11+I11+L11+O11+R11+U11+X11+AA11+AD11+AG11)</f>
        <v>6</v>
      </c>
      <c r="AJ11" s="633">
        <f t="shared" ref="AJ11" si="7">SUM(E12+H12+K12+N12+Q12+T12+W12+Z12+AC12+AF12)</f>
        <v>19</v>
      </c>
      <c r="AK11" s="635" t="s">
        <v>239</v>
      </c>
      <c r="AL11" s="637">
        <f t="shared" ref="AL11" si="8">SUM(G12+J12+M12+P12+S12+V12+Y12+AB12+AE12+AH12)</f>
        <v>26</v>
      </c>
      <c r="AM11" s="644" t="s">
        <v>270</v>
      </c>
    </row>
    <row r="12" spans="2:63" ht="12.75" customHeight="1" x14ac:dyDescent="0.2">
      <c r="B12" s="528">
        <v>4</v>
      </c>
      <c r="C12" s="647"/>
      <c r="D12" s="642"/>
      <c r="E12" s="517" t="s">
        <v>274</v>
      </c>
      <c r="F12" s="510"/>
      <c r="G12" s="511">
        <v>4</v>
      </c>
      <c r="H12" s="514">
        <v>1</v>
      </c>
      <c r="I12" s="515"/>
      <c r="J12" s="516">
        <v>4</v>
      </c>
      <c r="K12" s="509">
        <v>2</v>
      </c>
      <c r="L12" s="510"/>
      <c r="M12" s="511">
        <v>4</v>
      </c>
      <c r="N12" s="285"/>
      <c r="O12" s="286"/>
      <c r="P12" s="287"/>
      <c r="Q12" s="320">
        <v>4</v>
      </c>
      <c r="R12" s="272"/>
      <c r="S12" s="273">
        <v>1</v>
      </c>
      <c r="T12" s="271">
        <v>4</v>
      </c>
      <c r="U12" s="272"/>
      <c r="V12" s="279">
        <v>1</v>
      </c>
      <c r="W12" s="276">
        <v>2</v>
      </c>
      <c r="X12" s="277"/>
      <c r="Y12" s="278">
        <v>4</v>
      </c>
      <c r="Z12" s="276">
        <v>2</v>
      </c>
      <c r="AA12" s="277"/>
      <c r="AB12" s="278">
        <v>4</v>
      </c>
      <c r="AC12" s="271">
        <v>4</v>
      </c>
      <c r="AD12" s="272"/>
      <c r="AE12" s="279">
        <v>0</v>
      </c>
      <c r="AF12" s="512">
        <v>0</v>
      </c>
      <c r="AG12" s="510"/>
      <c r="AH12" s="511">
        <v>4</v>
      </c>
      <c r="AI12" s="632"/>
      <c r="AJ12" s="634"/>
      <c r="AK12" s="636"/>
      <c r="AL12" s="638"/>
      <c r="AM12" s="645"/>
    </row>
    <row r="13" spans="2:63" ht="12.75" customHeight="1" x14ac:dyDescent="0.2">
      <c r="B13" s="527"/>
      <c r="C13" s="646" t="s">
        <v>55</v>
      </c>
      <c r="D13" s="641" t="s">
        <v>87</v>
      </c>
      <c r="E13" s="254"/>
      <c r="F13" s="255">
        <v>2</v>
      </c>
      <c r="G13" s="262"/>
      <c r="H13" s="334"/>
      <c r="I13" s="255">
        <v>2</v>
      </c>
      <c r="J13" s="256"/>
      <c r="K13" s="257"/>
      <c r="L13" s="264">
        <v>1</v>
      </c>
      <c r="M13" s="258"/>
      <c r="N13" s="512"/>
      <c r="O13" s="240">
        <v>0</v>
      </c>
      <c r="P13" s="511"/>
      <c r="Q13" s="302"/>
      <c r="R13" s="315"/>
      <c r="S13" s="304"/>
      <c r="T13" s="254"/>
      <c r="U13" s="255">
        <v>2</v>
      </c>
      <c r="V13" s="262"/>
      <c r="W13" s="259"/>
      <c r="X13" s="260">
        <v>0</v>
      </c>
      <c r="Y13" s="261"/>
      <c r="Z13" s="301"/>
      <c r="AA13" s="260">
        <v>0</v>
      </c>
      <c r="AB13" s="323"/>
      <c r="AC13" s="257"/>
      <c r="AD13" s="264">
        <v>1</v>
      </c>
      <c r="AE13" s="258"/>
      <c r="AF13" s="497"/>
      <c r="AG13" s="498">
        <v>0</v>
      </c>
      <c r="AH13" s="499"/>
      <c r="AI13" s="631">
        <f t="shared" ref="AI13" si="9">SUM(F13+I13+L13+O13+R13+U13+X13+AA13+AD13+AG13)</f>
        <v>8</v>
      </c>
      <c r="AJ13" s="633">
        <f t="shared" ref="AJ13" si="10">SUM(E14+H14+K14+N14+Q14+T14+W14+Z14+AC14+AF14)</f>
        <v>21</v>
      </c>
      <c r="AK13" s="643" t="s">
        <v>239</v>
      </c>
      <c r="AL13" s="637">
        <f t="shared" ref="AL13" si="11">SUM(G14+J14+M14+P14+S14+V14+Y14+AB14+AE14+AH14)</f>
        <v>27</v>
      </c>
      <c r="AM13" s="644" t="s">
        <v>271</v>
      </c>
    </row>
    <row r="14" spans="2:63" ht="12.75" customHeight="1" x14ac:dyDescent="0.2">
      <c r="B14" s="528">
        <v>5</v>
      </c>
      <c r="C14" s="647"/>
      <c r="D14" s="642"/>
      <c r="E14" s="271">
        <v>4</v>
      </c>
      <c r="F14" s="272"/>
      <c r="G14" s="279">
        <v>1</v>
      </c>
      <c r="H14" s="338">
        <v>4</v>
      </c>
      <c r="I14" s="272"/>
      <c r="J14" s="273">
        <v>2</v>
      </c>
      <c r="K14" s="298">
        <v>3</v>
      </c>
      <c r="L14" s="281"/>
      <c r="M14" s="275">
        <v>3</v>
      </c>
      <c r="N14" s="241">
        <v>1</v>
      </c>
      <c r="O14" s="502"/>
      <c r="P14" s="503">
        <v>4</v>
      </c>
      <c r="Q14" s="307"/>
      <c r="R14" s="317"/>
      <c r="S14" s="270"/>
      <c r="T14" s="271">
        <v>4</v>
      </c>
      <c r="U14" s="272"/>
      <c r="V14" s="279">
        <v>2</v>
      </c>
      <c r="W14" s="276">
        <v>0</v>
      </c>
      <c r="X14" s="277"/>
      <c r="Y14" s="278">
        <v>4</v>
      </c>
      <c r="Z14" s="306">
        <v>0</v>
      </c>
      <c r="AA14" s="277"/>
      <c r="AB14" s="324">
        <v>4</v>
      </c>
      <c r="AC14" s="298">
        <v>3</v>
      </c>
      <c r="AD14" s="281"/>
      <c r="AE14" s="275">
        <v>3</v>
      </c>
      <c r="AF14" s="501">
        <v>2</v>
      </c>
      <c r="AG14" s="502"/>
      <c r="AH14" s="503">
        <v>4</v>
      </c>
      <c r="AI14" s="632"/>
      <c r="AJ14" s="634"/>
      <c r="AK14" s="643"/>
      <c r="AL14" s="638"/>
      <c r="AM14" s="645"/>
    </row>
    <row r="15" spans="2:63" ht="12.75" customHeight="1" x14ac:dyDescent="0.2">
      <c r="B15" s="527"/>
      <c r="C15" s="627" t="s">
        <v>32</v>
      </c>
      <c r="D15" s="641" t="s">
        <v>33</v>
      </c>
      <c r="E15" s="497"/>
      <c r="F15" s="500">
        <v>0</v>
      </c>
      <c r="G15" s="499"/>
      <c r="H15" s="311"/>
      <c r="I15" s="312">
        <v>2</v>
      </c>
      <c r="J15" s="313"/>
      <c r="K15" s="512"/>
      <c r="L15" s="510">
        <v>0</v>
      </c>
      <c r="M15" s="518"/>
      <c r="N15" s="497"/>
      <c r="O15" s="498">
        <v>0</v>
      </c>
      <c r="P15" s="499"/>
      <c r="Q15" s="354"/>
      <c r="R15" s="260">
        <v>0</v>
      </c>
      <c r="S15" s="323"/>
      <c r="T15" s="285"/>
      <c r="U15" s="287"/>
      <c r="V15" s="287"/>
      <c r="W15" s="308"/>
      <c r="X15" s="309">
        <v>1</v>
      </c>
      <c r="Y15" s="310"/>
      <c r="Z15" s="259"/>
      <c r="AA15" s="260">
        <v>0</v>
      </c>
      <c r="AB15" s="261"/>
      <c r="AC15" s="259"/>
      <c r="AD15" s="260">
        <v>0</v>
      </c>
      <c r="AE15" s="261"/>
      <c r="AF15" s="314"/>
      <c r="AG15" s="309">
        <v>1</v>
      </c>
      <c r="AH15" s="310"/>
      <c r="AI15" s="631">
        <f t="shared" ref="AI15" si="12">SUM(F15+I15+L15+O15+R15+U15+X15+AA15+AD15+AG15)</f>
        <v>4</v>
      </c>
      <c r="AJ15" s="633">
        <f t="shared" ref="AJ15" si="13">SUM(E16+H16+K16+N16+Q16+T16+W16+Z16+AC16+AF16)</f>
        <v>19</v>
      </c>
      <c r="AK15" s="635" t="s">
        <v>239</v>
      </c>
      <c r="AL15" s="637">
        <f t="shared" ref="AL15" si="14">SUM(G16+J16+M16+P16+S16+V16+Y16+AB16+AE16+AH16)</f>
        <v>30</v>
      </c>
      <c r="AM15" s="644" t="s">
        <v>26</v>
      </c>
    </row>
    <row r="16" spans="2:63" ht="12.75" customHeight="1" x14ac:dyDescent="0.2">
      <c r="B16" s="528">
        <v>6</v>
      </c>
      <c r="C16" s="628"/>
      <c r="D16" s="642"/>
      <c r="E16" s="501">
        <v>1</v>
      </c>
      <c r="F16" s="504"/>
      <c r="G16" s="503">
        <v>4</v>
      </c>
      <c r="H16" s="311">
        <v>4</v>
      </c>
      <c r="I16" s="312"/>
      <c r="J16" s="313">
        <v>0</v>
      </c>
      <c r="K16" s="513">
        <v>2</v>
      </c>
      <c r="L16" s="502"/>
      <c r="M16" s="504">
        <v>4</v>
      </c>
      <c r="N16" s="501">
        <v>1</v>
      </c>
      <c r="O16" s="502"/>
      <c r="P16" s="503">
        <v>4</v>
      </c>
      <c r="Q16" s="355">
        <v>2</v>
      </c>
      <c r="R16" s="277"/>
      <c r="S16" s="324">
        <v>4</v>
      </c>
      <c r="T16" s="285"/>
      <c r="U16" s="287"/>
      <c r="V16" s="287"/>
      <c r="W16" s="535" t="s">
        <v>250</v>
      </c>
      <c r="X16" s="309"/>
      <c r="Y16" s="310">
        <v>3</v>
      </c>
      <c r="Z16" s="276">
        <v>1</v>
      </c>
      <c r="AA16" s="277"/>
      <c r="AB16" s="278">
        <v>4</v>
      </c>
      <c r="AC16" s="276">
        <v>2</v>
      </c>
      <c r="AD16" s="277"/>
      <c r="AE16" s="278">
        <v>4</v>
      </c>
      <c r="AF16" s="314">
        <v>3</v>
      </c>
      <c r="AG16" s="309"/>
      <c r="AH16" s="310">
        <v>3</v>
      </c>
      <c r="AI16" s="632"/>
      <c r="AJ16" s="634"/>
      <c r="AK16" s="636"/>
      <c r="AL16" s="638"/>
      <c r="AM16" s="645"/>
    </row>
    <row r="17" spans="2:39" ht="12.75" customHeight="1" x14ac:dyDescent="0.2">
      <c r="B17" s="527"/>
      <c r="C17" s="627" t="s">
        <v>11</v>
      </c>
      <c r="D17" s="641" t="s">
        <v>25</v>
      </c>
      <c r="E17" s="257"/>
      <c r="F17" s="264">
        <v>1</v>
      </c>
      <c r="G17" s="258"/>
      <c r="H17" s="254"/>
      <c r="I17" s="255">
        <v>2</v>
      </c>
      <c r="J17" s="262"/>
      <c r="K17" s="497"/>
      <c r="L17" s="498">
        <v>0</v>
      </c>
      <c r="M17" s="499"/>
      <c r="N17" s="254"/>
      <c r="O17" s="255">
        <v>2</v>
      </c>
      <c r="P17" s="262"/>
      <c r="Q17" s="254"/>
      <c r="R17" s="255">
        <v>2</v>
      </c>
      <c r="S17" s="262"/>
      <c r="T17" s="316"/>
      <c r="U17" s="265">
        <v>1</v>
      </c>
      <c r="V17" s="265"/>
      <c r="W17" s="302"/>
      <c r="X17" s="303"/>
      <c r="Y17" s="304"/>
      <c r="Z17" s="254"/>
      <c r="AA17" s="255">
        <v>2</v>
      </c>
      <c r="AB17" s="262"/>
      <c r="AC17" s="497"/>
      <c r="AD17" s="498">
        <v>0</v>
      </c>
      <c r="AE17" s="499"/>
      <c r="AF17" s="497"/>
      <c r="AG17" s="498">
        <v>0</v>
      </c>
      <c r="AH17" s="499"/>
      <c r="AI17" s="631">
        <f t="shared" ref="AI17" si="15">SUM(F17+I17+L17+O17+R17+U17+X17+AA17+AD17+AG17)</f>
        <v>10</v>
      </c>
      <c r="AJ17" s="633">
        <f t="shared" ref="AJ17" si="16">SUM(E18+H18+K18+N18+Q18+T18+W18+Z18+AC18+AF18)</f>
        <v>26</v>
      </c>
      <c r="AK17" s="643" t="s">
        <v>239</v>
      </c>
      <c r="AL17" s="637">
        <f t="shared" ref="AL17" si="17">SUM(G18+J18+M18+P18+S18+V18+Y18+AB18+AE18+AH18)</f>
        <v>23</v>
      </c>
      <c r="AM17" s="654">
        <v>6</v>
      </c>
    </row>
    <row r="18" spans="2:39" ht="12.75" customHeight="1" x14ac:dyDescent="0.2">
      <c r="B18" s="528">
        <v>7</v>
      </c>
      <c r="C18" s="628"/>
      <c r="D18" s="642"/>
      <c r="E18" s="298">
        <v>3</v>
      </c>
      <c r="F18" s="281"/>
      <c r="G18" s="275">
        <v>3</v>
      </c>
      <c r="H18" s="271">
        <v>4</v>
      </c>
      <c r="I18" s="272"/>
      <c r="J18" s="279">
        <v>2</v>
      </c>
      <c r="K18" s="501">
        <v>2</v>
      </c>
      <c r="L18" s="502"/>
      <c r="M18" s="503">
        <v>4</v>
      </c>
      <c r="N18" s="271">
        <v>4</v>
      </c>
      <c r="O18" s="272"/>
      <c r="P18" s="279">
        <v>2</v>
      </c>
      <c r="Q18" s="271">
        <v>4</v>
      </c>
      <c r="R18" s="272"/>
      <c r="S18" s="279">
        <v>0</v>
      </c>
      <c r="T18" s="318">
        <v>3</v>
      </c>
      <c r="U18" s="274"/>
      <c r="V18" s="274">
        <v>3</v>
      </c>
      <c r="W18" s="307"/>
      <c r="X18" s="269"/>
      <c r="Y18" s="270"/>
      <c r="Z18" s="271">
        <v>4</v>
      </c>
      <c r="AA18" s="272"/>
      <c r="AB18" s="279">
        <v>1</v>
      </c>
      <c r="AC18" s="501">
        <v>0</v>
      </c>
      <c r="AD18" s="502"/>
      <c r="AE18" s="503">
        <v>4</v>
      </c>
      <c r="AF18" s="501">
        <v>2</v>
      </c>
      <c r="AG18" s="502"/>
      <c r="AH18" s="503">
        <v>4</v>
      </c>
      <c r="AI18" s="632"/>
      <c r="AJ18" s="634"/>
      <c r="AK18" s="643"/>
      <c r="AL18" s="638"/>
      <c r="AM18" s="655"/>
    </row>
    <row r="19" spans="2:39" ht="12.75" customHeight="1" x14ac:dyDescent="0.2">
      <c r="B19" s="527"/>
      <c r="C19" s="627" t="s">
        <v>14</v>
      </c>
      <c r="D19" s="629" t="s">
        <v>28</v>
      </c>
      <c r="E19" s="257"/>
      <c r="F19" s="264">
        <v>1</v>
      </c>
      <c r="G19" s="258"/>
      <c r="H19" s="254"/>
      <c r="I19" s="255">
        <v>2</v>
      </c>
      <c r="J19" s="262"/>
      <c r="K19" s="254"/>
      <c r="L19" s="255">
        <v>2</v>
      </c>
      <c r="M19" s="262"/>
      <c r="N19" s="254"/>
      <c r="O19" s="255">
        <v>2</v>
      </c>
      <c r="P19" s="262"/>
      <c r="Q19" s="254"/>
      <c r="R19" s="256">
        <v>2</v>
      </c>
      <c r="S19" s="262"/>
      <c r="T19" s="254"/>
      <c r="U19" s="255">
        <v>2</v>
      </c>
      <c r="V19" s="262"/>
      <c r="W19" s="497"/>
      <c r="X19" s="498">
        <v>0</v>
      </c>
      <c r="Y19" s="499"/>
      <c r="Z19" s="251"/>
      <c r="AA19" s="303"/>
      <c r="AB19" s="315"/>
      <c r="AC19" s="254"/>
      <c r="AD19" s="255">
        <v>2</v>
      </c>
      <c r="AE19" s="262"/>
      <c r="AF19" s="512"/>
      <c r="AG19" s="510">
        <v>0</v>
      </c>
      <c r="AH19" s="511"/>
      <c r="AI19" s="631">
        <f t="shared" ref="AI19" si="18">SUM(F19+I19+L19+O19+R19+U19+X19+AA19+AD19+AG19)</f>
        <v>13</v>
      </c>
      <c r="AJ19" s="633">
        <f t="shared" ref="AJ19" si="19">SUM(E20+H20+K20+N20+Q20+T20+W20+Z20+AC20+AF20)</f>
        <v>29</v>
      </c>
      <c r="AK19" s="635" t="s">
        <v>239</v>
      </c>
      <c r="AL19" s="637">
        <f t="shared" ref="AL19" si="20">SUM(G20+J20+M20+P20+S20+V20+Y20+AB20+AE20+AH20)</f>
        <v>17</v>
      </c>
      <c r="AM19" s="639">
        <v>2</v>
      </c>
    </row>
    <row r="20" spans="2:39" ht="12.75" customHeight="1" x14ac:dyDescent="0.2">
      <c r="B20" s="528">
        <v>8</v>
      </c>
      <c r="C20" s="628"/>
      <c r="D20" s="630"/>
      <c r="E20" s="298">
        <v>3</v>
      </c>
      <c r="F20" s="281"/>
      <c r="G20" s="275">
        <v>3</v>
      </c>
      <c r="H20" s="271">
        <v>4</v>
      </c>
      <c r="I20" s="272"/>
      <c r="J20" s="279">
        <v>1</v>
      </c>
      <c r="K20" s="271">
        <v>4</v>
      </c>
      <c r="L20" s="272"/>
      <c r="M20" s="279">
        <v>0</v>
      </c>
      <c r="N20" s="271">
        <v>4</v>
      </c>
      <c r="O20" s="272"/>
      <c r="P20" s="279">
        <v>2</v>
      </c>
      <c r="Q20" s="271">
        <v>4</v>
      </c>
      <c r="R20" s="273"/>
      <c r="S20" s="279">
        <v>0</v>
      </c>
      <c r="T20" s="271">
        <v>4</v>
      </c>
      <c r="U20" s="272"/>
      <c r="V20" s="279">
        <v>1</v>
      </c>
      <c r="W20" s="501">
        <v>1</v>
      </c>
      <c r="X20" s="502"/>
      <c r="Y20" s="503">
        <v>4</v>
      </c>
      <c r="Z20" s="268"/>
      <c r="AA20" s="269"/>
      <c r="AB20" s="317"/>
      <c r="AC20" s="271">
        <v>4</v>
      </c>
      <c r="AD20" s="272"/>
      <c r="AE20" s="279">
        <v>2</v>
      </c>
      <c r="AF20" s="513">
        <v>1</v>
      </c>
      <c r="AG20" s="502"/>
      <c r="AH20" s="503">
        <v>4</v>
      </c>
      <c r="AI20" s="632"/>
      <c r="AJ20" s="634"/>
      <c r="AK20" s="636"/>
      <c r="AL20" s="638"/>
      <c r="AM20" s="640"/>
    </row>
    <row r="21" spans="2:39" ht="12.75" customHeight="1" x14ac:dyDescent="0.2">
      <c r="B21" s="529"/>
      <c r="C21" s="627" t="s">
        <v>14</v>
      </c>
      <c r="D21" s="629" t="s">
        <v>18</v>
      </c>
      <c r="E21" s="314"/>
      <c r="F21" s="309">
        <v>1</v>
      </c>
      <c r="G21" s="310"/>
      <c r="H21" s="325"/>
      <c r="I21" s="283">
        <v>2</v>
      </c>
      <c r="J21" s="284"/>
      <c r="K21" s="254"/>
      <c r="L21" s="255">
        <v>2</v>
      </c>
      <c r="M21" s="262"/>
      <c r="N21" s="497"/>
      <c r="O21" s="498">
        <v>0</v>
      </c>
      <c r="P21" s="499"/>
      <c r="Q21" s="257"/>
      <c r="R21" s="264">
        <v>1</v>
      </c>
      <c r="S21" s="258"/>
      <c r="T21" s="254"/>
      <c r="U21" s="255">
        <v>2</v>
      </c>
      <c r="V21" s="262"/>
      <c r="W21" s="254"/>
      <c r="X21" s="255">
        <v>2</v>
      </c>
      <c r="Y21" s="262"/>
      <c r="Z21" s="497"/>
      <c r="AA21" s="498">
        <v>0</v>
      </c>
      <c r="AB21" s="499"/>
      <c r="AC21" s="329"/>
      <c r="AD21" s="330"/>
      <c r="AE21" s="330"/>
      <c r="AF21" s="497"/>
      <c r="AG21" s="498">
        <v>0</v>
      </c>
      <c r="AH21" s="499"/>
      <c r="AI21" s="631">
        <f t="shared" ref="AI21" si="21">SUM(F21+I21+L21+O21+R21+U21+X21+AA21+AD21+AG21)</f>
        <v>10</v>
      </c>
      <c r="AJ21" s="633">
        <f t="shared" ref="AJ21" si="22">SUM(E22+H22+K22+N22+Q22+T22+W22+Z22+AC22+AF22)</f>
        <v>25</v>
      </c>
      <c r="AK21" s="635" t="s">
        <v>239</v>
      </c>
      <c r="AL21" s="637">
        <f t="shared" ref="AL21" si="23">SUM(G22+J22+M22+P22+S22+V22+Y22+AB22+AE22+AH22)</f>
        <v>22</v>
      </c>
      <c r="AM21" s="625">
        <v>4</v>
      </c>
    </row>
    <row r="22" spans="2:39" ht="12.75" customHeight="1" x14ac:dyDescent="0.2">
      <c r="B22" s="528">
        <v>9</v>
      </c>
      <c r="C22" s="628"/>
      <c r="D22" s="630"/>
      <c r="E22" s="332">
        <v>3</v>
      </c>
      <c r="F22" s="281"/>
      <c r="G22" s="275">
        <v>3</v>
      </c>
      <c r="H22" s="326">
        <v>4</v>
      </c>
      <c r="I22" s="272"/>
      <c r="J22" s="279">
        <v>2</v>
      </c>
      <c r="K22" s="271">
        <v>4</v>
      </c>
      <c r="L22" s="272"/>
      <c r="M22" s="279">
        <v>0</v>
      </c>
      <c r="N22" s="501">
        <v>0</v>
      </c>
      <c r="O22" s="502"/>
      <c r="P22" s="503">
        <v>4</v>
      </c>
      <c r="Q22" s="298">
        <v>3</v>
      </c>
      <c r="R22" s="281"/>
      <c r="S22" s="275">
        <v>3</v>
      </c>
      <c r="T22" s="271">
        <v>4</v>
      </c>
      <c r="U22" s="272"/>
      <c r="V22" s="279">
        <v>2</v>
      </c>
      <c r="W22" s="271">
        <v>4</v>
      </c>
      <c r="X22" s="272"/>
      <c r="Y22" s="279">
        <v>0</v>
      </c>
      <c r="Z22" s="501">
        <v>2</v>
      </c>
      <c r="AA22" s="502"/>
      <c r="AB22" s="503">
        <v>4</v>
      </c>
      <c r="AC22" s="329"/>
      <c r="AD22" s="330"/>
      <c r="AE22" s="330"/>
      <c r="AF22" s="501">
        <v>1</v>
      </c>
      <c r="AG22" s="502"/>
      <c r="AH22" s="503">
        <v>4</v>
      </c>
      <c r="AI22" s="632"/>
      <c r="AJ22" s="634"/>
      <c r="AK22" s="636"/>
      <c r="AL22" s="638"/>
      <c r="AM22" s="626"/>
    </row>
    <row r="23" spans="2:39" ht="12.75" customHeight="1" x14ac:dyDescent="0.2">
      <c r="B23" s="527"/>
      <c r="C23" s="627" t="s">
        <v>11</v>
      </c>
      <c r="D23" s="629" t="s">
        <v>273</v>
      </c>
      <c r="E23" s="257"/>
      <c r="F23" s="536">
        <v>1</v>
      </c>
      <c r="G23" s="258"/>
      <c r="H23" s="319"/>
      <c r="I23" s="255">
        <v>2</v>
      </c>
      <c r="J23" s="256"/>
      <c r="K23" s="532"/>
      <c r="L23" s="260">
        <v>0</v>
      </c>
      <c r="M23" s="261"/>
      <c r="N23" s="319"/>
      <c r="O23" s="255">
        <v>2</v>
      </c>
      <c r="P23" s="256"/>
      <c r="Q23" s="254"/>
      <c r="R23" s="255">
        <v>2</v>
      </c>
      <c r="S23" s="262"/>
      <c r="T23" s="263"/>
      <c r="U23" s="264">
        <v>1</v>
      </c>
      <c r="V23" s="265"/>
      <c r="W23" s="288"/>
      <c r="X23" s="283">
        <v>2</v>
      </c>
      <c r="Y23" s="284"/>
      <c r="Z23" s="319"/>
      <c r="AA23" s="255">
        <v>2</v>
      </c>
      <c r="AB23" s="256"/>
      <c r="AC23" s="254"/>
      <c r="AD23" s="255">
        <v>2</v>
      </c>
      <c r="AE23" s="262"/>
      <c r="AF23" s="335"/>
      <c r="AG23" s="252"/>
      <c r="AH23" s="253"/>
      <c r="AI23" s="631">
        <f t="shared" ref="AI23" si="24">SUM(F23+I23+L23+O23+R23+U23+X23+AA23+AD23+AG23)</f>
        <v>14</v>
      </c>
      <c r="AJ23" s="633">
        <f t="shared" ref="AJ23" si="25">SUM(E24+H24+K24+N24+Q24+T24+W24+Z24+AC24+AF24)</f>
        <v>32</v>
      </c>
      <c r="AK23" s="635" t="s">
        <v>239</v>
      </c>
      <c r="AL23" s="637">
        <f t="shared" ref="AL23" si="26">SUM(G24+J24+M24+P24+S24+V24+Y24+AB24+AE24+AH24)</f>
        <v>18</v>
      </c>
      <c r="AM23" s="639">
        <v>1</v>
      </c>
    </row>
    <row r="24" spans="2:39" ht="12.75" customHeight="1" x14ac:dyDescent="0.2">
      <c r="B24" s="528">
        <v>10</v>
      </c>
      <c r="C24" s="628"/>
      <c r="D24" s="630"/>
      <c r="E24" s="537">
        <v>3</v>
      </c>
      <c r="F24" s="274"/>
      <c r="G24" s="275">
        <v>3</v>
      </c>
      <c r="H24" s="320">
        <v>4</v>
      </c>
      <c r="I24" s="272"/>
      <c r="J24" s="273">
        <v>2</v>
      </c>
      <c r="K24" s="299">
        <v>2</v>
      </c>
      <c r="L24" s="277"/>
      <c r="M24" s="278">
        <v>4</v>
      </c>
      <c r="N24" s="320">
        <v>4</v>
      </c>
      <c r="O24" s="272"/>
      <c r="P24" s="273">
        <v>0</v>
      </c>
      <c r="Q24" s="271">
        <v>4</v>
      </c>
      <c r="R24" s="272"/>
      <c r="S24" s="279">
        <v>2</v>
      </c>
      <c r="T24" s="280">
        <v>3</v>
      </c>
      <c r="U24" s="281"/>
      <c r="V24" s="274">
        <v>3</v>
      </c>
      <c r="W24" s="326">
        <v>4</v>
      </c>
      <c r="X24" s="272"/>
      <c r="Y24" s="279">
        <v>2</v>
      </c>
      <c r="Z24" s="320">
        <v>4</v>
      </c>
      <c r="AA24" s="272"/>
      <c r="AB24" s="273">
        <v>1</v>
      </c>
      <c r="AC24" s="271">
        <v>4</v>
      </c>
      <c r="AD24" s="272"/>
      <c r="AE24" s="279">
        <v>1</v>
      </c>
      <c r="AF24" s="307"/>
      <c r="AG24" s="269"/>
      <c r="AH24" s="270"/>
      <c r="AI24" s="632"/>
      <c r="AJ24" s="634"/>
      <c r="AK24" s="636"/>
      <c r="AL24" s="638"/>
      <c r="AM24" s="640"/>
    </row>
    <row r="25" spans="2:39" ht="12.75" customHeight="1" x14ac:dyDescent="0.2"/>
  </sheetData>
  <protectedRanges>
    <protectedRange sqref="B4" name="Diapazons1"/>
    <protectedRange sqref="B1" name="Diapazons1_6_1_1_1_1_1"/>
  </protectedRanges>
  <mergeCells count="85">
    <mergeCell ref="AJ4:AL4"/>
    <mergeCell ref="AM5:AM6"/>
    <mergeCell ref="AM9:AM10"/>
    <mergeCell ref="AM13:AM14"/>
    <mergeCell ref="AM17:AM18"/>
    <mergeCell ref="T4:V4"/>
    <mergeCell ref="W4:Y4"/>
    <mergeCell ref="Z4:AB4"/>
    <mergeCell ref="AC4:AE4"/>
    <mergeCell ref="AF4:AH4"/>
    <mergeCell ref="E4:G4"/>
    <mergeCell ref="H4:J4"/>
    <mergeCell ref="K4:M4"/>
    <mergeCell ref="N4:P4"/>
    <mergeCell ref="Q4:S4"/>
    <mergeCell ref="AL7:AL8"/>
    <mergeCell ref="AM7:AM8"/>
    <mergeCell ref="C5:C6"/>
    <mergeCell ref="D5:D6"/>
    <mergeCell ref="AI5:AI6"/>
    <mergeCell ref="AJ5:AJ6"/>
    <mergeCell ref="AK5:AK6"/>
    <mergeCell ref="AL5:AL6"/>
    <mergeCell ref="C7:C8"/>
    <mergeCell ref="D7:D8"/>
    <mergeCell ref="AI7:AI8"/>
    <mergeCell ref="AJ7:AJ8"/>
    <mergeCell ref="AK7:AK8"/>
    <mergeCell ref="AL11:AL12"/>
    <mergeCell ref="AM11:AM12"/>
    <mergeCell ref="C9:C10"/>
    <mergeCell ref="D9:D10"/>
    <mergeCell ref="AI9:AI10"/>
    <mergeCell ref="AJ9:AJ10"/>
    <mergeCell ref="AK9:AK10"/>
    <mergeCell ref="AL9:AL10"/>
    <mergeCell ref="C11:C12"/>
    <mergeCell ref="D11:D12"/>
    <mergeCell ref="AI11:AI12"/>
    <mergeCell ref="AJ11:AJ12"/>
    <mergeCell ref="AK11:AK12"/>
    <mergeCell ref="AM15:AM16"/>
    <mergeCell ref="C13:C14"/>
    <mergeCell ref="D13:D14"/>
    <mergeCell ref="AI13:AI14"/>
    <mergeCell ref="AJ13:AJ14"/>
    <mergeCell ref="AK13:AK14"/>
    <mergeCell ref="AL13:AL14"/>
    <mergeCell ref="AK17:AK18"/>
    <mergeCell ref="AL17:AL18"/>
    <mergeCell ref="C15:C16"/>
    <mergeCell ref="D15:D16"/>
    <mergeCell ref="AI15:AI16"/>
    <mergeCell ref="AJ15:AJ16"/>
    <mergeCell ref="AK15:AK16"/>
    <mergeCell ref="AL15:AL16"/>
    <mergeCell ref="AL23:AL24"/>
    <mergeCell ref="AM23:AM24"/>
    <mergeCell ref="C21:C22"/>
    <mergeCell ref="D21:D22"/>
    <mergeCell ref="AI21:AI22"/>
    <mergeCell ref="AJ21:AJ22"/>
    <mergeCell ref="AK21:AK22"/>
    <mergeCell ref="AL21:AL22"/>
    <mergeCell ref="C23:C24"/>
    <mergeCell ref="D23:D24"/>
    <mergeCell ref="AI23:AI24"/>
    <mergeCell ref="AJ23:AJ24"/>
    <mergeCell ref="AK23:AK24"/>
    <mergeCell ref="D1:AM2"/>
    <mergeCell ref="AN1:AO1"/>
    <mergeCell ref="AQ1:AR1"/>
    <mergeCell ref="B4:C4"/>
    <mergeCell ref="AM21:AM22"/>
    <mergeCell ref="C19:C20"/>
    <mergeCell ref="D19:D20"/>
    <mergeCell ref="AI19:AI20"/>
    <mergeCell ref="AJ19:AJ20"/>
    <mergeCell ref="AK19:AK20"/>
    <mergeCell ref="AL19:AL20"/>
    <mergeCell ref="AM19:AM20"/>
    <mergeCell ref="C17:C18"/>
    <mergeCell ref="D17:D18"/>
    <mergeCell ref="AI17:AI18"/>
    <mergeCell ref="AJ17:AJ18"/>
  </mergeCells>
  <pageMargins left="0.46" right="0.2" top="0.26" bottom="0.59" header="0.17" footer="0.51181102362204722"/>
  <pageSetup paperSize="9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1"/>
  </sheetPr>
  <dimension ref="A1:BP40"/>
  <sheetViews>
    <sheetView topLeftCell="A16" workbookViewId="0">
      <selection activeCell="C7" sqref="C7"/>
    </sheetView>
  </sheetViews>
  <sheetFormatPr defaultRowHeight="12.75" x14ac:dyDescent="0.2"/>
  <cols>
    <col min="1" max="1" width="3.85546875" style="79" customWidth="1"/>
    <col min="2" max="2" width="19.85546875" style="79" customWidth="1"/>
    <col min="3" max="3" width="12.85546875" style="79" customWidth="1"/>
    <col min="4" max="4" width="5.7109375" style="79" customWidth="1"/>
    <col min="5" max="7" width="5.28515625" style="79" customWidth="1"/>
    <col min="8" max="8" width="6.5703125" style="79" customWidth="1"/>
    <col min="9" max="9" width="5.28515625" style="79" customWidth="1"/>
    <col min="10" max="12" width="3.7109375" style="79" customWidth="1"/>
    <col min="13" max="15" width="5.7109375" style="79" customWidth="1"/>
    <col min="16" max="37" width="3.7109375" style="79" customWidth="1"/>
    <col min="38" max="38" width="2.7109375" style="206" customWidth="1"/>
    <col min="39" max="39" width="5.85546875" style="206" hidden="1" customWidth="1"/>
    <col min="40" max="40" width="2.7109375" style="206" customWidth="1"/>
    <col min="41" max="51" width="4.7109375" style="79" customWidth="1"/>
    <col min="52" max="52" width="2.7109375" style="79" customWidth="1"/>
    <col min="53" max="63" width="4.7109375" style="79" customWidth="1"/>
    <col min="64" max="64" width="6.7109375" style="79" customWidth="1"/>
    <col min="65" max="67" width="7.7109375" style="79" customWidth="1"/>
    <col min="68" max="16384" width="9.140625" style="79"/>
  </cols>
  <sheetData>
    <row r="1" spans="1:68" ht="18.75" customHeight="1" x14ac:dyDescent="0.3">
      <c r="A1" s="620" t="s">
        <v>256</v>
      </c>
      <c r="B1" s="620"/>
      <c r="C1" s="620"/>
      <c r="D1" s="620"/>
      <c r="E1" s="620"/>
      <c r="F1" s="620"/>
      <c r="G1" s="620"/>
      <c r="H1" s="620"/>
      <c r="I1" s="620"/>
      <c r="J1" s="620"/>
      <c r="K1" s="620"/>
      <c r="L1" s="620"/>
      <c r="M1" s="620"/>
      <c r="N1" s="620"/>
      <c r="O1" s="620"/>
      <c r="P1" s="620"/>
      <c r="Q1" s="620"/>
      <c r="R1" s="620"/>
      <c r="S1" s="620"/>
      <c r="T1" s="620"/>
      <c r="U1" s="620"/>
      <c r="V1" s="620"/>
      <c r="W1" s="620"/>
      <c r="X1" s="620"/>
      <c r="Y1" s="620"/>
      <c r="Z1" s="620"/>
      <c r="AA1" s="620"/>
      <c r="AB1" s="620"/>
      <c r="AC1" s="620"/>
      <c r="AD1" s="620"/>
      <c r="AE1" s="620"/>
      <c r="AF1" s="620"/>
      <c r="AG1" s="620"/>
      <c r="AI1" s="80"/>
      <c r="AJ1" s="80"/>
      <c r="AK1" s="80"/>
      <c r="AL1" s="81"/>
      <c r="AM1" s="81"/>
      <c r="AN1" s="81"/>
      <c r="AO1" s="656" t="s">
        <v>191</v>
      </c>
      <c r="AP1" s="657"/>
      <c r="AQ1" s="82">
        <f>SUM(MAX(L5:L20)*2)</f>
        <v>18</v>
      </c>
      <c r="AR1" s="656" t="s">
        <v>192</v>
      </c>
      <c r="AS1" s="657"/>
      <c r="AT1" s="657"/>
      <c r="AU1" s="83">
        <f>SUM(AQ1/100*65)</f>
        <v>11.7</v>
      </c>
      <c r="AV1" s="658" t="s">
        <v>193</v>
      </c>
      <c r="AW1" s="659"/>
      <c r="AX1" s="84">
        <f>MAX(L5:L20)</f>
        <v>9</v>
      </c>
      <c r="AY1" s="85"/>
      <c r="AZ1" s="80"/>
      <c r="BA1" s="80"/>
      <c r="BB1" s="80"/>
      <c r="BC1" s="85"/>
      <c r="BD1" s="85"/>
      <c r="BE1" s="85"/>
      <c r="BF1" s="85"/>
      <c r="BG1" s="85"/>
      <c r="BH1" s="85"/>
      <c r="BI1" s="85"/>
      <c r="BJ1" s="85"/>
      <c r="BK1" s="85"/>
      <c r="BL1" s="85"/>
      <c r="BM1" s="85"/>
      <c r="BN1" s="85"/>
      <c r="BO1" s="85"/>
      <c r="BP1" s="86"/>
    </row>
    <row r="2" spans="1:68" ht="25.5" x14ac:dyDescent="0.35">
      <c r="A2" s="620"/>
      <c r="B2" s="620"/>
      <c r="C2" s="620"/>
      <c r="D2" s="620"/>
      <c r="E2" s="620"/>
      <c r="F2" s="620"/>
      <c r="G2" s="620"/>
      <c r="H2" s="620"/>
      <c r="I2" s="620"/>
      <c r="J2" s="620"/>
      <c r="K2" s="620"/>
      <c r="L2" s="620"/>
      <c r="M2" s="620"/>
      <c r="N2" s="620"/>
      <c r="O2" s="620"/>
      <c r="P2" s="620"/>
      <c r="Q2" s="620"/>
      <c r="R2" s="620"/>
      <c r="S2" s="620"/>
      <c r="T2" s="620"/>
      <c r="U2" s="620"/>
      <c r="V2" s="620"/>
      <c r="W2" s="620"/>
      <c r="X2" s="620"/>
      <c r="Y2" s="620"/>
      <c r="Z2" s="620"/>
      <c r="AA2" s="620"/>
      <c r="AB2" s="620"/>
      <c r="AC2" s="620"/>
      <c r="AD2" s="620"/>
      <c r="AE2" s="620"/>
      <c r="AF2" s="620"/>
      <c r="AG2" s="620"/>
      <c r="AH2" s="87"/>
      <c r="AI2" s="87"/>
      <c r="AJ2" s="87"/>
      <c r="AK2" s="87"/>
      <c r="AL2" s="88"/>
      <c r="AM2" s="88"/>
      <c r="AN2" s="88"/>
      <c r="AO2" s="85"/>
      <c r="AP2" s="85"/>
      <c r="AQ2" s="85"/>
      <c r="AR2" s="85"/>
      <c r="AS2" s="85"/>
      <c r="AT2" s="85"/>
      <c r="AU2" s="85"/>
      <c r="AV2" s="85"/>
      <c r="AW2" s="85"/>
      <c r="AX2" s="85"/>
      <c r="AY2" s="85"/>
      <c r="AZ2" s="80"/>
      <c r="BA2" s="80"/>
      <c r="BB2" s="80"/>
      <c r="BC2" s="85"/>
      <c r="BD2" s="85"/>
      <c r="BE2" s="85"/>
      <c r="BF2" s="85"/>
      <c r="BG2" s="85"/>
      <c r="BH2" s="85"/>
      <c r="BI2" s="85"/>
      <c r="BJ2" s="85"/>
      <c r="BK2" s="85"/>
      <c r="BL2" s="85"/>
      <c r="BM2" s="85"/>
      <c r="BN2" s="85"/>
      <c r="BO2" s="85"/>
      <c r="BP2" s="86"/>
    </row>
    <row r="3" spans="1:68" ht="15.75" x14ac:dyDescent="0.25">
      <c r="A3" s="624" t="s">
        <v>254</v>
      </c>
      <c r="B3" s="624"/>
      <c r="C3" s="89"/>
      <c r="D3" s="660" t="s">
        <v>195</v>
      </c>
      <c r="E3" s="660"/>
      <c r="F3" s="660"/>
      <c r="G3" s="660"/>
      <c r="H3" s="90">
        <f>IF(A23&lt;12,0)+IF(A23=12,0.82)+IF(A23=13,0.83)+IF(A23=14,0.84)+IF(A23=15,0.85)+IF(A23=16,0.86)+IF(A23=17,0.87)+IF(A23=18,0.88)+IF(A23=19,0.89)+IF(A23=20,0.9)+IF(A23=21,0.91)+IF(A23=22,0.92)+IF(A23=23,0.93)+IF(A23=24,0.94)+IF(A23=25,0.95)+IF(A23=26,0.96)+IF(A23=27,0.97)+IF(A23=28,0.98)+IF(A23=29,0.99)+IF(A23=30,1)</f>
        <v>0.86</v>
      </c>
      <c r="I3" s="89"/>
      <c r="J3" s="89"/>
      <c r="K3" s="89"/>
      <c r="L3" s="89"/>
      <c r="M3" s="660" t="s">
        <v>196</v>
      </c>
      <c r="N3" s="660"/>
      <c r="O3" s="660"/>
      <c r="P3" s="660"/>
      <c r="Q3" s="661"/>
      <c r="R3" s="661"/>
      <c r="S3" s="661"/>
      <c r="T3" s="661"/>
      <c r="U3" s="661"/>
      <c r="V3" s="661"/>
      <c r="W3" s="661"/>
      <c r="X3" s="661"/>
      <c r="Y3" s="661"/>
      <c r="Z3" s="661"/>
      <c r="AA3" s="661"/>
      <c r="AB3" s="661"/>
      <c r="AC3" s="661"/>
      <c r="AD3" s="661"/>
      <c r="AE3" s="661"/>
      <c r="AF3" s="661"/>
      <c r="AG3" s="661"/>
      <c r="AH3" s="661"/>
      <c r="AI3" s="661"/>
      <c r="AJ3" s="661"/>
      <c r="AK3" s="661"/>
      <c r="AL3" s="91"/>
      <c r="AM3" s="91"/>
      <c r="AN3" s="91"/>
      <c r="AO3" s="662" t="s">
        <v>197</v>
      </c>
      <c r="AP3" s="662"/>
      <c r="AQ3" s="662"/>
      <c r="AR3" s="662"/>
      <c r="AS3" s="662"/>
      <c r="AT3" s="662"/>
      <c r="AU3" s="662"/>
      <c r="AV3" s="662"/>
      <c r="AW3" s="662"/>
      <c r="AX3" s="662"/>
      <c r="AY3" s="662"/>
      <c r="AZ3" s="80"/>
      <c r="BA3" s="662" t="s">
        <v>198</v>
      </c>
      <c r="BB3" s="662"/>
      <c r="BC3" s="662"/>
      <c r="BD3" s="662"/>
      <c r="BE3" s="662"/>
      <c r="BF3" s="662"/>
      <c r="BG3" s="662"/>
      <c r="BH3" s="662"/>
      <c r="BI3" s="662"/>
      <c r="BJ3" s="662"/>
      <c r="BK3" s="662"/>
      <c r="BL3" s="662"/>
      <c r="BM3" s="662"/>
      <c r="BN3" s="662"/>
      <c r="BO3" s="662"/>
      <c r="BP3" s="86"/>
    </row>
    <row r="4" spans="1:68" ht="24" x14ac:dyDescent="0.2">
      <c r="A4" s="92" t="s">
        <v>199</v>
      </c>
      <c r="B4" s="93" t="s">
        <v>200</v>
      </c>
      <c r="C4" s="94" t="s">
        <v>201</v>
      </c>
      <c r="D4" s="95" t="s">
        <v>202</v>
      </c>
      <c r="E4" s="96" t="s">
        <v>203</v>
      </c>
      <c r="F4" s="97" t="s">
        <v>204</v>
      </c>
      <c r="G4" s="97" t="s">
        <v>205</v>
      </c>
      <c r="H4" s="97" t="s">
        <v>206</v>
      </c>
      <c r="I4" s="97" t="s">
        <v>207</v>
      </c>
      <c r="J4" s="97" t="s">
        <v>208</v>
      </c>
      <c r="K4" s="97" t="s">
        <v>209</v>
      </c>
      <c r="L4" s="97" t="s">
        <v>210</v>
      </c>
      <c r="M4" s="97" t="s">
        <v>211</v>
      </c>
      <c r="N4" s="97" t="s">
        <v>212</v>
      </c>
      <c r="O4" s="98" t="s">
        <v>213</v>
      </c>
      <c r="P4" s="665">
        <v>1</v>
      </c>
      <c r="Q4" s="666"/>
      <c r="R4" s="664">
        <v>2</v>
      </c>
      <c r="S4" s="667"/>
      <c r="T4" s="667">
        <v>3</v>
      </c>
      <c r="U4" s="667"/>
      <c r="V4" s="667">
        <v>4</v>
      </c>
      <c r="W4" s="667"/>
      <c r="X4" s="667">
        <v>5</v>
      </c>
      <c r="Y4" s="667"/>
      <c r="Z4" s="667">
        <v>6</v>
      </c>
      <c r="AA4" s="667"/>
      <c r="AB4" s="667">
        <v>7</v>
      </c>
      <c r="AC4" s="667"/>
      <c r="AD4" s="667">
        <v>8</v>
      </c>
      <c r="AE4" s="667"/>
      <c r="AF4" s="667">
        <v>9</v>
      </c>
      <c r="AG4" s="667"/>
      <c r="AH4" s="663">
        <v>10</v>
      </c>
      <c r="AI4" s="664"/>
      <c r="AJ4" s="663">
        <v>11</v>
      </c>
      <c r="AK4" s="664"/>
      <c r="AL4" s="99"/>
      <c r="AM4" s="99"/>
      <c r="AN4" s="99"/>
      <c r="AO4" s="100">
        <v>1</v>
      </c>
      <c r="AP4" s="100">
        <v>2</v>
      </c>
      <c r="AQ4" s="100">
        <v>3</v>
      </c>
      <c r="AR4" s="100">
        <v>4</v>
      </c>
      <c r="AS4" s="100">
        <v>5</v>
      </c>
      <c r="AT4" s="100">
        <v>6</v>
      </c>
      <c r="AU4" s="100">
        <v>7</v>
      </c>
      <c r="AV4" s="100">
        <v>8</v>
      </c>
      <c r="AW4" s="100">
        <v>9</v>
      </c>
      <c r="AX4" s="100">
        <v>10</v>
      </c>
      <c r="AY4" s="100">
        <v>11</v>
      </c>
      <c r="AZ4" s="101"/>
      <c r="BA4" s="100">
        <v>1</v>
      </c>
      <c r="BB4" s="100">
        <v>2</v>
      </c>
      <c r="BC4" s="100">
        <v>3</v>
      </c>
      <c r="BD4" s="100">
        <v>4</v>
      </c>
      <c r="BE4" s="100">
        <v>5</v>
      </c>
      <c r="BF4" s="100">
        <v>6</v>
      </c>
      <c r="BG4" s="100">
        <v>7</v>
      </c>
      <c r="BH4" s="100">
        <v>8</v>
      </c>
      <c r="BI4" s="100">
        <v>9</v>
      </c>
      <c r="BJ4" s="100">
        <v>10</v>
      </c>
      <c r="BK4" s="100">
        <v>11</v>
      </c>
      <c r="BL4" s="100" t="s">
        <v>214</v>
      </c>
      <c r="BM4" s="102" t="s">
        <v>215</v>
      </c>
      <c r="BN4" s="102" t="s">
        <v>216</v>
      </c>
      <c r="BO4" s="103" t="s">
        <v>217</v>
      </c>
      <c r="BP4" s="86"/>
    </row>
    <row r="5" spans="1:68" ht="15" x14ac:dyDescent="0.2">
      <c r="A5" s="104">
        <v>1</v>
      </c>
      <c r="B5" s="105" t="s">
        <v>22</v>
      </c>
      <c r="C5" s="372" t="s">
        <v>21</v>
      </c>
      <c r="D5" s="106"/>
      <c r="E5" s="107">
        <f>IF(G5=0,0,IF(G5+F5&lt;1000,1000,G5+F5))</f>
        <v>1000</v>
      </c>
      <c r="F5" s="108">
        <f t="shared" ref="F5:F20" si="0">IF(L5=0,0,IF(G5+(IF(I5&gt;-150,(IF(I5&gt;=150,IF(K5&gt;=$AU$1,0,SUM(IF(MAX(P5:AK5)=99,K5-2,K5)-L5*2*(15+50)%)*10),SUM(IF(MAX(P5:AK5)=99,K5-2,K5)-L5*2*(I5/10+50)%)*10)),(IF(I5&lt;-150,IF((IF(MAX(P5:AK5)=99,K5-2,K5)-L5*2*(I5/10+50)%)*10&lt;1,0,(IF(MAX(P5:AK5)=99,K5-2,K5)-L5*2*(I5/10+50)%)*10)))))&lt;1000,0,(IF(I5&gt;-150,(IF(I5&gt;150,IF(K5&gt;=$AU$1,0,SUM(IF(MAX(P5:AK5)=99,K5-2,K5)-L5*2*(15+50)%)*10),SUM(IF(MAX(P5:AK5)=99,K5-2,K5)-L5*2*(I5/10+50)%)*10)),(IF(I5&lt;-150,IF((IF(MAX(P5:AK5)=99,K5-2,K5)-L5*2*(I5/10+50)%)*10&lt;1,0,(IF(MAX(P5:AK5)=99,K5-2,K5)-L5*2*(I5/10+50)%)*10)))))))</f>
        <v>0</v>
      </c>
      <c r="G5" s="109">
        <v>1000</v>
      </c>
      <c r="H5" s="110">
        <f t="shared" ref="H5:H20" si="1">IF(J5=0,0,(IF(IF($A$23&gt;=30,(SUM(31-J5)*$H$3),(SUM(30-J5)*$H$3))&lt;0,0,IF($A$23&gt;=30,(SUM(31-J5)*$H$3),(SUM(30-J5)*$H$3)))))</f>
        <v>20.64</v>
      </c>
      <c r="I5" s="111">
        <f>IF(M5=0,0,G5-M5)</f>
        <v>0</v>
      </c>
      <c r="J5" s="112">
        <v>6</v>
      </c>
      <c r="K5" s="113">
        <v>11</v>
      </c>
      <c r="L5" s="114">
        <v>9</v>
      </c>
      <c r="M5" s="115">
        <f t="shared" ref="M5:M20" si="2">IF(L5=0,0,SUM(AO5:AY5)/L5)</f>
        <v>1000</v>
      </c>
      <c r="N5" s="111">
        <f t="shared" ref="N5:N20" si="3">BL5</f>
        <v>71</v>
      </c>
      <c r="O5" s="116">
        <f t="shared" ref="O5:O20" si="4">BO5</f>
        <v>71</v>
      </c>
      <c r="P5" s="117">
        <v>9</v>
      </c>
      <c r="Q5" s="118">
        <v>2</v>
      </c>
      <c r="R5" s="119">
        <v>16</v>
      </c>
      <c r="S5" s="118">
        <v>1</v>
      </c>
      <c r="T5" s="120">
        <v>13</v>
      </c>
      <c r="U5" s="121">
        <v>0</v>
      </c>
      <c r="V5" s="122">
        <v>11</v>
      </c>
      <c r="W5" s="121">
        <v>1</v>
      </c>
      <c r="X5" s="120">
        <v>6</v>
      </c>
      <c r="Y5" s="121">
        <v>0</v>
      </c>
      <c r="Z5" s="120">
        <v>4</v>
      </c>
      <c r="AA5" s="121">
        <v>2</v>
      </c>
      <c r="AB5" s="120">
        <v>8</v>
      </c>
      <c r="AC5" s="123">
        <v>2</v>
      </c>
      <c r="AD5" s="124">
        <v>2</v>
      </c>
      <c r="AE5" s="125">
        <v>1</v>
      </c>
      <c r="AF5" s="122">
        <v>10</v>
      </c>
      <c r="AG5" s="123">
        <v>2</v>
      </c>
      <c r="AH5" s="122">
        <v>99</v>
      </c>
      <c r="AI5" s="121">
        <v>0</v>
      </c>
      <c r="AJ5" s="120">
        <v>99</v>
      </c>
      <c r="AK5" s="121">
        <v>0</v>
      </c>
      <c r="AL5" s="126"/>
      <c r="AM5" s="127">
        <f>SUM(Q5+S5+U5+W5+Y5+AA5+AC5+AE5+AG5+AI5+AK5)</f>
        <v>11</v>
      </c>
      <c r="AN5" s="126"/>
      <c r="AO5" s="128">
        <f t="shared" ref="AO5:AO20" si="5">IF(B5=0,0,IF(B5="BRIVS",0,(LOOKUP(P5,$A$5:$A$21,$G$5:$G$21))))</f>
        <v>1000</v>
      </c>
      <c r="AP5" s="129">
        <f t="shared" ref="AP5:AP20" si="6">IF(B5=0,0,IF(B5="BRIVS",0,(LOOKUP(R5,$A$5:$A$21,$G$5:$G$21))))</f>
        <v>1000</v>
      </c>
      <c r="AQ5" s="130">
        <f t="shared" ref="AQ5:AQ20" si="7">IF(B5=0,0,IF(B5="BRIVS",0,(LOOKUP(T5,$A$5:$A$21,$G$5:$G$21))))</f>
        <v>1000</v>
      </c>
      <c r="AR5" s="129">
        <f t="shared" ref="AR5:AR20" si="8">IF(B5=0,0,IF(B5="BRIVS",0,(LOOKUP(V5,$A$5:$A$21,$G$5:$G$21))))</f>
        <v>1000</v>
      </c>
      <c r="AS5" s="130">
        <f t="shared" ref="AS5:AS20" si="9">IF(B5=0,0,IF(B5="BRIVS",0,(LOOKUP(X5,$A$5:$A$21,$G$5:$G$21))))</f>
        <v>1000</v>
      </c>
      <c r="AT5" s="130">
        <f t="shared" ref="AT5:AT20" si="10">IF(B5=0,0,IF(B5="BRIVS",0,(LOOKUP(Z5,$A$5:$A$21,$G$5:$G$21))))</f>
        <v>1000</v>
      </c>
      <c r="AU5" s="130">
        <f t="shared" ref="AU5:AU20" si="11">IF(B5=0,0,IF(B5="BRIVS",0,(LOOKUP(AB5,$A$5:$A$21,$G$5:$G$21))))</f>
        <v>1000</v>
      </c>
      <c r="AV5" s="130">
        <f t="shared" ref="AV5:AV20" si="12">IF(B5=0,0,IF(B5="BRIVS",0,(LOOKUP(AD5,$A$5:$A$21,$G$5:$G$21))))</f>
        <v>1000</v>
      </c>
      <c r="AW5" s="129">
        <f t="shared" ref="AW5:AW20" si="13">IF(B5=0,0,IF(B5="BRIVS",0,(LOOKUP(AF5,$A$5:$A$21,$G$5:$G$21))))</f>
        <v>1000</v>
      </c>
      <c r="AX5" s="130">
        <f t="shared" ref="AX5:AX20" si="14">IF(B5=0,0,IF(B5="BRIVS",0,(LOOKUP(AH5,$A$5:$A$21,$G$5:$G$21))))</f>
        <v>0</v>
      </c>
      <c r="AY5" s="131">
        <f t="shared" ref="AY5:AY20" si="15">IF(B5=0,0,IF(B5="BRIVS",0,(LOOKUP(AJ5,$A$5:$A$21,$G$5:$G$21))))</f>
        <v>0</v>
      </c>
      <c r="AZ5" s="80"/>
      <c r="BA5" s="132">
        <f t="shared" ref="BA5:BA20" si="16">IF(P5=99,0,(LOOKUP($P5,$A$5:$A$22,$K$5:$K$22)))</f>
        <v>5</v>
      </c>
      <c r="BB5" s="133">
        <f t="shared" ref="BB5:BB20" si="17">IF(R5=99,0,(LOOKUP($R5,$A$5:$A$22,$K$5:$K$22)))</f>
        <v>10</v>
      </c>
      <c r="BC5" s="133">
        <f t="shared" ref="BC5:BC20" si="18">IF(T5=99,0,(LOOKUP($T5,$A$5:$A$22,$K$5:$K$22)))</f>
        <v>12</v>
      </c>
      <c r="BD5" s="134">
        <f t="shared" ref="BD5:BD20" si="19">IF(V5=99,0,(LOOKUP($V5,$A$5:$A$22,$K$5:$K$22)))</f>
        <v>9</v>
      </c>
      <c r="BE5" s="133">
        <f t="shared" ref="BE5:BE20" si="20">IF(X5=99,0,(LOOKUP($X5,$A$5:$A$22,$K$5:$K$22)))</f>
        <v>11</v>
      </c>
      <c r="BF5" s="133">
        <f t="shared" ref="BF5:BF20" si="21">IF(Z5=99,0,(LOOKUP($Z5,$A$5:$A$22,$K$5:$K$22)))</f>
        <v>0</v>
      </c>
      <c r="BG5" s="133">
        <f t="shared" ref="BG5:BG20" si="22">IF(AB5=99,0,(LOOKUP($AB5,$A$5:$A$22,$K$5:$K$22)))</f>
        <v>4</v>
      </c>
      <c r="BH5" s="133">
        <f t="shared" ref="BH5:BH20" si="23">IF(AD5=99,0,(LOOKUP($AD5,$A$5:$A$22,$K$5:$K$22)))</f>
        <v>11</v>
      </c>
      <c r="BI5" s="133">
        <f t="shared" ref="BI5:BI20" si="24">IF(AF5=99,0,(LOOKUP($AF5,$A$5:$A$22,$K$5:$K$22)))</f>
        <v>9</v>
      </c>
      <c r="BJ5" s="133">
        <f t="shared" ref="BJ5:BJ20" si="25">IF(AH5=99,0,(LOOKUP($AH5,$A$5:$A$22,$K$5:$K$22)))</f>
        <v>0</v>
      </c>
      <c r="BK5" s="133">
        <f t="shared" ref="BK5:BK20" si="26">IF(AJ5=99,0,(LOOKUP($AJ5,$A$5:$A$22,$K$5:$K$22)))</f>
        <v>0</v>
      </c>
      <c r="BL5" s="135">
        <f>SUM(BA5,BB5,BC5,BD5,BE5,BG5,BF5,BH5,BI5,BJ5,BK5)</f>
        <v>71</v>
      </c>
      <c r="BM5" s="129">
        <f>IF($AX$1&gt;7,(IF($AX$1=8,MIN(BA5:BH5),IF($AX$1=9,MIN(BA5:BI5),IF($AX$1=10,MIN(BA5:BJ5),IF($AX$1=11,MIN(BA5:BK5)))))),(IF($AX$1=4,MIN(BA5:BD5),IF($AX$1=5,MIN(BA5:BE5),IF($AX$1=6,MIN(BA5:BF5),IF($AX$1=7,MIN(BA5:BG5)))))))</f>
        <v>0</v>
      </c>
      <c r="BN5" s="129">
        <f>IF($AX$1&gt;7,(IF($AX$1=8,MAX(BA5:BH5),IF($AX$1=9,MAX(BA5:BI5),IF($AX$1=10,MAX(BA5:BJ5),IF($AX$1=11,MAX(BA5:BK5)))))),(IF($AX$1=4,MAX(BA5:BD5),IF($AX$1=5,MAX(BA5:BE5),IF($AX$1=6,MAX(BA5:BF5),IF($AX$1=7,MAX(BA5:BG5)))))))</f>
        <v>12</v>
      </c>
      <c r="BO5" s="136">
        <f>SUM($BL5-$BM5)</f>
        <v>71</v>
      </c>
      <c r="BP5" s="86"/>
    </row>
    <row r="6" spans="1:68" ht="15" x14ac:dyDescent="0.2">
      <c r="A6" s="137">
        <v>2</v>
      </c>
      <c r="B6" s="138" t="s">
        <v>23</v>
      </c>
      <c r="C6" s="372" t="s">
        <v>21</v>
      </c>
      <c r="D6" s="139"/>
      <c r="E6" s="140">
        <f>IF(G6=0,0,IF(G6+F6&lt;1000,1000,G6+F6))</f>
        <v>1000</v>
      </c>
      <c r="F6" s="141">
        <f t="shared" si="0"/>
        <v>0</v>
      </c>
      <c r="G6" s="142">
        <v>1000</v>
      </c>
      <c r="H6" s="143">
        <f t="shared" si="1"/>
        <v>23.22</v>
      </c>
      <c r="I6" s="144">
        <f>IF(M6=0,0,G6-M6)</f>
        <v>0</v>
      </c>
      <c r="J6" s="171">
        <v>3</v>
      </c>
      <c r="K6" s="146">
        <v>11</v>
      </c>
      <c r="L6" s="147">
        <v>9</v>
      </c>
      <c r="M6" s="148">
        <f t="shared" si="2"/>
        <v>1000</v>
      </c>
      <c r="N6" s="376">
        <f t="shared" si="3"/>
        <v>98</v>
      </c>
      <c r="O6" s="149">
        <f t="shared" si="4"/>
        <v>89</v>
      </c>
      <c r="P6" s="150">
        <v>10</v>
      </c>
      <c r="Q6" s="151">
        <v>2</v>
      </c>
      <c r="R6" s="152">
        <v>14</v>
      </c>
      <c r="S6" s="153">
        <v>2</v>
      </c>
      <c r="T6" s="154">
        <v>12</v>
      </c>
      <c r="U6" s="155">
        <v>2</v>
      </c>
      <c r="V6" s="152">
        <v>13</v>
      </c>
      <c r="W6" s="155">
        <v>0</v>
      </c>
      <c r="X6" s="154">
        <v>5</v>
      </c>
      <c r="Y6" s="155">
        <v>1</v>
      </c>
      <c r="Z6" s="154">
        <v>6</v>
      </c>
      <c r="AA6" s="155">
        <v>1</v>
      </c>
      <c r="AB6" s="154">
        <v>11</v>
      </c>
      <c r="AC6" s="153">
        <v>2</v>
      </c>
      <c r="AD6" s="150">
        <v>1</v>
      </c>
      <c r="AE6" s="151">
        <v>1</v>
      </c>
      <c r="AF6" s="156">
        <v>15</v>
      </c>
      <c r="AG6" s="153">
        <v>0</v>
      </c>
      <c r="AH6" s="152">
        <v>99</v>
      </c>
      <c r="AI6" s="155">
        <v>0</v>
      </c>
      <c r="AJ6" s="152">
        <v>99</v>
      </c>
      <c r="AK6" s="155">
        <v>0</v>
      </c>
      <c r="AL6" s="126"/>
      <c r="AM6" s="127">
        <f t="shared" ref="AM6:AM20" si="27">SUM(Q6+S6+U6+W6+Y6+AA6+AC6+AE6+AG6+AI6+AK6)</f>
        <v>11</v>
      </c>
      <c r="AN6" s="126"/>
      <c r="AO6" s="157">
        <f t="shared" si="5"/>
        <v>1000</v>
      </c>
      <c r="AP6" s="158">
        <f t="shared" si="6"/>
        <v>1000</v>
      </c>
      <c r="AQ6" s="159">
        <f t="shared" si="7"/>
        <v>1000</v>
      </c>
      <c r="AR6" s="158">
        <f t="shared" si="8"/>
        <v>1000</v>
      </c>
      <c r="AS6" s="159">
        <f t="shared" si="9"/>
        <v>1000</v>
      </c>
      <c r="AT6" s="159">
        <f t="shared" si="10"/>
        <v>1000</v>
      </c>
      <c r="AU6" s="159">
        <f t="shared" si="11"/>
        <v>1000</v>
      </c>
      <c r="AV6" s="159">
        <f t="shared" si="12"/>
        <v>1000</v>
      </c>
      <c r="AW6" s="158">
        <f t="shared" si="13"/>
        <v>1000</v>
      </c>
      <c r="AX6" s="159">
        <f t="shared" si="14"/>
        <v>0</v>
      </c>
      <c r="AY6" s="160">
        <f t="shared" si="15"/>
        <v>0</v>
      </c>
      <c r="AZ6" s="80"/>
      <c r="BA6" s="161">
        <f t="shared" si="16"/>
        <v>9</v>
      </c>
      <c r="BB6" s="162">
        <f t="shared" si="17"/>
        <v>11</v>
      </c>
      <c r="BC6" s="162">
        <f t="shared" si="18"/>
        <v>15</v>
      </c>
      <c r="BD6" s="163">
        <f t="shared" si="19"/>
        <v>12</v>
      </c>
      <c r="BE6" s="162">
        <f t="shared" si="20"/>
        <v>9</v>
      </c>
      <c r="BF6" s="162">
        <f t="shared" si="21"/>
        <v>11</v>
      </c>
      <c r="BG6" s="162">
        <f t="shared" si="22"/>
        <v>9</v>
      </c>
      <c r="BH6" s="162">
        <f t="shared" si="23"/>
        <v>11</v>
      </c>
      <c r="BI6" s="162">
        <f t="shared" si="24"/>
        <v>11</v>
      </c>
      <c r="BJ6" s="162">
        <f t="shared" si="25"/>
        <v>0</v>
      </c>
      <c r="BK6" s="162">
        <f t="shared" si="26"/>
        <v>0</v>
      </c>
      <c r="BL6" s="164">
        <f>SUM(BA6,BB6,BC6,BD6,BE6,BG6,BF6,BH6,BI6,BJ6,BK6)</f>
        <v>98</v>
      </c>
      <c r="BM6" s="158">
        <f>IF($AX$1&gt;7,(IF($AX$1=8,MIN(BA6:BH6),IF($AX$1=9,MIN(BA6:BI6),IF($AX$1=10,MIN(BA6:BJ6),IF($AX$1=11,MIN(BA6:BK6)))))),(IF($AX$1=4,MIN(BA6:BD6),IF($AX$1=5,MIN(BA6:BE6),IF($AX$1=6,MIN(BA6:BF6),IF($AX$1=7,MIN(BA6:BG6)))))))</f>
        <v>9</v>
      </c>
      <c r="BN6" s="158">
        <f>IF($AX$1&gt;7,(IF($AX$1=8,MAX(BA6:BH6),IF($AX$1=9,MAX(BA6:BI6),IF($AX$1=10,MAX(BA6:BJ6),IF($AX$1=11,MAX(BA6:BK6)))))),(IF($AX$1=4,MAX(BA6:BD6),IF($AX$1=5,MAX(BA6:BE6),IF($AX$1=6,MAX(BA6:BF6),IF($AX$1=7,MAX(BA6:BG6)))))))</f>
        <v>15</v>
      </c>
      <c r="BO6" s="165">
        <f t="shared" ref="BO6:BO20" si="28">SUM($BL6-$BM6)</f>
        <v>89</v>
      </c>
      <c r="BP6" s="86"/>
    </row>
    <row r="7" spans="1:68" ht="15" x14ac:dyDescent="0.2">
      <c r="A7" s="137">
        <v>3</v>
      </c>
      <c r="B7" s="138" t="s">
        <v>39</v>
      </c>
      <c r="C7" s="372" t="s">
        <v>21</v>
      </c>
      <c r="D7" s="139"/>
      <c r="E7" s="166">
        <f t="shared" ref="E7:E20" si="29">IF(G7=0,0,IF(G7+F7&lt;1000,1000,G7+F7))</f>
        <v>1000</v>
      </c>
      <c r="F7" s="141">
        <f t="shared" si="0"/>
        <v>0</v>
      </c>
      <c r="G7" s="142">
        <v>1000</v>
      </c>
      <c r="H7" s="143">
        <f t="shared" si="1"/>
        <v>15.48</v>
      </c>
      <c r="I7" s="144">
        <f t="shared" ref="I7:I20" si="30">IF(M7=0,0,G7-M7)</f>
        <v>0</v>
      </c>
      <c r="J7" s="145">
        <v>12</v>
      </c>
      <c r="K7" s="146">
        <v>9</v>
      </c>
      <c r="L7" s="147">
        <v>9</v>
      </c>
      <c r="M7" s="148">
        <f t="shared" si="2"/>
        <v>1000</v>
      </c>
      <c r="N7" s="144">
        <f t="shared" si="3"/>
        <v>70</v>
      </c>
      <c r="O7" s="149">
        <f t="shared" si="4"/>
        <v>70</v>
      </c>
      <c r="P7" s="150">
        <v>11</v>
      </c>
      <c r="Q7" s="151">
        <v>2</v>
      </c>
      <c r="R7" s="152">
        <v>12</v>
      </c>
      <c r="S7" s="153">
        <v>0</v>
      </c>
      <c r="T7" s="154">
        <v>15</v>
      </c>
      <c r="U7" s="155">
        <v>0</v>
      </c>
      <c r="V7" s="152">
        <v>9</v>
      </c>
      <c r="W7" s="155">
        <v>2</v>
      </c>
      <c r="X7" s="154">
        <v>10</v>
      </c>
      <c r="Y7" s="155">
        <v>1</v>
      </c>
      <c r="Z7" s="154">
        <v>16</v>
      </c>
      <c r="AA7" s="155">
        <v>1</v>
      </c>
      <c r="AB7" s="154">
        <v>7</v>
      </c>
      <c r="AC7" s="153">
        <v>0</v>
      </c>
      <c r="AD7" s="150">
        <v>4</v>
      </c>
      <c r="AE7" s="151">
        <v>2</v>
      </c>
      <c r="AF7" s="156">
        <v>8</v>
      </c>
      <c r="AG7" s="153">
        <v>1</v>
      </c>
      <c r="AH7" s="152">
        <v>99</v>
      </c>
      <c r="AI7" s="155">
        <v>0</v>
      </c>
      <c r="AJ7" s="152">
        <v>99</v>
      </c>
      <c r="AK7" s="155">
        <v>0</v>
      </c>
      <c r="AL7" s="126"/>
      <c r="AM7" s="127">
        <f t="shared" si="27"/>
        <v>9</v>
      </c>
      <c r="AN7" s="126"/>
      <c r="AO7" s="157">
        <f t="shared" si="5"/>
        <v>1000</v>
      </c>
      <c r="AP7" s="158">
        <f t="shared" si="6"/>
        <v>1000</v>
      </c>
      <c r="AQ7" s="159">
        <f t="shared" si="7"/>
        <v>1000</v>
      </c>
      <c r="AR7" s="158">
        <f t="shared" si="8"/>
        <v>1000</v>
      </c>
      <c r="AS7" s="159">
        <f t="shared" si="9"/>
        <v>1000</v>
      </c>
      <c r="AT7" s="159">
        <f t="shared" si="10"/>
        <v>1000</v>
      </c>
      <c r="AU7" s="159">
        <f t="shared" si="11"/>
        <v>1000</v>
      </c>
      <c r="AV7" s="159">
        <f t="shared" si="12"/>
        <v>1000</v>
      </c>
      <c r="AW7" s="158">
        <f t="shared" si="13"/>
        <v>1000</v>
      </c>
      <c r="AX7" s="159">
        <f t="shared" si="14"/>
        <v>0</v>
      </c>
      <c r="AY7" s="160">
        <f t="shared" si="15"/>
        <v>0</v>
      </c>
      <c r="AZ7" s="80"/>
      <c r="BA7" s="161">
        <f t="shared" si="16"/>
        <v>9</v>
      </c>
      <c r="BB7" s="162">
        <f t="shared" si="17"/>
        <v>15</v>
      </c>
      <c r="BC7" s="162">
        <f t="shared" si="18"/>
        <v>11</v>
      </c>
      <c r="BD7" s="163">
        <f t="shared" si="19"/>
        <v>5</v>
      </c>
      <c r="BE7" s="162">
        <f t="shared" si="20"/>
        <v>9</v>
      </c>
      <c r="BF7" s="162">
        <f t="shared" si="21"/>
        <v>10</v>
      </c>
      <c r="BG7" s="162">
        <f t="shared" si="22"/>
        <v>7</v>
      </c>
      <c r="BH7" s="162">
        <f t="shared" si="23"/>
        <v>0</v>
      </c>
      <c r="BI7" s="162">
        <f t="shared" si="24"/>
        <v>4</v>
      </c>
      <c r="BJ7" s="162">
        <f t="shared" si="25"/>
        <v>0</v>
      </c>
      <c r="BK7" s="162">
        <f t="shared" si="26"/>
        <v>0</v>
      </c>
      <c r="BL7" s="164">
        <f t="shared" ref="BL7:BL20" si="31">SUM(BA7,BB7,BC7,BD7,BE7,BG7,BF7,BH7,BI7,BJ7,BK7)</f>
        <v>70</v>
      </c>
      <c r="BM7" s="158">
        <f t="shared" ref="BM7:BM20" si="32">IF($AX$1&gt;7,(IF($AX$1=8,MIN(BA7:BH7),IF($AX$1=9,MIN(BA7:BI7),IF($AX$1=10,MIN(BA7:BJ7),IF($AX$1=11,MIN(BA7:BK7)))))),(IF($AX$1=4,MIN(BA7:BD7),IF($AX$1=5,MIN(BA7:BE7),IF($AX$1=6,MIN(BA7:BF7),IF($AX$1=7,MIN(BA7:BG7)))))))</f>
        <v>0</v>
      </c>
      <c r="BN7" s="158">
        <f t="shared" ref="BN7:BN20" si="33">IF($AX$1&gt;7,(IF($AX$1=8,MAX(BA7:BH7),IF($AX$1=9,MAX(BA7:BI7),IF($AX$1=10,MAX(BA7:BJ7),IF($AX$1=11,MAX(BA7:BK7)))))),(IF($AX$1=4,MAX(BA7:BD7),IF($AX$1=5,MAX(BA7:BE7),IF($AX$1=6,MAX(BA7:BF7),IF($AX$1=7,MAX(BA7:BG7)))))))</f>
        <v>15</v>
      </c>
      <c r="BO7" s="165">
        <f t="shared" si="28"/>
        <v>70</v>
      </c>
      <c r="BP7" s="86"/>
    </row>
    <row r="8" spans="1:68" ht="15" x14ac:dyDescent="0.2">
      <c r="A8" s="137">
        <v>4</v>
      </c>
      <c r="B8" s="138" t="s">
        <v>88</v>
      </c>
      <c r="C8" s="372" t="s">
        <v>21</v>
      </c>
      <c r="D8" s="139"/>
      <c r="E8" s="166">
        <f t="shared" si="29"/>
        <v>1000</v>
      </c>
      <c r="F8" s="141">
        <f t="shared" si="0"/>
        <v>0</v>
      </c>
      <c r="G8" s="142">
        <v>1000</v>
      </c>
      <c r="H8" s="143">
        <f t="shared" si="1"/>
        <v>12.04</v>
      </c>
      <c r="I8" s="144">
        <f t="shared" si="30"/>
        <v>0</v>
      </c>
      <c r="J8" s="145">
        <v>16</v>
      </c>
      <c r="K8" s="146">
        <v>0</v>
      </c>
      <c r="L8" s="147">
        <v>9</v>
      </c>
      <c r="M8" s="148">
        <f t="shared" si="2"/>
        <v>1000</v>
      </c>
      <c r="N8" s="144">
        <f t="shared" si="3"/>
        <v>81</v>
      </c>
      <c r="O8" s="149">
        <f t="shared" si="4"/>
        <v>77</v>
      </c>
      <c r="P8" s="150">
        <v>12</v>
      </c>
      <c r="Q8" s="151">
        <v>0</v>
      </c>
      <c r="R8" s="152">
        <v>11</v>
      </c>
      <c r="S8" s="153">
        <v>0</v>
      </c>
      <c r="T8" s="154">
        <v>8</v>
      </c>
      <c r="U8" s="155">
        <v>0</v>
      </c>
      <c r="V8" s="152">
        <v>7</v>
      </c>
      <c r="W8" s="155">
        <v>0</v>
      </c>
      <c r="X8" s="154">
        <v>9</v>
      </c>
      <c r="Y8" s="155">
        <v>0</v>
      </c>
      <c r="Z8" s="154">
        <v>1</v>
      </c>
      <c r="AA8" s="155">
        <v>0</v>
      </c>
      <c r="AB8" s="154">
        <v>15</v>
      </c>
      <c r="AC8" s="153">
        <v>0</v>
      </c>
      <c r="AD8" s="167">
        <v>3</v>
      </c>
      <c r="AE8" s="151">
        <v>0</v>
      </c>
      <c r="AF8" s="156">
        <v>16</v>
      </c>
      <c r="AG8" s="153">
        <v>0</v>
      </c>
      <c r="AH8" s="152">
        <v>99</v>
      </c>
      <c r="AI8" s="155">
        <v>0</v>
      </c>
      <c r="AJ8" s="152">
        <v>99</v>
      </c>
      <c r="AK8" s="155">
        <v>0</v>
      </c>
      <c r="AL8" s="126"/>
      <c r="AM8" s="127">
        <f t="shared" si="27"/>
        <v>0</v>
      </c>
      <c r="AN8" s="126"/>
      <c r="AO8" s="157">
        <f t="shared" si="5"/>
        <v>1000</v>
      </c>
      <c r="AP8" s="158">
        <f t="shared" si="6"/>
        <v>1000</v>
      </c>
      <c r="AQ8" s="159">
        <f t="shared" si="7"/>
        <v>1000</v>
      </c>
      <c r="AR8" s="158">
        <f t="shared" si="8"/>
        <v>1000</v>
      </c>
      <c r="AS8" s="159">
        <f t="shared" si="9"/>
        <v>1000</v>
      </c>
      <c r="AT8" s="159">
        <f t="shared" si="10"/>
        <v>1000</v>
      </c>
      <c r="AU8" s="159">
        <f t="shared" si="11"/>
        <v>1000</v>
      </c>
      <c r="AV8" s="159">
        <f t="shared" si="12"/>
        <v>1000</v>
      </c>
      <c r="AW8" s="158">
        <f t="shared" si="13"/>
        <v>1000</v>
      </c>
      <c r="AX8" s="159">
        <f t="shared" si="14"/>
        <v>0</v>
      </c>
      <c r="AY8" s="160">
        <f t="shared" si="15"/>
        <v>0</v>
      </c>
      <c r="AZ8" s="80"/>
      <c r="BA8" s="161">
        <f t="shared" si="16"/>
        <v>15</v>
      </c>
      <c r="BB8" s="162">
        <f t="shared" si="17"/>
        <v>9</v>
      </c>
      <c r="BC8" s="162">
        <f t="shared" si="18"/>
        <v>4</v>
      </c>
      <c r="BD8" s="163">
        <f t="shared" si="19"/>
        <v>7</v>
      </c>
      <c r="BE8" s="162">
        <f t="shared" si="20"/>
        <v>5</v>
      </c>
      <c r="BF8" s="162">
        <f t="shared" si="21"/>
        <v>11</v>
      </c>
      <c r="BG8" s="162">
        <f t="shared" si="22"/>
        <v>11</v>
      </c>
      <c r="BH8" s="162">
        <f t="shared" si="23"/>
        <v>9</v>
      </c>
      <c r="BI8" s="162">
        <f t="shared" si="24"/>
        <v>10</v>
      </c>
      <c r="BJ8" s="162">
        <f t="shared" si="25"/>
        <v>0</v>
      </c>
      <c r="BK8" s="162">
        <f t="shared" si="26"/>
        <v>0</v>
      </c>
      <c r="BL8" s="164">
        <f t="shared" si="31"/>
        <v>81</v>
      </c>
      <c r="BM8" s="158">
        <f t="shared" si="32"/>
        <v>4</v>
      </c>
      <c r="BN8" s="158">
        <f t="shared" si="33"/>
        <v>15</v>
      </c>
      <c r="BO8" s="165">
        <f t="shared" si="28"/>
        <v>77</v>
      </c>
      <c r="BP8" s="86"/>
    </row>
    <row r="9" spans="1:68" ht="15" x14ac:dyDescent="0.2">
      <c r="A9" s="137">
        <v>5</v>
      </c>
      <c r="B9" s="138" t="s">
        <v>87</v>
      </c>
      <c r="C9" s="372" t="s">
        <v>21</v>
      </c>
      <c r="D9" s="139"/>
      <c r="E9" s="166">
        <f t="shared" si="29"/>
        <v>1000</v>
      </c>
      <c r="F9" s="141">
        <f t="shared" si="0"/>
        <v>0</v>
      </c>
      <c r="G9" s="142">
        <v>1000</v>
      </c>
      <c r="H9" s="143">
        <f t="shared" si="1"/>
        <v>18.059999999999999</v>
      </c>
      <c r="I9" s="144">
        <f t="shared" si="30"/>
        <v>0</v>
      </c>
      <c r="J9" s="145">
        <v>9</v>
      </c>
      <c r="K9" s="146">
        <v>9</v>
      </c>
      <c r="L9" s="147">
        <v>9</v>
      </c>
      <c r="M9" s="148">
        <f t="shared" si="2"/>
        <v>1000</v>
      </c>
      <c r="N9" s="231">
        <f t="shared" si="3"/>
        <v>90</v>
      </c>
      <c r="O9" s="368">
        <f t="shared" si="4"/>
        <v>86</v>
      </c>
      <c r="P9" s="150">
        <v>13</v>
      </c>
      <c r="Q9" s="151">
        <v>1</v>
      </c>
      <c r="R9" s="152">
        <v>15</v>
      </c>
      <c r="S9" s="153">
        <v>2</v>
      </c>
      <c r="T9" s="154">
        <v>16</v>
      </c>
      <c r="U9" s="155">
        <v>2</v>
      </c>
      <c r="V9" s="152">
        <v>14</v>
      </c>
      <c r="W9" s="155">
        <v>1</v>
      </c>
      <c r="X9" s="154">
        <v>2</v>
      </c>
      <c r="Y9" s="155">
        <v>1</v>
      </c>
      <c r="Z9" s="154">
        <v>12</v>
      </c>
      <c r="AA9" s="155">
        <v>0</v>
      </c>
      <c r="AB9" s="154">
        <v>6</v>
      </c>
      <c r="AC9" s="153">
        <v>0</v>
      </c>
      <c r="AD9" s="150">
        <v>8</v>
      </c>
      <c r="AE9" s="151">
        <v>1</v>
      </c>
      <c r="AF9" s="156">
        <v>9</v>
      </c>
      <c r="AG9" s="153">
        <v>1</v>
      </c>
      <c r="AH9" s="152">
        <v>99</v>
      </c>
      <c r="AI9" s="155">
        <v>0</v>
      </c>
      <c r="AJ9" s="152">
        <v>99</v>
      </c>
      <c r="AK9" s="155">
        <v>0</v>
      </c>
      <c r="AL9" s="126"/>
      <c r="AM9" s="127">
        <f t="shared" si="27"/>
        <v>9</v>
      </c>
      <c r="AN9" s="126"/>
      <c r="AO9" s="157">
        <f t="shared" si="5"/>
        <v>1000</v>
      </c>
      <c r="AP9" s="158">
        <f t="shared" si="6"/>
        <v>1000</v>
      </c>
      <c r="AQ9" s="159">
        <f t="shared" si="7"/>
        <v>1000</v>
      </c>
      <c r="AR9" s="158">
        <f t="shared" si="8"/>
        <v>1000</v>
      </c>
      <c r="AS9" s="159">
        <f t="shared" si="9"/>
        <v>1000</v>
      </c>
      <c r="AT9" s="159">
        <f t="shared" si="10"/>
        <v>1000</v>
      </c>
      <c r="AU9" s="159">
        <f t="shared" si="11"/>
        <v>1000</v>
      </c>
      <c r="AV9" s="159">
        <f t="shared" si="12"/>
        <v>1000</v>
      </c>
      <c r="AW9" s="158">
        <f t="shared" si="13"/>
        <v>1000</v>
      </c>
      <c r="AX9" s="159">
        <f t="shared" si="14"/>
        <v>0</v>
      </c>
      <c r="AY9" s="160">
        <f t="shared" si="15"/>
        <v>0</v>
      </c>
      <c r="AZ9" s="80"/>
      <c r="BA9" s="161">
        <f t="shared" si="16"/>
        <v>12</v>
      </c>
      <c r="BB9" s="162">
        <f t="shared" si="17"/>
        <v>11</v>
      </c>
      <c r="BC9" s="162">
        <f t="shared" si="18"/>
        <v>10</v>
      </c>
      <c r="BD9" s="163">
        <f t="shared" si="19"/>
        <v>11</v>
      </c>
      <c r="BE9" s="162">
        <f t="shared" si="20"/>
        <v>11</v>
      </c>
      <c r="BF9" s="162">
        <f t="shared" si="21"/>
        <v>15</v>
      </c>
      <c r="BG9" s="162">
        <f t="shared" si="22"/>
        <v>11</v>
      </c>
      <c r="BH9" s="162">
        <f t="shared" si="23"/>
        <v>4</v>
      </c>
      <c r="BI9" s="162">
        <f t="shared" si="24"/>
        <v>5</v>
      </c>
      <c r="BJ9" s="162">
        <f t="shared" si="25"/>
        <v>0</v>
      </c>
      <c r="BK9" s="162">
        <f t="shared" si="26"/>
        <v>0</v>
      </c>
      <c r="BL9" s="164">
        <f t="shared" si="31"/>
        <v>90</v>
      </c>
      <c r="BM9" s="158">
        <f t="shared" si="32"/>
        <v>4</v>
      </c>
      <c r="BN9" s="158">
        <f t="shared" si="33"/>
        <v>15</v>
      </c>
      <c r="BO9" s="165">
        <f t="shared" si="28"/>
        <v>86</v>
      </c>
      <c r="BP9" s="86"/>
    </row>
    <row r="10" spans="1:68" ht="15" x14ac:dyDescent="0.2">
      <c r="A10" s="137">
        <v>6</v>
      </c>
      <c r="B10" s="138" t="s">
        <v>78</v>
      </c>
      <c r="C10" s="372" t="s">
        <v>21</v>
      </c>
      <c r="D10" s="139"/>
      <c r="E10" s="166">
        <f t="shared" si="29"/>
        <v>1000</v>
      </c>
      <c r="F10" s="141">
        <f t="shared" si="0"/>
        <v>0</v>
      </c>
      <c r="G10" s="142">
        <v>1000</v>
      </c>
      <c r="H10" s="143">
        <f t="shared" si="1"/>
        <v>21.5</v>
      </c>
      <c r="I10" s="144">
        <f t="shared" si="30"/>
        <v>0</v>
      </c>
      <c r="J10" s="145">
        <v>5</v>
      </c>
      <c r="K10" s="146">
        <v>11</v>
      </c>
      <c r="L10" s="147">
        <v>9</v>
      </c>
      <c r="M10" s="148">
        <f t="shared" si="2"/>
        <v>1000</v>
      </c>
      <c r="N10" s="144">
        <f t="shared" si="3"/>
        <v>89</v>
      </c>
      <c r="O10" s="149">
        <f t="shared" si="4"/>
        <v>85</v>
      </c>
      <c r="P10" s="150">
        <v>14</v>
      </c>
      <c r="Q10" s="151">
        <v>0</v>
      </c>
      <c r="R10" s="152">
        <v>10</v>
      </c>
      <c r="S10" s="153">
        <v>0</v>
      </c>
      <c r="T10" s="154">
        <v>7</v>
      </c>
      <c r="U10" s="155">
        <v>2</v>
      </c>
      <c r="V10" s="152">
        <v>8</v>
      </c>
      <c r="W10" s="155">
        <v>2</v>
      </c>
      <c r="X10" s="154">
        <v>1</v>
      </c>
      <c r="Y10" s="155">
        <v>2</v>
      </c>
      <c r="Z10" s="154">
        <v>2</v>
      </c>
      <c r="AA10" s="155">
        <v>1</v>
      </c>
      <c r="AB10" s="154">
        <v>5</v>
      </c>
      <c r="AC10" s="153">
        <v>2</v>
      </c>
      <c r="AD10" s="167">
        <v>12</v>
      </c>
      <c r="AE10" s="151">
        <v>0</v>
      </c>
      <c r="AF10" s="156">
        <v>13</v>
      </c>
      <c r="AG10" s="153">
        <v>2</v>
      </c>
      <c r="AH10" s="152">
        <v>99</v>
      </c>
      <c r="AI10" s="155">
        <v>0</v>
      </c>
      <c r="AJ10" s="152">
        <v>99</v>
      </c>
      <c r="AK10" s="155">
        <v>0</v>
      </c>
      <c r="AL10" s="126"/>
      <c r="AM10" s="127">
        <f t="shared" si="27"/>
        <v>11</v>
      </c>
      <c r="AN10" s="126"/>
      <c r="AO10" s="157">
        <f t="shared" si="5"/>
        <v>1000</v>
      </c>
      <c r="AP10" s="158">
        <f t="shared" si="6"/>
        <v>1000</v>
      </c>
      <c r="AQ10" s="159">
        <f t="shared" si="7"/>
        <v>1000</v>
      </c>
      <c r="AR10" s="158">
        <f t="shared" si="8"/>
        <v>1000</v>
      </c>
      <c r="AS10" s="159">
        <f t="shared" si="9"/>
        <v>1000</v>
      </c>
      <c r="AT10" s="159">
        <f t="shared" si="10"/>
        <v>1000</v>
      </c>
      <c r="AU10" s="159">
        <f t="shared" si="11"/>
        <v>1000</v>
      </c>
      <c r="AV10" s="159">
        <f t="shared" si="12"/>
        <v>1000</v>
      </c>
      <c r="AW10" s="158">
        <f t="shared" si="13"/>
        <v>1000</v>
      </c>
      <c r="AX10" s="159">
        <f t="shared" si="14"/>
        <v>0</v>
      </c>
      <c r="AY10" s="160">
        <f t="shared" si="15"/>
        <v>0</v>
      </c>
      <c r="AZ10" s="80"/>
      <c r="BA10" s="161">
        <f t="shared" si="16"/>
        <v>11</v>
      </c>
      <c r="BB10" s="162">
        <f t="shared" si="17"/>
        <v>9</v>
      </c>
      <c r="BC10" s="162">
        <f t="shared" si="18"/>
        <v>7</v>
      </c>
      <c r="BD10" s="163">
        <f t="shared" si="19"/>
        <v>4</v>
      </c>
      <c r="BE10" s="162">
        <f t="shared" si="20"/>
        <v>11</v>
      </c>
      <c r="BF10" s="162">
        <f t="shared" si="21"/>
        <v>11</v>
      </c>
      <c r="BG10" s="162">
        <f t="shared" si="22"/>
        <v>9</v>
      </c>
      <c r="BH10" s="162">
        <f t="shared" si="23"/>
        <v>15</v>
      </c>
      <c r="BI10" s="162">
        <f t="shared" si="24"/>
        <v>12</v>
      </c>
      <c r="BJ10" s="162">
        <f t="shared" si="25"/>
        <v>0</v>
      </c>
      <c r="BK10" s="162">
        <f t="shared" si="26"/>
        <v>0</v>
      </c>
      <c r="BL10" s="164">
        <f t="shared" si="31"/>
        <v>89</v>
      </c>
      <c r="BM10" s="158">
        <f t="shared" si="32"/>
        <v>4</v>
      </c>
      <c r="BN10" s="158">
        <f t="shared" si="33"/>
        <v>15</v>
      </c>
      <c r="BO10" s="165">
        <f t="shared" si="28"/>
        <v>85</v>
      </c>
      <c r="BP10" s="86"/>
    </row>
    <row r="11" spans="1:68" ht="15" x14ac:dyDescent="0.2">
      <c r="A11" s="137">
        <v>7</v>
      </c>
      <c r="B11" s="138" t="s">
        <v>27</v>
      </c>
      <c r="C11" s="372" t="s">
        <v>21</v>
      </c>
      <c r="D11" s="139"/>
      <c r="E11" s="166">
        <f t="shared" si="29"/>
        <v>1000</v>
      </c>
      <c r="F11" s="141">
        <f t="shared" si="0"/>
        <v>0</v>
      </c>
      <c r="G11" s="142">
        <v>1000</v>
      </c>
      <c r="H11" s="143">
        <f t="shared" si="1"/>
        <v>14.62</v>
      </c>
      <c r="I11" s="144">
        <f t="shared" si="30"/>
        <v>0</v>
      </c>
      <c r="J11" s="145">
        <v>13</v>
      </c>
      <c r="K11" s="146">
        <v>7</v>
      </c>
      <c r="L11" s="147">
        <v>9</v>
      </c>
      <c r="M11" s="148">
        <f t="shared" si="2"/>
        <v>1000</v>
      </c>
      <c r="N11" s="144">
        <f t="shared" si="3"/>
        <v>76</v>
      </c>
      <c r="O11" s="149">
        <f t="shared" si="4"/>
        <v>76</v>
      </c>
      <c r="P11" s="150">
        <v>15</v>
      </c>
      <c r="Q11" s="151">
        <v>1</v>
      </c>
      <c r="R11" s="152">
        <v>13</v>
      </c>
      <c r="S11" s="153">
        <v>0</v>
      </c>
      <c r="T11" s="154">
        <v>6</v>
      </c>
      <c r="U11" s="155">
        <v>0</v>
      </c>
      <c r="V11" s="152">
        <v>4</v>
      </c>
      <c r="W11" s="155">
        <v>2</v>
      </c>
      <c r="X11" s="154">
        <v>11</v>
      </c>
      <c r="Y11" s="155">
        <v>0</v>
      </c>
      <c r="Z11" s="154">
        <v>8</v>
      </c>
      <c r="AA11" s="155">
        <v>2</v>
      </c>
      <c r="AB11" s="154">
        <v>3</v>
      </c>
      <c r="AC11" s="153">
        <v>2</v>
      </c>
      <c r="AD11" s="169">
        <v>10</v>
      </c>
      <c r="AE11" s="151">
        <v>0</v>
      </c>
      <c r="AF11" s="156">
        <v>14</v>
      </c>
      <c r="AG11" s="153">
        <v>0</v>
      </c>
      <c r="AH11" s="152">
        <v>99</v>
      </c>
      <c r="AI11" s="155">
        <v>0</v>
      </c>
      <c r="AJ11" s="152">
        <v>99</v>
      </c>
      <c r="AK11" s="155">
        <v>0</v>
      </c>
      <c r="AL11" s="126"/>
      <c r="AM11" s="127">
        <f t="shared" si="27"/>
        <v>7</v>
      </c>
      <c r="AN11" s="126"/>
      <c r="AO11" s="157">
        <f t="shared" si="5"/>
        <v>1000</v>
      </c>
      <c r="AP11" s="158">
        <f t="shared" si="6"/>
        <v>1000</v>
      </c>
      <c r="AQ11" s="159">
        <f t="shared" si="7"/>
        <v>1000</v>
      </c>
      <c r="AR11" s="158">
        <f t="shared" si="8"/>
        <v>1000</v>
      </c>
      <c r="AS11" s="159">
        <f t="shared" si="9"/>
        <v>1000</v>
      </c>
      <c r="AT11" s="159">
        <f t="shared" si="10"/>
        <v>1000</v>
      </c>
      <c r="AU11" s="159">
        <f t="shared" si="11"/>
        <v>1000</v>
      </c>
      <c r="AV11" s="159">
        <f t="shared" si="12"/>
        <v>1000</v>
      </c>
      <c r="AW11" s="158">
        <f t="shared" si="13"/>
        <v>1000</v>
      </c>
      <c r="AX11" s="159">
        <f t="shared" si="14"/>
        <v>0</v>
      </c>
      <c r="AY11" s="160">
        <f t="shared" si="15"/>
        <v>0</v>
      </c>
      <c r="AZ11" s="80"/>
      <c r="BA11" s="161">
        <f t="shared" si="16"/>
        <v>11</v>
      </c>
      <c r="BB11" s="162">
        <f t="shared" si="17"/>
        <v>12</v>
      </c>
      <c r="BC11" s="162">
        <f t="shared" si="18"/>
        <v>11</v>
      </c>
      <c r="BD11" s="163">
        <f t="shared" si="19"/>
        <v>0</v>
      </c>
      <c r="BE11" s="162">
        <f t="shared" si="20"/>
        <v>9</v>
      </c>
      <c r="BF11" s="162">
        <f t="shared" si="21"/>
        <v>4</v>
      </c>
      <c r="BG11" s="162">
        <f t="shared" si="22"/>
        <v>9</v>
      </c>
      <c r="BH11" s="162">
        <f t="shared" si="23"/>
        <v>9</v>
      </c>
      <c r="BI11" s="162">
        <f t="shared" si="24"/>
        <v>11</v>
      </c>
      <c r="BJ11" s="162">
        <f t="shared" si="25"/>
        <v>0</v>
      </c>
      <c r="BK11" s="162">
        <f t="shared" si="26"/>
        <v>0</v>
      </c>
      <c r="BL11" s="164">
        <f t="shared" si="31"/>
        <v>76</v>
      </c>
      <c r="BM11" s="158">
        <f t="shared" si="32"/>
        <v>0</v>
      </c>
      <c r="BN11" s="158">
        <f t="shared" si="33"/>
        <v>12</v>
      </c>
      <c r="BO11" s="165">
        <f t="shared" si="28"/>
        <v>76</v>
      </c>
      <c r="BP11" s="86"/>
    </row>
    <row r="12" spans="1:68" ht="15" x14ac:dyDescent="0.2">
      <c r="A12" s="137">
        <v>8</v>
      </c>
      <c r="B12" s="138" t="s">
        <v>33</v>
      </c>
      <c r="C12" s="142" t="s">
        <v>32</v>
      </c>
      <c r="D12" s="170"/>
      <c r="E12" s="166">
        <f t="shared" si="29"/>
        <v>1000</v>
      </c>
      <c r="F12" s="141">
        <f t="shared" si="0"/>
        <v>0</v>
      </c>
      <c r="G12" s="142">
        <v>1000</v>
      </c>
      <c r="H12" s="143">
        <f t="shared" si="1"/>
        <v>12.9</v>
      </c>
      <c r="I12" s="144">
        <f t="shared" si="30"/>
        <v>0</v>
      </c>
      <c r="J12" s="145">
        <v>15</v>
      </c>
      <c r="K12" s="146">
        <v>4</v>
      </c>
      <c r="L12" s="147">
        <v>9</v>
      </c>
      <c r="M12" s="148">
        <f t="shared" si="2"/>
        <v>1000</v>
      </c>
      <c r="N12" s="144">
        <f t="shared" si="3"/>
        <v>73</v>
      </c>
      <c r="O12" s="149">
        <f t="shared" si="4"/>
        <v>73</v>
      </c>
      <c r="P12" s="150">
        <v>16</v>
      </c>
      <c r="Q12" s="151">
        <v>0</v>
      </c>
      <c r="R12" s="152">
        <v>9</v>
      </c>
      <c r="S12" s="153">
        <v>0</v>
      </c>
      <c r="T12" s="154">
        <v>4</v>
      </c>
      <c r="U12" s="155">
        <v>2</v>
      </c>
      <c r="V12" s="152">
        <v>6</v>
      </c>
      <c r="W12" s="155">
        <v>0</v>
      </c>
      <c r="X12" s="154">
        <v>15</v>
      </c>
      <c r="Y12" s="155">
        <v>0</v>
      </c>
      <c r="Z12" s="154">
        <v>7</v>
      </c>
      <c r="AA12" s="155">
        <v>0</v>
      </c>
      <c r="AB12" s="154">
        <v>1</v>
      </c>
      <c r="AC12" s="153">
        <v>0</v>
      </c>
      <c r="AD12" s="169">
        <v>5</v>
      </c>
      <c r="AE12" s="151">
        <v>1</v>
      </c>
      <c r="AF12" s="156">
        <v>3</v>
      </c>
      <c r="AG12" s="153">
        <v>1</v>
      </c>
      <c r="AH12" s="152">
        <v>99</v>
      </c>
      <c r="AI12" s="155">
        <v>0</v>
      </c>
      <c r="AJ12" s="152">
        <v>99</v>
      </c>
      <c r="AK12" s="155">
        <v>0</v>
      </c>
      <c r="AL12" s="126"/>
      <c r="AM12" s="127">
        <f t="shared" si="27"/>
        <v>4</v>
      </c>
      <c r="AN12" s="126"/>
      <c r="AO12" s="157">
        <f t="shared" si="5"/>
        <v>1000</v>
      </c>
      <c r="AP12" s="158">
        <f t="shared" si="6"/>
        <v>1000</v>
      </c>
      <c r="AQ12" s="159">
        <f t="shared" si="7"/>
        <v>1000</v>
      </c>
      <c r="AR12" s="158">
        <f t="shared" si="8"/>
        <v>1000</v>
      </c>
      <c r="AS12" s="159">
        <f t="shared" si="9"/>
        <v>1000</v>
      </c>
      <c r="AT12" s="159">
        <f t="shared" si="10"/>
        <v>1000</v>
      </c>
      <c r="AU12" s="159">
        <f t="shared" si="11"/>
        <v>1000</v>
      </c>
      <c r="AV12" s="159">
        <f t="shared" si="12"/>
        <v>1000</v>
      </c>
      <c r="AW12" s="158">
        <f t="shared" si="13"/>
        <v>1000</v>
      </c>
      <c r="AX12" s="159">
        <f t="shared" si="14"/>
        <v>0</v>
      </c>
      <c r="AY12" s="160">
        <f t="shared" si="15"/>
        <v>0</v>
      </c>
      <c r="AZ12" s="80"/>
      <c r="BA12" s="161">
        <f t="shared" si="16"/>
        <v>10</v>
      </c>
      <c r="BB12" s="162">
        <f t="shared" si="17"/>
        <v>5</v>
      </c>
      <c r="BC12" s="162">
        <f t="shared" si="18"/>
        <v>0</v>
      </c>
      <c r="BD12" s="163">
        <f t="shared" si="19"/>
        <v>11</v>
      </c>
      <c r="BE12" s="162">
        <f t="shared" si="20"/>
        <v>11</v>
      </c>
      <c r="BF12" s="162">
        <f t="shared" si="21"/>
        <v>7</v>
      </c>
      <c r="BG12" s="162">
        <f t="shared" si="22"/>
        <v>11</v>
      </c>
      <c r="BH12" s="162">
        <f t="shared" si="23"/>
        <v>9</v>
      </c>
      <c r="BI12" s="162">
        <f t="shared" si="24"/>
        <v>9</v>
      </c>
      <c r="BJ12" s="162">
        <f t="shared" si="25"/>
        <v>0</v>
      </c>
      <c r="BK12" s="162">
        <f t="shared" si="26"/>
        <v>0</v>
      </c>
      <c r="BL12" s="164">
        <f t="shared" si="31"/>
        <v>73</v>
      </c>
      <c r="BM12" s="158">
        <f t="shared" si="32"/>
        <v>0</v>
      </c>
      <c r="BN12" s="158">
        <f t="shared" si="33"/>
        <v>11</v>
      </c>
      <c r="BO12" s="165">
        <f t="shared" si="28"/>
        <v>73</v>
      </c>
      <c r="BP12" s="86"/>
    </row>
    <row r="13" spans="1:68" ht="15" x14ac:dyDescent="0.2">
      <c r="A13" s="137">
        <v>9</v>
      </c>
      <c r="B13" s="138" t="s">
        <v>241</v>
      </c>
      <c r="C13" s="142" t="s">
        <v>32</v>
      </c>
      <c r="D13" s="170"/>
      <c r="E13" s="166">
        <f t="shared" si="29"/>
        <v>1000</v>
      </c>
      <c r="F13" s="141">
        <f t="shared" si="0"/>
        <v>0</v>
      </c>
      <c r="G13" s="142">
        <v>1000</v>
      </c>
      <c r="H13" s="143">
        <f t="shared" si="1"/>
        <v>13.76</v>
      </c>
      <c r="I13" s="144">
        <f t="shared" si="30"/>
        <v>0</v>
      </c>
      <c r="J13" s="145">
        <v>14</v>
      </c>
      <c r="K13" s="146">
        <v>5</v>
      </c>
      <c r="L13" s="147">
        <v>9</v>
      </c>
      <c r="M13" s="148">
        <f t="shared" si="2"/>
        <v>1000</v>
      </c>
      <c r="N13" s="144">
        <f t="shared" si="3"/>
        <v>72</v>
      </c>
      <c r="O13" s="149">
        <f t="shared" si="4"/>
        <v>72</v>
      </c>
      <c r="P13" s="150">
        <v>1</v>
      </c>
      <c r="Q13" s="151">
        <v>0</v>
      </c>
      <c r="R13" s="152">
        <v>8</v>
      </c>
      <c r="S13" s="153">
        <v>2</v>
      </c>
      <c r="T13" s="154">
        <v>14</v>
      </c>
      <c r="U13" s="155">
        <v>0</v>
      </c>
      <c r="V13" s="152">
        <v>3</v>
      </c>
      <c r="W13" s="155">
        <v>0</v>
      </c>
      <c r="X13" s="154">
        <v>4</v>
      </c>
      <c r="Y13" s="155">
        <v>2</v>
      </c>
      <c r="Z13" s="154">
        <v>10</v>
      </c>
      <c r="AA13" s="155">
        <v>0</v>
      </c>
      <c r="AB13" s="154">
        <v>16</v>
      </c>
      <c r="AC13" s="153">
        <v>0</v>
      </c>
      <c r="AD13" s="169">
        <v>11</v>
      </c>
      <c r="AE13" s="151">
        <v>0</v>
      </c>
      <c r="AF13" s="156">
        <v>5</v>
      </c>
      <c r="AG13" s="153">
        <v>1</v>
      </c>
      <c r="AH13" s="152">
        <v>99</v>
      </c>
      <c r="AI13" s="155">
        <v>0</v>
      </c>
      <c r="AJ13" s="152">
        <v>99</v>
      </c>
      <c r="AK13" s="155">
        <v>0</v>
      </c>
      <c r="AL13" s="126"/>
      <c r="AM13" s="127">
        <f t="shared" si="27"/>
        <v>5</v>
      </c>
      <c r="AN13" s="126"/>
      <c r="AO13" s="157">
        <f t="shared" si="5"/>
        <v>1000</v>
      </c>
      <c r="AP13" s="158">
        <f t="shared" si="6"/>
        <v>1000</v>
      </c>
      <c r="AQ13" s="159">
        <f t="shared" si="7"/>
        <v>1000</v>
      </c>
      <c r="AR13" s="158">
        <f t="shared" si="8"/>
        <v>1000</v>
      </c>
      <c r="AS13" s="159">
        <f t="shared" si="9"/>
        <v>1000</v>
      </c>
      <c r="AT13" s="159">
        <f t="shared" si="10"/>
        <v>1000</v>
      </c>
      <c r="AU13" s="159">
        <f t="shared" si="11"/>
        <v>1000</v>
      </c>
      <c r="AV13" s="159">
        <f t="shared" si="12"/>
        <v>1000</v>
      </c>
      <c r="AW13" s="158">
        <f t="shared" si="13"/>
        <v>1000</v>
      </c>
      <c r="AX13" s="159">
        <f t="shared" si="14"/>
        <v>0</v>
      </c>
      <c r="AY13" s="160">
        <f t="shared" si="15"/>
        <v>0</v>
      </c>
      <c r="AZ13" s="80"/>
      <c r="BA13" s="161">
        <f t="shared" si="16"/>
        <v>11</v>
      </c>
      <c r="BB13" s="162">
        <f t="shared" si="17"/>
        <v>4</v>
      </c>
      <c r="BC13" s="162">
        <f t="shared" si="18"/>
        <v>11</v>
      </c>
      <c r="BD13" s="163">
        <f t="shared" si="19"/>
        <v>9</v>
      </c>
      <c r="BE13" s="162">
        <f t="shared" si="20"/>
        <v>0</v>
      </c>
      <c r="BF13" s="162">
        <f t="shared" si="21"/>
        <v>9</v>
      </c>
      <c r="BG13" s="162">
        <f t="shared" si="22"/>
        <v>10</v>
      </c>
      <c r="BH13" s="162">
        <f t="shared" si="23"/>
        <v>9</v>
      </c>
      <c r="BI13" s="162">
        <f t="shared" si="24"/>
        <v>9</v>
      </c>
      <c r="BJ13" s="162">
        <f t="shared" si="25"/>
        <v>0</v>
      </c>
      <c r="BK13" s="162">
        <f t="shared" si="26"/>
        <v>0</v>
      </c>
      <c r="BL13" s="164">
        <f t="shared" si="31"/>
        <v>72</v>
      </c>
      <c r="BM13" s="158">
        <f t="shared" si="32"/>
        <v>0</v>
      </c>
      <c r="BN13" s="158">
        <f t="shared" si="33"/>
        <v>11</v>
      </c>
      <c r="BO13" s="165">
        <f t="shared" si="28"/>
        <v>72</v>
      </c>
      <c r="BP13" s="86"/>
    </row>
    <row r="14" spans="1:68" ht="15" x14ac:dyDescent="0.2">
      <c r="A14" s="137">
        <v>10</v>
      </c>
      <c r="B14" s="138" t="s">
        <v>226</v>
      </c>
      <c r="C14" s="142" t="s">
        <v>228</v>
      </c>
      <c r="D14" s="170"/>
      <c r="E14" s="166">
        <f t="shared" si="29"/>
        <v>1000</v>
      </c>
      <c r="F14" s="141">
        <f t="shared" si="0"/>
        <v>0</v>
      </c>
      <c r="G14" s="142">
        <v>1000</v>
      </c>
      <c r="H14" s="143">
        <f t="shared" si="1"/>
        <v>17.2</v>
      </c>
      <c r="I14" s="144">
        <f t="shared" si="30"/>
        <v>0</v>
      </c>
      <c r="J14" s="145">
        <v>10</v>
      </c>
      <c r="K14" s="146">
        <v>9</v>
      </c>
      <c r="L14" s="147">
        <v>9</v>
      </c>
      <c r="M14" s="148">
        <f t="shared" si="2"/>
        <v>1000</v>
      </c>
      <c r="N14" s="231">
        <f t="shared" si="3"/>
        <v>90</v>
      </c>
      <c r="O14" s="368">
        <f t="shared" si="4"/>
        <v>85</v>
      </c>
      <c r="P14" s="150">
        <v>2</v>
      </c>
      <c r="Q14" s="151">
        <v>0</v>
      </c>
      <c r="R14" s="152">
        <v>6</v>
      </c>
      <c r="S14" s="153">
        <v>2</v>
      </c>
      <c r="T14" s="154">
        <v>11</v>
      </c>
      <c r="U14" s="155">
        <v>2</v>
      </c>
      <c r="V14" s="152">
        <v>12</v>
      </c>
      <c r="W14" s="155">
        <v>0</v>
      </c>
      <c r="X14" s="154">
        <v>3</v>
      </c>
      <c r="Y14" s="155">
        <v>1</v>
      </c>
      <c r="Z14" s="154">
        <v>9</v>
      </c>
      <c r="AA14" s="155">
        <v>2</v>
      </c>
      <c r="AB14" s="154">
        <v>13</v>
      </c>
      <c r="AC14" s="153">
        <v>0</v>
      </c>
      <c r="AD14" s="150">
        <v>7</v>
      </c>
      <c r="AE14" s="151">
        <v>2</v>
      </c>
      <c r="AF14" s="156">
        <v>1</v>
      </c>
      <c r="AG14" s="153">
        <v>0</v>
      </c>
      <c r="AH14" s="152">
        <v>99</v>
      </c>
      <c r="AI14" s="155">
        <v>0</v>
      </c>
      <c r="AJ14" s="152">
        <v>99</v>
      </c>
      <c r="AK14" s="155">
        <v>0</v>
      </c>
      <c r="AL14" s="126"/>
      <c r="AM14" s="127">
        <f t="shared" si="27"/>
        <v>9</v>
      </c>
      <c r="AN14" s="126"/>
      <c r="AO14" s="157">
        <f t="shared" si="5"/>
        <v>1000</v>
      </c>
      <c r="AP14" s="158">
        <f t="shared" si="6"/>
        <v>1000</v>
      </c>
      <c r="AQ14" s="159">
        <f t="shared" si="7"/>
        <v>1000</v>
      </c>
      <c r="AR14" s="158">
        <f t="shared" si="8"/>
        <v>1000</v>
      </c>
      <c r="AS14" s="159">
        <f t="shared" si="9"/>
        <v>1000</v>
      </c>
      <c r="AT14" s="159">
        <f t="shared" si="10"/>
        <v>1000</v>
      </c>
      <c r="AU14" s="159">
        <f t="shared" si="11"/>
        <v>1000</v>
      </c>
      <c r="AV14" s="159">
        <f t="shared" si="12"/>
        <v>1000</v>
      </c>
      <c r="AW14" s="158">
        <f t="shared" si="13"/>
        <v>1000</v>
      </c>
      <c r="AX14" s="159">
        <f t="shared" si="14"/>
        <v>0</v>
      </c>
      <c r="AY14" s="160">
        <f t="shared" si="15"/>
        <v>0</v>
      </c>
      <c r="AZ14" s="80"/>
      <c r="BA14" s="161">
        <f t="shared" si="16"/>
        <v>11</v>
      </c>
      <c r="BB14" s="162">
        <f t="shared" si="17"/>
        <v>11</v>
      </c>
      <c r="BC14" s="162">
        <f t="shared" si="18"/>
        <v>9</v>
      </c>
      <c r="BD14" s="163">
        <f t="shared" si="19"/>
        <v>15</v>
      </c>
      <c r="BE14" s="162">
        <f t="shared" si="20"/>
        <v>9</v>
      </c>
      <c r="BF14" s="162">
        <f t="shared" si="21"/>
        <v>5</v>
      </c>
      <c r="BG14" s="162">
        <f t="shared" si="22"/>
        <v>12</v>
      </c>
      <c r="BH14" s="162">
        <f t="shared" si="23"/>
        <v>7</v>
      </c>
      <c r="BI14" s="162">
        <f t="shared" si="24"/>
        <v>11</v>
      </c>
      <c r="BJ14" s="162">
        <f t="shared" si="25"/>
        <v>0</v>
      </c>
      <c r="BK14" s="162">
        <f t="shared" si="26"/>
        <v>0</v>
      </c>
      <c r="BL14" s="164">
        <f t="shared" si="31"/>
        <v>90</v>
      </c>
      <c r="BM14" s="158">
        <f t="shared" si="32"/>
        <v>5</v>
      </c>
      <c r="BN14" s="158">
        <f t="shared" si="33"/>
        <v>15</v>
      </c>
      <c r="BO14" s="165">
        <f t="shared" si="28"/>
        <v>85</v>
      </c>
      <c r="BP14" s="86"/>
    </row>
    <row r="15" spans="1:68" ht="15" x14ac:dyDescent="0.2">
      <c r="A15" s="137">
        <v>11</v>
      </c>
      <c r="B15" s="138" t="s">
        <v>255</v>
      </c>
      <c r="C15" s="142" t="s">
        <v>11</v>
      </c>
      <c r="D15" s="170"/>
      <c r="E15" s="166">
        <f t="shared" si="29"/>
        <v>1000</v>
      </c>
      <c r="F15" s="141">
        <f t="shared" si="0"/>
        <v>0</v>
      </c>
      <c r="G15" s="142">
        <v>1000</v>
      </c>
      <c r="H15" s="143">
        <f t="shared" si="1"/>
        <v>16.34</v>
      </c>
      <c r="I15" s="144">
        <f t="shared" si="30"/>
        <v>0</v>
      </c>
      <c r="J15" s="145">
        <v>11</v>
      </c>
      <c r="K15" s="146">
        <v>9</v>
      </c>
      <c r="L15" s="147">
        <v>9</v>
      </c>
      <c r="M15" s="148">
        <f t="shared" si="2"/>
        <v>1000</v>
      </c>
      <c r="N15" s="144">
        <f t="shared" si="3"/>
        <v>78</v>
      </c>
      <c r="O15" s="149">
        <f t="shared" si="4"/>
        <v>78</v>
      </c>
      <c r="P15" s="150">
        <v>3</v>
      </c>
      <c r="Q15" s="151">
        <v>0</v>
      </c>
      <c r="R15" s="152">
        <v>4</v>
      </c>
      <c r="S15" s="153">
        <v>2</v>
      </c>
      <c r="T15" s="154">
        <v>10</v>
      </c>
      <c r="U15" s="155">
        <v>0</v>
      </c>
      <c r="V15" s="152">
        <v>1</v>
      </c>
      <c r="W15" s="155">
        <v>1</v>
      </c>
      <c r="X15" s="154">
        <v>7</v>
      </c>
      <c r="Y15" s="155">
        <v>2</v>
      </c>
      <c r="Z15" s="154">
        <v>15</v>
      </c>
      <c r="AA15" s="155">
        <v>2</v>
      </c>
      <c r="AB15" s="154">
        <v>2</v>
      </c>
      <c r="AC15" s="153">
        <v>0</v>
      </c>
      <c r="AD15" s="167">
        <v>9</v>
      </c>
      <c r="AE15" s="151">
        <v>2</v>
      </c>
      <c r="AF15" s="156">
        <v>12</v>
      </c>
      <c r="AG15" s="153">
        <v>0</v>
      </c>
      <c r="AH15" s="152">
        <v>99</v>
      </c>
      <c r="AI15" s="155">
        <v>0</v>
      </c>
      <c r="AJ15" s="152">
        <v>99</v>
      </c>
      <c r="AK15" s="155">
        <v>0</v>
      </c>
      <c r="AL15" s="126"/>
      <c r="AM15" s="127">
        <f t="shared" si="27"/>
        <v>9</v>
      </c>
      <c r="AN15" s="126"/>
      <c r="AO15" s="157">
        <f t="shared" si="5"/>
        <v>1000</v>
      </c>
      <c r="AP15" s="158">
        <f t="shared" si="6"/>
        <v>1000</v>
      </c>
      <c r="AQ15" s="159">
        <f t="shared" si="7"/>
        <v>1000</v>
      </c>
      <c r="AR15" s="158">
        <f t="shared" si="8"/>
        <v>1000</v>
      </c>
      <c r="AS15" s="159">
        <f t="shared" si="9"/>
        <v>1000</v>
      </c>
      <c r="AT15" s="159">
        <f t="shared" si="10"/>
        <v>1000</v>
      </c>
      <c r="AU15" s="159">
        <f t="shared" si="11"/>
        <v>1000</v>
      </c>
      <c r="AV15" s="159">
        <f t="shared" si="12"/>
        <v>1000</v>
      </c>
      <c r="AW15" s="158">
        <f t="shared" si="13"/>
        <v>1000</v>
      </c>
      <c r="AX15" s="159">
        <f t="shared" si="14"/>
        <v>0</v>
      </c>
      <c r="AY15" s="160">
        <f t="shared" si="15"/>
        <v>0</v>
      </c>
      <c r="AZ15" s="80"/>
      <c r="BA15" s="161">
        <f t="shared" si="16"/>
        <v>9</v>
      </c>
      <c r="BB15" s="162">
        <f t="shared" si="17"/>
        <v>0</v>
      </c>
      <c r="BC15" s="162">
        <f t="shared" si="18"/>
        <v>9</v>
      </c>
      <c r="BD15" s="163">
        <f t="shared" si="19"/>
        <v>11</v>
      </c>
      <c r="BE15" s="162">
        <f t="shared" si="20"/>
        <v>7</v>
      </c>
      <c r="BF15" s="162">
        <f t="shared" si="21"/>
        <v>11</v>
      </c>
      <c r="BG15" s="162">
        <f t="shared" si="22"/>
        <v>11</v>
      </c>
      <c r="BH15" s="162">
        <f t="shared" si="23"/>
        <v>5</v>
      </c>
      <c r="BI15" s="162">
        <f t="shared" si="24"/>
        <v>15</v>
      </c>
      <c r="BJ15" s="162">
        <f t="shared" si="25"/>
        <v>0</v>
      </c>
      <c r="BK15" s="162">
        <f t="shared" si="26"/>
        <v>0</v>
      </c>
      <c r="BL15" s="164">
        <f t="shared" si="31"/>
        <v>78</v>
      </c>
      <c r="BM15" s="158">
        <f t="shared" si="32"/>
        <v>0</v>
      </c>
      <c r="BN15" s="158">
        <f t="shared" si="33"/>
        <v>15</v>
      </c>
      <c r="BO15" s="165">
        <f t="shared" si="28"/>
        <v>78</v>
      </c>
      <c r="BP15" s="86"/>
    </row>
    <row r="16" spans="1:68" ht="15" x14ac:dyDescent="0.2">
      <c r="A16" s="137">
        <v>12</v>
      </c>
      <c r="B16" s="138" t="s">
        <v>4</v>
      </c>
      <c r="C16" s="142" t="s">
        <v>3</v>
      </c>
      <c r="D16" s="170"/>
      <c r="E16" s="166">
        <f t="shared" si="29"/>
        <v>1040</v>
      </c>
      <c r="F16" s="141">
        <f t="shared" si="0"/>
        <v>40</v>
      </c>
      <c r="G16" s="142">
        <v>1000</v>
      </c>
      <c r="H16" s="143">
        <f t="shared" si="1"/>
        <v>24.94</v>
      </c>
      <c r="I16" s="144">
        <f t="shared" si="30"/>
        <v>0</v>
      </c>
      <c r="J16" s="171">
        <v>1</v>
      </c>
      <c r="K16" s="146">
        <v>15</v>
      </c>
      <c r="L16" s="147">
        <v>9</v>
      </c>
      <c r="M16" s="148">
        <f t="shared" si="2"/>
        <v>1000</v>
      </c>
      <c r="N16" s="144">
        <f t="shared" si="3"/>
        <v>81</v>
      </c>
      <c r="O16" s="149">
        <f t="shared" si="4"/>
        <v>81</v>
      </c>
      <c r="P16" s="150">
        <v>4</v>
      </c>
      <c r="Q16" s="151">
        <v>2</v>
      </c>
      <c r="R16" s="152">
        <v>3</v>
      </c>
      <c r="S16" s="153">
        <v>2</v>
      </c>
      <c r="T16" s="154">
        <v>2</v>
      </c>
      <c r="U16" s="155">
        <v>0</v>
      </c>
      <c r="V16" s="152">
        <v>10</v>
      </c>
      <c r="W16" s="155">
        <v>2</v>
      </c>
      <c r="X16" s="154">
        <v>13</v>
      </c>
      <c r="Y16" s="155">
        <v>2</v>
      </c>
      <c r="Z16" s="154">
        <v>5</v>
      </c>
      <c r="AA16" s="155">
        <v>2</v>
      </c>
      <c r="AB16" s="154">
        <v>14</v>
      </c>
      <c r="AC16" s="153">
        <v>1</v>
      </c>
      <c r="AD16" s="150">
        <v>6</v>
      </c>
      <c r="AE16" s="151">
        <v>2</v>
      </c>
      <c r="AF16" s="156">
        <v>11</v>
      </c>
      <c r="AG16" s="153">
        <v>2</v>
      </c>
      <c r="AH16" s="152">
        <v>99</v>
      </c>
      <c r="AI16" s="155">
        <v>0</v>
      </c>
      <c r="AJ16" s="152">
        <v>99</v>
      </c>
      <c r="AK16" s="155">
        <v>0</v>
      </c>
      <c r="AL16" s="126"/>
      <c r="AM16" s="127">
        <f t="shared" si="27"/>
        <v>15</v>
      </c>
      <c r="AN16" s="126"/>
      <c r="AO16" s="157">
        <f t="shared" si="5"/>
        <v>1000</v>
      </c>
      <c r="AP16" s="158">
        <f t="shared" si="6"/>
        <v>1000</v>
      </c>
      <c r="AQ16" s="159">
        <f t="shared" si="7"/>
        <v>1000</v>
      </c>
      <c r="AR16" s="158">
        <f t="shared" si="8"/>
        <v>1000</v>
      </c>
      <c r="AS16" s="159">
        <f t="shared" si="9"/>
        <v>1000</v>
      </c>
      <c r="AT16" s="159">
        <f t="shared" si="10"/>
        <v>1000</v>
      </c>
      <c r="AU16" s="159">
        <f t="shared" si="11"/>
        <v>1000</v>
      </c>
      <c r="AV16" s="159">
        <f t="shared" si="12"/>
        <v>1000</v>
      </c>
      <c r="AW16" s="158">
        <f t="shared" si="13"/>
        <v>1000</v>
      </c>
      <c r="AX16" s="159">
        <f t="shared" si="14"/>
        <v>0</v>
      </c>
      <c r="AY16" s="160">
        <f t="shared" si="15"/>
        <v>0</v>
      </c>
      <c r="AZ16" s="80"/>
      <c r="BA16" s="161">
        <f t="shared" si="16"/>
        <v>0</v>
      </c>
      <c r="BB16" s="162">
        <f t="shared" si="17"/>
        <v>9</v>
      </c>
      <c r="BC16" s="162">
        <f t="shared" si="18"/>
        <v>11</v>
      </c>
      <c r="BD16" s="163">
        <f t="shared" si="19"/>
        <v>9</v>
      </c>
      <c r="BE16" s="162">
        <f t="shared" si="20"/>
        <v>12</v>
      </c>
      <c r="BF16" s="162">
        <f t="shared" si="21"/>
        <v>9</v>
      </c>
      <c r="BG16" s="162">
        <f t="shared" si="22"/>
        <v>11</v>
      </c>
      <c r="BH16" s="162">
        <f t="shared" si="23"/>
        <v>11</v>
      </c>
      <c r="BI16" s="162">
        <f t="shared" si="24"/>
        <v>9</v>
      </c>
      <c r="BJ16" s="162">
        <f t="shared" si="25"/>
        <v>0</v>
      </c>
      <c r="BK16" s="162">
        <f t="shared" si="26"/>
        <v>0</v>
      </c>
      <c r="BL16" s="164">
        <f t="shared" si="31"/>
        <v>81</v>
      </c>
      <c r="BM16" s="158">
        <f t="shared" si="32"/>
        <v>0</v>
      </c>
      <c r="BN16" s="158">
        <f t="shared" si="33"/>
        <v>12</v>
      </c>
      <c r="BO16" s="165">
        <f t="shared" si="28"/>
        <v>81</v>
      </c>
      <c r="BP16" s="86"/>
    </row>
    <row r="17" spans="1:68" ht="15" x14ac:dyDescent="0.2">
      <c r="A17" s="137">
        <v>13</v>
      </c>
      <c r="B17" s="138" t="s">
        <v>19</v>
      </c>
      <c r="C17" s="142" t="s">
        <v>14</v>
      </c>
      <c r="D17" s="139"/>
      <c r="E17" s="166">
        <f t="shared" si="29"/>
        <v>1010</v>
      </c>
      <c r="F17" s="141">
        <f t="shared" si="0"/>
        <v>10</v>
      </c>
      <c r="G17" s="142">
        <v>1000</v>
      </c>
      <c r="H17" s="143">
        <f t="shared" si="1"/>
        <v>24.08</v>
      </c>
      <c r="I17" s="144">
        <f t="shared" si="30"/>
        <v>0</v>
      </c>
      <c r="J17" s="171">
        <v>2</v>
      </c>
      <c r="K17" s="146">
        <v>12</v>
      </c>
      <c r="L17" s="147">
        <v>9</v>
      </c>
      <c r="M17" s="148">
        <f t="shared" si="2"/>
        <v>1000</v>
      </c>
      <c r="N17" s="144">
        <f t="shared" si="3"/>
        <v>94</v>
      </c>
      <c r="O17" s="149">
        <f t="shared" si="4"/>
        <v>87</v>
      </c>
      <c r="P17" s="150">
        <v>5</v>
      </c>
      <c r="Q17" s="151">
        <v>1</v>
      </c>
      <c r="R17" s="152">
        <v>7</v>
      </c>
      <c r="S17" s="153">
        <v>2</v>
      </c>
      <c r="T17" s="154">
        <v>1</v>
      </c>
      <c r="U17" s="155">
        <v>2</v>
      </c>
      <c r="V17" s="152">
        <v>2</v>
      </c>
      <c r="W17" s="155">
        <v>2</v>
      </c>
      <c r="X17" s="154">
        <v>12</v>
      </c>
      <c r="Y17" s="155">
        <v>0</v>
      </c>
      <c r="Z17" s="154">
        <v>14</v>
      </c>
      <c r="AA17" s="155">
        <v>1</v>
      </c>
      <c r="AB17" s="154">
        <v>10</v>
      </c>
      <c r="AC17" s="153">
        <v>2</v>
      </c>
      <c r="AD17" s="150">
        <v>16</v>
      </c>
      <c r="AE17" s="151">
        <v>2</v>
      </c>
      <c r="AF17" s="156">
        <v>6</v>
      </c>
      <c r="AG17" s="153">
        <v>0</v>
      </c>
      <c r="AH17" s="152">
        <v>99</v>
      </c>
      <c r="AI17" s="155">
        <v>0</v>
      </c>
      <c r="AJ17" s="152">
        <v>99</v>
      </c>
      <c r="AK17" s="155">
        <v>0</v>
      </c>
      <c r="AL17" s="126"/>
      <c r="AM17" s="127">
        <f t="shared" si="27"/>
        <v>12</v>
      </c>
      <c r="AN17" s="126"/>
      <c r="AO17" s="157">
        <f t="shared" si="5"/>
        <v>1000</v>
      </c>
      <c r="AP17" s="158">
        <f t="shared" si="6"/>
        <v>1000</v>
      </c>
      <c r="AQ17" s="159">
        <f t="shared" si="7"/>
        <v>1000</v>
      </c>
      <c r="AR17" s="158">
        <f t="shared" si="8"/>
        <v>1000</v>
      </c>
      <c r="AS17" s="159">
        <f t="shared" si="9"/>
        <v>1000</v>
      </c>
      <c r="AT17" s="159">
        <f t="shared" si="10"/>
        <v>1000</v>
      </c>
      <c r="AU17" s="159">
        <f t="shared" si="11"/>
        <v>1000</v>
      </c>
      <c r="AV17" s="159">
        <f t="shared" si="12"/>
        <v>1000</v>
      </c>
      <c r="AW17" s="158">
        <f t="shared" si="13"/>
        <v>1000</v>
      </c>
      <c r="AX17" s="159">
        <f t="shared" si="14"/>
        <v>0</v>
      </c>
      <c r="AY17" s="160">
        <f t="shared" si="15"/>
        <v>0</v>
      </c>
      <c r="AZ17" s="80"/>
      <c r="BA17" s="161">
        <f t="shared" si="16"/>
        <v>9</v>
      </c>
      <c r="BB17" s="162">
        <f t="shared" si="17"/>
        <v>7</v>
      </c>
      <c r="BC17" s="162">
        <f t="shared" si="18"/>
        <v>11</v>
      </c>
      <c r="BD17" s="163">
        <f t="shared" si="19"/>
        <v>11</v>
      </c>
      <c r="BE17" s="162">
        <f t="shared" si="20"/>
        <v>15</v>
      </c>
      <c r="BF17" s="162">
        <f t="shared" si="21"/>
        <v>11</v>
      </c>
      <c r="BG17" s="162">
        <f t="shared" si="22"/>
        <v>9</v>
      </c>
      <c r="BH17" s="162">
        <f t="shared" si="23"/>
        <v>10</v>
      </c>
      <c r="BI17" s="162">
        <f t="shared" si="24"/>
        <v>11</v>
      </c>
      <c r="BJ17" s="162">
        <f t="shared" si="25"/>
        <v>0</v>
      </c>
      <c r="BK17" s="162">
        <f t="shared" si="26"/>
        <v>0</v>
      </c>
      <c r="BL17" s="164">
        <f t="shared" si="31"/>
        <v>94</v>
      </c>
      <c r="BM17" s="158">
        <f t="shared" si="32"/>
        <v>7</v>
      </c>
      <c r="BN17" s="158">
        <f t="shared" si="33"/>
        <v>15</v>
      </c>
      <c r="BO17" s="165">
        <f t="shared" si="28"/>
        <v>87</v>
      </c>
      <c r="BP17" s="86"/>
    </row>
    <row r="18" spans="1:68" ht="15" x14ac:dyDescent="0.2">
      <c r="A18" s="137">
        <v>14</v>
      </c>
      <c r="B18" s="138" t="s">
        <v>18</v>
      </c>
      <c r="C18" s="142" t="s">
        <v>14</v>
      </c>
      <c r="D18" s="139"/>
      <c r="E18" s="166">
        <f t="shared" si="29"/>
        <v>1000</v>
      </c>
      <c r="F18" s="141">
        <f t="shared" si="0"/>
        <v>0</v>
      </c>
      <c r="G18" s="142">
        <v>1000</v>
      </c>
      <c r="H18" s="143">
        <f t="shared" si="1"/>
        <v>22.36</v>
      </c>
      <c r="I18" s="144">
        <f t="shared" si="30"/>
        <v>0</v>
      </c>
      <c r="J18" s="145">
        <v>4</v>
      </c>
      <c r="K18" s="146">
        <v>11</v>
      </c>
      <c r="L18" s="147">
        <v>9</v>
      </c>
      <c r="M18" s="148">
        <f t="shared" si="2"/>
        <v>1000</v>
      </c>
      <c r="N18" s="144">
        <f t="shared" si="3"/>
        <v>91</v>
      </c>
      <c r="O18" s="149">
        <f t="shared" si="4"/>
        <v>86</v>
      </c>
      <c r="P18" s="150">
        <v>6</v>
      </c>
      <c r="Q18" s="151">
        <v>2</v>
      </c>
      <c r="R18" s="152">
        <v>2</v>
      </c>
      <c r="S18" s="153">
        <v>0</v>
      </c>
      <c r="T18" s="154">
        <v>9</v>
      </c>
      <c r="U18" s="155">
        <v>2</v>
      </c>
      <c r="V18" s="152">
        <v>5</v>
      </c>
      <c r="W18" s="155">
        <v>1</v>
      </c>
      <c r="X18" s="154">
        <v>16</v>
      </c>
      <c r="Y18" s="155">
        <v>2</v>
      </c>
      <c r="Z18" s="154">
        <v>13</v>
      </c>
      <c r="AA18" s="155">
        <v>1</v>
      </c>
      <c r="AB18" s="154">
        <v>12</v>
      </c>
      <c r="AC18" s="153">
        <v>1</v>
      </c>
      <c r="AD18" s="150">
        <v>15</v>
      </c>
      <c r="AE18" s="151">
        <v>0</v>
      </c>
      <c r="AF18" s="156">
        <v>7</v>
      </c>
      <c r="AG18" s="153">
        <v>2</v>
      </c>
      <c r="AH18" s="152">
        <v>99</v>
      </c>
      <c r="AI18" s="155">
        <v>0</v>
      </c>
      <c r="AJ18" s="152">
        <v>99</v>
      </c>
      <c r="AK18" s="155">
        <v>0</v>
      </c>
      <c r="AL18" s="126"/>
      <c r="AM18" s="127">
        <f t="shared" si="27"/>
        <v>11</v>
      </c>
      <c r="AN18" s="126"/>
      <c r="AO18" s="157">
        <f t="shared" si="5"/>
        <v>1000</v>
      </c>
      <c r="AP18" s="158">
        <f t="shared" si="6"/>
        <v>1000</v>
      </c>
      <c r="AQ18" s="159">
        <f t="shared" si="7"/>
        <v>1000</v>
      </c>
      <c r="AR18" s="158">
        <f t="shared" si="8"/>
        <v>1000</v>
      </c>
      <c r="AS18" s="159">
        <f t="shared" si="9"/>
        <v>1000</v>
      </c>
      <c r="AT18" s="159">
        <f t="shared" si="10"/>
        <v>1000</v>
      </c>
      <c r="AU18" s="159">
        <f t="shared" si="11"/>
        <v>1000</v>
      </c>
      <c r="AV18" s="159">
        <f t="shared" si="12"/>
        <v>1000</v>
      </c>
      <c r="AW18" s="158">
        <f t="shared" si="13"/>
        <v>1000</v>
      </c>
      <c r="AX18" s="159">
        <f t="shared" si="14"/>
        <v>0</v>
      </c>
      <c r="AY18" s="160">
        <f t="shared" si="15"/>
        <v>0</v>
      </c>
      <c r="AZ18" s="80"/>
      <c r="BA18" s="161">
        <f t="shared" si="16"/>
        <v>11</v>
      </c>
      <c r="BB18" s="162">
        <f t="shared" si="17"/>
        <v>11</v>
      </c>
      <c r="BC18" s="162">
        <f t="shared" si="18"/>
        <v>5</v>
      </c>
      <c r="BD18" s="163">
        <f t="shared" si="19"/>
        <v>9</v>
      </c>
      <c r="BE18" s="162">
        <f t="shared" si="20"/>
        <v>10</v>
      </c>
      <c r="BF18" s="162">
        <f t="shared" si="21"/>
        <v>12</v>
      </c>
      <c r="BG18" s="162">
        <f t="shared" si="22"/>
        <v>15</v>
      </c>
      <c r="BH18" s="162">
        <f t="shared" si="23"/>
        <v>11</v>
      </c>
      <c r="BI18" s="162">
        <f t="shared" si="24"/>
        <v>7</v>
      </c>
      <c r="BJ18" s="162">
        <f t="shared" si="25"/>
        <v>0</v>
      </c>
      <c r="BK18" s="162">
        <f t="shared" si="26"/>
        <v>0</v>
      </c>
      <c r="BL18" s="164">
        <f t="shared" si="31"/>
        <v>91</v>
      </c>
      <c r="BM18" s="158">
        <f t="shared" si="32"/>
        <v>5</v>
      </c>
      <c r="BN18" s="158">
        <f t="shared" si="33"/>
        <v>15</v>
      </c>
      <c r="BO18" s="165">
        <f t="shared" si="28"/>
        <v>86</v>
      </c>
      <c r="BP18" s="86"/>
    </row>
    <row r="19" spans="1:68" ht="15" x14ac:dyDescent="0.2">
      <c r="A19" s="137">
        <v>15</v>
      </c>
      <c r="B19" s="138" t="s">
        <v>36</v>
      </c>
      <c r="C19" s="373" t="s">
        <v>35</v>
      </c>
      <c r="D19" s="139"/>
      <c r="E19" s="166">
        <f t="shared" si="29"/>
        <v>1000</v>
      </c>
      <c r="F19" s="141">
        <f t="shared" si="0"/>
        <v>0</v>
      </c>
      <c r="G19" s="142">
        <v>1000</v>
      </c>
      <c r="H19" s="143">
        <f t="shared" si="1"/>
        <v>19.78</v>
      </c>
      <c r="I19" s="144">
        <f t="shared" si="30"/>
        <v>0</v>
      </c>
      <c r="J19" s="145">
        <v>7</v>
      </c>
      <c r="K19" s="146">
        <v>11</v>
      </c>
      <c r="L19" s="147">
        <v>9</v>
      </c>
      <c r="M19" s="148">
        <f t="shared" si="2"/>
        <v>1000</v>
      </c>
      <c r="N19" s="144">
        <f t="shared" si="3"/>
        <v>70</v>
      </c>
      <c r="O19" s="149">
        <f t="shared" si="4"/>
        <v>70</v>
      </c>
      <c r="P19" s="150">
        <v>7</v>
      </c>
      <c r="Q19" s="151">
        <v>1</v>
      </c>
      <c r="R19" s="152">
        <v>5</v>
      </c>
      <c r="S19" s="153">
        <v>0</v>
      </c>
      <c r="T19" s="154">
        <v>3</v>
      </c>
      <c r="U19" s="155">
        <v>2</v>
      </c>
      <c r="V19" s="152">
        <v>16</v>
      </c>
      <c r="W19" s="155">
        <v>0</v>
      </c>
      <c r="X19" s="154">
        <v>8</v>
      </c>
      <c r="Y19" s="155">
        <v>2</v>
      </c>
      <c r="Z19" s="154">
        <v>11</v>
      </c>
      <c r="AA19" s="155">
        <v>0</v>
      </c>
      <c r="AB19" s="154">
        <v>4</v>
      </c>
      <c r="AC19" s="153">
        <v>2</v>
      </c>
      <c r="AD19" s="150">
        <v>14</v>
      </c>
      <c r="AE19" s="151">
        <v>2</v>
      </c>
      <c r="AF19" s="156">
        <v>2</v>
      </c>
      <c r="AG19" s="153">
        <v>2</v>
      </c>
      <c r="AH19" s="152">
        <v>99</v>
      </c>
      <c r="AI19" s="155">
        <v>0</v>
      </c>
      <c r="AJ19" s="152">
        <v>99</v>
      </c>
      <c r="AK19" s="155">
        <v>0</v>
      </c>
      <c r="AL19" s="126"/>
      <c r="AM19" s="127">
        <f t="shared" si="27"/>
        <v>11</v>
      </c>
      <c r="AN19" s="126"/>
      <c r="AO19" s="157">
        <f t="shared" si="5"/>
        <v>1000</v>
      </c>
      <c r="AP19" s="158">
        <f t="shared" si="6"/>
        <v>1000</v>
      </c>
      <c r="AQ19" s="159">
        <f t="shared" si="7"/>
        <v>1000</v>
      </c>
      <c r="AR19" s="158">
        <f t="shared" si="8"/>
        <v>1000</v>
      </c>
      <c r="AS19" s="159">
        <f t="shared" si="9"/>
        <v>1000</v>
      </c>
      <c r="AT19" s="159">
        <f t="shared" si="10"/>
        <v>1000</v>
      </c>
      <c r="AU19" s="159">
        <f t="shared" si="11"/>
        <v>1000</v>
      </c>
      <c r="AV19" s="159">
        <f t="shared" si="12"/>
        <v>1000</v>
      </c>
      <c r="AW19" s="158">
        <f t="shared" si="13"/>
        <v>1000</v>
      </c>
      <c r="AX19" s="159">
        <f t="shared" si="14"/>
        <v>0</v>
      </c>
      <c r="AY19" s="160">
        <f t="shared" si="15"/>
        <v>0</v>
      </c>
      <c r="AZ19" s="80"/>
      <c r="BA19" s="161">
        <f t="shared" si="16"/>
        <v>7</v>
      </c>
      <c r="BB19" s="162">
        <f t="shared" si="17"/>
        <v>9</v>
      </c>
      <c r="BC19" s="162">
        <f t="shared" si="18"/>
        <v>9</v>
      </c>
      <c r="BD19" s="163">
        <f t="shared" si="19"/>
        <v>10</v>
      </c>
      <c r="BE19" s="162">
        <f t="shared" si="20"/>
        <v>4</v>
      </c>
      <c r="BF19" s="162">
        <f t="shared" si="21"/>
        <v>9</v>
      </c>
      <c r="BG19" s="162">
        <f t="shared" si="22"/>
        <v>0</v>
      </c>
      <c r="BH19" s="162">
        <f t="shared" si="23"/>
        <v>11</v>
      </c>
      <c r="BI19" s="162">
        <f t="shared" si="24"/>
        <v>11</v>
      </c>
      <c r="BJ19" s="162">
        <f t="shared" si="25"/>
        <v>0</v>
      </c>
      <c r="BK19" s="162">
        <f t="shared" si="26"/>
        <v>0</v>
      </c>
      <c r="BL19" s="164">
        <f t="shared" si="31"/>
        <v>70</v>
      </c>
      <c r="BM19" s="158">
        <f t="shared" si="32"/>
        <v>0</v>
      </c>
      <c r="BN19" s="158">
        <f t="shared" si="33"/>
        <v>11</v>
      </c>
      <c r="BO19" s="165">
        <f t="shared" si="28"/>
        <v>70</v>
      </c>
      <c r="BP19" s="86"/>
    </row>
    <row r="20" spans="1:68" ht="15" x14ac:dyDescent="0.2">
      <c r="A20" s="137">
        <v>16</v>
      </c>
      <c r="B20" s="138" t="s">
        <v>251</v>
      </c>
      <c r="C20" s="142" t="s">
        <v>37</v>
      </c>
      <c r="D20" s="139"/>
      <c r="E20" s="166">
        <f t="shared" si="29"/>
        <v>1000</v>
      </c>
      <c r="F20" s="141">
        <f t="shared" si="0"/>
        <v>0</v>
      </c>
      <c r="G20" s="142">
        <v>1000</v>
      </c>
      <c r="H20" s="143">
        <f t="shared" si="1"/>
        <v>18.919999999999998</v>
      </c>
      <c r="I20" s="144">
        <f t="shared" si="30"/>
        <v>0</v>
      </c>
      <c r="J20" s="145">
        <v>8</v>
      </c>
      <c r="K20" s="146">
        <v>10</v>
      </c>
      <c r="L20" s="147">
        <v>9</v>
      </c>
      <c r="M20" s="148">
        <f t="shared" si="2"/>
        <v>1000</v>
      </c>
      <c r="N20" s="144">
        <f t="shared" si="3"/>
        <v>72</v>
      </c>
      <c r="O20" s="149">
        <f t="shared" si="4"/>
        <v>72</v>
      </c>
      <c r="P20" s="150">
        <v>8</v>
      </c>
      <c r="Q20" s="151">
        <v>2</v>
      </c>
      <c r="R20" s="152">
        <v>1</v>
      </c>
      <c r="S20" s="153">
        <v>1</v>
      </c>
      <c r="T20" s="154">
        <v>5</v>
      </c>
      <c r="U20" s="155">
        <v>0</v>
      </c>
      <c r="V20" s="152">
        <v>15</v>
      </c>
      <c r="W20" s="155">
        <v>2</v>
      </c>
      <c r="X20" s="154">
        <v>14</v>
      </c>
      <c r="Y20" s="155">
        <v>0</v>
      </c>
      <c r="Z20" s="154">
        <v>3</v>
      </c>
      <c r="AA20" s="155">
        <v>1</v>
      </c>
      <c r="AB20" s="154">
        <v>9</v>
      </c>
      <c r="AC20" s="153">
        <v>2</v>
      </c>
      <c r="AD20" s="167">
        <v>13</v>
      </c>
      <c r="AE20" s="151">
        <v>0</v>
      </c>
      <c r="AF20" s="156">
        <v>4</v>
      </c>
      <c r="AG20" s="153">
        <v>2</v>
      </c>
      <c r="AH20" s="152">
        <v>99</v>
      </c>
      <c r="AI20" s="155">
        <v>0</v>
      </c>
      <c r="AJ20" s="152">
        <v>99</v>
      </c>
      <c r="AK20" s="155">
        <v>0</v>
      </c>
      <c r="AL20" s="126"/>
      <c r="AM20" s="127">
        <f t="shared" si="27"/>
        <v>10</v>
      </c>
      <c r="AN20" s="126"/>
      <c r="AO20" s="157">
        <f t="shared" si="5"/>
        <v>1000</v>
      </c>
      <c r="AP20" s="158">
        <f t="shared" si="6"/>
        <v>1000</v>
      </c>
      <c r="AQ20" s="159">
        <f t="shared" si="7"/>
        <v>1000</v>
      </c>
      <c r="AR20" s="158">
        <f t="shared" si="8"/>
        <v>1000</v>
      </c>
      <c r="AS20" s="159">
        <f t="shared" si="9"/>
        <v>1000</v>
      </c>
      <c r="AT20" s="159">
        <f t="shared" si="10"/>
        <v>1000</v>
      </c>
      <c r="AU20" s="159">
        <f t="shared" si="11"/>
        <v>1000</v>
      </c>
      <c r="AV20" s="159">
        <f t="shared" si="12"/>
        <v>1000</v>
      </c>
      <c r="AW20" s="158">
        <f t="shared" si="13"/>
        <v>1000</v>
      </c>
      <c r="AX20" s="159">
        <f t="shared" si="14"/>
        <v>0</v>
      </c>
      <c r="AY20" s="160">
        <f t="shared" si="15"/>
        <v>0</v>
      </c>
      <c r="AZ20" s="80"/>
      <c r="BA20" s="161">
        <f t="shared" si="16"/>
        <v>4</v>
      </c>
      <c r="BB20" s="162">
        <f t="shared" si="17"/>
        <v>11</v>
      </c>
      <c r="BC20" s="162">
        <f t="shared" si="18"/>
        <v>9</v>
      </c>
      <c r="BD20" s="163">
        <f t="shared" si="19"/>
        <v>11</v>
      </c>
      <c r="BE20" s="162">
        <f t="shared" si="20"/>
        <v>11</v>
      </c>
      <c r="BF20" s="162">
        <f t="shared" si="21"/>
        <v>9</v>
      </c>
      <c r="BG20" s="162">
        <f t="shared" si="22"/>
        <v>5</v>
      </c>
      <c r="BH20" s="162">
        <f t="shared" si="23"/>
        <v>12</v>
      </c>
      <c r="BI20" s="162">
        <f t="shared" si="24"/>
        <v>0</v>
      </c>
      <c r="BJ20" s="162">
        <f t="shared" si="25"/>
        <v>0</v>
      </c>
      <c r="BK20" s="162">
        <f t="shared" si="26"/>
        <v>0</v>
      </c>
      <c r="BL20" s="164">
        <f t="shared" si="31"/>
        <v>72</v>
      </c>
      <c r="BM20" s="158">
        <f t="shared" si="32"/>
        <v>0</v>
      </c>
      <c r="BN20" s="158">
        <f t="shared" si="33"/>
        <v>12</v>
      </c>
      <c r="BO20" s="165">
        <f t="shared" si="28"/>
        <v>72</v>
      </c>
      <c r="BP20" s="86"/>
    </row>
    <row r="21" spans="1:68" ht="14.25" hidden="1" customHeight="1" x14ac:dyDescent="0.2">
      <c r="A21" s="172">
        <v>99</v>
      </c>
      <c r="B21" s="173"/>
      <c r="C21" s="174"/>
      <c r="D21" s="175"/>
      <c r="E21" s="176"/>
      <c r="F21" s="177"/>
      <c r="G21" s="178">
        <v>0</v>
      </c>
      <c r="H21" s="179"/>
      <c r="I21" s="180"/>
      <c r="J21" s="181"/>
      <c r="K21" s="182"/>
      <c r="L21" s="183"/>
      <c r="M21" s="184"/>
      <c r="N21" s="180"/>
      <c r="O21" s="180"/>
      <c r="P21" s="185"/>
      <c r="Q21" s="186"/>
      <c r="R21" s="185"/>
      <c r="S21" s="186"/>
      <c r="T21" s="185"/>
      <c r="U21" s="186"/>
      <c r="V21" s="185"/>
      <c r="W21" s="186"/>
      <c r="X21" s="185"/>
      <c r="Y21" s="186"/>
      <c r="Z21" s="185"/>
      <c r="AA21" s="186"/>
      <c r="AB21" s="185"/>
      <c r="AC21" s="186"/>
      <c r="AD21" s="185"/>
      <c r="AE21" s="186"/>
      <c r="AF21" s="185"/>
      <c r="AG21" s="186"/>
      <c r="AH21" s="185"/>
      <c r="AI21" s="186"/>
      <c r="AJ21" s="185"/>
      <c r="AK21" s="186"/>
      <c r="AL21" s="126"/>
      <c r="AM21" s="127"/>
      <c r="AN21" s="126"/>
      <c r="AO21" s="187"/>
      <c r="AP21" s="187"/>
      <c r="AQ21" s="187"/>
      <c r="AR21" s="187"/>
      <c r="AS21" s="187"/>
      <c r="AT21" s="187"/>
      <c r="AU21" s="187"/>
      <c r="AV21" s="187"/>
      <c r="AW21" s="187"/>
      <c r="AX21" s="187"/>
      <c r="AY21" s="187"/>
      <c r="AZ21" s="80"/>
      <c r="BA21" s="188"/>
      <c r="BB21" s="188"/>
      <c r="BC21" s="188"/>
      <c r="BD21" s="188"/>
      <c r="BE21" s="188"/>
      <c r="BF21" s="188"/>
      <c r="BG21" s="188"/>
      <c r="BH21" s="188"/>
      <c r="BI21" s="188"/>
      <c r="BJ21" s="188"/>
      <c r="BK21" s="188"/>
      <c r="BL21" s="189"/>
      <c r="BM21" s="190"/>
      <c r="BN21" s="190"/>
      <c r="BO21" s="189"/>
      <c r="BP21" s="86"/>
    </row>
    <row r="22" spans="1:68" ht="14.25" hidden="1" customHeight="1" x14ac:dyDescent="0.2">
      <c r="A22" s="191">
        <f>IF(B5=0,0,COUNTA(A5:A20)+1)</f>
        <v>17</v>
      </c>
      <c r="B22" s="85"/>
      <c r="C22" s="192"/>
      <c r="D22" s="193"/>
      <c r="E22" s="194"/>
      <c r="F22" s="177"/>
      <c r="G22" s="195"/>
      <c r="H22" s="179"/>
      <c r="I22" s="195"/>
      <c r="J22" s="181"/>
      <c r="K22" s="182"/>
      <c r="L22" s="183"/>
      <c r="M22" s="184"/>
      <c r="N22" s="180"/>
      <c r="O22" s="180"/>
      <c r="P22" s="185"/>
      <c r="Q22" s="186"/>
      <c r="R22" s="185"/>
      <c r="S22" s="186"/>
      <c r="T22" s="196"/>
      <c r="U22" s="186"/>
      <c r="V22" s="196"/>
      <c r="W22" s="186"/>
      <c r="X22" s="196"/>
      <c r="Y22" s="186"/>
      <c r="Z22" s="196"/>
      <c r="AA22" s="186"/>
      <c r="AB22" s="196"/>
      <c r="AC22" s="186"/>
      <c r="AD22" s="185"/>
      <c r="AE22" s="186"/>
      <c r="AF22" s="196"/>
      <c r="AG22" s="186"/>
      <c r="AH22" s="196"/>
      <c r="AI22" s="186"/>
      <c r="AJ22" s="185"/>
      <c r="AK22" s="186"/>
      <c r="AL22" s="126"/>
      <c r="AM22" s="127"/>
      <c r="AN22" s="126"/>
      <c r="AO22" s="190"/>
      <c r="AP22" s="190"/>
      <c r="AQ22" s="190"/>
      <c r="AR22" s="190"/>
      <c r="AS22" s="190"/>
      <c r="AT22" s="190"/>
      <c r="AU22" s="190"/>
      <c r="AV22" s="190"/>
      <c r="AW22" s="190"/>
      <c r="AX22" s="190"/>
      <c r="AY22" s="190"/>
      <c r="AZ22" s="80"/>
      <c r="BA22" s="188"/>
      <c r="BB22" s="188"/>
      <c r="BC22" s="188"/>
      <c r="BD22" s="188"/>
      <c r="BE22" s="188"/>
      <c r="BF22" s="188"/>
      <c r="BG22" s="188"/>
      <c r="BH22" s="188"/>
      <c r="BI22" s="188"/>
      <c r="BJ22" s="188"/>
      <c r="BK22" s="188"/>
      <c r="BL22" s="189"/>
      <c r="BM22" s="190"/>
      <c r="BN22" s="190"/>
      <c r="BO22" s="189"/>
      <c r="BP22" s="86"/>
    </row>
    <row r="23" spans="1:68" ht="14.25" customHeight="1" x14ac:dyDescent="0.2">
      <c r="A23" s="197">
        <f>IF(B5=0,0,COUNTA(A5:A20))</f>
        <v>16</v>
      </c>
      <c r="B23" s="198"/>
      <c r="C23" s="199"/>
      <c r="D23" s="199"/>
      <c r="E23" s="199"/>
      <c r="F23" s="177"/>
      <c r="G23" s="200"/>
      <c r="H23" s="201"/>
      <c r="I23" s="201"/>
      <c r="J23" s="201"/>
      <c r="K23" s="182"/>
      <c r="L23" s="201"/>
      <c r="M23" s="201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202"/>
      <c r="AM23" s="202"/>
      <c r="AN23" s="202"/>
      <c r="AO23" s="190"/>
      <c r="AP23" s="203"/>
      <c r="AQ23" s="203"/>
      <c r="AR23" s="190"/>
      <c r="AS23" s="190"/>
      <c r="AT23" s="190"/>
      <c r="AU23" s="190"/>
      <c r="AV23" s="190"/>
      <c r="AW23" s="190"/>
      <c r="AX23" s="190"/>
      <c r="AY23" s="203"/>
      <c r="AZ23" s="80"/>
      <c r="BA23" s="80"/>
      <c r="BB23" s="80"/>
      <c r="BC23" s="85"/>
      <c r="BD23" s="85"/>
      <c r="BE23" s="203"/>
      <c r="BF23" s="188"/>
      <c r="BG23" s="203"/>
      <c r="BH23" s="203"/>
      <c r="BI23" s="203"/>
      <c r="BJ23" s="203"/>
      <c r="BK23" s="203"/>
      <c r="BL23" s="203"/>
      <c r="BM23" s="190"/>
      <c r="BN23" s="203"/>
      <c r="BO23" s="85"/>
      <c r="BP23" s="86"/>
    </row>
    <row r="24" spans="1:68" x14ac:dyDescent="0.2">
      <c r="A24" s="369"/>
      <c r="B24" s="173"/>
      <c r="C24" s="199"/>
      <c r="D24" s="199"/>
      <c r="E24" s="199"/>
      <c r="F24" s="177"/>
      <c r="G24" s="200"/>
      <c r="H24" s="201"/>
      <c r="I24" s="201"/>
      <c r="J24" s="201"/>
      <c r="K24" s="182"/>
      <c r="L24" s="201"/>
      <c r="M24" s="201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202"/>
      <c r="AM24" s="202"/>
      <c r="AN24" s="202"/>
      <c r="AO24" s="190"/>
      <c r="AP24" s="203"/>
      <c r="AQ24" s="203"/>
      <c r="AR24" s="190"/>
      <c r="AS24" s="190"/>
      <c r="AT24" s="190"/>
      <c r="AU24" s="190"/>
      <c r="AV24" s="190"/>
      <c r="AW24" s="190"/>
      <c r="AX24" s="190"/>
      <c r="AY24" s="203"/>
      <c r="AZ24" s="80"/>
      <c r="BA24" s="80"/>
      <c r="BB24" s="80"/>
      <c r="BC24" s="85"/>
      <c r="BD24" s="85"/>
      <c r="BE24" s="203"/>
      <c r="BF24" s="188"/>
      <c r="BG24" s="203"/>
      <c r="BH24" s="203"/>
      <c r="BI24" s="203"/>
      <c r="BJ24" s="203"/>
      <c r="BK24" s="203"/>
      <c r="BL24" s="203"/>
      <c r="BM24" s="190"/>
      <c r="BN24" s="203"/>
      <c r="BO24" s="85"/>
      <c r="BP24" s="86"/>
    </row>
    <row r="25" spans="1:68" x14ac:dyDescent="0.2">
      <c r="A25" s="370"/>
      <c r="B25" s="371"/>
      <c r="C25" s="199"/>
      <c r="D25" s="199"/>
      <c r="E25" s="199"/>
      <c r="F25" s="80"/>
      <c r="G25" s="200"/>
      <c r="H25" s="201"/>
      <c r="I25" s="201"/>
      <c r="J25" s="201"/>
      <c r="K25" s="201"/>
      <c r="L25" s="201"/>
      <c r="M25" s="201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202"/>
      <c r="AM25" s="202"/>
      <c r="AN25" s="202"/>
      <c r="AO25" s="85"/>
      <c r="AP25" s="85"/>
      <c r="AQ25" s="85"/>
      <c r="AR25" s="190"/>
      <c r="AS25" s="190"/>
      <c r="AT25" s="190"/>
      <c r="AU25" s="190"/>
      <c r="AV25" s="190"/>
      <c r="AW25" s="190"/>
      <c r="AX25" s="190"/>
      <c r="AY25" s="85"/>
      <c r="AZ25" s="80"/>
      <c r="BA25" s="80"/>
      <c r="BB25" s="80"/>
      <c r="BC25" s="85"/>
      <c r="BD25" s="85"/>
      <c r="BE25" s="203"/>
      <c r="BF25" s="203"/>
      <c r="BG25" s="203"/>
      <c r="BH25" s="203"/>
      <c r="BI25" s="203"/>
      <c r="BJ25" s="203"/>
      <c r="BK25" s="203"/>
      <c r="BL25" s="203"/>
      <c r="BM25" s="203"/>
      <c r="BN25" s="203"/>
      <c r="BO25" s="85"/>
      <c r="BP25" s="86"/>
    </row>
    <row r="26" spans="1:68" x14ac:dyDescent="0.2">
      <c r="A26" s="80"/>
      <c r="B26" s="80"/>
      <c r="C26" s="80"/>
      <c r="D26" s="80"/>
      <c r="E26" s="80"/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  <c r="AC26" s="80"/>
      <c r="AD26" s="80"/>
      <c r="AE26" s="80"/>
      <c r="AF26" s="80"/>
      <c r="AG26" s="80"/>
      <c r="AH26" s="80"/>
      <c r="AI26" s="80"/>
      <c r="AJ26" s="80"/>
      <c r="AK26" s="80"/>
      <c r="AL26" s="88"/>
      <c r="AM26" s="88"/>
      <c r="AN26" s="88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205"/>
    </row>
    <row r="27" spans="1:68" x14ac:dyDescent="0.2">
      <c r="A27" s="8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  <c r="AC27" s="80"/>
      <c r="AD27" s="80"/>
      <c r="AE27" s="80"/>
      <c r="AF27" s="80"/>
      <c r="AG27" s="80"/>
      <c r="AH27" s="80"/>
      <c r="AI27" s="80"/>
      <c r="AJ27" s="80"/>
      <c r="AK27" s="80"/>
      <c r="AL27" s="88"/>
      <c r="AM27" s="88"/>
      <c r="AN27" s="88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205"/>
    </row>
    <row r="28" spans="1:68" x14ac:dyDescent="0.2">
      <c r="A28" s="80"/>
      <c r="B28" s="80"/>
      <c r="C28" s="204"/>
      <c r="D28" s="80"/>
      <c r="E28" s="80"/>
      <c r="F28" s="80"/>
      <c r="G28" s="80"/>
      <c r="H28" s="80"/>
      <c r="I28" s="80"/>
      <c r="J28" s="80"/>
      <c r="K28" s="80"/>
      <c r="L28" s="80"/>
      <c r="M28" s="204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  <c r="AC28" s="80"/>
      <c r="AD28" s="80"/>
      <c r="AE28" s="80"/>
      <c r="AF28" s="80"/>
      <c r="AG28" s="80"/>
      <c r="AH28" s="80"/>
      <c r="AI28" s="80"/>
      <c r="AJ28" s="80"/>
      <c r="AK28" s="80"/>
      <c r="AL28" s="88"/>
      <c r="AM28" s="88"/>
      <c r="AN28" s="88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205"/>
    </row>
    <row r="29" spans="1:68" x14ac:dyDescent="0.2">
      <c r="A29" s="8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  <c r="AC29" s="80"/>
      <c r="AD29" s="80"/>
      <c r="AE29" s="80"/>
      <c r="AF29" s="80"/>
      <c r="AG29" s="80"/>
      <c r="AH29" s="80"/>
      <c r="AI29" s="80"/>
      <c r="AJ29" s="80"/>
      <c r="AK29" s="80"/>
      <c r="AL29" s="88"/>
      <c r="AM29" s="88"/>
      <c r="AN29" s="88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205"/>
    </row>
    <row r="30" spans="1:68" x14ac:dyDescent="0.2">
      <c r="A30" s="80"/>
      <c r="B30" s="80"/>
      <c r="C30" s="80"/>
      <c r="D30" s="80"/>
      <c r="E30" s="80"/>
      <c r="F30" s="80"/>
      <c r="G30" s="80"/>
      <c r="H30" s="80"/>
      <c r="I30" s="80"/>
      <c r="J30" s="80"/>
      <c r="K30" s="80"/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  <c r="AC30" s="80"/>
      <c r="AD30" s="80"/>
      <c r="AE30" s="80"/>
      <c r="AF30" s="80"/>
      <c r="AG30" s="80"/>
      <c r="AH30" s="80"/>
      <c r="AI30" s="80"/>
      <c r="AJ30" s="80"/>
      <c r="AK30" s="80"/>
      <c r="AL30" s="88"/>
      <c r="AM30" s="88"/>
      <c r="AN30" s="88"/>
    </row>
    <row r="31" spans="1:68" x14ac:dyDescent="0.2">
      <c r="A31" s="80"/>
      <c r="B31" s="80"/>
      <c r="C31" s="80"/>
      <c r="D31" s="80"/>
      <c r="E31" s="80"/>
      <c r="F31" s="80"/>
      <c r="G31" s="80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  <c r="AC31" s="80"/>
      <c r="AD31" s="80"/>
      <c r="AE31" s="80"/>
      <c r="AF31" s="80"/>
      <c r="AG31" s="80"/>
      <c r="AH31" s="80"/>
      <c r="AI31" s="80"/>
      <c r="AJ31" s="80"/>
      <c r="AK31" s="80"/>
      <c r="AL31" s="88"/>
      <c r="AM31" s="88"/>
      <c r="AN31" s="88"/>
    </row>
    <row r="32" spans="1:68" x14ac:dyDescent="0.2">
      <c r="A32" s="80"/>
      <c r="B32" s="80"/>
      <c r="C32" s="80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80"/>
      <c r="AD32" s="80"/>
      <c r="AE32" s="80"/>
      <c r="AF32" s="80"/>
      <c r="AG32" s="80"/>
      <c r="AH32" s="80"/>
      <c r="AI32" s="80"/>
      <c r="AJ32" s="80"/>
      <c r="AK32" s="80"/>
      <c r="AL32" s="88"/>
      <c r="AM32" s="88"/>
      <c r="AN32" s="88"/>
    </row>
    <row r="33" spans="1:40" x14ac:dyDescent="0.2">
      <c r="A33" s="80"/>
      <c r="B33" s="80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80"/>
      <c r="AD33" s="80"/>
      <c r="AE33" s="80"/>
      <c r="AF33" s="80"/>
      <c r="AG33" s="80"/>
      <c r="AH33" s="80"/>
      <c r="AI33" s="80"/>
      <c r="AJ33" s="80"/>
      <c r="AK33" s="80"/>
      <c r="AL33" s="88"/>
      <c r="AM33" s="88"/>
      <c r="AN33" s="88"/>
    </row>
    <row r="34" spans="1:40" x14ac:dyDescent="0.2">
      <c r="A34" s="80"/>
      <c r="B34" s="80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  <c r="AC34" s="80"/>
      <c r="AD34" s="80"/>
      <c r="AE34" s="80"/>
      <c r="AF34" s="80"/>
      <c r="AG34" s="80"/>
      <c r="AH34" s="80"/>
      <c r="AI34" s="80"/>
      <c r="AJ34" s="80"/>
      <c r="AK34" s="80"/>
      <c r="AL34" s="88"/>
      <c r="AM34" s="88"/>
      <c r="AN34" s="88"/>
    </row>
    <row r="35" spans="1:40" x14ac:dyDescent="0.2">
      <c r="A35" s="80"/>
      <c r="B35" s="80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  <c r="AC35" s="80"/>
      <c r="AD35" s="80"/>
      <c r="AE35" s="80"/>
      <c r="AF35" s="80"/>
      <c r="AG35" s="80"/>
      <c r="AH35" s="80"/>
      <c r="AI35" s="80"/>
      <c r="AJ35" s="80"/>
      <c r="AK35" s="80"/>
      <c r="AL35" s="88"/>
      <c r="AM35" s="88"/>
      <c r="AN35" s="88"/>
    </row>
    <row r="36" spans="1:40" x14ac:dyDescent="0.2">
      <c r="A36" s="80"/>
      <c r="B36" s="80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80"/>
      <c r="AD36" s="80"/>
      <c r="AE36" s="80"/>
      <c r="AF36" s="80"/>
      <c r="AG36" s="80"/>
      <c r="AH36" s="80"/>
      <c r="AI36" s="80"/>
      <c r="AJ36" s="80"/>
      <c r="AK36" s="80"/>
      <c r="AL36" s="88"/>
      <c r="AM36" s="88"/>
      <c r="AN36" s="88"/>
    </row>
    <row r="37" spans="1:40" x14ac:dyDescent="0.2">
      <c r="A37" s="80"/>
      <c r="B37" s="80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  <c r="AC37" s="80"/>
      <c r="AD37" s="80"/>
      <c r="AE37" s="80"/>
      <c r="AF37" s="80"/>
      <c r="AG37" s="80"/>
      <c r="AH37" s="80"/>
      <c r="AI37" s="80"/>
      <c r="AJ37" s="80"/>
      <c r="AK37" s="80"/>
      <c r="AL37" s="88"/>
      <c r="AM37" s="88"/>
      <c r="AN37" s="88"/>
    </row>
    <row r="38" spans="1:40" x14ac:dyDescent="0.2">
      <c r="A38" s="80"/>
      <c r="B38" s="80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  <c r="AC38" s="80"/>
      <c r="AD38" s="80"/>
      <c r="AE38" s="80"/>
      <c r="AF38" s="80"/>
      <c r="AG38" s="80"/>
      <c r="AH38" s="80"/>
      <c r="AI38" s="80"/>
      <c r="AJ38" s="80"/>
      <c r="AK38" s="80"/>
      <c r="AL38" s="88"/>
      <c r="AM38" s="88"/>
      <c r="AN38" s="88"/>
    </row>
    <row r="39" spans="1:40" x14ac:dyDescent="0.2">
      <c r="A39" s="80"/>
      <c r="B39" s="80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80"/>
      <c r="AD39" s="80"/>
      <c r="AE39" s="80"/>
      <c r="AF39" s="80"/>
      <c r="AG39" s="80"/>
      <c r="AH39" s="80"/>
      <c r="AI39" s="80"/>
      <c r="AJ39" s="80"/>
      <c r="AK39" s="80"/>
      <c r="AL39" s="88"/>
      <c r="AM39" s="88"/>
      <c r="AN39" s="88"/>
    </row>
    <row r="40" spans="1:40" x14ac:dyDescent="0.2">
      <c r="A40" s="80"/>
      <c r="B40" s="80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  <c r="AC40" s="80"/>
      <c r="AD40" s="80"/>
      <c r="AE40" s="80"/>
      <c r="AF40" s="80"/>
      <c r="AG40" s="80"/>
      <c r="AH40" s="80"/>
      <c r="AI40" s="80"/>
      <c r="AJ40" s="80"/>
      <c r="AK40" s="80"/>
      <c r="AL40" s="88"/>
      <c r="AM40" s="88"/>
      <c r="AN40" s="88"/>
    </row>
  </sheetData>
  <protectedRanges>
    <protectedRange sqref="L5:L22" name="Diapazons4"/>
    <protectedRange sqref="P5:AK21" name="Diapazons2"/>
    <protectedRange sqref="A3 B21:D21 A23 B24 K21:K24 L21:L22 K5:L20 G5:G21 A5:D20" name="Diapazons1"/>
    <protectedRange sqref="Q3 J5:J22" name="Diapazons3"/>
    <protectedRange sqref="A1" name="Diapazons1_6_1_1_1_1_1"/>
  </protectedRanges>
  <mergeCells count="21">
    <mergeCell ref="AH4:AI4"/>
    <mergeCell ref="AJ4:AK4"/>
    <mergeCell ref="BA3:BO3"/>
    <mergeCell ref="P4:Q4"/>
    <mergeCell ref="R4:S4"/>
    <mergeCell ref="T4:U4"/>
    <mergeCell ref="V4:W4"/>
    <mergeCell ref="X4:Y4"/>
    <mergeCell ref="Z4:AA4"/>
    <mergeCell ref="AB4:AC4"/>
    <mergeCell ref="AD4:AE4"/>
    <mergeCell ref="AF4:AG4"/>
    <mergeCell ref="A1:AG2"/>
    <mergeCell ref="AO1:AP1"/>
    <mergeCell ref="AR1:AT1"/>
    <mergeCell ref="AV1:AW1"/>
    <mergeCell ref="A3:B3"/>
    <mergeCell ref="D3:G3"/>
    <mergeCell ref="M3:P3"/>
    <mergeCell ref="Q3:AK3"/>
    <mergeCell ref="AO3:AY3"/>
  </mergeCells>
  <conditionalFormatting sqref="E5:E20">
    <cfRule type="expression" dxfId="446" priority="1" stopIfTrue="1">
      <formula>A5=0</formula>
    </cfRule>
  </conditionalFormatting>
  <conditionalFormatting sqref="F5:F22">
    <cfRule type="expression" dxfId="445" priority="3" stopIfTrue="1">
      <formula>A5=0</formula>
    </cfRule>
  </conditionalFormatting>
  <conditionalFormatting sqref="H5:H20">
    <cfRule type="expression" dxfId="444" priority="4" stopIfTrue="1">
      <formula>A5=0</formula>
    </cfRule>
  </conditionalFormatting>
  <conditionalFormatting sqref="P5:P20">
    <cfRule type="expression" dxfId="443" priority="5" stopIfTrue="1">
      <formula>A5=0</formula>
    </cfRule>
    <cfRule type="expression" dxfId="442" priority="6" stopIfTrue="1">
      <formula>P5=99</formula>
    </cfRule>
  </conditionalFormatting>
  <conditionalFormatting sqref="M5:M20">
    <cfRule type="expression" dxfId="441" priority="7" stopIfTrue="1">
      <formula>A5=0</formula>
    </cfRule>
  </conditionalFormatting>
  <conditionalFormatting sqref="N5:N20">
    <cfRule type="expression" dxfId="440" priority="8" stopIfTrue="1">
      <formula>A5=0</formula>
    </cfRule>
  </conditionalFormatting>
  <conditionalFormatting sqref="O5:O20">
    <cfRule type="expression" dxfId="439" priority="9" stopIfTrue="1">
      <formula>A5=0</formula>
    </cfRule>
  </conditionalFormatting>
  <conditionalFormatting sqref="Q5:Q20">
    <cfRule type="expression" dxfId="438" priority="10" stopIfTrue="1">
      <formula>A5=0</formula>
    </cfRule>
  </conditionalFormatting>
  <conditionalFormatting sqref="S5:S20">
    <cfRule type="expression" dxfId="437" priority="11" stopIfTrue="1">
      <formula>A5=0</formula>
    </cfRule>
  </conditionalFormatting>
  <conditionalFormatting sqref="U5:U20">
    <cfRule type="expression" dxfId="436" priority="12" stopIfTrue="1">
      <formula>A5=0</formula>
    </cfRule>
  </conditionalFormatting>
  <conditionalFormatting sqref="W5:W20">
    <cfRule type="expression" dxfId="435" priority="13" stopIfTrue="1">
      <formula>A5=0</formula>
    </cfRule>
  </conditionalFormatting>
  <conditionalFormatting sqref="Y5:Y20">
    <cfRule type="expression" dxfId="434" priority="14" stopIfTrue="1">
      <formula>A5=0</formula>
    </cfRule>
  </conditionalFormatting>
  <conditionalFormatting sqref="AA5:AA20">
    <cfRule type="expression" dxfId="433" priority="15" stopIfTrue="1">
      <formula>A5=0</formula>
    </cfRule>
  </conditionalFormatting>
  <conditionalFormatting sqref="B5:B20">
    <cfRule type="expression" dxfId="432" priority="16" stopIfTrue="1">
      <formula>J5=1</formula>
    </cfRule>
    <cfRule type="expression" dxfId="431" priority="17" stopIfTrue="1">
      <formula>J5=2</formula>
    </cfRule>
    <cfRule type="expression" dxfId="430" priority="18" stopIfTrue="1">
      <formula>J5=3</formula>
    </cfRule>
  </conditionalFormatting>
  <conditionalFormatting sqref="AC5:AC20">
    <cfRule type="expression" dxfId="429" priority="23" stopIfTrue="1">
      <formula>A5=0</formula>
    </cfRule>
  </conditionalFormatting>
  <conditionalFormatting sqref="AE5:AE20">
    <cfRule type="expression" dxfId="428" priority="24" stopIfTrue="1">
      <formula>A5=0</formula>
    </cfRule>
  </conditionalFormatting>
  <conditionalFormatting sqref="AG5:AG20">
    <cfRule type="expression" dxfId="427" priority="25" stopIfTrue="1">
      <formula>A5=0</formula>
    </cfRule>
  </conditionalFormatting>
  <conditionalFormatting sqref="AI5:AI20">
    <cfRule type="expression" dxfId="426" priority="26" stopIfTrue="1">
      <formula>A5=0</formula>
    </cfRule>
  </conditionalFormatting>
  <conditionalFormatting sqref="AK5:AK20">
    <cfRule type="expression" dxfId="425" priority="27" stopIfTrue="1">
      <formula>A5=0</formula>
    </cfRule>
  </conditionalFormatting>
  <conditionalFormatting sqref="I5:I20">
    <cfRule type="expression" dxfId="424" priority="28" stopIfTrue="1">
      <formula>A5=0</formula>
    </cfRule>
    <cfRule type="expression" dxfId="423" priority="29" stopIfTrue="1">
      <formula>I5&gt;150</formula>
    </cfRule>
    <cfRule type="expression" dxfId="422" priority="30" stopIfTrue="1">
      <formula>I5&lt;-150</formula>
    </cfRule>
  </conditionalFormatting>
  <conditionalFormatting sqref="R5:R20">
    <cfRule type="expression" dxfId="421" priority="31" stopIfTrue="1">
      <formula>A5=0</formula>
    </cfRule>
    <cfRule type="expression" dxfId="420" priority="32" stopIfTrue="1">
      <formula>R5=99</formula>
    </cfRule>
  </conditionalFormatting>
  <conditionalFormatting sqref="T5:T20">
    <cfRule type="expression" dxfId="419" priority="33" stopIfTrue="1">
      <formula>A5=0</formula>
    </cfRule>
    <cfRule type="expression" dxfId="418" priority="34" stopIfTrue="1">
      <formula>T5=99</formula>
    </cfRule>
  </conditionalFormatting>
  <conditionalFormatting sqref="V5:V20">
    <cfRule type="expression" dxfId="417" priority="35" stopIfTrue="1">
      <formula>A5=0</formula>
    </cfRule>
    <cfRule type="expression" dxfId="416" priority="36" stopIfTrue="1">
      <formula>V5=99</formula>
    </cfRule>
  </conditionalFormatting>
  <conditionalFormatting sqref="X5:X20">
    <cfRule type="expression" dxfId="415" priority="37" stopIfTrue="1">
      <formula>A5=0</formula>
    </cfRule>
    <cfRule type="expression" dxfId="414" priority="38" stopIfTrue="1">
      <formula>X5=99</formula>
    </cfRule>
  </conditionalFormatting>
  <conditionalFormatting sqref="Z5:Z20">
    <cfRule type="expression" dxfId="413" priority="39" stopIfTrue="1">
      <formula>A5=0</formula>
    </cfRule>
    <cfRule type="expression" dxfId="412" priority="40" stopIfTrue="1">
      <formula>Z5=99</formula>
    </cfRule>
  </conditionalFormatting>
  <conditionalFormatting sqref="AB5:AB20">
    <cfRule type="expression" dxfId="411" priority="41" stopIfTrue="1">
      <formula>A5=0</formula>
    </cfRule>
    <cfRule type="expression" dxfId="410" priority="42" stopIfTrue="1">
      <formula>AB5=99</formula>
    </cfRule>
  </conditionalFormatting>
  <conditionalFormatting sqref="AD5:AD20">
    <cfRule type="expression" dxfId="409" priority="43" stopIfTrue="1">
      <formula>A5=0</formula>
    </cfRule>
    <cfRule type="expression" dxfId="408" priority="44" stopIfTrue="1">
      <formula>AD5=99</formula>
    </cfRule>
  </conditionalFormatting>
  <conditionalFormatting sqref="AF5:AF20">
    <cfRule type="expression" dxfId="407" priority="45" stopIfTrue="1">
      <formula>A5=0</formula>
    </cfRule>
    <cfRule type="expression" dxfId="406" priority="46" stopIfTrue="1">
      <formula>AF5=99</formula>
    </cfRule>
  </conditionalFormatting>
  <conditionalFormatting sqref="AH5:AH20">
    <cfRule type="expression" dxfId="405" priority="47" stopIfTrue="1">
      <formula>A5=0</formula>
    </cfRule>
    <cfRule type="expression" dxfId="404" priority="48" stopIfTrue="1">
      <formula>AH5=99</formula>
    </cfRule>
  </conditionalFormatting>
  <conditionalFormatting sqref="AJ5:AJ20">
    <cfRule type="expression" dxfId="403" priority="49" stopIfTrue="1">
      <formula>A5=0</formula>
    </cfRule>
    <cfRule type="expression" dxfId="402" priority="50" stopIfTrue="1">
      <formula>AJ5=99</formula>
    </cfRule>
  </conditionalFormatting>
  <conditionalFormatting sqref="AO5:AO20">
    <cfRule type="expression" dxfId="401" priority="51" stopIfTrue="1">
      <formula>A5=0</formula>
    </cfRule>
  </conditionalFormatting>
  <conditionalFormatting sqref="AP5:AP20">
    <cfRule type="expression" dxfId="400" priority="52" stopIfTrue="1">
      <formula>A5=0</formula>
    </cfRule>
  </conditionalFormatting>
  <conditionalFormatting sqref="AQ5:AQ20">
    <cfRule type="expression" dxfId="399" priority="53" stopIfTrue="1">
      <formula>A5=0</formula>
    </cfRule>
  </conditionalFormatting>
  <conditionalFormatting sqref="AR5:AR20">
    <cfRule type="expression" dxfId="398" priority="54" stopIfTrue="1">
      <formula>A5=0</formula>
    </cfRule>
  </conditionalFormatting>
  <conditionalFormatting sqref="AS5:AS20">
    <cfRule type="expression" dxfId="397" priority="55" stopIfTrue="1">
      <formula>A5=0</formula>
    </cfRule>
  </conditionalFormatting>
  <conditionalFormatting sqref="AT5:AT20">
    <cfRule type="expression" dxfId="396" priority="56" stopIfTrue="1">
      <formula>A5=0</formula>
    </cfRule>
  </conditionalFormatting>
  <conditionalFormatting sqref="AU5:AU20">
    <cfRule type="expression" dxfId="395" priority="57" stopIfTrue="1">
      <formula>A5=0</formula>
    </cfRule>
  </conditionalFormatting>
  <conditionalFormatting sqref="AV5:AV20">
    <cfRule type="expression" dxfId="394" priority="58" stopIfTrue="1">
      <formula>A5=0</formula>
    </cfRule>
  </conditionalFormatting>
  <conditionalFormatting sqref="AW5:AW20">
    <cfRule type="expression" dxfId="393" priority="59" stopIfTrue="1">
      <formula>A5=0</formula>
    </cfRule>
  </conditionalFormatting>
  <conditionalFormatting sqref="AX5:AX20">
    <cfRule type="expression" dxfId="392" priority="60" stopIfTrue="1">
      <formula>A5=0</formula>
    </cfRule>
  </conditionalFormatting>
  <conditionalFormatting sqref="AY5:AY20">
    <cfRule type="expression" dxfId="391" priority="61" stopIfTrue="1">
      <formula>A5=0</formula>
    </cfRule>
  </conditionalFormatting>
  <conditionalFormatting sqref="BA5:BA20">
    <cfRule type="expression" dxfId="390" priority="62" stopIfTrue="1">
      <formula>A5=0</formula>
    </cfRule>
  </conditionalFormatting>
  <conditionalFormatting sqref="BB5:BB20">
    <cfRule type="expression" dxfId="389" priority="63" stopIfTrue="1">
      <formula>A5=0</formula>
    </cfRule>
  </conditionalFormatting>
  <conditionalFormatting sqref="BC5:BC20">
    <cfRule type="expression" dxfId="388" priority="64" stopIfTrue="1">
      <formula>A5=0</formula>
    </cfRule>
  </conditionalFormatting>
  <conditionalFormatting sqref="BD5:BD20">
    <cfRule type="expression" dxfId="387" priority="65" stopIfTrue="1">
      <formula>A5=0</formula>
    </cfRule>
  </conditionalFormatting>
  <conditionalFormatting sqref="BE5:BE20">
    <cfRule type="expression" dxfId="386" priority="66" stopIfTrue="1">
      <formula>A5=0</formula>
    </cfRule>
  </conditionalFormatting>
  <conditionalFormatting sqref="BF5:BF20">
    <cfRule type="expression" dxfId="385" priority="67" stopIfTrue="1">
      <formula>A5=0</formula>
    </cfRule>
  </conditionalFormatting>
  <conditionalFormatting sqref="BG5:BG20">
    <cfRule type="expression" dxfId="384" priority="68" stopIfTrue="1">
      <formula>A5=0</formula>
    </cfRule>
  </conditionalFormatting>
  <conditionalFormatting sqref="BH5:BH20">
    <cfRule type="expression" dxfId="383" priority="69" stopIfTrue="1">
      <formula>A5=0</formula>
    </cfRule>
  </conditionalFormatting>
  <conditionalFormatting sqref="BI5:BI20">
    <cfRule type="expression" dxfId="382" priority="70" stopIfTrue="1">
      <formula>A5=0</formula>
    </cfRule>
  </conditionalFormatting>
  <conditionalFormatting sqref="BJ5:BJ20">
    <cfRule type="expression" dxfId="381" priority="71" stopIfTrue="1">
      <formula>A5=0</formula>
    </cfRule>
  </conditionalFormatting>
  <conditionalFormatting sqref="BK5:BK20">
    <cfRule type="expression" dxfId="380" priority="72" stopIfTrue="1">
      <formula>A5=0</formula>
    </cfRule>
  </conditionalFormatting>
  <conditionalFormatting sqref="BL5:BL20">
    <cfRule type="expression" dxfId="379" priority="73" stopIfTrue="1">
      <formula>A5=0</formula>
    </cfRule>
  </conditionalFormatting>
  <conditionalFormatting sqref="BM5:BM20">
    <cfRule type="expression" dxfId="378" priority="74" stopIfTrue="1">
      <formula>A5=0</formula>
    </cfRule>
  </conditionalFormatting>
  <conditionalFormatting sqref="BN5:BN20">
    <cfRule type="expression" dxfId="377" priority="75" stopIfTrue="1">
      <formula>A5=0</formula>
    </cfRule>
  </conditionalFormatting>
  <conditionalFormatting sqref="BO5:BO20">
    <cfRule type="expression" dxfId="376" priority="76" stopIfTrue="1">
      <formula>A5=0</formula>
    </cfRule>
  </conditionalFormatting>
  <conditionalFormatting sqref="K5:K20">
    <cfRule type="expression" dxfId="375" priority="77" stopIfTrue="1">
      <formula>A5=0</formula>
    </cfRule>
  </conditionalFormatting>
  <conditionalFormatting sqref="Q3:AK3">
    <cfRule type="expression" dxfId="374" priority="2" stopIfTrue="1">
      <formula>$Q$3=0</formula>
    </cfRule>
  </conditionalFormatting>
  <conditionalFormatting sqref="J5:J20">
    <cfRule type="cellIs" dxfId="373" priority="19" stopIfTrue="1" operator="equal">
      <formula>1</formula>
    </cfRule>
    <cfRule type="cellIs" dxfId="372" priority="20" stopIfTrue="1" operator="equal">
      <formula>2</formula>
    </cfRule>
    <cfRule type="cellIs" dxfId="371" priority="21" stopIfTrue="1" operator="equal">
      <formula>3</formula>
    </cfRule>
  </conditionalFormatting>
  <conditionalFormatting sqref="H3">
    <cfRule type="cellIs" dxfId="370" priority="22" stopIfTrue="1" operator="equal">
      <formula>0</formula>
    </cfRule>
  </conditionalFormatting>
  <pageMargins left="0.75" right="0.75" top="1" bottom="1" header="0" footer="0"/>
  <pageSetup paperSize="9" scale="70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5:O40"/>
  <sheetViews>
    <sheetView topLeftCell="A25" workbookViewId="0">
      <selection activeCell="R22" sqref="R22"/>
    </sheetView>
  </sheetViews>
  <sheetFormatPr defaultRowHeight="15" x14ac:dyDescent="0.25"/>
  <cols>
    <col min="9" max="9" width="2.28515625" customWidth="1"/>
  </cols>
  <sheetData>
    <row r="35" spans="1:15" x14ac:dyDescent="0.25">
      <c r="A35" s="210"/>
      <c r="B35" s="210"/>
      <c r="C35" s="210"/>
      <c r="D35" s="210"/>
      <c r="E35" s="210"/>
      <c r="F35" s="210"/>
      <c r="G35" s="210"/>
      <c r="H35" s="210"/>
      <c r="I35" s="210"/>
      <c r="J35" s="210"/>
      <c r="K35" s="210"/>
      <c r="L35" s="210"/>
      <c r="M35" s="210"/>
      <c r="N35" s="210"/>
      <c r="O35" s="210"/>
    </row>
    <row r="36" spans="1:15" x14ac:dyDescent="0.25">
      <c r="A36" s="213"/>
      <c r="B36" s="210"/>
      <c r="C36" s="210"/>
      <c r="D36" s="210"/>
      <c r="E36" s="210"/>
      <c r="F36" s="210"/>
      <c r="G36" s="210"/>
      <c r="H36" s="214"/>
      <c r="I36" s="215"/>
      <c r="J36" s="216"/>
      <c r="K36" s="214"/>
      <c r="L36" s="215"/>
      <c r="M36" s="216"/>
      <c r="N36" s="214"/>
      <c r="O36" s="215"/>
    </row>
    <row r="37" spans="1:15" x14ac:dyDescent="0.25">
      <c r="A37" s="213"/>
      <c r="B37" s="210"/>
      <c r="C37" s="210"/>
      <c r="D37" s="210"/>
      <c r="E37" s="210"/>
      <c r="F37" s="210"/>
      <c r="G37" s="210"/>
      <c r="H37" s="214"/>
      <c r="I37" s="210"/>
      <c r="J37" s="216"/>
      <c r="K37" s="214"/>
      <c r="L37" s="215"/>
      <c r="M37" s="216"/>
      <c r="N37" s="214"/>
      <c r="O37" s="215"/>
    </row>
    <row r="38" spans="1:15" x14ac:dyDescent="0.25">
      <c r="A38" s="213"/>
      <c r="B38" s="210"/>
      <c r="C38" s="210"/>
      <c r="D38" s="210"/>
      <c r="E38" s="210"/>
      <c r="F38" s="210"/>
      <c r="G38" s="210"/>
      <c r="H38" s="214"/>
      <c r="I38" s="215"/>
      <c r="J38" s="216"/>
      <c r="K38" s="214"/>
      <c r="L38" s="215"/>
      <c r="M38" s="216"/>
      <c r="N38" s="214"/>
      <c r="O38" s="215"/>
    </row>
    <row r="39" spans="1:15" x14ac:dyDescent="0.25">
      <c r="A39" s="213"/>
      <c r="B39" s="210"/>
      <c r="C39" s="210"/>
      <c r="D39" s="210"/>
      <c r="E39" s="210"/>
      <c r="F39" s="210"/>
      <c r="G39" s="210"/>
      <c r="H39" s="214"/>
      <c r="I39" s="215"/>
      <c r="J39" s="216"/>
      <c r="K39" s="214"/>
      <c r="L39" s="215"/>
      <c r="M39" s="216"/>
      <c r="N39" s="214"/>
      <c r="O39" s="215"/>
    </row>
    <row r="40" spans="1:15" x14ac:dyDescent="0.25">
      <c r="A40" s="217" t="s">
        <v>221</v>
      </c>
      <c r="B40" s="217"/>
      <c r="C40" s="218"/>
      <c r="D40" s="218"/>
      <c r="E40" s="218"/>
      <c r="F40" s="218"/>
      <c r="G40" s="218"/>
      <c r="H40" s="218"/>
      <c r="I40" s="218"/>
      <c r="J40" s="218"/>
      <c r="K40" s="218"/>
      <c r="L40" s="218"/>
      <c r="M40" s="216"/>
      <c r="N40" s="214"/>
      <c r="O40" s="215"/>
    </row>
  </sheetData>
  <protectedRanges>
    <protectedRange sqref="N36:N40" name="Diapazons4_1_1"/>
    <protectedRange sqref="I36:I40 M36:N40 A36:F40" name="Diapazons1_9_2_1_1_1_1"/>
    <protectedRange sqref="L36:L40" name="Diapazons3_1_1_1"/>
  </protectedRanges>
  <conditionalFormatting sqref="G36:G39">
    <cfRule type="expression" dxfId="369" priority="89" stopIfTrue="1">
      <formula>A36=0</formula>
    </cfRule>
  </conditionalFormatting>
  <conditionalFormatting sqref="H36:H39">
    <cfRule type="expression" dxfId="368" priority="88" stopIfTrue="1">
      <formula>A36=0</formula>
    </cfRule>
  </conditionalFormatting>
  <conditionalFormatting sqref="J36:J39">
    <cfRule type="expression" dxfId="367" priority="87" stopIfTrue="1">
      <formula>A36=0</formula>
    </cfRule>
  </conditionalFormatting>
  <conditionalFormatting sqref="O36:O40">
    <cfRule type="expression" dxfId="366" priority="84" stopIfTrue="1">
      <formula>A36=0</formula>
    </cfRule>
  </conditionalFormatting>
  <conditionalFormatting sqref="D36:D39">
    <cfRule type="expression" dxfId="365" priority="77" stopIfTrue="1">
      <formula>L36=1</formula>
    </cfRule>
    <cfRule type="expression" dxfId="364" priority="78" stopIfTrue="1">
      <formula>L36=2</formula>
    </cfRule>
    <cfRule type="expression" dxfId="363" priority="79" stopIfTrue="1">
      <formula>L36=3</formula>
    </cfRule>
  </conditionalFormatting>
  <conditionalFormatting sqref="M36:M40">
    <cfRule type="expression" dxfId="362" priority="68" stopIfTrue="1">
      <formula>A36=0</formula>
    </cfRule>
  </conditionalFormatting>
  <conditionalFormatting sqref="L36:L39">
    <cfRule type="cellIs" dxfId="361" priority="65" stopIfTrue="1" operator="equal">
      <formula>1</formula>
    </cfRule>
    <cfRule type="cellIs" dxfId="360" priority="66" stopIfTrue="1" operator="equal">
      <formula>2</formula>
    </cfRule>
    <cfRule type="cellIs" dxfId="359" priority="67" stopIfTrue="1" operator="equal">
      <formula>3</formula>
    </cfRule>
  </conditionalFormatting>
  <conditionalFormatting sqref="G36:G38">
    <cfRule type="expression" dxfId="358" priority="64" stopIfTrue="1">
      <formula>A36=0</formula>
    </cfRule>
  </conditionalFormatting>
  <conditionalFormatting sqref="H36:H39">
    <cfRule type="expression" dxfId="357" priority="63" stopIfTrue="1">
      <formula>A36=0</formula>
    </cfRule>
  </conditionalFormatting>
  <conditionalFormatting sqref="J36:J38">
    <cfRule type="expression" dxfId="356" priority="62" stopIfTrue="1">
      <formula>A36=0</formula>
    </cfRule>
  </conditionalFormatting>
  <conditionalFormatting sqref="O36:O38">
    <cfRule type="expression" dxfId="355" priority="59" stopIfTrue="1">
      <formula>A36=0</formula>
    </cfRule>
  </conditionalFormatting>
  <conditionalFormatting sqref="D36:D38">
    <cfRule type="expression" dxfId="354" priority="50" stopIfTrue="1">
      <formula>L36=1</formula>
    </cfRule>
    <cfRule type="expression" dxfId="353" priority="51" stopIfTrue="1">
      <formula>L36=2</formula>
    </cfRule>
    <cfRule type="expression" dxfId="352" priority="52" stopIfTrue="1">
      <formula>L36=3</formula>
    </cfRule>
  </conditionalFormatting>
  <conditionalFormatting sqref="M36:M38">
    <cfRule type="expression" dxfId="351" priority="41" stopIfTrue="1">
      <formula>A36=0</formula>
    </cfRule>
  </conditionalFormatting>
  <conditionalFormatting sqref="G36:G39">
    <cfRule type="expression" dxfId="350" priority="40" stopIfTrue="1">
      <formula>A36=0</formula>
    </cfRule>
  </conditionalFormatting>
  <conditionalFormatting sqref="H36:H39">
    <cfRule type="expression" dxfId="349" priority="39" stopIfTrue="1">
      <formula>A36=0</formula>
    </cfRule>
  </conditionalFormatting>
  <conditionalFormatting sqref="J36:J39">
    <cfRule type="expression" dxfId="348" priority="38" stopIfTrue="1">
      <formula>A36=0</formula>
    </cfRule>
  </conditionalFormatting>
  <conditionalFormatting sqref="O36:O40">
    <cfRule type="expression" dxfId="347" priority="35" stopIfTrue="1">
      <formula>A36=0</formula>
    </cfRule>
  </conditionalFormatting>
  <conditionalFormatting sqref="D36:D39">
    <cfRule type="expression" dxfId="346" priority="26" stopIfTrue="1">
      <formula>L36=1</formula>
    </cfRule>
    <cfRule type="expression" dxfId="345" priority="27" stopIfTrue="1">
      <formula>L36=2</formula>
    </cfRule>
    <cfRule type="expression" dxfId="344" priority="28" stopIfTrue="1">
      <formula>L36=3</formula>
    </cfRule>
  </conditionalFormatting>
  <conditionalFormatting sqref="M36:M40">
    <cfRule type="expression" dxfId="343" priority="17" stopIfTrue="1">
      <formula>A36=0</formula>
    </cfRule>
  </conditionalFormatting>
  <conditionalFormatting sqref="F37">
    <cfRule type="expression" dxfId="342" priority="15" stopIfTrue="1">
      <formula>A37=0</formula>
    </cfRule>
  </conditionalFormatting>
  <conditionalFormatting sqref="I37">
    <cfRule type="expression" dxfId="341" priority="14" stopIfTrue="1">
      <formula>E37=0</formula>
    </cfRule>
  </conditionalFormatting>
  <conditionalFormatting sqref="E37">
    <cfRule type="expression" dxfId="340" priority="90" stopIfTrue="1">
      <formula>EU35=0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1"/>
  </sheetPr>
  <dimension ref="A1:IV41"/>
  <sheetViews>
    <sheetView topLeftCell="A7" workbookViewId="0">
      <selection activeCell="C15" sqref="C15"/>
    </sheetView>
  </sheetViews>
  <sheetFormatPr defaultRowHeight="12.75" x14ac:dyDescent="0.2"/>
  <cols>
    <col min="1" max="1" width="3.85546875" style="79" customWidth="1"/>
    <col min="2" max="2" width="19.85546875" style="79" customWidth="1"/>
    <col min="3" max="3" width="12.85546875" style="79" customWidth="1"/>
    <col min="4" max="4" width="5.7109375" style="79" customWidth="1"/>
    <col min="5" max="7" width="5.28515625" style="79" customWidth="1"/>
    <col min="8" max="8" width="6.5703125" style="79" customWidth="1"/>
    <col min="9" max="9" width="5.28515625" style="79" customWidth="1"/>
    <col min="10" max="12" width="3.7109375" style="79" customWidth="1"/>
    <col min="13" max="15" width="5.7109375" style="79" customWidth="1"/>
    <col min="16" max="37" width="3.7109375" style="79" customWidth="1"/>
    <col min="38" max="38" width="2.7109375" style="206" customWidth="1"/>
    <col min="39" max="39" width="5.85546875" style="206" hidden="1" customWidth="1"/>
    <col min="40" max="40" width="2.7109375" style="206" customWidth="1"/>
    <col min="41" max="51" width="4.7109375" style="79" customWidth="1"/>
    <col min="52" max="52" width="2.7109375" style="79" customWidth="1"/>
    <col min="53" max="63" width="4.7109375" style="79" customWidth="1"/>
    <col min="64" max="64" width="6.7109375" style="79" customWidth="1"/>
    <col min="65" max="67" width="7.7109375" style="79" customWidth="1"/>
    <col min="68" max="256" width="9.140625" style="79"/>
    <col min="257" max="257" width="3.85546875" style="79" customWidth="1"/>
    <col min="258" max="258" width="19.85546875" style="79" customWidth="1"/>
    <col min="259" max="259" width="12.85546875" style="79" customWidth="1"/>
    <col min="260" max="260" width="5.7109375" style="79" customWidth="1"/>
    <col min="261" max="263" width="5.28515625" style="79" customWidth="1"/>
    <col min="264" max="264" width="6.5703125" style="79" customWidth="1"/>
    <col min="265" max="265" width="5.28515625" style="79" customWidth="1"/>
    <col min="266" max="268" width="3.7109375" style="79" customWidth="1"/>
    <col min="269" max="271" width="5.7109375" style="79" customWidth="1"/>
    <col min="272" max="293" width="3.7109375" style="79" customWidth="1"/>
    <col min="294" max="294" width="2.7109375" style="79" customWidth="1"/>
    <col min="295" max="295" width="0" style="79" hidden="1" customWidth="1"/>
    <col min="296" max="296" width="2.7109375" style="79" customWidth="1"/>
    <col min="297" max="307" width="4.7109375" style="79" customWidth="1"/>
    <col min="308" max="308" width="2.7109375" style="79" customWidth="1"/>
    <col min="309" max="319" width="4.7109375" style="79" customWidth="1"/>
    <col min="320" max="320" width="6.7109375" style="79" customWidth="1"/>
    <col min="321" max="323" width="7.7109375" style="79" customWidth="1"/>
    <col min="324" max="512" width="9.140625" style="79"/>
    <col min="513" max="513" width="3.85546875" style="79" customWidth="1"/>
    <col min="514" max="514" width="19.85546875" style="79" customWidth="1"/>
    <col min="515" max="515" width="12.85546875" style="79" customWidth="1"/>
    <col min="516" max="516" width="5.7109375" style="79" customWidth="1"/>
    <col min="517" max="519" width="5.28515625" style="79" customWidth="1"/>
    <col min="520" max="520" width="6.5703125" style="79" customWidth="1"/>
    <col min="521" max="521" width="5.28515625" style="79" customWidth="1"/>
    <col min="522" max="524" width="3.7109375" style="79" customWidth="1"/>
    <col min="525" max="527" width="5.7109375" style="79" customWidth="1"/>
    <col min="528" max="549" width="3.7109375" style="79" customWidth="1"/>
    <col min="550" max="550" width="2.7109375" style="79" customWidth="1"/>
    <col min="551" max="551" width="0" style="79" hidden="1" customWidth="1"/>
    <col min="552" max="552" width="2.7109375" style="79" customWidth="1"/>
    <col min="553" max="563" width="4.7109375" style="79" customWidth="1"/>
    <col min="564" max="564" width="2.7109375" style="79" customWidth="1"/>
    <col min="565" max="575" width="4.7109375" style="79" customWidth="1"/>
    <col min="576" max="576" width="6.7109375" style="79" customWidth="1"/>
    <col min="577" max="579" width="7.7109375" style="79" customWidth="1"/>
    <col min="580" max="768" width="9.140625" style="79"/>
    <col min="769" max="769" width="3.85546875" style="79" customWidth="1"/>
    <col min="770" max="770" width="19.85546875" style="79" customWidth="1"/>
    <col min="771" max="771" width="12.85546875" style="79" customWidth="1"/>
    <col min="772" max="772" width="5.7109375" style="79" customWidth="1"/>
    <col min="773" max="775" width="5.28515625" style="79" customWidth="1"/>
    <col min="776" max="776" width="6.5703125" style="79" customWidth="1"/>
    <col min="777" max="777" width="5.28515625" style="79" customWidth="1"/>
    <col min="778" max="780" width="3.7109375" style="79" customWidth="1"/>
    <col min="781" max="783" width="5.7109375" style="79" customWidth="1"/>
    <col min="784" max="805" width="3.7109375" style="79" customWidth="1"/>
    <col min="806" max="806" width="2.7109375" style="79" customWidth="1"/>
    <col min="807" max="807" width="0" style="79" hidden="1" customWidth="1"/>
    <col min="808" max="808" width="2.7109375" style="79" customWidth="1"/>
    <col min="809" max="819" width="4.7109375" style="79" customWidth="1"/>
    <col min="820" max="820" width="2.7109375" style="79" customWidth="1"/>
    <col min="821" max="831" width="4.7109375" style="79" customWidth="1"/>
    <col min="832" max="832" width="6.7109375" style="79" customWidth="1"/>
    <col min="833" max="835" width="7.7109375" style="79" customWidth="1"/>
    <col min="836" max="1024" width="9.140625" style="79"/>
    <col min="1025" max="1025" width="3.85546875" style="79" customWidth="1"/>
    <col min="1026" max="1026" width="19.85546875" style="79" customWidth="1"/>
    <col min="1027" max="1027" width="12.85546875" style="79" customWidth="1"/>
    <col min="1028" max="1028" width="5.7109375" style="79" customWidth="1"/>
    <col min="1029" max="1031" width="5.28515625" style="79" customWidth="1"/>
    <col min="1032" max="1032" width="6.5703125" style="79" customWidth="1"/>
    <col min="1033" max="1033" width="5.28515625" style="79" customWidth="1"/>
    <col min="1034" max="1036" width="3.7109375" style="79" customWidth="1"/>
    <col min="1037" max="1039" width="5.7109375" style="79" customWidth="1"/>
    <col min="1040" max="1061" width="3.7109375" style="79" customWidth="1"/>
    <col min="1062" max="1062" width="2.7109375" style="79" customWidth="1"/>
    <col min="1063" max="1063" width="0" style="79" hidden="1" customWidth="1"/>
    <col min="1064" max="1064" width="2.7109375" style="79" customWidth="1"/>
    <col min="1065" max="1075" width="4.7109375" style="79" customWidth="1"/>
    <col min="1076" max="1076" width="2.7109375" style="79" customWidth="1"/>
    <col min="1077" max="1087" width="4.7109375" style="79" customWidth="1"/>
    <col min="1088" max="1088" width="6.7109375" style="79" customWidth="1"/>
    <col min="1089" max="1091" width="7.7109375" style="79" customWidth="1"/>
    <col min="1092" max="1280" width="9.140625" style="79"/>
    <col min="1281" max="1281" width="3.85546875" style="79" customWidth="1"/>
    <col min="1282" max="1282" width="19.85546875" style="79" customWidth="1"/>
    <col min="1283" max="1283" width="12.85546875" style="79" customWidth="1"/>
    <col min="1284" max="1284" width="5.7109375" style="79" customWidth="1"/>
    <col min="1285" max="1287" width="5.28515625" style="79" customWidth="1"/>
    <col min="1288" max="1288" width="6.5703125" style="79" customWidth="1"/>
    <col min="1289" max="1289" width="5.28515625" style="79" customWidth="1"/>
    <col min="1290" max="1292" width="3.7109375" style="79" customWidth="1"/>
    <col min="1293" max="1295" width="5.7109375" style="79" customWidth="1"/>
    <col min="1296" max="1317" width="3.7109375" style="79" customWidth="1"/>
    <col min="1318" max="1318" width="2.7109375" style="79" customWidth="1"/>
    <col min="1319" max="1319" width="0" style="79" hidden="1" customWidth="1"/>
    <col min="1320" max="1320" width="2.7109375" style="79" customWidth="1"/>
    <col min="1321" max="1331" width="4.7109375" style="79" customWidth="1"/>
    <col min="1332" max="1332" width="2.7109375" style="79" customWidth="1"/>
    <col min="1333" max="1343" width="4.7109375" style="79" customWidth="1"/>
    <col min="1344" max="1344" width="6.7109375" style="79" customWidth="1"/>
    <col min="1345" max="1347" width="7.7109375" style="79" customWidth="1"/>
    <col min="1348" max="1536" width="9.140625" style="79"/>
    <col min="1537" max="1537" width="3.85546875" style="79" customWidth="1"/>
    <col min="1538" max="1538" width="19.85546875" style="79" customWidth="1"/>
    <col min="1539" max="1539" width="12.85546875" style="79" customWidth="1"/>
    <col min="1540" max="1540" width="5.7109375" style="79" customWidth="1"/>
    <col min="1541" max="1543" width="5.28515625" style="79" customWidth="1"/>
    <col min="1544" max="1544" width="6.5703125" style="79" customWidth="1"/>
    <col min="1545" max="1545" width="5.28515625" style="79" customWidth="1"/>
    <col min="1546" max="1548" width="3.7109375" style="79" customWidth="1"/>
    <col min="1549" max="1551" width="5.7109375" style="79" customWidth="1"/>
    <col min="1552" max="1573" width="3.7109375" style="79" customWidth="1"/>
    <col min="1574" max="1574" width="2.7109375" style="79" customWidth="1"/>
    <col min="1575" max="1575" width="0" style="79" hidden="1" customWidth="1"/>
    <col min="1576" max="1576" width="2.7109375" style="79" customWidth="1"/>
    <col min="1577" max="1587" width="4.7109375" style="79" customWidth="1"/>
    <col min="1588" max="1588" width="2.7109375" style="79" customWidth="1"/>
    <col min="1589" max="1599" width="4.7109375" style="79" customWidth="1"/>
    <col min="1600" max="1600" width="6.7109375" style="79" customWidth="1"/>
    <col min="1601" max="1603" width="7.7109375" style="79" customWidth="1"/>
    <col min="1604" max="1792" width="9.140625" style="79"/>
    <col min="1793" max="1793" width="3.85546875" style="79" customWidth="1"/>
    <col min="1794" max="1794" width="19.85546875" style="79" customWidth="1"/>
    <col min="1795" max="1795" width="12.85546875" style="79" customWidth="1"/>
    <col min="1796" max="1796" width="5.7109375" style="79" customWidth="1"/>
    <col min="1797" max="1799" width="5.28515625" style="79" customWidth="1"/>
    <col min="1800" max="1800" width="6.5703125" style="79" customWidth="1"/>
    <col min="1801" max="1801" width="5.28515625" style="79" customWidth="1"/>
    <col min="1802" max="1804" width="3.7109375" style="79" customWidth="1"/>
    <col min="1805" max="1807" width="5.7109375" style="79" customWidth="1"/>
    <col min="1808" max="1829" width="3.7109375" style="79" customWidth="1"/>
    <col min="1830" max="1830" width="2.7109375" style="79" customWidth="1"/>
    <col min="1831" max="1831" width="0" style="79" hidden="1" customWidth="1"/>
    <col min="1832" max="1832" width="2.7109375" style="79" customWidth="1"/>
    <col min="1833" max="1843" width="4.7109375" style="79" customWidth="1"/>
    <col min="1844" max="1844" width="2.7109375" style="79" customWidth="1"/>
    <col min="1845" max="1855" width="4.7109375" style="79" customWidth="1"/>
    <col min="1856" max="1856" width="6.7109375" style="79" customWidth="1"/>
    <col min="1857" max="1859" width="7.7109375" style="79" customWidth="1"/>
    <col min="1860" max="2048" width="9.140625" style="79"/>
    <col min="2049" max="2049" width="3.85546875" style="79" customWidth="1"/>
    <col min="2050" max="2050" width="19.85546875" style="79" customWidth="1"/>
    <col min="2051" max="2051" width="12.85546875" style="79" customWidth="1"/>
    <col min="2052" max="2052" width="5.7109375" style="79" customWidth="1"/>
    <col min="2053" max="2055" width="5.28515625" style="79" customWidth="1"/>
    <col min="2056" max="2056" width="6.5703125" style="79" customWidth="1"/>
    <col min="2057" max="2057" width="5.28515625" style="79" customWidth="1"/>
    <col min="2058" max="2060" width="3.7109375" style="79" customWidth="1"/>
    <col min="2061" max="2063" width="5.7109375" style="79" customWidth="1"/>
    <col min="2064" max="2085" width="3.7109375" style="79" customWidth="1"/>
    <col min="2086" max="2086" width="2.7109375" style="79" customWidth="1"/>
    <col min="2087" max="2087" width="0" style="79" hidden="1" customWidth="1"/>
    <col min="2088" max="2088" width="2.7109375" style="79" customWidth="1"/>
    <col min="2089" max="2099" width="4.7109375" style="79" customWidth="1"/>
    <col min="2100" max="2100" width="2.7109375" style="79" customWidth="1"/>
    <col min="2101" max="2111" width="4.7109375" style="79" customWidth="1"/>
    <col min="2112" max="2112" width="6.7109375" style="79" customWidth="1"/>
    <col min="2113" max="2115" width="7.7109375" style="79" customWidth="1"/>
    <col min="2116" max="2304" width="9.140625" style="79"/>
    <col min="2305" max="2305" width="3.85546875" style="79" customWidth="1"/>
    <col min="2306" max="2306" width="19.85546875" style="79" customWidth="1"/>
    <col min="2307" max="2307" width="12.85546875" style="79" customWidth="1"/>
    <col min="2308" max="2308" width="5.7109375" style="79" customWidth="1"/>
    <col min="2309" max="2311" width="5.28515625" style="79" customWidth="1"/>
    <col min="2312" max="2312" width="6.5703125" style="79" customWidth="1"/>
    <col min="2313" max="2313" width="5.28515625" style="79" customWidth="1"/>
    <col min="2314" max="2316" width="3.7109375" style="79" customWidth="1"/>
    <col min="2317" max="2319" width="5.7109375" style="79" customWidth="1"/>
    <col min="2320" max="2341" width="3.7109375" style="79" customWidth="1"/>
    <col min="2342" max="2342" width="2.7109375" style="79" customWidth="1"/>
    <col min="2343" max="2343" width="0" style="79" hidden="1" customWidth="1"/>
    <col min="2344" max="2344" width="2.7109375" style="79" customWidth="1"/>
    <col min="2345" max="2355" width="4.7109375" style="79" customWidth="1"/>
    <col min="2356" max="2356" width="2.7109375" style="79" customWidth="1"/>
    <col min="2357" max="2367" width="4.7109375" style="79" customWidth="1"/>
    <col min="2368" max="2368" width="6.7109375" style="79" customWidth="1"/>
    <col min="2369" max="2371" width="7.7109375" style="79" customWidth="1"/>
    <col min="2372" max="2560" width="9.140625" style="79"/>
    <col min="2561" max="2561" width="3.85546875" style="79" customWidth="1"/>
    <col min="2562" max="2562" width="19.85546875" style="79" customWidth="1"/>
    <col min="2563" max="2563" width="12.85546875" style="79" customWidth="1"/>
    <col min="2564" max="2564" width="5.7109375" style="79" customWidth="1"/>
    <col min="2565" max="2567" width="5.28515625" style="79" customWidth="1"/>
    <col min="2568" max="2568" width="6.5703125" style="79" customWidth="1"/>
    <col min="2569" max="2569" width="5.28515625" style="79" customWidth="1"/>
    <col min="2570" max="2572" width="3.7109375" style="79" customWidth="1"/>
    <col min="2573" max="2575" width="5.7109375" style="79" customWidth="1"/>
    <col min="2576" max="2597" width="3.7109375" style="79" customWidth="1"/>
    <col min="2598" max="2598" width="2.7109375" style="79" customWidth="1"/>
    <col min="2599" max="2599" width="0" style="79" hidden="1" customWidth="1"/>
    <col min="2600" max="2600" width="2.7109375" style="79" customWidth="1"/>
    <col min="2601" max="2611" width="4.7109375" style="79" customWidth="1"/>
    <col min="2612" max="2612" width="2.7109375" style="79" customWidth="1"/>
    <col min="2613" max="2623" width="4.7109375" style="79" customWidth="1"/>
    <col min="2624" max="2624" width="6.7109375" style="79" customWidth="1"/>
    <col min="2625" max="2627" width="7.7109375" style="79" customWidth="1"/>
    <col min="2628" max="2816" width="9.140625" style="79"/>
    <col min="2817" max="2817" width="3.85546875" style="79" customWidth="1"/>
    <col min="2818" max="2818" width="19.85546875" style="79" customWidth="1"/>
    <col min="2819" max="2819" width="12.85546875" style="79" customWidth="1"/>
    <col min="2820" max="2820" width="5.7109375" style="79" customWidth="1"/>
    <col min="2821" max="2823" width="5.28515625" style="79" customWidth="1"/>
    <col min="2824" max="2824" width="6.5703125" style="79" customWidth="1"/>
    <col min="2825" max="2825" width="5.28515625" style="79" customWidth="1"/>
    <col min="2826" max="2828" width="3.7109375" style="79" customWidth="1"/>
    <col min="2829" max="2831" width="5.7109375" style="79" customWidth="1"/>
    <col min="2832" max="2853" width="3.7109375" style="79" customWidth="1"/>
    <col min="2854" max="2854" width="2.7109375" style="79" customWidth="1"/>
    <col min="2855" max="2855" width="0" style="79" hidden="1" customWidth="1"/>
    <col min="2856" max="2856" width="2.7109375" style="79" customWidth="1"/>
    <col min="2857" max="2867" width="4.7109375" style="79" customWidth="1"/>
    <col min="2868" max="2868" width="2.7109375" style="79" customWidth="1"/>
    <col min="2869" max="2879" width="4.7109375" style="79" customWidth="1"/>
    <col min="2880" max="2880" width="6.7109375" style="79" customWidth="1"/>
    <col min="2881" max="2883" width="7.7109375" style="79" customWidth="1"/>
    <col min="2884" max="3072" width="9.140625" style="79"/>
    <col min="3073" max="3073" width="3.85546875" style="79" customWidth="1"/>
    <col min="3074" max="3074" width="19.85546875" style="79" customWidth="1"/>
    <col min="3075" max="3075" width="12.85546875" style="79" customWidth="1"/>
    <col min="3076" max="3076" width="5.7109375" style="79" customWidth="1"/>
    <col min="3077" max="3079" width="5.28515625" style="79" customWidth="1"/>
    <col min="3080" max="3080" width="6.5703125" style="79" customWidth="1"/>
    <col min="3081" max="3081" width="5.28515625" style="79" customWidth="1"/>
    <col min="3082" max="3084" width="3.7109375" style="79" customWidth="1"/>
    <col min="3085" max="3087" width="5.7109375" style="79" customWidth="1"/>
    <col min="3088" max="3109" width="3.7109375" style="79" customWidth="1"/>
    <col min="3110" max="3110" width="2.7109375" style="79" customWidth="1"/>
    <col min="3111" max="3111" width="0" style="79" hidden="1" customWidth="1"/>
    <col min="3112" max="3112" width="2.7109375" style="79" customWidth="1"/>
    <col min="3113" max="3123" width="4.7109375" style="79" customWidth="1"/>
    <col min="3124" max="3124" width="2.7109375" style="79" customWidth="1"/>
    <col min="3125" max="3135" width="4.7109375" style="79" customWidth="1"/>
    <col min="3136" max="3136" width="6.7109375" style="79" customWidth="1"/>
    <col min="3137" max="3139" width="7.7109375" style="79" customWidth="1"/>
    <col min="3140" max="3328" width="9.140625" style="79"/>
    <col min="3329" max="3329" width="3.85546875" style="79" customWidth="1"/>
    <col min="3330" max="3330" width="19.85546875" style="79" customWidth="1"/>
    <col min="3331" max="3331" width="12.85546875" style="79" customWidth="1"/>
    <col min="3332" max="3332" width="5.7109375" style="79" customWidth="1"/>
    <col min="3333" max="3335" width="5.28515625" style="79" customWidth="1"/>
    <col min="3336" max="3336" width="6.5703125" style="79" customWidth="1"/>
    <col min="3337" max="3337" width="5.28515625" style="79" customWidth="1"/>
    <col min="3338" max="3340" width="3.7109375" style="79" customWidth="1"/>
    <col min="3341" max="3343" width="5.7109375" style="79" customWidth="1"/>
    <col min="3344" max="3365" width="3.7109375" style="79" customWidth="1"/>
    <col min="3366" max="3366" width="2.7109375" style="79" customWidth="1"/>
    <col min="3367" max="3367" width="0" style="79" hidden="1" customWidth="1"/>
    <col min="3368" max="3368" width="2.7109375" style="79" customWidth="1"/>
    <col min="3369" max="3379" width="4.7109375" style="79" customWidth="1"/>
    <col min="3380" max="3380" width="2.7109375" style="79" customWidth="1"/>
    <col min="3381" max="3391" width="4.7109375" style="79" customWidth="1"/>
    <col min="3392" max="3392" width="6.7109375" style="79" customWidth="1"/>
    <col min="3393" max="3395" width="7.7109375" style="79" customWidth="1"/>
    <col min="3396" max="3584" width="9.140625" style="79"/>
    <col min="3585" max="3585" width="3.85546875" style="79" customWidth="1"/>
    <col min="3586" max="3586" width="19.85546875" style="79" customWidth="1"/>
    <col min="3587" max="3587" width="12.85546875" style="79" customWidth="1"/>
    <col min="3588" max="3588" width="5.7109375" style="79" customWidth="1"/>
    <col min="3589" max="3591" width="5.28515625" style="79" customWidth="1"/>
    <col min="3592" max="3592" width="6.5703125" style="79" customWidth="1"/>
    <col min="3593" max="3593" width="5.28515625" style="79" customWidth="1"/>
    <col min="3594" max="3596" width="3.7109375" style="79" customWidth="1"/>
    <col min="3597" max="3599" width="5.7109375" style="79" customWidth="1"/>
    <col min="3600" max="3621" width="3.7109375" style="79" customWidth="1"/>
    <col min="3622" max="3622" width="2.7109375" style="79" customWidth="1"/>
    <col min="3623" max="3623" width="0" style="79" hidden="1" customWidth="1"/>
    <col min="3624" max="3624" width="2.7109375" style="79" customWidth="1"/>
    <col min="3625" max="3635" width="4.7109375" style="79" customWidth="1"/>
    <col min="3636" max="3636" width="2.7109375" style="79" customWidth="1"/>
    <col min="3637" max="3647" width="4.7109375" style="79" customWidth="1"/>
    <col min="3648" max="3648" width="6.7109375" style="79" customWidth="1"/>
    <col min="3649" max="3651" width="7.7109375" style="79" customWidth="1"/>
    <col min="3652" max="3840" width="9.140625" style="79"/>
    <col min="3841" max="3841" width="3.85546875" style="79" customWidth="1"/>
    <col min="3842" max="3842" width="19.85546875" style="79" customWidth="1"/>
    <col min="3843" max="3843" width="12.85546875" style="79" customWidth="1"/>
    <col min="3844" max="3844" width="5.7109375" style="79" customWidth="1"/>
    <col min="3845" max="3847" width="5.28515625" style="79" customWidth="1"/>
    <col min="3848" max="3848" width="6.5703125" style="79" customWidth="1"/>
    <col min="3849" max="3849" width="5.28515625" style="79" customWidth="1"/>
    <col min="3850" max="3852" width="3.7109375" style="79" customWidth="1"/>
    <col min="3853" max="3855" width="5.7109375" style="79" customWidth="1"/>
    <col min="3856" max="3877" width="3.7109375" style="79" customWidth="1"/>
    <col min="3878" max="3878" width="2.7109375" style="79" customWidth="1"/>
    <col min="3879" max="3879" width="0" style="79" hidden="1" customWidth="1"/>
    <col min="3880" max="3880" width="2.7109375" style="79" customWidth="1"/>
    <col min="3881" max="3891" width="4.7109375" style="79" customWidth="1"/>
    <col min="3892" max="3892" width="2.7109375" style="79" customWidth="1"/>
    <col min="3893" max="3903" width="4.7109375" style="79" customWidth="1"/>
    <col min="3904" max="3904" width="6.7109375" style="79" customWidth="1"/>
    <col min="3905" max="3907" width="7.7109375" style="79" customWidth="1"/>
    <col min="3908" max="4096" width="9.140625" style="79"/>
    <col min="4097" max="4097" width="3.85546875" style="79" customWidth="1"/>
    <col min="4098" max="4098" width="19.85546875" style="79" customWidth="1"/>
    <col min="4099" max="4099" width="12.85546875" style="79" customWidth="1"/>
    <col min="4100" max="4100" width="5.7109375" style="79" customWidth="1"/>
    <col min="4101" max="4103" width="5.28515625" style="79" customWidth="1"/>
    <col min="4104" max="4104" width="6.5703125" style="79" customWidth="1"/>
    <col min="4105" max="4105" width="5.28515625" style="79" customWidth="1"/>
    <col min="4106" max="4108" width="3.7109375" style="79" customWidth="1"/>
    <col min="4109" max="4111" width="5.7109375" style="79" customWidth="1"/>
    <col min="4112" max="4133" width="3.7109375" style="79" customWidth="1"/>
    <col min="4134" max="4134" width="2.7109375" style="79" customWidth="1"/>
    <col min="4135" max="4135" width="0" style="79" hidden="1" customWidth="1"/>
    <col min="4136" max="4136" width="2.7109375" style="79" customWidth="1"/>
    <col min="4137" max="4147" width="4.7109375" style="79" customWidth="1"/>
    <col min="4148" max="4148" width="2.7109375" style="79" customWidth="1"/>
    <col min="4149" max="4159" width="4.7109375" style="79" customWidth="1"/>
    <col min="4160" max="4160" width="6.7109375" style="79" customWidth="1"/>
    <col min="4161" max="4163" width="7.7109375" style="79" customWidth="1"/>
    <col min="4164" max="4352" width="9.140625" style="79"/>
    <col min="4353" max="4353" width="3.85546875" style="79" customWidth="1"/>
    <col min="4354" max="4354" width="19.85546875" style="79" customWidth="1"/>
    <col min="4355" max="4355" width="12.85546875" style="79" customWidth="1"/>
    <col min="4356" max="4356" width="5.7109375" style="79" customWidth="1"/>
    <col min="4357" max="4359" width="5.28515625" style="79" customWidth="1"/>
    <col min="4360" max="4360" width="6.5703125" style="79" customWidth="1"/>
    <col min="4361" max="4361" width="5.28515625" style="79" customWidth="1"/>
    <col min="4362" max="4364" width="3.7109375" style="79" customWidth="1"/>
    <col min="4365" max="4367" width="5.7109375" style="79" customWidth="1"/>
    <col min="4368" max="4389" width="3.7109375" style="79" customWidth="1"/>
    <col min="4390" max="4390" width="2.7109375" style="79" customWidth="1"/>
    <col min="4391" max="4391" width="0" style="79" hidden="1" customWidth="1"/>
    <col min="4392" max="4392" width="2.7109375" style="79" customWidth="1"/>
    <col min="4393" max="4403" width="4.7109375" style="79" customWidth="1"/>
    <col min="4404" max="4404" width="2.7109375" style="79" customWidth="1"/>
    <col min="4405" max="4415" width="4.7109375" style="79" customWidth="1"/>
    <col min="4416" max="4416" width="6.7109375" style="79" customWidth="1"/>
    <col min="4417" max="4419" width="7.7109375" style="79" customWidth="1"/>
    <col min="4420" max="4608" width="9.140625" style="79"/>
    <col min="4609" max="4609" width="3.85546875" style="79" customWidth="1"/>
    <col min="4610" max="4610" width="19.85546875" style="79" customWidth="1"/>
    <col min="4611" max="4611" width="12.85546875" style="79" customWidth="1"/>
    <col min="4612" max="4612" width="5.7109375" style="79" customWidth="1"/>
    <col min="4613" max="4615" width="5.28515625" style="79" customWidth="1"/>
    <col min="4616" max="4616" width="6.5703125" style="79" customWidth="1"/>
    <col min="4617" max="4617" width="5.28515625" style="79" customWidth="1"/>
    <col min="4618" max="4620" width="3.7109375" style="79" customWidth="1"/>
    <col min="4621" max="4623" width="5.7109375" style="79" customWidth="1"/>
    <col min="4624" max="4645" width="3.7109375" style="79" customWidth="1"/>
    <col min="4646" max="4646" width="2.7109375" style="79" customWidth="1"/>
    <col min="4647" max="4647" width="0" style="79" hidden="1" customWidth="1"/>
    <col min="4648" max="4648" width="2.7109375" style="79" customWidth="1"/>
    <col min="4649" max="4659" width="4.7109375" style="79" customWidth="1"/>
    <col min="4660" max="4660" width="2.7109375" style="79" customWidth="1"/>
    <col min="4661" max="4671" width="4.7109375" style="79" customWidth="1"/>
    <col min="4672" max="4672" width="6.7109375" style="79" customWidth="1"/>
    <col min="4673" max="4675" width="7.7109375" style="79" customWidth="1"/>
    <col min="4676" max="4864" width="9.140625" style="79"/>
    <col min="4865" max="4865" width="3.85546875" style="79" customWidth="1"/>
    <col min="4866" max="4866" width="19.85546875" style="79" customWidth="1"/>
    <col min="4867" max="4867" width="12.85546875" style="79" customWidth="1"/>
    <col min="4868" max="4868" width="5.7109375" style="79" customWidth="1"/>
    <col min="4869" max="4871" width="5.28515625" style="79" customWidth="1"/>
    <col min="4872" max="4872" width="6.5703125" style="79" customWidth="1"/>
    <col min="4873" max="4873" width="5.28515625" style="79" customWidth="1"/>
    <col min="4874" max="4876" width="3.7109375" style="79" customWidth="1"/>
    <col min="4877" max="4879" width="5.7109375" style="79" customWidth="1"/>
    <col min="4880" max="4901" width="3.7109375" style="79" customWidth="1"/>
    <col min="4902" max="4902" width="2.7109375" style="79" customWidth="1"/>
    <col min="4903" max="4903" width="0" style="79" hidden="1" customWidth="1"/>
    <col min="4904" max="4904" width="2.7109375" style="79" customWidth="1"/>
    <col min="4905" max="4915" width="4.7109375" style="79" customWidth="1"/>
    <col min="4916" max="4916" width="2.7109375" style="79" customWidth="1"/>
    <col min="4917" max="4927" width="4.7109375" style="79" customWidth="1"/>
    <col min="4928" max="4928" width="6.7109375" style="79" customWidth="1"/>
    <col min="4929" max="4931" width="7.7109375" style="79" customWidth="1"/>
    <col min="4932" max="5120" width="9.140625" style="79"/>
    <col min="5121" max="5121" width="3.85546875" style="79" customWidth="1"/>
    <col min="5122" max="5122" width="19.85546875" style="79" customWidth="1"/>
    <col min="5123" max="5123" width="12.85546875" style="79" customWidth="1"/>
    <col min="5124" max="5124" width="5.7109375" style="79" customWidth="1"/>
    <col min="5125" max="5127" width="5.28515625" style="79" customWidth="1"/>
    <col min="5128" max="5128" width="6.5703125" style="79" customWidth="1"/>
    <col min="5129" max="5129" width="5.28515625" style="79" customWidth="1"/>
    <col min="5130" max="5132" width="3.7109375" style="79" customWidth="1"/>
    <col min="5133" max="5135" width="5.7109375" style="79" customWidth="1"/>
    <col min="5136" max="5157" width="3.7109375" style="79" customWidth="1"/>
    <col min="5158" max="5158" width="2.7109375" style="79" customWidth="1"/>
    <col min="5159" max="5159" width="0" style="79" hidden="1" customWidth="1"/>
    <col min="5160" max="5160" width="2.7109375" style="79" customWidth="1"/>
    <col min="5161" max="5171" width="4.7109375" style="79" customWidth="1"/>
    <col min="5172" max="5172" width="2.7109375" style="79" customWidth="1"/>
    <col min="5173" max="5183" width="4.7109375" style="79" customWidth="1"/>
    <col min="5184" max="5184" width="6.7109375" style="79" customWidth="1"/>
    <col min="5185" max="5187" width="7.7109375" style="79" customWidth="1"/>
    <col min="5188" max="5376" width="9.140625" style="79"/>
    <col min="5377" max="5377" width="3.85546875" style="79" customWidth="1"/>
    <col min="5378" max="5378" width="19.85546875" style="79" customWidth="1"/>
    <col min="5379" max="5379" width="12.85546875" style="79" customWidth="1"/>
    <col min="5380" max="5380" width="5.7109375" style="79" customWidth="1"/>
    <col min="5381" max="5383" width="5.28515625" style="79" customWidth="1"/>
    <col min="5384" max="5384" width="6.5703125" style="79" customWidth="1"/>
    <col min="5385" max="5385" width="5.28515625" style="79" customWidth="1"/>
    <col min="5386" max="5388" width="3.7109375" style="79" customWidth="1"/>
    <col min="5389" max="5391" width="5.7109375" style="79" customWidth="1"/>
    <col min="5392" max="5413" width="3.7109375" style="79" customWidth="1"/>
    <col min="5414" max="5414" width="2.7109375" style="79" customWidth="1"/>
    <col min="5415" max="5415" width="0" style="79" hidden="1" customWidth="1"/>
    <col min="5416" max="5416" width="2.7109375" style="79" customWidth="1"/>
    <col min="5417" max="5427" width="4.7109375" style="79" customWidth="1"/>
    <col min="5428" max="5428" width="2.7109375" style="79" customWidth="1"/>
    <col min="5429" max="5439" width="4.7109375" style="79" customWidth="1"/>
    <col min="5440" max="5440" width="6.7109375" style="79" customWidth="1"/>
    <col min="5441" max="5443" width="7.7109375" style="79" customWidth="1"/>
    <col min="5444" max="5632" width="9.140625" style="79"/>
    <col min="5633" max="5633" width="3.85546875" style="79" customWidth="1"/>
    <col min="5634" max="5634" width="19.85546875" style="79" customWidth="1"/>
    <col min="5635" max="5635" width="12.85546875" style="79" customWidth="1"/>
    <col min="5636" max="5636" width="5.7109375" style="79" customWidth="1"/>
    <col min="5637" max="5639" width="5.28515625" style="79" customWidth="1"/>
    <col min="5640" max="5640" width="6.5703125" style="79" customWidth="1"/>
    <col min="5641" max="5641" width="5.28515625" style="79" customWidth="1"/>
    <col min="5642" max="5644" width="3.7109375" style="79" customWidth="1"/>
    <col min="5645" max="5647" width="5.7109375" style="79" customWidth="1"/>
    <col min="5648" max="5669" width="3.7109375" style="79" customWidth="1"/>
    <col min="5670" max="5670" width="2.7109375" style="79" customWidth="1"/>
    <col min="5671" max="5671" width="0" style="79" hidden="1" customWidth="1"/>
    <col min="5672" max="5672" width="2.7109375" style="79" customWidth="1"/>
    <col min="5673" max="5683" width="4.7109375" style="79" customWidth="1"/>
    <col min="5684" max="5684" width="2.7109375" style="79" customWidth="1"/>
    <col min="5685" max="5695" width="4.7109375" style="79" customWidth="1"/>
    <col min="5696" max="5696" width="6.7109375" style="79" customWidth="1"/>
    <col min="5697" max="5699" width="7.7109375" style="79" customWidth="1"/>
    <col min="5700" max="5888" width="9.140625" style="79"/>
    <col min="5889" max="5889" width="3.85546875" style="79" customWidth="1"/>
    <col min="5890" max="5890" width="19.85546875" style="79" customWidth="1"/>
    <col min="5891" max="5891" width="12.85546875" style="79" customWidth="1"/>
    <col min="5892" max="5892" width="5.7109375" style="79" customWidth="1"/>
    <col min="5893" max="5895" width="5.28515625" style="79" customWidth="1"/>
    <col min="5896" max="5896" width="6.5703125" style="79" customWidth="1"/>
    <col min="5897" max="5897" width="5.28515625" style="79" customWidth="1"/>
    <col min="5898" max="5900" width="3.7109375" style="79" customWidth="1"/>
    <col min="5901" max="5903" width="5.7109375" style="79" customWidth="1"/>
    <col min="5904" max="5925" width="3.7109375" style="79" customWidth="1"/>
    <col min="5926" max="5926" width="2.7109375" style="79" customWidth="1"/>
    <col min="5927" max="5927" width="0" style="79" hidden="1" customWidth="1"/>
    <col min="5928" max="5928" width="2.7109375" style="79" customWidth="1"/>
    <col min="5929" max="5939" width="4.7109375" style="79" customWidth="1"/>
    <col min="5940" max="5940" width="2.7109375" style="79" customWidth="1"/>
    <col min="5941" max="5951" width="4.7109375" style="79" customWidth="1"/>
    <col min="5952" max="5952" width="6.7109375" style="79" customWidth="1"/>
    <col min="5953" max="5955" width="7.7109375" style="79" customWidth="1"/>
    <col min="5956" max="6144" width="9.140625" style="79"/>
    <col min="6145" max="6145" width="3.85546875" style="79" customWidth="1"/>
    <col min="6146" max="6146" width="19.85546875" style="79" customWidth="1"/>
    <col min="6147" max="6147" width="12.85546875" style="79" customWidth="1"/>
    <col min="6148" max="6148" width="5.7109375" style="79" customWidth="1"/>
    <col min="6149" max="6151" width="5.28515625" style="79" customWidth="1"/>
    <col min="6152" max="6152" width="6.5703125" style="79" customWidth="1"/>
    <col min="6153" max="6153" width="5.28515625" style="79" customWidth="1"/>
    <col min="6154" max="6156" width="3.7109375" style="79" customWidth="1"/>
    <col min="6157" max="6159" width="5.7109375" style="79" customWidth="1"/>
    <col min="6160" max="6181" width="3.7109375" style="79" customWidth="1"/>
    <col min="6182" max="6182" width="2.7109375" style="79" customWidth="1"/>
    <col min="6183" max="6183" width="0" style="79" hidden="1" customWidth="1"/>
    <col min="6184" max="6184" width="2.7109375" style="79" customWidth="1"/>
    <col min="6185" max="6195" width="4.7109375" style="79" customWidth="1"/>
    <col min="6196" max="6196" width="2.7109375" style="79" customWidth="1"/>
    <col min="6197" max="6207" width="4.7109375" style="79" customWidth="1"/>
    <col min="6208" max="6208" width="6.7109375" style="79" customWidth="1"/>
    <col min="6209" max="6211" width="7.7109375" style="79" customWidth="1"/>
    <col min="6212" max="6400" width="9.140625" style="79"/>
    <col min="6401" max="6401" width="3.85546875" style="79" customWidth="1"/>
    <col min="6402" max="6402" width="19.85546875" style="79" customWidth="1"/>
    <col min="6403" max="6403" width="12.85546875" style="79" customWidth="1"/>
    <col min="6404" max="6404" width="5.7109375" style="79" customWidth="1"/>
    <col min="6405" max="6407" width="5.28515625" style="79" customWidth="1"/>
    <col min="6408" max="6408" width="6.5703125" style="79" customWidth="1"/>
    <col min="6409" max="6409" width="5.28515625" style="79" customWidth="1"/>
    <col min="6410" max="6412" width="3.7109375" style="79" customWidth="1"/>
    <col min="6413" max="6415" width="5.7109375" style="79" customWidth="1"/>
    <col min="6416" max="6437" width="3.7109375" style="79" customWidth="1"/>
    <col min="6438" max="6438" width="2.7109375" style="79" customWidth="1"/>
    <col min="6439" max="6439" width="0" style="79" hidden="1" customWidth="1"/>
    <col min="6440" max="6440" width="2.7109375" style="79" customWidth="1"/>
    <col min="6441" max="6451" width="4.7109375" style="79" customWidth="1"/>
    <col min="6452" max="6452" width="2.7109375" style="79" customWidth="1"/>
    <col min="6453" max="6463" width="4.7109375" style="79" customWidth="1"/>
    <col min="6464" max="6464" width="6.7109375" style="79" customWidth="1"/>
    <col min="6465" max="6467" width="7.7109375" style="79" customWidth="1"/>
    <col min="6468" max="6656" width="9.140625" style="79"/>
    <col min="6657" max="6657" width="3.85546875" style="79" customWidth="1"/>
    <col min="6658" max="6658" width="19.85546875" style="79" customWidth="1"/>
    <col min="6659" max="6659" width="12.85546875" style="79" customWidth="1"/>
    <col min="6660" max="6660" width="5.7109375" style="79" customWidth="1"/>
    <col min="6661" max="6663" width="5.28515625" style="79" customWidth="1"/>
    <col min="6664" max="6664" width="6.5703125" style="79" customWidth="1"/>
    <col min="6665" max="6665" width="5.28515625" style="79" customWidth="1"/>
    <col min="6666" max="6668" width="3.7109375" style="79" customWidth="1"/>
    <col min="6669" max="6671" width="5.7109375" style="79" customWidth="1"/>
    <col min="6672" max="6693" width="3.7109375" style="79" customWidth="1"/>
    <col min="6694" max="6694" width="2.7109375" style="79" customWidth="1"/>
    <col min="6695" max="6695" width="0" style="79" hidden="1" customWidth="1"/>
    <col min="6696" max="6696" width="2.7109375" style="79" customWidth="1"/>
    <col min="6697" max="6707" width="4.7109375" style="79" customWidth="1"/>
    <col min="6708" max="6708" width="2.7109375" style="79" customWidth="1"/>
    <col min="6709" max="6719" width="4.7109375" style="79" customWidth="1"/>
    <col min="6720" max="6720" width="6.7109375" style="79" customWidth="1"/>
    <col min="6721" max="6723" width="7.7109375" style="79" customWidth="1"/>
    <col min="6724" max="6912" width="9.140625" style="79"/>
    <col min="6913" max="6913" width="3.85546875" style="79" customWidth="1"/>
    <col min="6914" max="6914" width="19.85546875" style="79" customWidth="1"/>
    <col min="6915" max="6915" width="12.85546875" style="79" customWidth="1"/>
    <col min="6916" max="6916" width="5.7109375" style="79" customWidth="1"/>
    <col min="6917" max="6919" width="5.28515625" style="79" customWidth="1"/>
    <col min="6920" max="6920" width="6.5703125" style="79" customWidth="1"/>
    <col min="6921" max="6921" width="5.28515625" style="79" customWidth="1"/>
    <col min="6922" max="6924" width="3.7109375" style="79" customWidth="1"/>
    <col min="6925" max="6927" width="5.7109375" style="79" customWidth="1"/>
    <col min="6928" max="6949" width="3.7109375" style="79" customWidth="1"/>
    <col min="6950" max="6950" width="2.7109375" style="79" customWidth="1"/>
    <col min="6951" max="6951" width="0" style="79" hidden="1" customWidth="1"/>
    <col min="6952" max="6952" width="2.7109375" style="79" customWidth="1"/>
    <col min="6953" max="6963" width="4.7109375" style="79" customWidth="1"/>
    <col min="6964" max="6964" width="2.7109375" style="79" customWidth="1"/>
    <col min="6965" max="6975" width="4.7109375" style="79" customWidth="1"/>
    <col min="6976" max="6976" width="6.7109375" style="79" customWidth="1"/>
    <col min="6977" max="6979" width="7.7109375" style="79" customWidth="1"/>
    <col min="6980" max="7168" width="9.140625" style="79"/>
    <col min="7169" max="7169" width="3.85546875" style="79" customWidth="1"/>
    <col min="7170" max="7170" width="19.85546875" style="79" customWidth="1"/>
    <col min="7171" max="7171" width="12.85546875" style="79" customWidth="1"/>
    <col min="7172" max="7172" width="5.7109375" style="79" customWidth="1"/>
    <col min="7173" max="7175" width="5.28515625" style="79" customWidth="1"/>
    <col min="7176" max="7176" width="6.5703125" style="79" customWidth="1"/>
    <col min="7177" max="7177" width="5.28515625" style="79" customWidth="1"/>
    <col min="7178" max="7180" width="3.7109375" style="79" customWidth="1"/>
    <col min="7181" max="7183" width="5.7109375" style="79" customWidth="1"/>
    <col min="7184" max="7205" width="3.7109375" style="79" customWidth="1"/>
    <col min="7206" max="7206" width="2.7109375" style="79" customWidth="1"/>
    <col min="7207" max="7207" width="0" style="79" hidden="1" customWidth="1"/>
    <col min="7208" max="7208" width="2.7109375" style="79" customWidth="1"/>
    <col min="7209" max="7219" width="4.7109375" style="79" customWidth="1"/>
    <col min="7220" max="7220" width="2.7109375" style="79" customWidth="1"/>
    <col min="7221" max="7231" width="4.7109375" style="79" customWidth="1"/>
    <col min="7232" max="7232" width="6.7109375" style="79" customWidth="1"/>
    <col min="7233" max="7235" width="7.7109375" style="79" customWidth="1"/>
    <col min="7236" max="7424" width="9.140625" style="79"/>
    <col min="7425" max="7425" width="3.85546875" style="79" customWidth="1"/>
    <col min="7426" max="7426" width="19.85546875" style="79" customWidth="1"/>
    <col min="7427" max="7427" width="12.85546875" style="79" customWidth="1"/>
    <col min="7428" max="7428" width="5.7109375" style="79" customWidth="1"/>
    <col min="7429" max="7431" width="5.28515625" style="79" customWidth="1"/>
    <col min="7432" max="7432" width="6.5703125" style="79" customWidth="1"/>
    <col min="7433" max="7433" width="5.28515625" style="79" customWidth="1"/>
    <col min="7434" max="7436" width="3.7109375" style="79" customWidth="1"/>
    <col min="7437" max="7439" width="5.7109375" style="79" customWidth="1"/>
    <col min="7440" max="7461" width="3.7109375" style="79" customWidth="1"/>
    <col min="7462" max="7462" width="2.7109375" style="79" customWidth="1"/>
    <col min="7463" max="7463" width="0" style="79" hidden="1" customWidth="1"/>
    <col min="7464" max="7464" width="2.7109375" style="79" customWidth="1"/>
    <col min="7465" max="7475" width="4.7109375" style="79" customWidth="1"/>
    <col min="7476" max="7476" width="2.7109375" style="79" customWidth="1"/>
    <col min="7477" max="7487" width="4.7109375" style="79" customWidth="1"/>
    <col min="7488" max="7488" width="6.7109375" style="79" customWidth="1"/>
    <col min="7489" max="7491" width="7.7109375" style="79" customWidth="1"/>
    <col min="7492" max="7680" width="9.140625" style="79"/>
    <col min="7681" max="7681" width="3.85546875" style="79" customWidth="1"/>
    <col min="7682" max="7682" width="19.85546875" style="79" customWidth="1"/>
    <col min="7683" max="7683" width="12.85546875" style="79" customWidth="1"/>
    <col min="7684" max="7684" width="5.7109375" style="79" customWidth="1"/>
    <col min="7685" max="7687" width="5.28515625" style="79" customWidth="1"/>
    <col min="7688" max="7688" width="6.5703125" style="79" customWidth="1"/>
    <col min="7689" max="7689" width="5.28515625" style="79" customWidth="1"/>
    <col min="7690" max="7692" width="3.7109375" style="79" customWidth="1"/>
    <col min="7693" max="7695" width="5.7109375" style="79" customWidth="1"/>
    <col min="7696" max="7717" width="3.7109375" style="79" customWidth="1"/>
    <col min="7718" max="7718" width="2.7109375" style="79" customWidth="1"/>
    <col min="7719" max="7719" width="0" style="79" hidden="1" customWidth="1"/>
    <col min="7720" max="7720" width="2.7109375" style="79" customWidth="1"/>
    <col min="7721" max="7731" width="4.7109375" style="79" customWidth="1"/>
    <col min="7732" max="7732" width="2.7109375" style="79" customWidth="1"/>
    <col min="7733" max="7743" width="4.7109375" style="79" customWidth="1"/>
    <col min="7744" max="7744" width="6.7109375" style="79" customWidth="1"/>
    <col min="7745" max="7747" width="7.7109375" style="79" customWidth="1"/>
    <col min="7748" max="7936" width="9.140625" style="79"/>
    <col min="7937" max="7937" width="3.85546875" style="79" customWidth="1"/>
    <col min="7938" max="7938" width="19.85546875" style="79" customWidth="1"/>
    <col min="7939" max="7939" width="12.85546875" style="79" customWidth="1"/>
    <col min="7940" max="7940" width="5.7109375" style="79" customWidth="1"/>
    <col min="7941" max="7943" width="5.28515625" style="79" customWidth="1"/>
    <col min="7944" max="7944" width="6.5703125" style="79" customWidth="1"/>
    <col min="7945" max="7945" width="5.28515625" style="79" customWidth="1"/>
    <col min="7946" max="7948" width="3.7109375" style="79" customWidth="1"/>
    <col min="7949" max="7951" width="5.7109375" style="79" customWidth="1"/>
    <col min="7952" max="7973" width="3.7109375" style="79" customWidth="1"/>
    <col min="7974" max="7974" width="2.7109375" style="79" customWidth="1"/>
    <col min="7975" max="7975" width="0" style="79" hidden="1" customWidth="1"/>
    <col min="7976" max="7976" width="2.7109375" style="79" customWidth="1"/>
    <col min="7977" max="7987" width="4.7109375" style="79" customWidth="1"/>
    <col min="7988" max="7988" width="2.7109375" style="79" customWidth="1"/>
    <col min="7989" max="7999" width="4.7109375" style="79" customWidth="1"/>
    <col min="8000" max="8000" width="6.7109375" style="79" customWidth="1"/>
    <col min="8001" max="8003" width="7.7109375" style="79" customWidth="1"/>
    <col min="8004" max="8192" width="9.140625" style="79"/>
    <col min="8193" max="8193" width="3.85546875" style="79" customWidth="1"/>
    <col min="8194" max="8194" width="19.85546875" style="79" customWidth="1"/>
    <col min="8195" max="8195" width="12.85546875" style="79" customWidth="1"/>
    <col min="8196" max="8196" width="5.7109375" style="79" customWidth="1"/>
    <col min="8197" max="8199" width="5.28515625" style="79" customWidth="1"/>
    <col min="8200" max="8200" width="6.5703125" style="79" customWidth="1"/>
    <col min="8201" max="8201" width="5.28515625" style="79" customWidth="1"/>
    <col min="8202" max="8204" width="3.7109375" style="79" customWidth="1"/>
    <col min="8205" max="8207" width="5.7109375" style="79" customWidth="1"/>
    <col min="8208" max="8229" width="3.7109375" style="79" customWidth="1"/>
    <col min="8230" max="8230" width="2.7109375" style="79" customWidth="1"/>
    <col min="8231" max="8231" width="0" style="79" hidden="1" customWidth="1"/>
    <col min="8232" max="8232" width="2.7109375" style="79" customWidth="1"/>
    <col min="8233" max="8243" width="4.7109375" style="79" customWidth="1"/>
    <col min="8244" max="8244" width="2.7109375" style="79" customWidth="1"/>
    <col min="8245" max="8255" width="4.7109375" style="79" customWidth="1"/>
    <col min="8256" max="8256" width="6.7109375" style="79" customWidth="1"/>
    <col min="8257" max="8259" width="7.7109375" style="79" customWidth="1"/>
    <col min="8260" max="8448" width="9.140625" style="79"/>
    <col min="8449" max="8449" width="3.85546875" style="79" customWidth="1"/>
    <col min="8450" max="8450" width="19.85546875" style="79" customWidth="1"/>
    <col min="8451" max="8451" width="12.85546875" style="79" customWidth="1"/>
    <col min="8452" max="8452" width="5.7109375" style="79" customWidth="1"/>
    <col min="8453" max="8455" width="5.28515625" style="79" customWidth="1"/>
    <col min="8456" max="8456" width="6.5703125" style="79" customWidth="1"/>
    <col min="8457" max="8457" width="5.28515625" style="79" customWidth="1"/>
    <col min="8458" max="8460" width="3.7109375" style="79" customWidth="1"/>
    <col min="8461" max="8463" width="5.7109375" style="79" customWidth="1"/>
    <col min="8464" max="8485" width="3.7109375" style="79" customWidth="1"/>
    <col min="8486" max="8486" width="2.7109375" style="79" customWidth="1"/>
    <col min="8487" max="8487" width="0" style="79" hidden="1" customWidth="1"/>
    <col min="8488" max="8488" width="2.7109375" style="79" customWidth="1"/>
    <col min="8489" max="8499" width="4.7109375" style="79" customWidth="1"/>
    <col min="8500" max="8500" width="2.7109375" style="79" customWidth="1"/>
    <col min="8501" max="8511" width="4.7109375" style="79" customWidth="1"/>
    <col min="8512" max="8512" width="6.7109375" style="79" customWidth="1"/>
    <col min="8513" max="8515" width="7.7109375" style="79" customWidth="1"/>
    <col min="8516" max="8704" width="9.140625" style="79"/>
    <col min="8705" max="8705" width="3.85546875" style="79" customWidth="1"/>
    <col min="8706" max="8706" width="19.85546875" style="79" customWidth="1"/>
    <col min="8707" max="8707" width="12.85546875" style="79" customWidth="1"/>
    <col min="8708" max="8708" width="5.7109375" style="79" customWidth="1"/>
    <col min="8709" max="8711" width="5.28515625" style="79" customWidth="1"/>
    <col min="8712" max="8712" width="6.5703125" style="79" customWidth="1"/>
    <col min="8713" max="8713" width="5.28515625" style="79" customWidth="1"/>
    <col min="8714" max="8716" width="3.7109375" style="79" customWidth="1"/>
    <col min="8717" max="8719" width="5.7109375" style="79" customWidth="1"/>
    <col min="8720" max="8741" width="3.7109375" style="79" customWidth="1"/>
    <col min="8742" max="8742" width="2.7109375" style="79" customWidth="1"/>
    <col min="8743" max="8743" width="0" style="79" hidden="1" customWidth="1"/>
    <col min="8744" max="8744" width="2.7109375" style="79" customWidth="1"/>
    <col min="8745" max="8755" width="4.7109375" style="79" customWidth="1"/>
    <col min="8756" max="8756" width="2.7109375" style="79" customWidth="1"/>
    <col min="8757" max="8767" width="4.7109375" style="79" customWidth="1"/>
    <col min="8768" max="8768" width="6.7109375" style="79" customWidth="1"/>
    <col min="8769" max="8771" width="7.7109375" style="79" customWidth="1"/>
    <col min="8772" max="8960" width="9.140625" style="79"/>
    <col min="8961" max="8961" width="3.85546875" style="79" customWidth="1"/>
    <col min="8962" max="8962" width="19.85546875" style="79" customWidth="1"/>
    <col min="8963" max="8963" width="12.85546875" style="79" customWidth="1"/>
    <col min="8964" max="8964" width="5.7109375" style="79" customWidth="1"/>
    <col min="8965" max="8967" width="5.28515625" style="79" customWidth="1"/>
    <col min="8968" max="8968" width="6.5703125" style="79" customWidth="1"/>
    <col min="8969" max="8969" width="5.28515625" style="79" customWidth="1"/>
    <col min="8970" max="8972" width="3.7109375" style="79" customWidth="1"/>
    <col min="8973" max="8975" width="5.7109375" style="79" customWidth="1"/>
    <col min="8976" max="8997" width="3.7109375" style="79" customWidth="1"/>
    <col min="8998" max="8998" width="2.7109375" style="79" customWidth="1"/>
    <col min="8999" max="8999" width="0" style="79" hidden="1" customWidth="1"/>
    <col min="9000" max="9000" width="2.7109375" style="79" customWidth="1"/>
    <col min="9001" max="9011" width="4.7109375" style="79" customWidth="1"/>
    <col min="9012" max="9012" width="2.7109375" style="79" customWidth="1"/>
    <col min="9013" max="9023" width="4.7109375" style="79" customWidth="1"/>
    <col min="9024" max="9024" width="6.7109375" style="79" customWidth="1"/>
    <col min="9025" max="9027" width="7.7109375" style="79" customWidth="1"/>
    <col min="9028" max="9216" width="9.140625" style="79"/>
    <col min="9217" max="9217" width="3.85546875" style="79" customWidth="1"/>
    <col min="9218" max="9218" width="19.85546875" style="79" customWidth="1"/>
    <col min="9219" max="9219" width="12.85546875" style="79" customWidth="1"/>
    <col min="9220" max="9220" width="5.7109375" style="79" customWidth="1"/>
    <col min="9221" max="9223" width="5.28515625" style="79" customWidth="1"/>
    <col min="9224" max="9224" width="6.5703125" style="79" customWidth="1"/>
    <col min="9225" max="9225" width="5.28515625" style="79" customWidth="1"/>
    <col min="9226" max="9228" width="3.7109375" style="79" customWidth="1"/>
    <col min="9229" max="9231" width="5.7109375" style="79" customWidth="1"/>
    <col min="9232" max="9253" width="3.7109375" style="79" customWidth="1"/>
    <col min="9254" max="9254" width="2.7109375" style="79" customWidth="1"/>
    <col min="9255" max="9255" width="0" style="79" hidden="1" customWidth="1"/>
    <col min="9256" max="9256" width="2.7109375" style="79" customWidth="1"/>
    <col min="9257" max="9267" width="4.7109375" style="79" customWidth="1"/>
    <col min="9268" max="9268" width="2.7109375" style="79" customWidth="1"/>
    <col min="9269" max="9279" width="4.7109375" style="79" customWidth="1"/>
    <col min="9280" max="9280" width="6.7109375" style="79" customWidth="1"/>
    <col min="9281" max="9283" width="7.7109375" style="79" customWidth="1"/>
    <col min="9284" max="9472" width="9.140625" style="79"/>
    <col min="9473" max="9473" width="3.85546875" style="79" customWidth="1"/>
    <col min="9474" max="9474" width="19.85546875" style="79" customWidth="1"/>
    <col min="9475" max="9475" width="12.85546875" style="79" customWidth="1"/>
    <col min="9476" max="9476" width="5.7109375" style="79" customWidth="1"/>
    <col min="9477" max="9479" width="5.28515625" style="79" customWidth="1"/>
    <col min="9480" max="9480" width="6.5703125" style="79" customWidth="1"/>
    <col min="9481" max="9481" width="5.28515625" style="79" customWidth="1"/>
    <col min="9482" max="9484" width="3.7109375" style="79" customWidth="1"/>
    <col min="9485" max="9487" width="5.7109375" style="79" customWidth="1"/>
    <col min="9488" max="9509" width="3.7109375" style="79" customWidth="1"/>
    <col min="9510" max="9510" width="2.7109375" style="79" customWidth="1"/>
    <col min="9511" max="9511" width="0" style="79" hidden="1" customWidth="1"/>
    <col min="9512" max="9512" width="2.7109375" style="79" customWidth="1"/>
    <col min="9513" max="9523" width="4.7109375" style="79" customWidth="1"/>
    <col min="9524" max="9524" width="2.7109375" style="79" customWidth="1"/>
    <col min="9525" max="9535" width="4.7109375" style="79" customWidth="1"/>
    <col min="9536" max="9536" width="6.7109375" style="79" customWidth="1"/>
    <col min="9537" max="9539" width="7.7109375" style="79" customWidth="1"/>
    <col min="9540" max="9728" width="9.140625" style="79"/>
    <col min="9729" max="9729" width="3.85546875" style="79" customWidth="1"/>
    <col min="9730" max="9730" width="19.85546875" style="79" customWidth="1"/>
    <col min="9731" max="9731" width="12.85546875" style="79" customWidth="1"/>
    <col min="9732" max="9732" width="5.7109375" style="79" customWidth="1"/>
    <col min="9733" max="9735" width="5.28515625" style="79" customWidth="1"/>
    <col min="9736" max="9736" width="6.5703125" style="79" customWidth="1"/>
    <col min="9737" max="9737" width="5.28515625" style="79" customWidth="1"/>
    <col min="9738" max="9740" width="3.7109375" style="79" customWidth="1"/>
    <col min="9741" max="9743" width="5.7109375" style="79" customWidth="1"/>
    <col min="9744" max="9765" width="3.7109375" style="79" customWidth="1"/>
    <col min="9766" max="9766" width="2.7109375" style="79" customWidth="1"/>
    <col min="9767" max="9767" width="0" style="79" hidden="1" customWidth="1"/>
    <col min="9768" max="9768" width="2.7109375" style="79" customWidth="1"/>
    <col min="9769" max="9779" width="4.7109375" style="79" customWidth="1"/>
    <col min="9780" max="9780" width="2.7109375" style="79" customWidth="1"/>
    <col min="9781" max="9791" width="4.7109375" style="79" customWidth="1"/>
    <col min="9792" max="9792" width="6.7109375" style="79" customWidth="1"/>
    <col min="9793" max="9795" width="7.7109375" style="79" customWidth="1"/>
    <col min="9796" max="9984" width="9.140625" style="79"/>
    <col min="9985" max="9985" width="3.85546875" style="79" customWidth="1"/>
    <col min="9986" max="9986" width="19.85546875" style="79" customWidth="1"/>
    <col min="9987" max="9987" width="12.85546875" style="79" customWidth="1"/>
    <col min="9988" max="9988" width="5.7109375" style="79" customWidth="1"/>
    <col min="9989" max="9991" width="5.28515625" style="79" customWidth="1"/>
    <col min="9992" max="9992" width="6.5703125" style="79" customWidth="1"/>
    <col min="9993" max="9993" width="5.28515625" style="79" customWidth="1"/>
    <col min="9994" max="9996" width="3.7109375" style="79" customWidth="1"/>
    <col min="9997" max="9999" width="5.7109375" style="79" customWidth="1"/>
    <col min="10000" max="10021" width="3.7109375" style="79" customWidth="1"/>
    <col min="10022" max="10022" width="2.7109375" style="79" customWidth="1"/>
    <col min="10023" max="10023" width="0" style="79" hidden="1" customWidth="1"/>
    <col min="10024" max="10024" width="2.7109375" style="79" customWidth="1"/>
    <col min="10025" max="10035" width="4.7109375" style="79" customWidth="1"/>
    <col min="10036" max="10036" width="2.7109375" style="79" customWidth="1"/>
    <col min="10037" max="10047" width="4.7109375" style="79" customWidth="1"/>
    <col min="10048" max="10048" width="6.7109375" style="79" customWidth="1"/>
    <col min="10049" max="10051" width="7.7109375" style="79" customWidth="1"/>
    <col min="10052" max="10240" width="9.140625" style="79"/>
    <col min="10241" max="10241" width="3.85546875" style="79" customWidth="1"/>
    <col min="10242" max="10242" width="19.85546875" style="79" customWidth="1"/>
    <col min="10243" max="10243" width="12.85546875" style="79" customWidth="1"/>
    <col min="10244" max="10244" width="5.7109375" style="79" customWidth="1"/>
    <col min="10245" max="10247" width="5.28515625" style="79" customWidth="1"/>
    <col min="10248" max="10248" width="6.5703125" style="79" customWidth="1"/>
    <col min="10249" max="10249" width="5.28515625" style="79" customWidth="1"/>
    <col min="10250" max="10252" width="3.7109375" style="79" customWidth="1"/>
    <col min="10253" max="10255" width="5.7109375" style="79" customWidth="1"/>
    <col min="10256" max="10277" width="3.7109375" style="79" customWidth="1"/>
    <col min="10278" max="10278" width="2.7109375" style="79" customWidth="1"/>
    <col min="10279" max="10279" width="0" style="79" hidden="1" customWidth="1"/>
    <col min="10280" max="10280" width="2.7109375" style="79" customWidth="1"/>
    <col min="10281" max="10291" width="4.7109375" style="79" customWidth="1"/>
    <col min="10292" max="10292" width="2.7109375" style="79" customWidth="1"/>
    <col min="10293" max="10303" width="4.7109375" style="79" customWidth="1"/>
    <col min="10304" max="10304" width="6.7109375" style="79" customWidth="1"/>
    <col min="10305" max="10307" width="7.7109375" style="79" customWidth="1"/>
    <col min="10308" max="10496" width="9.140625" style="79"/>
    <col min="10497" max="10497" width="3.85546875" style="79" customWidth="1"/>
    <col min="10498" max="10498" width="19.85546875" style="79" customWidth="1"/>
    <col min="10499" max="10499" width="12.85546875" style="79" customWidth="1"/>
    <col min="10500" max="10500" width="5.7109375" style="79" customWidth="1"/>
    <col min="10501" max="10503" width="5.28515625" style="79" customWidth="1"/>
    <col min="10504" max="10504" width="6.5703125" style="79" customWidth="1"/>
    <col min="10505" max="10505" width="5.28515625" style="79" customWidth="1"/>
    <col min="10506" max="10508" width="3.7109375" style="79" customWidth="1"/>
    <col min="10509" max="10511" width="5.7109375" style="79" customWidth="1"/>
    <col min="10512" max="10533" width="3.7109375" style="79" customWidth="1"/>
    <col min="10534" max="10534" width="2.7109375" style="79" customWidth="1"/>
    <col min="10535" max="10535" width="0" style="79" hidden="1" customWidth="1"/>
    <col min="10536" max="10536" width="2.7109375" style="79" customWidth="1"/>
    <col min="10537" max="10547" width="4.7109375" style="79" customWidth="1"/>
    <col min="10548" max="10548" width="2.7109375" style="79" customWidth="1"/>
    <col min="10549" max="10559" width="4.7109375" style="79" customWidth="1"/>
    <col min="10560" max="10560" width="6.7109375" style="79" customWidth="1"/>
    <col min="10561" max="10563" width="7.7109375" style="79" customWidth="1"/>
    <col min="10564" max="10752" width="9.140625" style="79"/>
    <col min="10753" max="10753" width="3.85546875" style="79" customWidth="1"/>
    <col min="10754" max="10754" width="19.85546875" style="79" customWidth="1"/>
    <col min="10755" max="10755" width="12.85546875" style="79" customWidth="1"/>
    <col min="10756" max="10756" width="5.7109375" style="79" customWidth="1"/>
    <col min="10757" max="10759" width="5.28515625" style="79" customWidth="1"/>
    <col min="10760" max="10760" width="6.5703125" style="79" customWidth="1"/>
    <col min="10761" max="10761" width="5.28515625" style="79" customWidth="1"/>
    <col min="10762" max="10764" width="3.7109375" style="79" customWidth="1"/>
    <col min="10765" max="10767" width="5.7109375" style="79" customWidth="1"/>
    <col min="10768" max="10789" width="3.7109375" style="79" customWidth="1"/>
    <col min="10790" max="10790" width="2.7109375" style="79" customWidth="1"/>
    <col min="10791" max="10791" width="0" style="79" hidden="1" customWidth="1"/>
    <col min="10792" max="10792" width="2.7109375" style="79" customWidth="1"/>
    <col min="10793" max="10803" width="4.7109375" style="79" customWidth="1"/>
    <col min="10804" max="10804" width="2.7109375" style="79" customWidth="1"/>
    <col min="10805" max="10815" width="4.7109375" style="79" customWidth="1"/>
    <col min="10816" max="10816" width="6.7109375" style="79" customWidth="1"/>
    <col min="10817" max="10819" width="7.7109375" style="79" customWidth="1"/>
    <col min="10820" max="11008" width="9.140625" style="79"/>
    <col min="11009" max="11009" width="3.85546875" style="79" customWidth="1"/>
    <col min="11010" max="11010" width="19.85546875" style="79" customWidth="1"/>
    <col min="11011" max="11011" width="12.85546875" style="79" customWidth="1"/>
    <col min="11012" max="11012" width="5.7109375" style="79" customWidth="1"/>
    <col min="11013" max="11015" width="5.28515625" style="79" customWidth="1"/>
    <col min="11016" max="11016" width="6.5703125" style="79" customWidth="1"/>
    <col min="11017" max="11017" width="5.28515625" style="79" customWidth="1"/>
    <col min="11018" max="11020" width="3.7109375" style="79" customWidth="1"/>
    <col min="11021" max="11023" width="5.7109375" style="79" customWidth="1"/>
    <col min="11024" max="11045" width="3.7109375" style="79" customWidth="1"/>
    <col min="11046" max="11046" width="2.7109375" style="79" customWidth="1"/>
    <col min="11047" max="11047" width="0" style="79" hidden="1" customWidth="1"/>
    <col min="11048" max="11048" width="2.7109375" style="79" customWidth="1"/>
    <col min="11049" max="11059" width="4.7109375" style="79" customWidth="1"/>
    <col min="11060" max="11060" width="2.7109375" style="79" customWidth="1"/>
    <col min="11061" max="11071" width="4.7109375" style="79" customWidth="1"/>
    <col min="11072" max="11072" width="6.7109375" style="79" customWidth="1"/>
    <col min="11073" max="11075" width="7.7109375" style="79" customWidth="1"/>
    <col min="11076" max="11264" width="9.140625" style="79"/>
    <col min="11265" max="11265" width="3.85546875" style="79" customWidth="1"/>
    <col min="11266" max="11266" width="19.85546875" style="79" customWidth="1"/>
    <col min="11267" max="11267" width="12.85546875" style="79" customWidth="1"/>
    <col min="11268" max="11268" width="5.7109375" style="79" customWidth="1"/>
    <col min="11269" max="11271" width="5.28515625" style="79" customWidth="1"/>
    <col min="11272" max="11272" width="6.5703125" style="79" customWidth="1"/>
    <col min="11273" max="11273" width="5.28515625" style="79" customWidth="1"/>
    <col min="11274" max="11276" width="3.7109375" style="79" customWidth="1"/>
    <col min="11277" max="11279" width="5.7109375" style="79" customWidth="1"/>
    <col min="11280" max="11301" width="3.7109375" style="79" customWidth="1"/>
    <col min="11302" max="11302" width="2.7109375" style="79" customWidth="1"/>
    <col min="11303" max="11303" width="0" style="79" hidden="1" customWidth="1"/>
    <col min="11304" max="11304" width="2.7109375" style="79" customWidth="1"/>
    <col min="11305" max="11315" width="4.7109375" style="79" customWidth="1"/>
    <col min="11316" max="11316" width="2.7109375" style="79" customWidth="1"/>
    <col min="11317" max="11327" width="4.7109375" style="79" customWidth="1"/>
    <col min="11328" max="11328" width="6.7109375" style="79" customWidth="1"/>
    <col min="11329" max="11331" width="7.7109375" style="79" customWidth="1"/>
    <col min="11332" max="11520" width="9.140625" style="79"/>
    <col min="11521" max="11521" width="3.85546875" style="79" customWidth="1"/>
    <col min="11522" max="11522" width="19.85546875" style="79" customWidth="1"/>
    <col min="11523" max="11523" width="12.85546875" style="79" customWidth="1"/>
    <col min="11524" max="11524" width="5.7109375" style="79" customWidth="1"/>
    <col min="11525" max="11527" width="5.28515625" style="79" customWidth="1"/>
    <col min="11528" max="11528" width="6.5703125" style="79" customWidth="1"/>
    <col min="11529" max="11529" width="5.28515625" style="79" customWidth="1"/>
    <col min="11530" max="11532" width="3.7109375" style="79" customWidth="1"/>
    <col min="11533" max="11535" width="5.7109375" style="79" customWidth="1"/>
    <col min="11536" max="11557" width="3.7109375" style="79" customWidth="1"/>
    <col min="11558" max="11558" width="2.7109375" style="79" customWidth="1"/>
    <col min="11559" max="11559" width="0" style="79" hidden="1" customWidth="1"/>
    <col min="11560" max="11560" width="2.7109375" style="79" customWidth="1"/>
    <col min="11561" max="11571" width="4.7109375" style="79" customWidth="1"/>
    <col min="11572" max="11572" width="2.7109375" style="79" customWidth="1"/>
    <col min="11573" max="11583" width="4.7109375" style="79" customWidth="1"/>
    <col min="11584" max="11584" width="6.7109375" style="79" customWidth="1"/>
    <col min="11585" max="11587" width="7.7109375" style="79" customWidth="1"/>
    <col min="11588" max="11776" width="9.140625" style="79"/>
    <col min="11777" max="11777" width="3.85546875" style="79" customWidth="1"/>
    <col min="11778" max="11778" width="19.85546875" style="79" customWidth="1"/>
    <col min="11779" max="11779" width="12.85546875" style="79" customWidth="1"/>
    <col min="11780" max="11780" width="5.7109375" style="79" customWidth="1"/>
    <col min="11781" max="11783" width="5.28515625" style="79" customWidth="1"/>
    <col min="11784" max="11784" width="6.5703125" style="79" customWidth="1"/>
    <col min="11785" max="11785" width="5.28515625" style="79" customWidth="1"/>
    <col min="11786" max="11788" width="3.7109375" style="79" customWidth="1"/>
    <col min="11789" max="11791" width="5.7109375" style="79" customWidth="1"/>
    <col min="11792" max="11813" width="3.7109375" style="79" customWidth="1"/>
    <col min="11814" max="11814" width="2.7109375" style="79" customWidth="1"/>
    <col min="11815" max="11815" width="0" style="79" hidden="1" customWidth="1"/>
    <col min="11816" max="11816" width="2.7109375" style="79" customWidth="1"/>
    <col min="11817" max="11827" width="4.7109375" style="79" customWidth="1"/>
    <col min="11828" max="11828" width="2.7109375" style="79" customWidth="1"/>
    <col min="11829" max="11839" width="4.7109375" style="79" customWidth="1"/>
    <col min="11840" max="11840" width="6.7109375" style="79" customWidth="1"/>
    <col min="11841" max="11843" width="7.7109375" style="79" customWidth="1"/>
    <col min="11844" max="12032" width="9.140625" style="79"/>
    <col min="12033" max="12033" width="3.85546875" style="79" customWidth="1"/>
    <col min="12034" max="12034" width="19.85546875" style="79" customWidth="1"/>
    <col min="12035" max="12035" width="12.85546875" style="79" customWidth="1"/>
    <col min="12036" max="12036" width="5.7109375" style="79" customWidth="1"/>
    <col min="12037" max="12039" width="5.28515625" style="79" customWidth="1"/>
    <col min="12040" max="12040" width="6.5703125" style="79" customWidth="1"/>
    <col min="12041" max="12041" width="5.28515625" style="79" customWidth="1"/>
    <col min="12042" max="12044" width="3.7109375" style="79" customWidth="1"/>
    <col min="12045" max="12047" width="5.7109375" style="79" customWidth="1"/>
    <col min="12048" max="12069" width="3.7109375" style="79" customWidth="1"/>
    <col min="12070" max="12070" width="2.7109375" style="79" customWidth="1"/>
    <col min="12071" max="12071" width="0" style="79" hidden="1" customWidth="1"/>
    <col min="12072" max="12072" width="2.7109375" style="79" customWidth="1"/>
    <col min="12073" max="12083" width="4.7109375" style="79" customWidth="1"/>
    <col min="12084" max="12084" width="2.7109375" style="79" customWidth="1"/>
    <col min="12085" max="12095" width="4.7109375" style="79" customWidth="1"/>
    <col min="12096" max="12096" width="6.7109375" style="79" customWidth="1"/>
    <col min="12097" max="12099" width="7.7109375" style="79" customWidth="1"/>
    <col min="12100" max="12288" width="9.140625" style="79"/>
    <col min="12289" max="12289" width="3.85546875" style="79" customWidth="1"/>
    <col min="12290" max="12290" width="19.85546875" style="79" customWidth="1"/>
    <col min="12291" max="12291" width="12.85546875" style="79" customWidth="1"/>
    <col min="12292" max="12292" width="5.7109375" style="79" customWidth="1"/>
    <col min="12293" max="12295" width="5.28515625" style="79" customWidth="1"/>
    <col min="12296" max="12296" width="6.5703125" style="79" customWidth="1"/>
    <col min="12297" max="12297" width="5.28515625" style="79" customWidth="1"/>
    <col min="12298" max="12300" width="3.7109375" style="79" customWidth="1"/>
    <col min="12301" max="12303" width="5.7109375" style="79" customWidth="1"/>
    <col min="12304" max="12325" width="3.7109375" style="79" customWidth="1"/>
    <col min="12326" max="12326" width="2.7109375" style="79" customWidth="1"/>
    <col min="12327" max="12327" width="0" style="79" hidden="1" customWidth="1"/>
    <col min="12328" max="12328" width="2.7109375" style="79" customWidth="1"/>
    <col min="12329" max="12339" width="4.7109375" style="79" customWidth="1"/>
    <col min="12340" max="12340" width="2.7109375" style="79" customWidth="1"/>
    <col min="12341" max="12351" width="4.7109375" style="79" customWidth="1"/>
    <col min="12352" max="12352" width="6.7109375" style="79" customWidth="1"/>
    <col min="12353" max="12355" width="7.7109375" style="79" customWidth="1"/>
    <col min="12356" max="12544" width="9.140625" style="79"/>
    <col min="12545" max="12545" width="3.85546875" style="79" customWidth="1"/>
    <col min="12546" max="12546" width="19.85546875" style="79" customWidth="1"/>
    <col min="12547" max="12547" width="12.85546875" style="79" customWidth="1"/>
    <col min="12548" max="12548" width="5.7109375" style="79" customWidth="1"/>
    <col min="12549" max="12551" width="5.28515625" style="79" customWidth="1"/>
    <col min="12552" max="12552" width="6.5703125" style="79" customWidth="1"/>
    <col min="12553" max="12553" width="5.28515625" style="79" customWidth="1"/>
    <col min="12554" max="12556" width="3.7109375" style="79" customWidth="1"/>
    <col min="12557" max="12559" width="5.7109375" style="79" customWidth="1"/>
    <col min="12560" max="12581" width="3.7109375" style="79" customWidth="1"/>
    <col min="12582" max="12582" width="2.7109375" style="79" customWidth="1"/>
    <col min="12583" max="12583" width="0" style="79" hidden="1" customWidth="1"/>
    <col min="12584" max="12584" width="2.7109375" style="79" customWidth="1"/>
    <col min="12585" max="12595" width="4.7109375" style="79" customWidth="1"/>
    <col min="12596" max="12596" width="2.7109375" style="79" customWidth="1"/>
    <col min="12597" max="12607" width="4.7109375" style="79" customWidth="1"/>
    <col min="12608" max="12608" width="6.7109375" style="79" customWidth="1"/>
    <col min="12609" max="12611" width="7.7109375" style="79" customWidth="1"/>
    <col min="12612" max="12800" width="9.140625" style="79"/>
    <col min="12801" max="12801" width="3.85546875" style="79" customWidth="1"/>
    <col min="12802" max="12802" width="19.85546875" style="79" customWidth="1"/>
    <col min="12803" max="12803" width="12.85546875" style="79" customWidth="1"/>
    <col min="12804" max="12804" width="5.7109375" style="79" customWidth="1"/>
    <col min="12805" max="12807" width="5.28515625" style="79" customWidth="1"/>
    <col min="12808" max="12808" width="6.5703125" style="79" customWidth="1"/>
    <col min="12809" max="12809" width="5.28515625" style="79" customWidth="1"/>
    <col min="12810" max="12812" width="3.7109375" style="79" customWidth="1"/>
    <col min="12813" max="12815" width="5.7109375" style="79" customWidth="1"/>
    <col min="12816" max="12837" width="3.7109375" style="79" customWidth="1"/>
    <col min="12838" max="12838" width="2.7109375" style="79" customWidth="1"/>
    <col min="12839" max="12839" width="0" style="79" hidden="1" customWidth="1"/>
    <col min="12840" max="12840" width="2.7109375" style="79" customWidth="1"/>
    <col min="12841" max="12851" width="4.7109375" style="79" customWidth="1"/>
    <col min="12852" max="12852" width="2.7109375" style="79" customWidth="1"/>
    <col min="12853" max="12863" width="4.7109375" style="79" customWidth="1"/>
    <col min="12864" max="12864" width="6.7109375" style="79" customWidth="1"/>
    <col min="12865" max="12867" width="7.7109375" style="79" customWidth="1"/>
    <col min="12868" max="13056" width="9.140625" style="79"/>
    <col min="13057" max="13057" width="3.85546875" style="79" customWidth="1"/>
    <col min="13058" max="13058" width="19.85546875" style="79" customWidth="1"/>
    <col min="13059" max="13059" width="12.85546875" style="79" customWidth="1"/>
    <col min="13060" max="13060" width="5.7109375" style="79" customWidth="1"/>
    <col min="13061" max="13063" width="5.28515625" style="79" customWidth="1"/>
    <col min="13064" max="13064" width="6.5703125" style="79" customWidth="1"/>
    <col min="13065" max="13065" width="5.28515625" style="79" customWidth="1"/>
    <col min="13066" max="13068" width="3.7109375" style="79" customWidth="1"/>
    <col min="13069" max="13071" width="5.7109375" style="79" customWidth="1"/>
    <col min="13072" max="13093" width="3.7109375" style="79" customWidth="1"/>
    <col min="13094" max="13094" width="2.7109375" style="79" customWidth="1"/>
    <col min="13095" max="13095" width="0" style="79" hidden="1" customWidth="1"/>
    <col min="13096" max="13096" width="2.7109375" style="79" customWidth="1"/>
    <col min="13097" max="13107" width="4.7109375" style="79" customWidth="1"/>
    <col min="13108" max="13108" width="2.7109375" style="79" customWidth="1"/>
    <col min="13109" max="13119" width="4.7109375" style="79" customWidth="1"/>
    <col min="13120" max="13120" width="6.7109375" style="79" customWidth="1"/>
    <col min="13121" max="13123" width="7.7109375" style="79" customWidth="1"/>
    <col min="13124" max="13312" width="9.140625" style="79"/>
    <col min="13313" max="13313" width="3.85546875" style="79" customWidth="1"/>
    <col min="13314" max="13314" width="19.85546875" style="79" customWidth="1"/>
    <col min="13315" max="13315" width="12.85546875" style="79" customWidth="1"/>
    <col min="13316" max="13316" width="5.7109375" style="79" customWidth="1"/>
    <col min="13317" max="13319" width="5.28515625" style="79" customWidth="1"/>
    <col min="13320" max="13320" width="6.5703125" style="79" customWidth="1"/>
    <col min="13321" max="13321" width="5.28515625" style="79" customWidth="1"/>
    <col min="13322" max="13324" width="3.7109375" style="79" customWidth="1"/>
    <col min="13325" max="13327" width="5.7109375" style="79" customWidth="1"/>
    <col min="13328" max="13349" width="3.7109375" style="79" customWidth="1"/>
    <col min="13350" max="13350" width="2.7109375" style="79" customWidth="1"/>
    <col min="13351" max="13351" width="0" style="79" hidden="1" customWidth="1"/>
    <col min="13352" max="13352" width="2.7109375" style="79" customWidth="1"/>
    <col min="13353" max="13363" width="4.7109375" style="79" customWidth="1"/>
    <col min="13364" max="13364" width="2.7109375" style="79" customWidth="1"/>
    <col min="13365" max="13375" width="4.7109375" style="79" customWidth="1"/>
    <col min="13376" max="13376" width="6.7109375" style="79" customWidth="1"/>
    <col min="13377" max="13379" width="7.7109375" style="79" customWidth="1"/>
    <col min="13380" max="13568" width="9.140625" style="79"/>
    <col min="13569" max="13569" width="3.85546875" style="79" customWidth="1"/>
    <col min="13570" max="13570" width="19.85546875" style="79" customWidth="1"/>
    <col min="13571" max="13571" width="12.85546875" style="79" customWidth="1"/>
    <col min="13572" max="13572" width="5.7109375" style="79" customWidth="1"/>
    <col min="13573" max="13575" width="5.28515625" style="79" customWidth="1"/>
    <col min="13576" max="13576" width="6.5703125" style="79" customWidth="1"/>
    <col min="13577" max="13577" width="5.28515625" style="79" customWidth="1"/>
    <col min="13578" max="13580" width="3.7109375" style="79" customWidth="1"/>
    <col min="13581" max="13583" width="5.7109375" style="79" customWidth="1"/>
    <col min="13584" max="13605" width="3.7109375" style="79" customWidth="1"/>
    <col min="13606" max="13606" width="2.7109375" style="79" customWidth="1"/>
    <col min="13607" max="13607" width="0" style="79" hidden="1" customWidth="1"/>
    <col min="13608" max="13608" width="2.7109375" style="79" customWidth="1"/>
    <col min="13609" max="13619" width="4.7109375" style="79" customWidth="1"/>
    <col min="13620" max="13620" width="2.7109375" style="79" customWidth="1"/>
    <col min="13621" max="13631" width="4.7109375" style="79" customWidth="1"/>
    <col min="13632" max="13632" width="6.7109375" style="79" customWidth="1"/>
    <col min="13633" max="13635" width="7.7109375" style="79" customWidth="1"/>
    <col min="13636" max="13824" width="9.140625" style="79"/>
    <col min="13825" max="13825" width="3.85546875" style="79" customWidth="1"/>
    <col min="13826" max="13826" width="19.85546875" style="79" customWidth="1"/>
    <col min="13827" max="13827" width="12.85546875" style="79" customWidth="1"/>
    <col min="13828" max="13828" width="5.7109375" style="79" customWidth="1"/>
    <col min="13829" max="13831" width="5.28515625" style="79" customWidth="1"/>
    <col min="13832" max="13832" width="6.5703125" style="79" customWidth="1"/>
    <col min="13833" max="13833" width="5.28515625" style="79" customWidth="1"/>
    <col min="13834" max="13836" width="3.7109375" style="79" customWidth="1"/>
    <col min="13837" max="13839" width="5.7109375" style="79" customWidth="1"/>
    <col min="13840" max="13861" width="3.7109375" style="79" customWidth="1"/>
    <col min="13862" max="13862" width="2.7109375" style="79" customWidth="1"/>
    <col min="13863" max="13863" width="0" style="79" hidden="1" customWidth="1"/>
    <col min="13864" max="13864" width="2.7109375" style="79" customWidth="1"/>
    <col min="13865" max="13875" width="4.7109375" style="79" customWidth="1"/>
    <col min="13876" max="13876" width="2.7109375" style="79" customWidth="1"/>
    <col min="13877" max="13887" width="4.7109375" style="79" customWidth="1"/>
    <col min="13888" max="13888" width="6.7109375" style="79" customWidth="1"/>
    <col min="13889" max="13891" width="7.7109375" style="79" customWidth="1"/>
    <col min="13892" max="14080" width="9.140625" style="79"/>
    <col min="14081" max="14081" width="3.85546875" style="79" customWidth="1"/>
    <col min="14082" max="14082" width="19.85546875" style="79" customWidth="1"/>
    <col min="14083" max="14083" width="12.85546875" style="79" customWidth="1"/>
    <col min="14084" max="14084" width="5.7109375" style="79" customWidth="1"/>
    <col min="14085" max="14087" width="5.28515625" style="79" customWidth="1"/>
    <col min="14088" max="14088" width="6.5703125" style="79" customWidth="1"/>
    <col min="14089" max="14089" width="5.28515625" style="79" customWidth="1"/>
    <col min="14090" max="14092" width="3.7109375" style="79" customWidth="1"/>
    <col min="14093" max="14095" width="5.7109375" style="79" customWidth="1"/>
    <col min="14096" max="14117" width="3.7109375" style="79" customWidth="1"/>
    <col min="14118" max="14118" width="2.7109375" style="79" customWidth="1"/>
    <col min="14119" max="14119" width="0" style="79" hidden="1" customWidth="1"/>
    <col min="14120" max="14120" width="2.7109375" style="79" customWidth="1"/>
    <col min="14121" max="14131" width="4.7109375" style="79" customWidth="1"/>
    <col min="14132" max="14132" width="2.7109375" style="79" customWidth="1"/>
    <col min="14133" max="14143" width="4.7109375" style="79" customWidth="1"/>
    <col min="14144" max="14144" width="6.7109375" style="79" customWidth="1"/>
    <col min="14145" max="14147" width="7.7109375" style="79" customWidth="1"/>
    <col min="14148" max="14336" width="9.140625" style="79"/>
    <col min="14337" max="14337" width="3.85546875" style="79" customWidth="1"/>
    <col min="14338" max="14338" width="19.85546875" style="79" customWidth="1"/>
    <col min="14339" max="14339" width="12.85546875" style="79" customWidth="1"/>
    <col min="14340" max="14340" width="5.7109375" style="79" customWidth="1"/>
    <col min="14341" max="14343" width="5.28515625" style="79" customWidth="1"/>
    <col min="14344" max="14344" width="6.5703125" style="79" customWidth="1"/>
    <col min="14345" max="14345" width="5.28515625" style="79" customWidth="1"/>
    <col min="14346" max="14348" width="3.7109375" style="79" customWidth="1"/>
    <col min="14349" max="14351" width="5.7109375" style="79" customWidth="1"/>
    <col min="14352" max="14373" width="3.7109375" style="79" customWidth="1"/>
    <col min="14374" max="14374" width="2.7109375" style="79" customWidth="1"/>
    <col min="14375" max="14375" width="0" style="79" hidden="1" customWidth="1"/>
    <col min="14376" max="14376" width="2.7109375" style="79" customWidth="1"/>
    <col min="14377" max="14387" width="4.7109375" style="79" customWidth="1"/>
    <col min="14388" max="14388" width="2.7109375" style="79" customWidth="1"/>
    <col min="14389" max="14399" width="4.7109375" style="79" customWidth="1"/>
    <col min="14400" max="14400" width="6.7109375" style="79" customWidth="1"/>
    <col min="14401" max="14403" width="7.7109375" style="79" customWidth="1"/>
    <col min="14404" max="14592" width="9.140625" style="79"/>
    <col min="14593" max="14593" width="3.85546875" style="79" customWidth="1"/>
    <col min="14594" max="14594" width="19.85546875" style="79" customWidth="1"/>
    <col min="14595" max="14595" width="12.85546875" style="79" customWidth="1"/>
    <col min="14596" max="14596" width="5.7109375" style="79" customWidth="1"/>
    <col min="14597" max="14599" width="5.28515625" style="79" customWidth="1"/>
    <col min="14600" max="14600" width="6.5703125" style="79" customWidth="1"/>
    <col min="14601" max="14601" width="5.28515625" style="79" customWidth="1"/>
    <col min="14602" max="14604" width="3.7109375" style="79" customWidth="1"/>
    <col min="14605" max="14607" width="5.7109375" style="79" customWidth="1"/>
    <col min="14608" max="14629" width="3.7109375" style="79" customWidth="1"/>
    <col min="14630" max="14630" width="2.7109375" style="79" customWidth="1"/>
    <col min="14631" max="14631" width="0" style="79" hidden="1" customWidth="1"/>
    <col min="14632" max="14632" width="2.7109375" style="79" customWidth="1"/>
    <col min="14633" max="14643" width="4.7109375" style="79" customWidth="1"/>
    <col min="14644" max="14644" width="2.7109375" style="79" customWidth="1"/>
    <col min="14645" max="14655" width="4.7109375" style="79" customWidth="1"/>
    <col min="14656" max="14656" width="6.7109375" style="79" customWidth="1"/>
    <col min="14657" max="14659" width="7.7109375" style="79" customWidth="1"/>
    <col min="14660" max="14848" width="9.140625" style="79"/>
    <col min="14849" max="14849" width="3.85546875" style="79" customWidth="1"/>
    <col min="14850" max="14850" width="19.85546875" style="79" customWidth="1"/>
    <col min="14851" max="14851" width="12.85546875" style="79" customWidth="1"/>
    <col min="14852" max="14852" width="5.7109375" style="79" customWidth="1"/>
    <col min="14853" max="14855" width="5.28515625" style="79" customWidth="1"/>
    <col min="14856" max="14856" width="6.5703125" style="79" customWidth="1"/>
    <col min="14857" max="14857" width="5.28515625" style="79" customWidth="1"/>
    <col min="14858" max="14860" width="3.7109375" style="79" customWidth="1"/>
    <col min="14861" max="14863" width="5.7109375" style="79" customWidth="1"/>
    <col min="14864" max="14885" width="3.7109375" style="79" customWidth="1"/>
    <col min="14886" max="14886" width="2.7109375" style="79" customWidth="1"/>
    <col min="14887" max="14887" width="0" style="79" hidden="1" customWidth="1"/>
    <col min="14888" max="14888" width="2.7109375" style="79" customWidth="1"/>
    <col min="14889" max="14899" width="4.7109375" style="79" customWidth="1"/>
    <col min="14900" max="14900" width="2.7109375" style="79" customWidth="1"/>
    <col min="14901" max="14911" width="4.7109375" style="79" customWidth="1"/>
    <col min="14912" max="14912" width="6.7109375" style="79" customWidth="1"/>
    <col min="14913" max="14915" width="7.7109375" style="79" customWidth="1"/>
    <col min="14916" max="15104" width="9.140625" style="79"/>
    <col min="15105" max="15105" width="3.85546875" style="79" customWidth="1"/>
    <col min="15106" max="15106" width="19.85546875" style="79" customWidth="1"/>
    <col min="15107" max="15107" width="12.85546875" style="79" customWidth="1"/>
    <col min="15108" max="15108" width="5.7109375" style="79" customWidth="1"/>
    <col min="15109" max="15111" width="5.28515625" style="79" customWidth="1"/>
    <col min="15112" max="15112" width="6.5703125" style="79" customWidth="1"/>
    <col min="15113" max="15113" width="5.28515625" style="79" customWidth="1"/>
    <col min="15114" max="15116" width="3.7109375" style="79" customWidth="1"/>
    <col min="15117" max="15119" width="5.7109375" style="79" customWidth="1"/>
    <col min="15120" max="15141" width="3.7109375" style="79" customWidth="1"/>
    <col min="15142" max="15142" width="2.7109375" style="79" customWidth="1"/>
    <col min="15143" max="15143" width="0" style="79" hidden="1" customWidth="1"/>
    <col min="15144" max="15144" width="2.7109375" style="79" customWidth="1"/>
    <col min="15145" max="15155" width="4.7109375" style="79" customWidth="1"/>
    <col min="15156" max="15156" width="2.7109375" style="79" customWidth="1"/>
    <col min="15157" max="15167" width="4.7109375" style="79" customWidth="1"/>
    <col min="15168" max="15168" width="6.7109375" style="79" customWidth="1"/>
    <col min="15169" max="15171" width="7.7109375" style="79" customWidth="1"/>
    <col min="15172" max="15360" width="9.140625" style="79"/>
    <col min="15361" max="15361" width="3.85546875" style="79" customWidth="1"/>
    <col min="15362" max="15362" width="19.85546875" style="79" customWidth="1"/>
    <col min="15363" max="15363" width="12.85546875" style="79" customWidth="1"/>
    <col min="15364" max="15364" width="5.7109375" style="79" customWidth="1"/>
    <col min="15365" max="15367" width="5.28515625" style="79" customWidth="1"/>
    <col min="15368" max="15368" width="6.5703125" style="79" customWidth="1"/>
    <col min="15369" max="15369" width="5.28515625" style="79" customWidth="1"/>
    <col min="15370" max="15372" width="3.7109375" style="79" customWidth="1"/>
    <col min="15373" max="15375" width="5.7109375" style="79" customWidth="1"/>
    <col min="15376" max="15397" width="3.7109375" style="79" customWidth="1"/>
    <col min="15398" max="15398" width="2.7109375" style="79" customWidth="1"/>
    <col min="15399" max="15399" width="0" style="79" hidden="1" customWidth="1"/>
    <col min="15400" max="15400" width="2.7109375" style="79" customWidth="1"/>
    <col min="15401" max="15411" width="4.7109375" style="79" customWidth="1"/>
    <col min="15412" max="15412" width="2.7109375" style="79" customWidth="1"/>
    <col min="15413" max="15423" width="4.7109375" style="79" customWidth="1"/>
    <col min="15424" max="15424" width="6.7109375" style="79" customWidth="1"/>
    <col min="15425" max="15427" width="7.7109375" style="79" customWidth="1"/>
    <col min="15428" max="15616" width="9.140625" style="79"/>
    <col min="15617" max="15617" width="3.85546875" style="79" customWidth="1"/>
    <col min="15618" max="15618" width="19.85546875" style="79" customWidth="1"/>
    <col min="15619" max="15619" width="12.85546875" style="79" customWidth="1"/>
    <col min="15620" max="15620" width="5.7109375" style="79" customWidth="1"/>
    <col min="15621" max="15623" width="5.28515625" style="79" customWidth="1"/>
    <col min="15624" max="15624" width="6.5703125" style="79" customWidth="1"/>
    <col min="15625" max="15625" width="5.28515625" style="79" customWidth="1"/>
    <col min="15626" max="15628" width="3.7109375" style="79" customWidth="1"/>
    <col min="15629" max="15631" width="5.7109375" style="79" customWidth="1"/>
    <col min="15632" max="15653" width="3.7109375" style="79" customWidth="1"/>
    <col min="15654" max="15654" width="2.7109375" style="79" customWidth="1"/>
    <col min="15655" max="15655" width="0" style="79" hidden="1" customWidth="1"/>
    <col min="15656" max="15656" width="2.7109375" style="79" customWidth="1"/>
    <col min="15657" max="15667" width="4.7109375" style="79" customWidth="1"/>
    <col min="15668" max="15668" width="2.7109375" style="79" customWidth="1"/>
    <col min="15669" max="15679" width="4.7109375" style="79" customWidth="1"/>
    <col min="15680" max="15680" width="6.7109375" style="79" customWidth="1"/>
    <col min="15681" max="15683" width="7.7109375" style="79" customWidth="1"/>
    <col min="15684" max="15872" width="9.140625" style="79"/>
    <col min="15873" max="15873" width="3.85546875" style="79" customWidth="1"/>
    <col min="15874" max="15874" width="19.85546875" style="79" customWidth="1"/>
    <col min="15875" max="15875" width="12.85546875" style="79" customWidth="1"/>
    <col min="15876" max="15876" width="5.7109375" style="79" customWidth="1"/>
    <col min="15877" max="15879" width="5.28515625" style="79" customWidth="1"/>
    <col min="15880" max="15880" width="6.5703125" style="79" customWidth="1"/>
    <col min="15881" max="15881" width="5.28515625" style="79" customWidth="1"/>
    <col min="15882" max="15884" width="3.7109375" style="79" customWidth="1"/>
    <col min="15885" max="15887" width="5.7109375" style="79" customWidth="1"/>
    <col min="15888" max="15909" width="3.7109375" style="79" customWidth="1"/>
    <col min="15910" max="15910" width="2.7109375" style="79" customWidth="1"/>
    <col min="15911" max="15911" width="0" style="79" hidden="1" customWidth="1"/>
    <col min="15912" max="15912" width="2.7109375" style="79" customWidth="1"/>
    <col min="15913" max="15923" width="4.7109375" style="79" customWidth="1"/>
    <col min="15924" max="15924" width="2.7109375" style="79" customWidth="1"/>
    <col min="15925" max="15935" width="4.7109375" style="79" customWidth="1"/>
    <col min="15936" max="15936" width="6.7109375" style="79" customWidth="1"/>
    <col min="15937" max="15939" width="7.7109375" style="79" customWidth="1"/>
    <col min="15940" max="16128" width="9.140625" style="79"/>
    <col min="16129" max="16129" width="3.85546875" style="79" customWidth="1"/>
    <col min="16130" max="16130" width="19.85546875" style="79" customWidth="1"/>
    <col min="16131" max="16131" width="12.85546875" style="79" customWidth="1"/>
    <col min="16132" max="16132" width="5.7109375" style="79" customWidth="1"/>
    <col min="16133" max="16135" width="5.28515625" style="79" customWidth="1"/>
    <col min="16136" max="16136" width="6.5703125" style="79" customWidth="1"/>
    <col min="16137" max="16137" width="5.28515625" style="79" customWidth="1"/>
    <col min="16138" max="16140" width="3.7109375" style="79" customWidth="1"/>
    <col min="16141" max="16143" width="5.7109375" style="79" customWidth="1"/>
    <col min="16144" max="16165" width="3.7109375" style="79" customWidth="1"/>
    <col min="16166" max="16166" width="2.7109375" style="79" customWidth="1"/>
    <col min="16167" max="16167" width="0" style="79" hidden="1" customWidth="1"/>
    <col min="16168" max="16168" width="2.7109375" style="79" customWidth="1"/>
    <col min="16169" max="16179" width="4.7109375" style="79" customWidth="1"/>
    <col min="16180" max="16180" width="2.7109375" style="79" customWidth="1"/>
    <col min="16181" max="16191" width="4.7109375" style="79" customWidth="1"/>
    <col min="16192" max="16192" width="6.7109375" style="79" customWidth="1"/>
    <col min="16193" max="16195" width="7.7109375" style="79" customWidth="1"/>
    <col min="16196" max="16384" width="9.140625" style="79"/>
  </cols>
  <sheetData>
    <row r="1" spans="1:68" ht="15" customHeight="1" x14ac:dyDescent="0.3">
      <c r="A1" s="620" t="s">
        <v>231</v>
      </c>
      <c r="B1" s="620"/>
      <c r="C1" s="620"/>
      <c r="D1" s="620"/>
      <c r="E1" s="620"/>
      <c r="F1" s="620"/>
      <c r="G1" s="620"/>
      <c r="H1" s="620"/>
      <c r="I1" s="620"/>
      <c r="J1" s="620"/>
      <c r="K1" s="620"/>
      <c r="L1" s="620"/>
      <c r="M1" s="620"/>
      <c r="N1" s="620"/>
      <c r="O1" s="620"/>
      <c r="P1" s="620"/>
      <c r="Q1" s="620"/>
      <c r="R1" s="620"/>
      <c r="S1" s="620"/>
      <c r="T1" s="620"/>
      <c r="U1" s="620"/>
      <c r="V1" s="620"/>
      <c r="W1" s="620"/>
      <c r="X1" s="620"/>
      <c r="Y1" s="620"/>
      <c r="Z1" s="620"/>
      <c r="AA1" s="620"/>
      <c r="AB1" s="620"/>
      <c r="AC1" s="620"/>
      <c r="AD1" s="620"/>
      <c r="AE1" s="620"/>
      <c r="AF1" s="620"/>
      <c r="AG1" s="620"/>
      <c r="AI1" s="80"/>
      <c r="AJ1" s="80"/>
      <c r="AK1" s="80"/>
      <c r="AL1" s="81"/>
      <c r="AM1" s="81"/>
      <c r="AN1" s="81"/>
      <c r="AO1" s="656" t="s">
        <v>191</v>
      </c>
      <c r="AP1" s="657"/>
      <c r="AQ1" s="82">
        <f>SUM(MAX(L5:L22)*2)</f>
        <v>18</v>
      </c>
      <c r="AR1" s="656" t="s">
        <v>192</v>
      </c>
      <c r="AS1" s="657"/>
      <c r="AT1" s="657"/>
      <c r="AU1" s="83">
        <f>SUM(AQ1/100*65)</f>
        <v>11.7</v>
      </c>
      <c r="AV1" s="658" t="s">
        <v>193</v>
      </c>
      <c r="AW1" s="659"/>
      <c r="AX1" s="84">
        <f>MAX(L5:L22)</f>
        <v>9</v>
      </c>
      <c r="AY1" s="85"/>
      <c r="AZ1" s="80"/>
      <c r="BA1" s="80"/>
      <c r="BB1" s="80"/>
      <c r="BC1" s="85"/>
      <c r="BD1" s="85"/>
      <c r="BE1" s="85"/>
      <c r="BF1" s="85"/>
      <c r="BG1" s="85"/>
      <c r="BH1" s="85"/>
      <c r="BI1" s="85"/>
      <c r="BJ1" s="85"/>
      <c r="BK1" s="85"/>
      <c r="BL1" s="85"/>
      <c r="BM1" s="85"/>
      <c r="BN1" s="85"/>
      <c r="BO1" s="85"/>
      <c r="BP1" s="86"/>
    </row>
    <row r="2" spans="1:68" ht="21" customHeight="1" x14ac:dyDescent="0.35">
      <c r="A2" s="620"/>
      <c r="B2" s="620"/>
      <c r="C2" s="620"/>
      <c r="D2" s="620"/>
      <c r="E2" s="620"/>
      <c r="F2" s="620"/>
      <c r="G2" s="620"/>
      <c r="H2" s="620"/>
      <c r="I2" s="620"/>
      <c r="J2" s="620"/>
      <c r="K2" s="620"/>
      <c r="L2" s="620"/>
      <c r="M2" s="620"/>
      <c r="N2" s="620"/>
      <c r="O2" s="620"/>
      <c r="P2" s="620"/>
      <c r="Q2" s="620"/>
      <c r="R2" s="620"/>
      <c r="S2" s="620"/>
      <c r="T2" s="620"/>
      <c r="U2" s="620"/>
      <c r="V2" s="620"/>
      <c r="W2" s="620"/>
      <c r="X2" s="620"/>
      <c r="Y2" s="620"/>
      <c r="Z2" s="620"/>
      <c r="AA2" s="620"/>
      <c r="AB2" s="620"/>
      <c r="AC2" s="620"/>
      <c r="AD2" s="620"/>
      <c r="AE2" s="620"/>
      <c r="AF2" s="620"/>
      <c r="AG2" s="620"/>
      <c r="AH2" s="87"/>
      <c r="AI2" s="87"/>
      <c r="AJ2" s="87"/>
      <c r="AK2" s="87"/>
      <c r="AL2" s="88"/>
      <c r="AM2" s="88"/>
      <c r="AN2" s="88"/>
      <c r="AO2" s="85"/>
      <c r="AP2" s="85"/>
      <c r="AQ2" s="85"/>
      <c r="AR2" s="85"/>
      <c r="AS2" s="85"/>
      <c r="AT2" s="85"/>
      <c r="AU2" s="85"/>
      <c r="AV2" s="85"/>
      <c r="AW2" s="85"/>
      <c r="AX2" s="85"/>
      <c r="AY2" s="85"/>
      <c r="AZ2" s="80"/>
      <c r="BA2" s="80"/>
      <c r="BB2" s="80"/>
      <c r="BC2" s="85"/>
      <c r="BD2" s="85"/>
      <c r="BE2" s="85"/>
      <c r="BF2" s="85"/>
      <c r="BG2" s="85"/>
      <c r="BH2" s="85"/>
      <c r="BI2" s="85"/>
      <c r="BJ2" s="85"/>
      <c r="BK2" s="85"/>
      <c r="BL2" s="85"/>
      <c r="BM2" s="85"/>
      <c r="BN2" s="85"/>
      <c r="BO2" s="85"/>
      <c r="BP2" s="86"/>
    </row>
    <row r="3" spans="1:68" ht="15.75" x14ac:dyDescent="0.25">
      <c r="A3" s="623">
        <v>46060</v>
      </c>
      <c r="B3" s="624"/>
      <c r="C3" s="89"/>
      <c r="D3" s="660" t="s">
        <v>195</v>
      </c>
      <c r="E3" s="660"/>
      <c r="F3" s="660"/>
      <c r="G3" s="660"/>
      <c r="H3" s="90">
        <f>IF(A23&lt;12,0)+IF(A23=12,0.82)+IF(A23=13,0.83)+IF(A23=14,0.84)+IF(A23=15,0.85)+IF(A23=16,0.86)+IF(A23=17,0.87)+IF(A23=18,0.88)+IF(A23=19,0.89)+IF(A23=20,0.9)+IF(A23=21,0.91)+IF(A23=22,0.92)+IF(A23=23,0.93)+IF(A23=24,0.94)+IF(A23=25,0.95)+IF(A23=26,0.96)+IF(A23=27,0.97)+IF(A23=28,0.98)+IF(A23=29,0.99)+IF(A23=30,1)</f>
        <v>0</v>
      </c>
      <c r="I3" s="89"/>
      <c r="J3" s="89"/>
      <c r="K3" s="89"/>
      <c r="L3" s="89"/>
      <c r="M3" s="660" t="s">
        <v>196</v>
      </c>
      <c r="N3" s="660"/>
      <c r="O3" s="660"/>
      <c r="P3" s="660"/>
      <c r="Q3" s="661"/>
      <c r="R3" s="661"/>
      <c r="S3" s="661"/>
      <c r="T3" s="661"/>
      <c r="U3" s="661"/>
      <c r="V3" s="661"/>
      <c r="W3" s="661"/>
      <c r="X3" s="661"/>
      <c r="Y3" s="661"/>
      <c r="Z3" s="661"/>
      <c r="AA3" s="661"/>
      <c r="AB3" s="661"/>
      <c r="AC3" s="661"/>
      <c r="AD3" s="661"/>
      <c r="AE3" s="661"/>
      <c r="AF3" s="661"/>
      <c r="AG3" s="661"/>
      <c r="AH3" s="661"/>
      <c r="AI3" s="661"/>
      <c r="AJ3" s="661"/>
      <c r="AK3" s="661"/>
      <c r="AL3" s="91"/>
      <c r="AM3" s="91"/>
      <c r="AN3" s="91"/>
      <c r="AO3" s="662" t="s">
        <v>197</v>
      </c>
      <c r="AP3" s="662"/>
      <c r="AQ3" s="662"/>
      <c r="AR3" s="662"/>
      <c r="AS3" s="662"/>
      <c r="AT3" s="662"/>
      <c r="AU3" s="662"/>
      <c r="AV3" s="662"/>
      <c r="AW3" s="662"/>
      <c r="AX3" s="662"/>
      <c r="AY3" s="662"/>
      <c r="AZ3" s="80"/>
      <c r="BA3" s="662" t="s">
        <v>198</v>
      </c>
      <c r="BB3" s="662"/>
      <c r="BC3" s="662"/>
      <c r="BD3" s="662"/>
      <c r="BE3" s="662"/>
      <c r="BF3" s="662"/>
      <c r="BG3" s="662"/>
      <c r="BH3" s="662"/>
      <c r="BI3" s="662"/>
      <c r="BJ3" s="662"/>
      <c r="BK3" s="662"/>
      <c r="BL3" s="662"/>
      <c r="BM3" s="662"/>
      <c r="BN3" s="662"/>
      <c r="BO3" s="662"/>
      <c r="BP3" s="86"/>
    </row>
    <row r="4" spans="1:68" ht="24" x14ac:dyDescent="0.2">
      <c r="A4" s="92" t="s">
        <v>199</v>
      </c>
      <c r="B4" s="93" t="s">
        <v>200</v>
      </c>
      <c r="C4" s="94" t="s">
        <v>201</v>
      </c>
      <c r="D4" s="95" t="s">
        <v>202</v>
      </c>
      <c r="E4" s="96" t="s">
        <v>203</v>
      </c>
      <c r="F4" s="97" t="s">
        <v>204</v>
      </c>
      <c r="G4" s="97" t="s">
        <v>205</v>
      </c>
      <c r="H4" s="97" t="s">
        <v>206</v>
      </c>
      <c r="I4" s="97" t="s">
        <v>207</v>
      </c>
      <c r="J4" s="97" t="s">
        <v>208</v>
      </c>
      <c r="K4" s="97" t="s">
        <v>209</v>
      </c>
      <c r="L4" s="97" t="s">
        <v>210</v>
      </c>
      <c r="M4" s="97" t="s">
        <v>211</v>
      </c>
      <c r="N4" s="97" t="s">
        <v>212</v>
      </c>
      <c r="O4" s="98" t="s">
        <v>213</v>
      </c>
      <c r="P4" s="670">
        <v>1</v>
      </c>
      <c r="Q4" s="671"/>
      <c r="R4" s="670">
        <v>2</v>
      </c>
      <c r="S4" s="669"/>
      <c r="T4" s="668">
        <v>3</v>
      </c>
      <c r="U4" s="669"/>
      <c r="V4" s="668">
        <v>4</v>
      </c>
      <c r="W4" s="669"/>
      <c r="X4" s="668">
        <v>5</v>
      </c>
      <c r="Y4" s="669"/>
      <c r="Z4" s="668">
        <v>6</v>
      </c>
      <c r="AA4" s="669"/>
      <c r="AB4" s="668">
        <v>7</v>
      </c>
      <c r="AC4" s="669"/>
      <c r="AD4" s="668">
        <v>8</v>
      </c>
      <c r="AE4" s="669"/>
      <c r="AF4" s="668">
        <v>9</v>
      </c>
      <c r="AG4" s="669"/>
      <c r="AH4" s="668">
        <v>10</v>
      </c>
      <c r="AI4" s="669"/>
      <c r="AJ4" s="668">
        <v>11</v>
      </c>
      <c r="AK4" s="669"/>
      <c r="AL4" s="99"/>
      <c r="AM4" s="99"/>
      <c r="AN4" s="99"/>
      <c r="AO4" s="100">
        <v>1</v>
      </c>
      <c r="AP4" s="100">
        <v>2</v>
      </c>
      <c r="AQ4" s="100">
        <v>3</v>
      </c>
      <c r="AR4" s="100">
        <v>4</v>
      </c>
      <c r="AS4" s="100">
        <v>5</v>
      </c>
      <c r="AT4" s="100">
        <v>6</v>
      </c>
      <c r="AU4" s="100">
        <v>7</v>
      </c>
      <c r="AV4" s="100">
        <v>8</v>
      </c>
      <c r="AW4" s="100">
        <v>9</v>
      </c>
      <c r="AX4" s="100">
        <v>10</v>
      </c>
      <c r="AY4" s="100">
        <v>11</v>
      </c>
      <c r="AZ4" s="101"/>
      <c r="BA4" s="100">
        <v>1</v>
      </c>
      <c r="BB4" s="100">
        <v>2</v>
      </c>
      <c r="BC4" s="100">
        <v>3</v>
      </c>
      <c r="BD4" s="100">
        <v>4</v>
      </c>
      <c r="BE4" s="100">
        <v>5</v>
      </c>
      <c r="BF4" s="100">
        <v>6</v>
      </c>
      <c r="BG4" s="100">
        <v>7</v>
      </c>
      <c r="BH4" s="100">
        <v>8</v>
      </c>
      <c r="BI4" s="100">
        <v>9</v>
      </c>
      <c r="BJ4" s="100">
        <v>10</v>
      </c>
      <c r="BK4" s="100">
        <v>11</v>
      </c>
      <c r="BL4" s="100" t="s">
        <v>214</v>
      </c>
      <c r="BM4" s="102" t="s">
        <v>215</v>
      </c>
      <c r="BN4" s="102" t="s">
        <v>216</v>
      </c>
      <c r="BO4" s="103" t="s">
        <v>217</v>
      </c>
      <c r="BP4" s="86"/>
    </row>
    <row r="5" spans="1:68" ht="15" x14ac:dyDescent="0.2">
      <c r="A5" s="104">
        <v>1</v>
      </c>
      <c r="B5" s="105" t="s">
        <v>22</v>
      </c>
      <c r="C5" s="207" t="s">
        <v>21</v>
      </c>
      <c r="D5" s="106"/>
      <c r="E5" s="107">
        <f>IF(G5=0,0,IF(G5+F5&lt;1000,1000,G5+F5))</f>
        <v>1000</v>
      </c>
      <c r="F5" s="108">
        <f t="shared" ref="F5:F22" si="0">IF(L5=0,0,IF(G5+(IF(I5&gt;-150,(IF(I5&gt;=150,IF(K5&gt;=$AU$1,0,SUM(IF(MAX(P5:AK5)=99,K5-2,K5)-L5*2*(15+50)%)*10),SUM(IF(MAX(P5:AK5)=99,K5-2,K5)-L5*2*(I5/10+50)%)*10)),(IF(I5&lt;-150,IF((IF(MAX(P5:AK5)=99,K5-2,K5)-L5*2*(I5/10+50)%)*10&lt;1,0,(IF(MAX(P5:AK5)=99,K5-2,K5)-L5*2*(I5/10+50)%)*10)))))&lt;1000,0,(IF(I5&gt;-150,(IF(I5&gt;150,IF(K5&gt;=$AU$1,0,SUM(IF(MAX(P5:AK5)=99,K5-2,K5)-L5*2*(15+50)%)*10),SUM(IF(MAX(P5:AK5)=99,K5-2,K5)-L5*2*(I5/10+50)%)*10)),(IF(I5&lt;-150,IF((IF(MAX(P5:AK5)=99,K5-2,K5)-L5*2*(I5/10+50)%)*10&lt;1,0,(IF(MAX(P5:AK5)=99,K5-2,K5)-L5*2*(I5/10+50)%)*10)))))))</f>
        <v>0</v>
      </c>
      <c r="G5" s="109">
        <v>1000</v>
      </c>
      <c r="H5" s="110">
        <f t="shared" ref="H5:H22" si="1">IF(J5=0,0,(IF(IF($A$25&gt;=30,(SUM(31-J5)*$H$3),(SUM(30-J5)*$H$3))&lt;0,0,IF($A$25&gt;=30,(SUM(31-J5)*$H$3),(SUM(30-J5)*$H$3)))))</f>
        <v>0</v>
      </c>
      <c r="I5" s="111">
        <f>IF(M5=0,0,G5-M5)</f>
        <v>0</v>
      </c>
      <c r="J5" s="112">
        <v>5</v>
      </c>
      <c r="K5" s="113">
        <v>11</v>
      </c>
      <c r="L5" s="114">
        <v>9</v>
      </c>
      <c r="M5" s="115">
        <f t="shared" ref="M5:M22" si="2">IF(L5=0,0,SUM(AO5:AY5)/L5)</f>
        <v>1000</v>
      </c>
      <c r="N5" s="111">
        <f t="shared" ref="N5:N22" si="3">BL5</f>
        <v>95</v>
      </c>
      <c r="O5" s="116">
        <f t="shared" ref="O5:O22" si="4">BO5</f>
        <v>88</v>
      </c>
      <c r="P5" s="117">
        <v>10</v>
      </c>
      <c r="Q5" s="118">
        <v>2</v>
      </c>
      <c r="R5" s="119">
        <v>15</v>
      </c>
      <c r="S5" s="118">
        <v>2</v>
      </c>
      <c r="T5" s="120">
        <v>14</v>
      </c>
      <c r="U5" s="121">
        <v>0</v>
      </c>
      <c r="V5" s="122">
        <v>4</v>
      </c>
      <c r="W5" s="121">
        <v>1</v>
      </c>
      <c r="X5" s="120">
        <v>17</v>
      </c>
      <c r="Y5" s="121">
        <v>2</v>
      </c>
      <c r="Z5" s="120">
        <v>8</v>
      </c>
      <c r="AA5" s="121">
        <v>1</v>
      </c>
      <c r="AB5" s="120">
        <v>12</v>
      </c>
      <c r="AC5" s="123">
        <v>0</v>
      </c>
      <c r="AD5" s="124">
        <v>18</v>
      </c>
      <c r="AE5" s="125">
        <v>2</v>
      </c>
      <c r="AF5" s="122">
        <v>2</v>
      </c>
      <c r="AG5" s="123">
        <v>1</v>
      </c>
      <c r="AH5" s="122">
        <v>99</v>
      </c>
      <c r="AI5" s="121">
        <v>0</v>
      </c>
      <c r="AJ5" s="120">
        <v>99</v>
      </c>
      <c r="AK5" s="121">
        <v>0</v>
      </c>
      <c r="AL5" s="126"/>
      <c r="AM5" s="127">
        <f>SUM(Q5+S5+U5+W5+Y5+AA5+AC5+AE5+AG5+AI5+AK5)</f>
        <v>11</v>
      </c>
      <c r="AN5" s="126"/>
      <c r="AO5" s="128">
        <f t="shared" ref="AO5:AO22" si="5">IF(B5=0,0,IF(B5="BRIVS",0,(LOOKUP(P5,$A$5:$A$23,$G$5:$G$23))))</f>
        <v>1000</v>
      </c>
      <c r="AP5" s="129">
        <f t="shared" ref="AP5:AP22" si="6">IF(B5=0,0,IF(B5="BRIVS",0,(LOOKUP(R5,$A$5:$A$23,$G$5:$G$23))))</f>
        <v>1000</v>
      </c>
      <c r="AQ5" s="130">
        <f t="shared" ref="AQ5:AQ22" si="7">IF(B5=0,0,IF(B5="BRIVS",0,(LOOKUP(T5,$A$5:$A$23,$G$5:$G$23))))</f>
        <v>1000</v>
      </c>
      <c r="AR5" s="129">
        <f t="shared" ref="AR5:AR22" si="8">IF(B5=0,0,IF(B5="BRIVS",0,(LOOKUP(V5,$A$5:$A$23,$G$5:$G$23))))</f>
        <v>1000</v>
      </c>
      <c r="AS5" s="130">
        <f t="shared" ref="AS5:AS22" si="9">IF(B5=0,0,IF(B5="BRIVS",0,(LOOKUP(X5,$A$5:$A$23,$G$5:$G$23))))</f>
        <v>1000</v>
      </c>
      <c r="AT5" s="130">
        <f t="shared" ref="AT5:AT22" si="10">IF(B5=0,0,IF(B5="BRIVS",0,(LOOKUP(Z5,$A$5:$A$23,$G$5:$G$23))))</f>
        <v>1000</v>
      </c>
      <c r="AU5" s="130">
        <f t="shared" ref="AU5:AU22" si="11">IF(B5=0,0,IF(B5="BRIVS",0,(LOOKUP(AB5,$A$5:$A$23,$G$5:$G$23))))</f>
        <v>1000</v>
      </c>
      <c r="AV5" s="130">
        <f t="shared" ref="AV5:AV22" si="12">IF(B5=0,0,IF(B5="BRIVS",0,(LOOKUP(AD5,$A$5:$A$23,$G$5:$G$23))))</f>
        <v>1000</v>
      </c>
      <c r="AW5" s="129">
        <f t="shared" ref="AW5:AW22" si="13">IF(B5=0,0,IF(B5="BRIVS",0,(LOOKUP(AF5,$A$5:$A$23,$G$5:$G$23))))</f>
        <v>1000</v>
      </c>
      <c r="AX5" s="130">
        <f t="shared" ref="AX5:AX22" si="14">IF(B5=0,0,IF(B5="BRIVS",0,(LOOKUP(AH5,$A$5:$A$23,$G$5:$G$23))))</f>
        <v>0</v>
      </c>
      <c r="AY5" s="131">
        <f t="shared" ref="AY5:AY22" si="15">IF(B5=0,0,IF(B5="BRIVS",0,(LOOKUP(AJ5,$A$5:$A$23,$G$5:$G$23))))</f>
        <v>0</v>
      </c>
      <c r="AZ5" s="80"/>
      <c r="BA5" s="132">
        <f t="shared" ref="BA5:BA22" si="16">IF(P5=99,0,(LOOKUP($P5,$A$5:$A$24,$K$5:$K$24)))</f>
        <v>7</v>
      </c>
      <c r="BB5" s="133">
        <f t="shared" ref="BB5:BB22" si="17">IF(R5=99,0,(LOOKUP($R5,$A$5:$A$24,$K$5:$K$24)))</f>
        <v>10</v>
      </c>
      <c r="BC5" s="133">
        <f t="shared" ref="BC5:BC22" si="18">IF(T5=99,0,(LOOKUP($T5,$A$5:$A$24,$K$5:$K$24)))</f>
        <v>13</v>
      </c>
      <c r="BD5" s="134">
        <f t="shared" ref="BD5:BD22" si="19">IF(V5=99,0,(LOOKUP($V5,$A$5:$A$24,$K$5:$K$24)))</f>
        <v>10</v>
      </c>
      <c r="BE5" s="133">
        <f t="shared" ref="BE5:BE22" si="20">IF(X5=99,0,(LOOKUP($X5,$A$5:$A$24,$K$5:$K$24)))</f>
        <v>9</v>
      </c>
      <c r="BF5" s="133">
        <f t="shared" ref="BF5:BF22" si="21">IF(Z5=99,0,(LOOKUP($Z5,$A$5:$A$24,$K$5:$K$24)))</f>
        <v>10</v>
      </c>
      <c r="BG5" s="133">
        <f t="shared" ref="BG5:BG22" si="22">IF(AB5=99,0,(LOOKUP($AB5,$A$5:$A$24,$K$5:$K$24)))</f>
        <v>13</v>
      </c>
      <c r="BH5" s="133">
        <f t="shared" ref="BH5:BH22" si="23">IF(AD5=99,0,(LOOKUP($AD5,$A$5:$A$24,$K$5:$K$24)))</f>
        <v>9</v>
      </c>
      <c r="BI5" s="133">
        <f t="shared" ref="BI5:BI22" si="24">IF(AF5=99,0,(LOOKUP($AF5,$A$5:$A$24,$K$5:$K$24)))</f>
        <v>14</v>
      </c>
      <c r="BJ5" s="133">
        <f t="shared" ref="BJ5:BJ22" si="25">IF(AH5=99,0,(LOOKUP($AH5,$A$5:$A$24,$K$5:$K$24)))</f>
        <v>0</v>
      </c>
      <c r="BK5" s="133">
        <f t="shared" ref="BK5:BK22" si="26">IF(AJ5=99,0,(LOOKUP($AJ5,$A$5:$A$24,$K$5:$K$24)))</f>
        <v>0</v>
      </c>
      <c r="BL5" s="135">
        <f>SUM(BA5,BB5,BC5,BD5,BE5,BG5,BF5,BH5,BI5,BJ5,BK5)</f>
        <v>95</v>
      </c>
      <c r="BM5" s="129">
        <f>IF($AX$1&gt;7,(IF($AX$1=8,MIN(BA5:BH5),IF($AX$1=9,MIN(BA5:BI5),IF($AX$1=10,MIN(BA5:BJ5),IF($AX$1=11,MIN(BA5:BK5)))))),(IF($AX$1=4,MIN(BA5:BD5),IF($AX$1=5,MIN(BA5:BE5),IF($AX$1=6,MIN(BA5:BF5),IF($AX$1=7,MIN(BA5:BG5)))))))</f>
        <v>7</v>
      </c>
      <c r="BN5" s="129">
        <f>IF($AX$1&gt;7,(IF($AX$1=8,MAX(BA5:BH5),IF($AX$1=9,MAX(BA5:BI5),IF($AX$1=10,MAX(BA5:BJ5),IF($AX$1=11,MAX(BA5:BK5)))))),(IF($AX$1=4,MAX(BA5:BD5),IF($AX$1=5,MAX(BA5:BE5),IF($AX$1=6,MAX(BA5:BF5),IF($AX$1=7,MAX(BA5:BG5)))))))</f>
        <v>14</v>
      </c>
      <c r="BO5" s="136">
        <f>SUM($BL5-$BM5)</f>
        <v>88</v>
      </c>
      <c r="BP5" s="86"/>
    </row>
    <row r="6" spans="1:68" ht="15" x14ac:dyDescent="0.2">
      <c r="A6" s="137">
        <v>2</v>
      </c>
      <c r="B6" s="138" t="s">
        <v>15</v>
      </c>
      <c r="C6" s="223" t="s">
        <v>14</v>
      </c>
      <c r="D6" s="139"/>
      <c r="E6" s="140">
        <f>IF(G6=0,0,IF(G6+F6&lt;1000,1000,G6+F6))</f>
        <v>1030</v>
      </c>
      <c r="F6" s="141">
        <f t="shared" si="0"/>
        <v>30</v>
      </c>
      <c r="G6" s="142">
        <v>1000</v>
      </c>
      <c r="H6" s="143">
        <f t="shared" si="1"/>
        <v>0</v>
      </c>
      <c r="I6" s="144">
        <f>IF(M6=0,0,G6-M6)</f>
        <v>0</v>
      </c>
      <c r="J6" s="171">
        <v>1</v>
      </c>
      <c r="K6" s="146">
        <v>14</v>
      </c>
      <c r="L6" s="147">
        <v>9</v>
      </c>
      <c r="M6" s="148">
        <f t="shared" si="2"/>
        <v>1000</v>
      </c>
      <c r="N6" s="144">
        <f t="shared" si="3"/>
        <v>89</v>
      </c>
      <c r="O6" s="149">
        <f t="shared" si="4"/>
        <v>86</v>
      </c>
      <c r="P6" s="150">
        <v>11</v>
      </c>
      <c r="Q6" s="151">
        <v>2</v>
      </c>
      <c r="R6" s="152">
        <v>9</v>
      </c>
      <c r="S6" s="153">
        <v>1</v>
      </c>
      <c r="T6" s="154">
        <v>8</v>
      </c>
      <c r="U6" s="155">
        <v>2</v>
      </c>
      <c r="V6" s="152">
        <v>14</v>
      </c>
      <c r="W6" s="155">
        <v>2</v>
      </c>
      <c r="X6" s="154">
        <v>3</v>
      </c>
      <c r="Y6" s="155">
        <v>1</v>
      </c>
      <c r="Z6" s="154">
        <v>12</v>
      </c>
      <c r="AA6" s="155">
        <v>1</v>
      </c>
      <c r="AB6" s="154">
        <v>13</v>
      </c>
      <c r="AC6" s="153">
        <v>2</v>
      </c>
      <c r="AD6" s="150">
        <v>17</v>
      </c>
      <c r="AE6" s="151">
        <v>2</v>
      </c>
      <c r="AF6" s="156">
        <v>1</v>
      </c>
      <c r="AG6" s="153">
        <v>1</v>
      </c>
      <c r="AH6" s="152">
        <v>99</v>
      </c>
      <c r="AI6" s="155">
        <v>0</v>
      </c>
      <c r="AJ6" s="152">
        <v>99</v>
      </c>
      <c r="AK6" s="155">
        <v>0</v>
      </c>
      <c r="AL6" s="126"/>
      <c r="AM6" s="127">
        <f t="shared" ref="AM6:AM22" si="27">SUM(Q6+S6+U6+W6+Y6+AA6+AC6+AE6+AG6+AI6+AK6)</f>
        <v>14</v>
      </c>
      <c r="AN6" s="126"/>
      <c r="AO6" s="157">
        <f t="shared" si="5"/>
        <v>1000</v>
      </c>
      <c r="AP6" s="158">
        <f t="shared" si="6"/>
        <v>1000</v>
      </c>
      <c r="AQ6" s="159">
        <f t="shared" si="7"/>
        <v>1000</v>
      </c>
      <c r="AR6" s="158">
        <f t="shared" si="8"/>
        <v>1000</v>
      </c>
      <c r="AS6" s="159">
        <f t="shared" si="9"/>
        <v>1000</v>
      </c>
      <c r="AT6" s="159">
        <f t="shared" si="10"/>
        <v>1000</v>
      </c>
      <c r="AU6" s="159">
        <f t="shared" si="11"/>
        <v>1000</v>
      </c>
      <c r="AV6" s="159">
        <f t="shared" si="12"/>
        <v>1000</v>
      </c>
      <c r="AW6" s="158">
        <f t="shared" si="13"/>
        <v>1000</v>
      </c>
      <c r="AX6" s="159">
        <f t="shared" si="14"/>
        <v>0</v>
      </c>
      <c r="AY6" s="160">
        <f t="shared" si="15"/>
        <v>0</v>
      </c>
      <c r="AZ6" s="80"/>
      <c r="BA6" s="161">
        <f t="shared" si="16"/>
        <v>3</v>
      </c>
      <c r="BB6" s="162">
        <f t="shared" si="17"/>
        <v>10</v>
      </c>
      <c r="BC6" s="162">
        <f t="shared" si="18"/>
        <v>10</v>
      </c>
      <c r="BD6" s="163">
        <f t="shared" si="19"/>
        <v>13</v>
      </c>
      <c r="BE6" s="162">
        <f t="shared" si="20"/>
        <v>8</v>
      </c>
      <c r="BF6" s="162">
        <f t="shared" si="21"/>
        <v>13</v>
      </c>
      <c r="BG6" s="162">
        <f t="shared" si="22"/>
        <v>12</v>
      </c>
      <c r="BH6" s="162">
        <f t="shared" si="23"/>
        <v>9</v>
      </c>
      <c r="BI6" s="162">
        <f t="shared" si="24"/>
        <v>11</v>
      </c>
      <c r="BJ6" s="162">
        <f t="shared" si="25"/>
        <v>0</v>
      </c>
      <c r="BK6" s="162">
        <f t="shared" si="26"/>
        <v>0</v>
      </c>
      <c r="BL6" s="164">
        <f>SUM(BA6,BB6,BC6,BD6,BE6,BG6,BF6,BH6,BI6,BJ6,BK6)</f>
        <v>89</v>
      </c>
      <c r="BM6" s="158">
        <f>IF($AX$1&gt;7,(IF($AX$1=8,MIN(BA6:BH6),IF($AX$1=9,MIN(BA6:BI6),IF($AX$1=10,MIN(BA6:BJ6),IF($AX$1=11,MIN(BA6:BK6)))))),(IF($AX$1=4,MIN(BA6:BD6),IF($AX$1=5,MIN(BA6:BE6),IF($AX$1=6,MIN(BA6:BF6),IF($AX$1=7,MIN(BA6:BG6)))))))</f>
        <v>3</v>
      </c>
      <c r="BN6" s="158">
        <f>IF($AX$1&gt;7,(IF($AX$1=8,MAX(BA6:BH6),IF($AX$1=9,MAX(BA6:BI6),IF($AX$1=10,MAX(BA6:BJ6),IF($AX$1=11,MAX(BA6:BK6)))))),(IF($AX$1=4,MAX(BA6:BD6),IF($AX$1=5,MAX(BA6:BE6),IF($AX$1=6,MAX(BA6:BF6),IF($AX$1=7,MAX(BA6:BG6)))))))</f>
        <v>13</v>
      </c>
      <c r="BO6" s="165">
        <f t="shared" ref="BO6:BO22" si="28">SUM($BL6-$BM6)</f>
        <v>86</v>
      </c>
      <c r="BP6" s="86"/>
    </row>
    <row r="7" spans="1:68" ht="15" x14ac:dyDescent="0.2">
      <c r="A7" s="137">
        <v>3</v>
      </c>
      <c r="B7" s="138" t="s">
        <v>38</v>
      </c>
      <c r="C7" s="207" t="s">
        <v>21</v>
      </c>
      <c r="D7" s="139"/>
      <c r="E7" s="166">
        <f t="shared" ref="E7:E22" si="29">IF(G7=0,0,IF(G7+F7&lt;1000,1000,G7+F7))</f>
        <v>1000</v>
      </c>
      <c r="F7" s="141">
        <f t="shared" si="0"/>
        <v>0</v>
      </c>
      <c r="G7" s="142">
        <v>1000</v>
      </c>
      <c r="H7" s="143">
        <f t="shared" si="1"/>
        <v>0</v>
      </c>
      <c r="I7" s="144">
        <f t="shared" ref="I7:I22" si="30">IF(M7=0,0,G7-M7)</f>
        <v>0</v>
      </c>
      <c r="J7" s="145">
        <v>13</v>
      </c>
      <c r="K7" s="146">
        <v>8</v>
      </c>
      <c r="L7" s="147">
        <v>9</v>
      </c>
      <c r="M7" s="148">
        <f t="shared" si="2"/>
        <v>1000</v>
      </c>
      <c r="N7" s="144">
        <f t="shared" si="3"/>
        <v>89</v>
      </c>
      <c r="O7" s="149">
        <f t="shared" si="4"/>
        <v>89</v>
      </c>
      <c r="P7" s="150">
        <v>12</v>
      </c>
      <c r="Q7" s="151">
        <v>1</v>
      </c>
      <c r="R7" s="152">
        <v>8</v>
      </c>
      <c r="S7" s="153">
        <v>0</v>
      </c>
      <c r="T7" s="154">
        <v>16</v>
      </c>
      <c r="U7" s="155">
        <v>2</v>
      </c>
      <c r="V7" s="152">
        <v>9</v>
      </c>
      <c r="W7" s="155">
        <v>2</v>
      </c>
      <c r="X7" s="154">
        <v>2</v>
      </c>
      <c r="Y7" s="155">
        <v>1</v>
      </c>
      <c r="Z7" s="154">
        <v>14</v>
      </c>
      <c r="AA7" s="155">
        <v>0</v>
      </c>
      <c r="AB7" s="154">
        <v>5</v>
      </c>
      <c r="AC7" s="153">
        <v>1</v>
      </c>
      <c r="AD7" s="150">
        <v>4</v>
      </c>
      <c r="AE7" s="151">
        <v>1</v>
      </c>
      <c r="AF7" s="156">
        <v>15</v>
      </c>
      <c r="AG7" s="153">
        <v>0</v>
      </c>
      <c r="AH7" s="152">
        <v>99</v>
      </c>
      <c r="AI7" s="155">
        <v>0</v>
      </c>
      <c r="AJ7" s="152">
        <v>99</v>
      </c>
      <c r="AK7" s="155">
        <v>0</v>
      </c>
      <c r="AL7" s="126"/>
      <c r="AM7" s="127">
        <f t="shared" si="27"/>
        <v>8</v>
      </c>
      <c r="AN7" s="126"/>
      <c r="AO7" s="157">
        <f t="shared" si="5"/>
        <v>1000</v>
      </c>
      <c r="AP7" s="158">
        <f t="shared" si="6"/>
        <v>1000</v>
      </c>
      <c r="AQ7" s="159">
        <f t="shared" si="7"/>
        <v>1000</v>
      </c>
      <c r="AR7" s="158">
        <f t="shared" si="8"/>
        <v>1000</v>
      </c>
      <c r="AS7" s="159">
        <f t="shared" si="9"/>
        <v>1000</v>
      </c>
      <c r="AT7" s="159">
        <f t="shared" si="10"/>
        <v>1000</v>
      </c>
      <c r="AU7" s="159">
        <f t="shared" si="11"/>
        <v>1000</v>
      </c>
      <c r="AV7" s="159">
        <f t="shared" si="12"/>
        <v>1000</v>
      </c>
      <c r="AW7" s="158">
        <f t="shared" si="13"/>
        <v>1000</v>
      </c>
      <c r="AX7" s="159">
        <f t="shared" si="14"/>
        <v>0</v>
      </c>
      <c r="AY7" s="160">
        <f t="shared" si="15"/>
        <v>0</v>
      </c>
      <c r="AZ7" s="80"/>
      <c r="BA7" s="161">
        <f t="shared" si="16"/>
        <v>13</v>
      </c>
      <c r="BB7" s="162">
        <f t="shared" si="17"/>
        <v>10</v>
      </c>
      <c r="BC7" s="162">
        <f t="shared" si="18"/>
        <v>0</v>
      </c>
      <c r="BD7" s="163">
        <f t="shared" si="19"/>
        <v>10</v>
      </c>
      <c r="BE7" s="162">
        <f t="shared" si="20"/>
        <v>14</v>
      </c>
      <c r="BF7" s="162">
        <f t="shared" si="21"/>
        <v>13</v>
      </c>
      <c r="BG7" s="162">
        <f t="shared" si="22"/>
        <v>9</v>
      </c>
      <c r="BH7" s="162">
        <f t="shared" si="23"/>
        <v>10</v>
      </c>
      <c r="BI7" s="162">
        <f t="shared" si="24"/>
        <v>10</v>
      </c>
      <c r="BJ7" s="162">
        <f t="shared" si="25"/>
        <v>0</v>
      </c>
      <c r="BK7" s="162">
        <f t="shared" si="26"/>
        <v>0</v>
      </c>
      <c r="BL7" s="164">
        <f t="shared" ref="BL7:BL22" si="31">SUM(BA7,BB7,BC7,BD7,BE7,BG7,BF7,BH7,BI7,BJ7,BK7)</f>
        <v>89</v>
      </c>
      <c r="BM7" s="158">
        <f t="shared" ref="BM7:BM22" si="32">IF($AX$1&gt;7,(IF($AX$1=8,MIN(BA7:BH7),IF($AX$1=9,MIN(BA7:BI7),IF($AX$1=10,MIN(BA7:BJ7),IF($AX$1=11,MIN(BA7:BK7)))))),(IF($AX$1=4,MIN(BA7:BD7),IF($AX$1=5,MIN(BA7:BE7),IF($AX$1=6,MIN(BA7:BF7),IF($AX$1=7,MIN(BA7:BG7)))))))</f>
        <v>0</v>
      </c>
      <c r="BN7" s="158">
        <f t="shared" ref="BN7:BN22" si="33">IF($AX$1&gt;7,(IF($AX$1=8,MAX(BA7:BH7),IF($AX$1=9,MAX(BA7:BI7),IF($AX$1=10,MAX(BA7:BJ7),IF($AX$1=11,MAX(BA7:BK7)))))),(IF($AX$1=4,MAX(BA7:BD7),IF($AX$1=5,MAX(BA7:BE7),IF($AX$1=6,MAX(BA7:BF7),IF($AX$1=7,MAX(BA7:BG7)))))))</f>
        <v>14</v>
      </c>
      <c r="BO7" s="165">
        <f t="shared" si="28"/>
        <v>89</v>
      </c>
      <c r="BP7" s="86"/>
    </row>
    <row r="8" spans="1:68" ht="15" x14ac:dyDescent="0.2">
      <c r="A8" s="137">
        <v>4</v>
      </c>
      <c r="B8" s="138" t="s">
        <v>27</v>
      </c>
      <c r="C8" s="207" t="s">
        <v>21</v>
      </c>
      <c r="D8" s="139"/>
      <c r="E8" s="166">
        <f t="shared" si="29"/>
        <v>1000</v>
      </c>
      <c r="F8" s="141">
        <f t="shared" si="0"/>
        <v>0</v>
      </c>
      <c r="G8" s="142">
        <v>1000</v>
      </c>
      <c r="H8" s="143">
        <f t="shared" si="1"/>
        <v>0</v>
      </c>
      <c r="I8" s="144">
        <f t="shared" si="30"/>
        <v>0</v>
      </c>
      <c r="J8" s="145">
        <v>7</v>
      </c>
      <c r="K8" s="146">
        <v>10</v>
      </c>
      <c r="L8" s="147">
        <v>9</v>
      </c>
      <c r="M8" s="148">
        <f t="shared" si="2"/>
        <v>1000</v>
      </c>
      <c r="N8" s="144">
        <f t="shared" si="3"/>
        <v>86</v>
      </c>
      <c r="O8" s="149">
        <f t="shared" si="4"/>
        <v>79</v>
      </c>
      <c r="P8" s="150">
        <v>13</v>
      </c>
      <c r="Q8" s="151">
        <v>1</v>
      </c>
      <c r="R8" s="152">
        <v>17</v>
      </c>
      <c r="S8" s="153">
        <v>1</v>
      </c>
      <c r="T8" s="154">
        <v>10</v>
      </c>
      <c r="U8" s="155">
        <v>2</v>
      </c>
      <c r="V8" s="152">
        <v>1</v>
      </c>
      <c r="W8" s="155">
        <v>1</v>
      </c>
      <c r="X8" s="154">
        <v>12</v>
      </c>
      <c r="Y8" s="155">
        <v>0</v>
      </c>
      <c r="Z8" s="154">
        <v>9</v>
      </c>
      <c r="AA8" s="155">
        <v>1</v>
      </c>
      <c r="AB8" s="154">
        <v>18</v>
      </c>
      <c r="AC8" s="153">
        <v>1</v>
      </c>
      <c r="AD8" s="167">
        <v>3</v>
      </c>
      <c r="AE8" s="151">
        <v>1</v>
      </c>
      <c r="AF8" s="156">
        <v>6</v>
      </c>
      <c r="AG8" s="153">
        <v>2</v>
      </c>
      <c r="AH8" s="152">
        <v>99</v>
      </c>
      <c r="AI8" s="155">
        <v>0</v>
      </c>
      <c r="AJ8" s="152">
        <v>99</v>
      </c>
      <c r="AK8" s="155">
        <v>0</v>
      </c>
      <c r="AL8" s="126"/>
      <c r="AM8" s="127">
        <f t="shared" si="27"/>
        <v>10</v>
      </c>
      <c r="AN8" s="126"/>
      <c r="AO8" s="157">
        <f t="shared" si="5"/>
        <v>1000</v>
      </c>
      <c r="AP8" s="158">
        <f t="shared" si="6"/>
        <v>1000</v>
      </c>
      <c r="AQ8" s="159">
        <f t="shared" si="7"/>
        <v>1000</v>
      </c>
      <c r="AR8" s="158">
        <f t="shared" si="8"/>
        <v>1000</v>
      </c>
      <c r="AS8" s="159">
        <f t="shared" si="9"/>
        <v>1000</v>
      </c>
      <c r="AT8" s="159">
        <f t="shared" si="10"/>
        <v>1000</v>
      </c>
      <c r="AU8" s="159">
        <f t="shared" si="11"/>
        <v>1000</v>
      </c>
      <c r="AV8" s="159">
        <f t="shared" si="12"/>
        <v>1000</v>
      </c>
      <c r="AW8" s="158">
        <f t="shared" si="13"/>
        <v>1000</v>
      </c>
      <c r="AX8" s="159">
        <f t="shared" si="14"/>
        <v>0</v>
      </c>
      <c r="AY8" s="160">
        <f t="shared" si="15"/>
        <v>0</v>
      </c>
      <c r="AZ8" s="80"/>
      <c r="BA8" s="161">
        <f t="shared" si="16"/>
        <v>12</v>
      </c>
      <c r="BB8" s="162">
        <f t="shared" si="17"/>
        <v>9</v>
      </c>
      <c r="BC8" s="162">
        <f t="shared" si="18"/>
        <v>7</v>
      </c>
      <c r="BD8" s="163">
        <f t="shared" si="19"/>
        <v>11</v>
      </c>
      <c r="BE8" s="162">
        <f t="shared" si="20"/>
        <v>13</v>
      </c>
      <c r="BF8" s="162">
        <f t="shared" si="21"/>
        <v>10</v>
      </c>
      <c r="BG8" s="162">
        <f t="shared" si="22"/>
        <v>9</v>
      </c>
      <c r="BH8" s="162">
        <f t="shared" si="23"/>
        <v>8</v>
      </c>
      <c r="BI8" s="162">
        <f t="shared" si="24"/>
        <v>7</v>
      </c>
      <c r="BJ8" s="162">
        <f t="shared" si="25"/>
        <v>0</v>
      </c>
      <c r="BK8" s="162">
        <f t="shared" si="26"/>
        <v>0</v>
      </c>
      <c r="BL8" s="164">
        <f t="shared" si="31"/>
        <v>86</v>
      </c>
      <c r="BM8" s="158">
        <f t="shared" si="32"/>
        <v>7</v>
      </c>
      <c r="BN8" s="158">
        <f t="shared" si="33"/>
        <v>13</v>
      </c>
      <c r="BO8" s="165">
        <f t="shared" si="28"/>
        <v>79</v>
      </c>
      <c r="BP8" s="86"/>
    </row>
    <row r="9" spans="1:68" ht="15" x14ac:dyDescent="0.2">
      <c r="A9" s="137">
        <v>5</v>
      </c>
      <c r="B9" s="138" t="s">
        <v>218</v>
      </c>
      <c r="C9" s="207" t="s">
        <v>21</v>
      </c>
      <c r="D9" s="139"/>
      <c r="E9" s="166">
        <f t="shared" si="29"/>
        <v>1000</v>
      </c>
      <c r="F9" s="141">
        <f t="shared" si="0"/>
        <v>0</v>
      </c>
      <c r="G9" s="142">
        <v>1000</v>
      </c>
      <c r="H9" s="143">
        <f t="shared" si="1"/>
        <v>0</v>
      </c>
      <c r="I9" s="144">
        <f t="shared" si="30"/>
        <v>0</v>
      </c>
      <c r="J9" s="145">
        <v>12</v>
      </c>
      <c r="K9" s="146">
        <v>9</v>
      </c>
      <c r="L9" s="147">
        <v>9</v>
      </c>
      <c r="M9" s="148">
        <f t="shared" si="2"/>
        <v>1000</v>
      </c>
      <c r="N9" s="144">
        <f t="shared" si="3"/>
        <v>70</v>
      </c>
      <c r="O9" s="149">
        <f t="shared" si="4"/>
        <v>70</v>
      </c>
      <c r="P9" s="150">
        <v>14</v>
      </c>
      <c r="Q9" s="151">
        <v>0</v>
      </c>
      <c r="R9" s="152">
        <v>18</v>
      </c>
      <c r="S9" s="153">
        <v>0</v>
      </c>
      <c r="T9" s="154">
        <v>11</v>
      </c>
      <c r="U9" s="155">
        <v>2</v>
      </c>
      <c r="V9" s="152">
        <v>6</v>
      </c>
      <c r="W9" s="155">
        <v>2</v>
      </c>
      <c r="X9" s="154">
        <v>8</v>
      </c>
      <c r="Y9" s="155">
        <v>0</v>
      </c>
      <c r="Z9" s="154">
        <v>16</v>
      </c>
      <c r="AA9" s="155">
        <v>2</v>
      </c>
      <c r="AB9" s="154">
        <v>3</v>
      </c>
      <c r="AC9" s="153">
        <v>1</v>
      </c>
      <c r="AD9" s="150">
        <v>10</v>
      </c>
      <c r="AE9" s="151">
        <v>2</v>
      </c>
      <c r="AF9" s="156">
        <v>12</v>
      </c>
      <c r="AG9" s="153">
        <v>0</v>
      </c>
      <c r="AH9" s="152">
        <v>99</v>
      </c>
      <c r="AI9" s="155">
        <v>0</v>
      </c>
      <c r="AJ9" s="152">
        <v>99</v>
      </c>
      <c r="AK9" s="155">
        <v>0</v>
      </c>
      <c r="AL9" s="126"/>
      <c r="AM9" s="127">
        <f t="shared" si="27"/>
        <v>9</v>
      </c>
      <c r="AN9" s="126"/>
      <c r="AO9" s="157">
        <f t="shared" si="5"/>
        <v>1000</v>
      </c>
      <c r="AP9" s="158">
        <f t="shared" si="6"/>
        <v>1000</v>
      </c>
      <c r="AQ9" s="159">
        <f t="shared" si="7"/>
        <v>1000</v>
      </c>
      <c r="AR9" s="158">
        <f t="shared" si="8"/>
        <v>1000</v>
      </c>
      <c r="AS9" s="159">
        <f t="shared" si="9"/>
        <v>1000</v>
      </c>
      <c r="AT9" s="159">
        <f t="shared" si="10"/>
        <v>1000</v>
      </c>
      <c r="AU9" s="159">
        <f t="shared" si="11"/>
        <v>1000</v>
      </c>
      <c r="AV9" s="159">
        <f t="shared" si="12"/>
        <v>1000</v>
      </c>
      <c r="AW9" s="158">
        <f t="shared" si="13"/>
        <v>1000</v>
      </c>
      <c r="AX9" s="159">
        <f t="shared" si="14"/>
        <v>0</v>
      </c>
      <c r="AY9" s="160">
        <f t="shared" si="15"/>
        <v>0</v>
      </c>
      <c r="AZ9" s="80"/>
      <c r="BA9" s="161">
        <f t="shared" si="16"/>
        <v>13</v>
      </c>
      <c r="BB9" s="162">
        <f t="shared" si="17"/>
        <v>9</v>
      </c>
      <c r="BC9" s="162">
        <f t="shared" si="18"/>
        <v>3</v>
      </c>
      <c r="BD9" s="163">
        <f t="shared" si="19"/>
        <v>7</v>
      </c>
      <c r="BE9" s="162">
        <f t="shared" si="20"/>
        <v>10</v>
      </c>
      <c r="BF9" s="162">
        <f t="shared" si="21"/>
        <v>0</v>
      </c>
      <c r="BG9" s="162">
        <f t="shared" si="22"/>
        <v>8</v>
      </c>
      <c r="BH9" s="162">
        <f t="shared" si="23"/>
        <v>7</v>
      </c>
      <c r="BI9" s="162">
        <f t="shared" si="24"/>
        <v>13</v>
      </c>
      <c r="BJ9" s="162">
        <f t="shared" si="25"/>
        <v>0</v>
      </c>
      <c r="BK9" s="162">
        <f t="shared" si="26"/>
        <v>0</v>
      </c>
      <c r="BL9" s="164">
        <f t="shared" si="31"/>
        <v>70</v>
      </c>
      <c r="BM9" s="158">
        <f t="shared" si="32"/>
        <v>0</v>
      </c>
      <c r="BN9" s="158">
        <f t="shared" si="33"/>
        <v>13</v>
      </c>
      <c r="BO9" s="165">
        <f t="shared" si="28"/>
        <v>70</v>
      </c>
      <c r="BP9" s="86"/>
    </row>
    <row r="10" spans="1:68" ht="15" x14ac:dyDescent="0.2">
      <c r="A10" s="137">
        <v>6</v>
      </c>
      <c r="B10" s="138" t="s">
        <v>88</v>
      </c>
      <c r="C10" s="207" t="s">
        <v>21</v>
      </c>
      <c r="D10" s="139"/>
      <c r="E10" s="166">
        <f t="shared" si="29"/>
        <v>1000</v>
      </c>
      <c r="F10" s="141">
        <f t="shared" si="0"/>
        <v>0</v>
      </c>
      <c r="G10" s="142">
        <v>1000</v>
      </c>
      <c r="H10" s="143">
        <f t="shared" si="1"/>
        <v>0</v>
      </c>
      <c r="I10" s="144">
        <f t="shared" si="30"/>
        <v>0</v>
      </c>
      <c r="J10" s="145">
        <v>16</v>
      </c>
      <c r="K10" s="146">
        <v>7</v>
      </c>
      <c r="L10" s="147">
        <v>9</v>
      </c>
      <c r="M10" s="148">
        <f t="shared" si="2"/>
        <v>1000</v>
      </c>
      <c r="N10" s="144">
        <f t="shared" si="3"/>
        <v>65</v>
      </c>
      <c r="O10" s="149">
        <f t="shared" si="4"/>
        <v>65</v>
      </c>
      <c r="P10" s="150">
        <v>15</v>
      </c>
      <c r="Q10" s="151">
        <v>0</v>
      </c>
      <c r="R10" s="152">
        <v>16</v>
      </c>
      <c r="S10" s="153">
        <v>2</v>
      </c>
      <c r="T10" s="154">
        <v>17</v>
      </c>
      <c r="U10" s="155">
        <v>0</v>
      </c>
      <c r="V10" s="152">
        <v>5</v>
      </c>
      <c r="W10" s="155">
        <v>0</v>
      </c>
      <c r="X10" s="154">
        <v>11</v>
      </c>
      <c r="Y10" s="155">
        <v>2</v>
      </c>
      <c r="Z10" s="154">
        <v>10</v>
      </c>
      <c r="AA10" s="155">
        <v>0</v>
      </c>
      <c r="AB10" s="154">
        <v>9</v>
      </c>
      <c r="AC10" s="153">
        <v>1</v>
      </c>
      <c r="AD10" s="167">
        <v>7</v>
      </c>
      <c r="AE10" s="151">
        <v>2</v>
      </c>
      <c r="AF10" s="156">
        <v>4</v>
      </c>
      <c r="AG10" s="153">
        <v>0</v>
      </c>
      <c r="AH10" s="152">
        <v>99</v>
      </c>
      <c r="AI10" s="155">
        <v>0</v>
      </c>
      <c r="AJ10" s="152">
        <v>99</v>
      </c>
      <c r="AK10" s="155">
        <v>0</v>
      </c>
      <c r="AL10" s="126"/>
      <c r="AM10" s="127">
        <f t="shared" si="27"/>
        <v>7</v>
      </c>
      <c r="AN10" s="126"/>
      <c r="AO10" s="157">
        <f t="shared" si="5"/>
        <v>1000</v>
      </c>
      <c r="AP10" s="158">
        <f t="shared" si="6"/>
        <v>1000</v>
      </c>
      <c r="AQ10" s="159">
        <f t="shared" si="7"/>
        <v>1000</v>
      </c>
      <c r="AR10" s="158">
        <f t="shared" si="8"/>
        <v>1000</v>
      </c>
      <c r="AS10" s="159">
        <f t="shared" si="9"/>
        <v>1000</v>
      </c>
      <c r="AT10" s="159">
        <f t="shared" si="10"/>
        <v>1000</v>
      </c>
      <c r="AU10" s="159">
        <f t="shared" si="11"/>
        <v>1000</v>
      </c>
      <c r="AV10" s="159">
        <f t="shared" si="12"/>
        <v>1000</v>
      </c>
      <c r="AW10" s="158">
        <f t="shared" si="13"/>
        <v>1000</v>
      </c>
      <c r="AX10" s="159">
        <f t="shared" si="14"/>
        <v>0</v>
      </c>
      <c r="AY10" s="160">
        <f t="shared" si="15"/>
        <v>0</v>
      </c>
      <c r="AZ10" s="80"/>
      <c r="BA10" s="161">
        <f t="shared" si="16"/>
        <v>10</v>
      </c>
      <c r="BB10" s="162">
        <f t="shared" si="17"/>
        <v>0</v>
      </c>
      <c r="BC10" s="162">
        <f t="shared" si="18"/>
        <v>9</v>
      </c>
      <c r="BD10" s="163">
        <f t="shared" si="19"/>
        <v>9</v>
      </c>
      <c r="BE10" s="162">
        <f t="shared" si="20"/>
        <v>3</v>
      </c>
      <c r="BF10" s="162">
        <f t="shared" si="21"/>
        <v>7</v>
      </c>
      <c r="BG10" s="162">
        <f t="shared" si="22"/>
        <v>10</v>
      </c>
      <c r="BH10" s="162">
        <f t="shared" si="23"/>
        <v>7</v>
      </c>
      <c r="BI10" s="162">
        <f t="shared" si="24"/>
        <v>10</v>
      </c>
      <c r="BJ10" s="162">
        <f t="shared" si="25"/>
        <v>0</v>
      </c>
      <c r="BK10" s="162">
        <f t="shared" si="26"/>
        <v>0</v>
      </c>
      <c r="BL10" s="164">
        <f t="shared" si="31"/>
        <v>65</v>
      </c>
      <c r="BM10" s="158">
        <f t="shared" si="32"/>
        <v>0</v>
      </c>
      <c r="BN10" s="158">
        <f t="shared" si="33"/>
        <v>10</v>
      </c>
      <c r="BO10" s="165">
        <f t="shared" si="28"/>
        <v>65</v>
      </c>
      <c r="BP10" s="86"/>
    </row>
    <row r="11" spans="1:68" ht="15" x14ac:dyDescent="0.2">
      <c r="A11" s="137">
        <v>7</v>
      </c>
      <c r="B11" s="138" t="s">
        <v>78</v>
      </c>
      <c r="C11" s="207" t="s">
        <v>21</v>
      </c>
      <c r="D11" s="139"/>
      <c r="E11" s="166">
        <f t="shared" si="29"/>
        <v>1000</v>
      </c>
      <c r="F11" s="141">
        <f t="shared" si="0"/>
        <v>0</v>
      </c>
      <c r="G11" s="142">
        <v>1000</v>
      </c>
      <c r="H11" s="143">
        <f t="shared" si="1"/>
        <v>0</v>
      </c>
      <c r="I11" s="144">
        <f t="shared" si="30"/>
        <v>0</v>
      </c>
      <c r="J11" s="145">
        <v>14</v>
      </c>
      <c r="K11" s="146">
        <v>7</v>
      </c>
      <c r="L11" s="147">
        <v>9</v>
      </c>
      <c r="M11" s="148">
        <f t="shared" si="2"/>
        <v>1000</v>
      </c>
      <c r="N11" s="144">
        <f t="shared" si="3"/>
        <v>70</v>
      </c>
      <c r="O11" s="149">
        <f t="shared" si="4"/>
        <v>70</v>
      </c>
      <c r="P11" s="150">
        <v>16</v>
      </c>
      <c r="Q11" s="151">
        <v>2</v>
      </c>
      <c r="R11" s="152">
        <v>14</v>
      </c>
      <c r="S11" s="153">
        <v>0</v>
      </c>
      <c r="T11" s="154">
        <v>18</v>
      </c>
      <c r="U11" s="155">
        <v>1</v>
      </c>
      <c r="V11" s="152">
        <v>8</v>
      </c>
      <c r="W11" s="155">
        <v>0</v>
      </c>
      <c r="X11" s="154">
        <v>10</v>
      </c>
      <c r="Y11" s="155">
        <v>2</v>
      </c>
      <c r="Z11" s="154">
        <v>13</v>
      </c>
      <c r="AA11" s="155">
        <v>0</v>
      </c>
      <c r="AB11" s="154">
        <v>11</v>
      </c>
      <c r="AC11" s="153">
        <v>1</v>
      </c>
      <c r="AD11" s="169">
        <v>6</v>
      </c>
      <c r="AE11" s="151">
        <v>0</v>
      </c>
      <c r="AF11" s="156">
        <v>17</v>
      </c>
      <c r="AG11" s="153">
        <v>1</v>
      </c>
      <c r="AH11" s="152">
        <v>99</v>
      </c>
      <c r="AI11" s="155">
        <v>0</v>
      </c>
      <c r="AJ11" s="152">
        <v>99</v>
      </c>
      <c r="AK11" s="155">
        <v>0</v>
      </c>
      <c r="AL11" s="126"/>
      <c r="AM11" s="127">
        <f t="shared" si="27"/>
        <v>7</v>
      </c>
      <c r="AN11" s="126"/>
      <c r="AO11" s="157">
        <f t="shared" si="5"/>
        <v>1000</v>
      </c>
      <c r="AP11" s="158">
        <f t="shared" si="6"/>
        <v>1000</v>
      </c>
      <c r="AQ11" s="159">
        <f t="shared" si="7"/>
        <v>1000</v>
      </c>
      <c r="AR11" s="158">
        <f t="shared" si="8"/>
        <v>1000</v>
      </c>
      <c r="AS11" s="159">
        <f t="shared" si="9"/>
        <v>1000</v>
      </c>
      <c r="AT11" s="159">
        <f t="shared" si="10"/>
        <v>1000</v>
      </c>
      <c r="AU11" s="159">
        <f t="shared" si="11"/>
        <v>1000</v>
      </c>
      <c r="AV11" s="159">
        <f t="shared" si="12"/>
        <v>1000</v>
      </c>
      <c r="AW11" s="158">
        <f t="shared" si="13"/>
        <v>1000</v>
      </c>
      <c r="AX11" s="159">
        <f t="shared" si="14"/>
        <v>0</v>
      </c>
      <c r="AY11" s="160">
        <f t="shared" si="15"/>
        <v>0</v>
      </c>
      <c r="AZ11" s="80"/>
      <c r="BA11" s="161">
        <f t="shared" si="16"/>
        <v>0</v>
      </c>
      <c r="BB11" s="162">
        <f t="shared" si="17"/>
        <v>13</v>
      </c>
      <c r="BC11" s="162">
        <f t="shared" si="18"/>
        <v>9</v>
      </c>
      <c r="BD11" s="163">
        <f t="shared" si="19"/>
        <v>10</v>
      </c>
      <c r="BE11" s="162">
        <f t="shared" si="20"/>
        <v>7</v>
      </c>
      <c r="BF11" s="162">
        <f t="shared" si="21"/>
        <v>12</v>
      </c>
      <c r="BG11" s="162">
        <f t="shared" si="22"/>
        <v>3</v>
      </c>
      <c r="BH11" s="162">
        <f t="shared" si="23"/>
        <v>7</v>
      </c>
      <c r="BI11" s="162">
        <f t="shared" si="24"/>
        <v>9</v>
      </c>
      <c r="BJ11" s="162">
        <f t="shared" si="25"/>
        <v>0</v>
      </c>
      <c r="BK11" s="162">
        <f t="shared" si="26"/>
        <v>0</v>
      </c>
      <c r="BL11" s="164">
        <f t="shared" si="31"/>
        <v>70</v>
      </c>
      <c r="BM11" s="158">
        <f t="shared" si="32"/>
        <v>0</v>
      </c>
      <c r="BN11" s="158">
        <f t="shared" si="33"/>
        <v>13</v>
      </c>
      <c r="BO11" s="165">
        <f t="shared" si="28"/>
        <v>70</v>
      </c>
      <c r="BP11" s="86"/>
    </row>
    <row r="12" spans="1:68" ht="15" x14ac:dyDescent="0.2">
      <c r="A12" s="137">
        <v>8</v>
      </c>
      <c r="B12" s="138" t="s">
        <v>74</v>
      </c>
      <c r="C12" s="207" t="s">
        <v>21</v>
      </c>
      <c r="D12" s="170"/>
      <c r="E12" s="166">
        <f t="shared" si="29"/>
        <v>1000</v>
      </c>
      <c r="F12" s="141">
        <f t="shared" si="0"/>
        <v>0</v>
      </c>
      <c r="G12" s="142">
        <v>1000</v>
      </c>
      <c r="H12" s="143">
        <f t="shared" si="1"/>
        <v>0</v>
      </c>
      <c r="I12" s="144">
        <f t="shared" si="30"/>
        <v>0</v>
      </c>
      <c r="J12" s="145">
        <v>8</v>
      </c>
      <c r="K12" s="146">
        <v>10</v>
      </c>
      <c r="L12" s="147">
        <v>9</v>
      </c>
      <c r="M12" s="148">
        <f t="shared" si="2"/>
        <v>1000</v>
      </c>
      <c r="N12" s="144">
        <f t="shared" si="3"/>
        <v>83</v>
      </c>
      <c r="O12" s="149">
        <f t="shared" si="4"/>
        <v>83</v>
      </c>
      <c r="P12" s="150">
        <v>17</v>
      </c>
      <c r="Q12" s="151">
        <v>1</v>
      </c>
      <c r="R12" s="152">
        <v>3</v>
      </c>
      <c r="S12" s="153">
        <v>2</v>
      </c>
      <c r="T12" s="154">
        <v>2</v>
      </c>
      <c r="U12" s="155">
        <v>0</v>
      </c>
      <c r="V12" s="152">
        <v>7</v>
      </c>
      <c r="W12" s="155">
        <v>2</v>
      </c>
      <c r="X12" s="154">
        <v>5</v>
      </c>
      <c r="Y12" s="155">
        <v>2</v>
      </c>
      <c r="Z12" s="154">
        <v>1</v>
      </c>
      <c r="AA12" s="155">
        <v>1</v>
      </c>
      <c r="AB12" s="154">
        <v>14</v>
      </c>
      <c r="AC12" s="153">
        <v>0</v>
      </c>
      <c r="AD12" s="169">
        <v>13</v>
      </c>
      <c r="AE12" s="151">
        <v>0</v>
      </c>
      <c r="AF12" s="156">
        <v>16</v>
      </c>
      <c r="AG12" s="153">
        <v>2</v>
      </c>
      <c r="AH12" s="152">
        <v>99</v>
      </c>
      <c r="AI12" s="155">
        <v>0</v>
      </c>
      <c r="AJ12" s="152">
        <v>99</v>
      </c>
      <c r="AK12" s="155">
        <v>0</v>
      </c>
      <c r="AL12" s="126"/>
      <c r="AM12" s="127">
        <f t="shared" si="27"/>
        <v>10</v>
      </c>
      <c r="AN12" s="126"/>
      <c r="AO12" s="157">
        <f t="shared" si="5"/>
        <v>1000</v>
      </c>
      <c r="AP12" s="158">
        <f t="shared" si="6"/>
        <v>1000</v>
      </c>
      <c r="AQ12" s="159">
        <f t="shared" si="7"/>
        <v>1000</v>
      </c>
      <c r="AR12" s="158">
        <f t="shared" si="8"/>
        <v>1000</v>
      </c>
      <c r="AS12" s="159">
        <f t="shared" si="9"/>
        <v>1000</v>
      </c>
      <c r="AT12" s="159">
        <f t="shared" si="10"/>
        <v>1000</v>
      </c>
      <c r="AU12" s="159">
        <f t="shared" si="11"/>
        <v>1000</v>
      </c>
      <c r="AV12" s="159">
        <f t="shared" si="12"/>
        <v>1000</v>
      </c>
      <c r="AW12" s="158">
        <f t="shared" si="13"/>
        <v>1000</v>
      </c>
      <c r="AX12" s="159">
        <f t="shared" si="14"/>
        <v>0</v>
      </c>
      <c r="AY12" s="160">
        <f t="shared" si="15"/>
        <v>0</v>
      </c>
      <c r="AZ12" s="80"/>
      <c r="BA12" s="161">
        <f t="shared" si="16"/>
        <v>9</v>
      </c>
      <c r="BB12" s="162">
        <f t="shared" si="17"/>
        <v>8</v>
      </c>
      <c r="BC12" s="162">
        <f t="shared" si="18"/>
        <v>14</v>
      </c>
      <c r="BD12" s="163">
        <f t="shared" si="19"/>
        <v>7</v>
      </c>
      <c r="BE12" s="162">
        <f t="shared" si="20"/>
        <v>9</v>
      </c>
      <c r="BF12" s="162">
        <f t="shared" si="21"/>
        <v>11</v>
      </c>
      <c r="BG12" s="162">
        <f t="shared" si="22"/>
        <v>13</v>
      </c>
      <c r="BH12" s="162">
        <f t="shared" si="23"/>
        <v>12</v>
      </c>
      <c r="BI12" s="162">
        <f t="shared" si="24"/>
        <v>0</v>
      </c>
      <c r="BJ12" s="162">
        <f t="shared" si="25"/>
        <v>0</v>
      </c>
      <c r="BK12" s="162">
        <f t="shared" si="26"/>
        <v>0</v>
      </c>
      <c r="BL12" s="164">
        <f t="shared" si="31"/>
        <v>83</v>
      </c>
      <c r="BM12" s="158">
        <f t="shared" si="32"/>
        <v>0</v>
      </c>
      <c r="BN12" s="158">
        <f t="shared" si="33"/>
        <v>14</v>
      </c>
      <c r="BO12" s="165">
        <f t="shared" si="28"/>
        <v>83</v>
      </c>
      <c r="BP12" s="86"/>
    </row>
    <row r="13" spans="1:68" ht="15" x14ac:dyDescent="0.2">
      <c r="A13" s="137">
        <v>9</v>
      </c>
      <c r="B13" s="138" t="s">
        <v>33</v>
      </c>
      <c r="C13" s="224" t="s">
        <v>32</v>
      </c>
      <c r="D13" s="170"/>
      <c r="E13" s="166">
        <f t="shared" si="29"/>
        <v>1000</v>
      </c>
      <c r="F13" s="141">
        <f t="shared" si="0"/>
        <v>0</v>
      </c>
      <c r="G13" s="142">
        <v>1000</v>
      </c>
      <c r="H13" s="143">
        <f t="shared" si="1"/>
        <v>0</v>
      </c>
      <c r="I13" s="144">
        <f t="shared" si="30"/>
        <v>0</v>
      </c>
      <c r="J13" s="145">
        <v>6</v>
      </c>
      <c r="K13" s="146">
        <v>10</v>
      </c>
      <c r="L13" s="147">
        <v>9</v>
      </c>
      <c r="M13" s="148">
        <f t="shared" si="2"/>
        <v>1000</v>
      </c>
      <c r="N13" s="144">
        <f t="shared" si="3"/>
        <v>87</v>
      </c>
      <c r="O13" s="149">
        <f t="shared" si="4"/>
        <v>84</v>
      </c>
      <c r="P13" s="150">
        <v>18</v>
      </c>
      <c r="Q13" s="151">
        <v>2</v>
      </c>
      <c r="R13" s="152">
        <v>2</v>
      </c>
      <c r="S13" s="153">
        <v>1</v>
      </c>
      <c r="T13" s="154">
        <v>12</v>
      </c>
      <c r="U13" s="155">
        <v>1</v>
      </c>
      <c r="V13" s="152">
        <v>3</v>
      </c>
      <c r="W13" s="155">
        <v>0</v>
      </c>
      <c r="X13" s="154">
        <v>15</v>
      </c>
      <c r="Y13" s="155">
        <v>1</v>
      </c>
      <c r="Z13" s="154">
        <v>4</v>
      </c>
      <c r="AA13" s="155">
        <v>1</v>
      </c>
      <c r="AB13" s="154">
        <v>6</v>
      </c>
      <c r="AC13" s="153">
        <v>1</v>
      </c>
      <c r="AD13" s="169">
        <v>11</v>
      </c>
      <c r="AE13" s="151">
        <v>2</v>
      </c>
      <c r="AF13" s="156">
        <v>14</v>
      </c>
      <c r="AG13" s="153">
        <v>1</v>
      </c>
      <c r="AH13" s="152">
        <v>99</v>
      </c>
      <c r="AI13" s="155">
        <v>0</v>
      </c>
      <c r="AJ13" s="152">
        <v>99</v>
      </c>
      <c r="AK13" s="155">
        <v>0</v>
      </c>
      <c r="AL13" s="126"/>
      <c r="AM13" s="127">
        <f t="shared" si="27"/>
        <v>10</v>
      </c>
      <c r="AN13" s="126"/>
      <c r="AO13" s="157">
        <f t="shared" si="5"/>
        <v>1000</v>
      </c>
      <c r="AP13" s="158">
        <f t="shared" si="6"/>
        <v>1000</v>
      </c>
      <c r="AQ13" s="159">
        <f t="shared" si="7"/>
        <v>1000</v>
      </c>
      <c r="AR13" s="158">
        <f t="shared" si="8"/>
        <v>1000</v>
      </c>
      <c r="AS13" s="159">
        <f t="shared" si="9"/>
        <v>1000</v>
      </c>
      <c r="AT13" s="159">
        <f t="shared" si="10"/>
        <v>1000</v>
      </c>
      <c r="AU13" s="159">
        <f t="shared" si="11"/>
        <v>1000</v>
      </c>
      <c r="AV13" s="159">
        <f t="shared" si="12"/>
        <v>1000</v>
      </c>
      <c r="AW13" s="158">
        <f t="shared" si="13"/>
        <v>1000</v>
      </c>
      <c r="AX13" s="159">
        <f t="shared" si="14"/>
        <v>0</v>
      </c>
      <c r="AY13" s="160">
        <f t="shared" si="15"/>
        <v>0</v>
      </c>
      <c r="AZ13" s="80"/>
      <c r="BA13" s="161">
        <f t="shared" si="16"/>
        <v>9</v>
      </c>
      <c r="BB13" s="162">
        <f t="shared" si="17"/>
        <v>14</v>
      </c>
      <c r="BC13" s="162">
        <f t="shared" si="18"/>
        <v>13</v>
      </c>
      <c r="BD13" s="163">
        <f t="shared" si="19"/>
        <v>8</v>
      </c>
      <c r="BE13" s="162">
        <f t="shared" si="20"/>
        <v>10</v>
      </c>
      <c r="BF13" s="162">
        <f t="shared" si="21"/>
        <v>10</v>
      </c>
      <c r="BG13" s="162">
        <f t="shared" si="22"/>
        <v>7</v>
      </c>
      <c r="BH13" s="162">
        <f t="shared" si="23"/>
        <v>3</v>
      </c>
      <c r="BI13" s="162">
        <f t="shared" si="24"/>
        <v>13</v>
      </c>
      <c r="BJ13" s="162">
        <f t="shared" si="25"/>
        <v>0</v>
      </c>
      <c r="BK13" s="162">
        <f t="shared" si="26"/>
        <v>0</v>
      </c>
      <c r="BL13" s="164">
        <f t="shared" si="31"/>
        <v>87</v>
      </c>
      <c r="BM13" s="158">
        <f t="shared" si="32"/>
        <v>3</v>
      </c>
      <c r="BN13" s="158">
        <f t="shared" si="33"/>
        <v>14</v>
      </c>
      <c r="BO13" s="165">
        <f t="shared" si="28"/>
        <v>84</v>
      </c>
      <c r="BP13" s="86"/>
    </row>
    <row r="14" spans="1:68" ht="15" x14ac:dyDescent="0.2">
      <c r="A14" s="137">
        <v>10</v>
      </c>
      <c r="B14" s="138" t="s">
        <v>61</v>
      </c>
      <c r="C14" s="224" t="s">
        <v>32</v>
      </c>
      <c r="D14" s="170"/>
      <c r="E14" s="166">
        <f t="shared" si="29"/>
        <v>1000</v>
      </c>
      <c r="F14" s="141">
        <f t="shared" si="0"/>
        <v>0</v>
      </c>
      <c r="G14" s="142">
        <v>1000</v>
      </c>
      <c r="H14" s="143">
        <f t="shared" si="1"/>
        <v>0</v>
      </c>
      <c r="I14" s="144">
        <f t="shared" si="30"/>
        <v>0</v>
      </c>
      <c r="J14" s="145">
        <v>15</v>
      </c>
      <c r="K14" s="146">
        <v>7</v>
      </c>
      <c r="L14" s="147">
        <v>9</v>
      </c>
      <c r="M14" s="148">
        <f t="shared" si="2"/>
        <v>1000</v>
      </c>
      <c r="N14" s="144">
        <f t="shared" si="3"/>
        <v>69</v>
      </c>
      <c r="O14" s="149">
        <f t="shared" si="4"/>
        <v>69</v>
      </c>
      <c r="P14" s="150">
        <v>1</v>
      </c>
      <c r="Q14" s="151">
        <v>0</v>
      </c>
      <c r="R14" s="152">
        <v>11</v>
      </c>
      <c r="S14" s="153">
        <v>2</v>
      </c>
      <c r="T14" s="154">
        <v>4</v>
      </c>
      <c r="U14" s="155">
        <v>0</v>
      </c>
      <c r="V14" s="152">
        <v>15</v>
      </c>
      <c r="W14" s="155">
        <v>1</v>
      </c>
      <c r="X14" s="154">
        <v>7</v>
      </c>
      <c r="Y14" s="155">
        <v>0</v>
      </c>
      <c r="Z14" s="154">
        <v>6</v>
      </c>
      <c r="AA14" s="155">
        <v>2</v>
      </c>
      <c r="AB14" s="154">
        <v>16</v>
      </c>
      <c r="AC14" s="153">
        <v>2</v>
      </c>
      <c r="AD14" s="150">
        <v>5</v>
      </c>
      <c r="AE14" s="151">
        <v>0</v>
      </c>
      <c r="AF14" s="156">
        <v>13</v>
      </c>
      <c r="AG14" s="153">
        <v>0</v>
      </c>
      <c r="AH14" s="152">
        <v>99</v>
      </c>
      <c r="AI14" s="155">
        <v>0</v>
      </c>
      <c r="AJ14" s="152">
        <v>99</v>
      </c>
      <c r="AK14" s="155">
        <v>0</v>
      </c>
      <c r="AL14" s="126"/>
      <c r="AM14" s="127">
        <f t="shared" si="27"/>
        <v>7</v>
      </c>
      <c r="AN14" s="126"/>
      <c r="AO14" s="157">
        <f t="shared" si="5"/>
        <v>1000</v>
      </c>
      <c r="AP14" s="158">
        <f t="shared" si="6"/>
        <v>1000</v>
      </c>
      <c r="AQ14" s="159">
        <f t="shared" si="7"/>
        <v>1000</v>
      </c>
      <c r="AR14" s="158">
        <f t="shared" si="8"/>
        <v>1000</v>
      </c>
      <c r="AS14" s="159">
        <f t="shared" si="9"/>
        <v>1000</v>
      </c>
      <c r="AT14" s="159">
        <f t="shared" si="10"/>
        <v>1000</v>
      </c>
      <c r="AU14" s="159">
        <f t="shared" si="11"/>
        <v>1000</v>
      </c>
      <c r="AV14" s="159">
        <f t="shared" si="12"/>
        <v>1000</v>
      </c>
      <c r="AW14" s="158">
        <f t="shared" si="13"/>
        <v>1000</v>
      </c>
      <c r="AX14" s="159">
        <f t="shared" si="14"/>
        <v>0</v>
      </c>
      <c r="AY14" s="160">
        <f t="shared" si="15"/>
        <v>0</v>
      </c>
      <c r="AZ14" s="80"/>
      <c r="BA14" s="161">
        <f t="shared" si="16"/>
        <v>11</v>
      </c>
      <c r="BB14" s="162">
        <f t="shared" si="17"/>
        <v>3</v>
      </c>
      <c r="BC14" s="162">
        <f t="shared" si="18"/>
        <v>10</v>
      </c>
      <c r="BD14" s="163">
        <f t="shared" si="19"/>
        <v>10</v>
      </c>
      <c r="BE14" s="162">
        <f t="shared" si="20"/>
        <v>7</v>
      </c>
      <c r="BF14" s="162">
        <f t="shared" si="21"/>
        <v>7</v>
      </c>
      <c r="BG14" s="162">
        <f t="shared" si="22"/>
        <v>0</v>
      </c>
      <c r="BH14" s="162">
        <f t="shared" si="23"/>
        <v>9</v>
      </c>
      <c r="BI14" s="162">
        <f t="shared" si="24"/>
        <v>12</v>
      </c>
      <c r="BJ14" s="162">
        <f t="shared" si="25"/>
        <v>0</v>
      </c>
      <c r="BK14" s="162">
        <f t="shared" si="26"/>
        <v>0</v>
      </c>
      <c r="BL14" s="164">
        <f t="shared" si="31"/>
        <v>69</v>
      </c>
      <c r="BM14" s="158">
        <f t="shared" si="32"/>
        <v>0</v>
      </c>
      <c r="BN14" s="158">
        <f t="shared" si="33"/>
        <v>12</v>
      </c>
      <c r="BO14" s="165">
        <f t="shared" si="28"/>
        <v>69</v>
      </c>
      <c r="BP14" s="86"/>
    </row>
    <row r="15" spans="1:68" ht="15" x14ac:dyDescent="0.2">
      <c r="A15" s="137">
        <v>11</v>
      </c>
      <c r="B15" s="138" t="s">
        <v>65</v>
      </c>
      <c r="C15" s="224" t="s">
        <v>32</v>
      </c>
      <c r="D15" s="170"/>
      <c r="E15" s="166">
        <f t="shared" si="29"/>
        <v>1000</v>
      </c>
      <c r="F15" s="141">
        <f t="shared" si="0"/>
        <v>0</v>
      </c>
      <c r="G15" s="142">
        <v>1000</v>
      </c>
      <c r="H15" s="143">
        <f t="shared" si="1"/>
        <v>0</v>
      </c>
      <c r="I15" s="144">
        <f t="shared" si="30"/>
        <v>0</v>
      </c>
      <c r="J15" s="145">
        <v>17</v>
      </c>
      <c r="K15" s="146">
        <v>3</v>
      </c>
      <c r="L15" s="147">
        <v>9</v>
      </c>
      <c r="M15" s="148">
        <f t="shared" si="2"/>
        <v>1000</v>
      </c>
      <c r="N15" s="144">
        <f t="shared" si="3"/>
        <v>73</v>
      </c>
      <c r="O15" s="149">
        <f t="shared" si="4"/>
        <v>73</v>
      </c>
      <c r="P15" s="150">
        <v>2</v>
      </c>
      <c r="Q15" s="151">
        <v>0</v>
      </c>
      <c r="R15" s="152">
        <v>10</v>
      </c>
      <c r="S15" s="153">
        <v>0</v>
      </c>
      <c r="T15" s="154">
        <v>5</v>
      </c>
      <c r="U15" s="155">
        <v>0</v>
      </c>
      <c r="V15" s="152">
        <v>16</v>
      </c>
      <c r="W15" s="155">
        <v>2</v>
      </c>
      <c r="X15" s="154">
        <v>6</v>
      </c>
      <c r="Y15" s="155">
        <v>0</v>
      </c>
      <c r="Z15" s="154">
        <v>15</v>
      </c>
      <c r="AA15" s="155">
        <v>0</v>
      </c>
      <c r="AB15" s="154">
        <v>7</v>
      </c>
      <c r="AC15" s="153">
        <v>1</v>
      </c>
      <c r="AD15" s="167">
        <v>9</v>
      </c>
      <c r="AE15" s="151">
        <v>0</v>
      </c>
      <c r="AF15" s="156">
        <v>18</v>
      </c>
      <c r="AG15" s="153">
        <v>0</v>
      </c>
      <c r="AH15" s="152">
        <v>99</v>
      </c>
      <c r="AI15" s="155">
        <v>0</v>
      </c>
      <c r="AJ15" s="152">
        <v>99</v>
      </c>
      <c r="AK15" s="155">
        <v>0</v>
      </c>
      <c r="AL15" s="126"/>
      <c r="AM15" s="127">
        <f t="shared" si="27"/>
        <v>3</v>
      </c>
      <c r="AN15" s="126"/>
      <c r="AO15" s="157">
        <f t="shared" si="5"/>
        <v>1000</v>
      </c>
      <c r="AP15" s="158">
        <f t="shared" si="6"/>
        <v>1000</v>
      </c>
      <c r="AQ15" s="159">
        <f t="shared" si="7"/>
        <v>1000</v>
      </c>
      <c r="AR15" s="158">
        <f t="shared" si="8"/>
        <v>1000</v>
      </c>
      <c r="AS15" s="159">
        <f t="shared" si="9"/>
        <v>1000</v>
      </c>
      <c r="AT15" s="159">
        <f t="shared" si="10"/>
        <v>1000</v>
      </c>
      <c r="AU15" s="159">
        <f t="shared" si="11"/>
        <v>1000</v>
      </c>
      <c r="AV15" s="159">
        <f t="shared" si="12"/>
        <v>1000</v>
      </c>
      <c r="AW15" s="158">
        <f t="shared" si="13"/>
        <v>1000</v>
      </c>
      <c r="AX15" s="159">
        <f t="shared" si="14"/>
        <v>0</v>
      </c>
      <c r="AY15" s="160">
        <f t="shared" si="15"/>
        <v>0</v>
      </c>
      <c r="AZ15" s="80"/>
      <c r="BA15" s="161">
        <f t="shared" si="16"/>
        <v>14</v>
      </c>
      <c r="BB15" s="162">
        <f t="shared" si="17"/>
        <v>7</v>
      </c>
      <c r="BC15" s="162">
        <f t="shared" si="18"/>
        <v>9</v>
      </c>
      <c r="BD15" s="163">
        <f t="shared" si="19"/>
        <v>0</v>
      </c>
      <c r="BE15" s="162">
        <f t="shared" si="20"/>
        <v>7</v>
      </c>
      <c r="BF15" s="162">
        <f t="shared" si="21"/>
        <v>10</v>
      </c>
      <c r="BG15" s="162">
        <f t="shared" si="22"/>
        <v>7</v>
      </c>
      <c r="BH15" s="162">
        <f t="shared" si="23"/>
        <v>10</v>
      </c>
      <c r="BI15" s="162">
        <f t="shared" si="24"/>
        <v>9</v>
      </c>
      <c r="BJ15" s="162">
        <f t="shared" si="25"/>
        <v>0</v>
      </c>
      <c r="BK15" s="162">
        <f t="shared" si="26"/>
        <v>0</v>
      </c>
      <c r="BL15" s="164">
        <f t="shared" si="31"/>
        <v>73</v>
      </c>
      <c r="BM15" s="158">
        <f t="shared" si="32"/>
        <v>0</v>
      </c>
      <c r="BN15" s="158">
        <f t="shared" si="33"/>
        <v>14</v>
      </c>
      <c r="BO15" s="165">
        <f t="shared" si="28"/>
        <v>73</v>
      </c>
      <c r="BP15" s="86"/>
    </row>
    <row r="16" spans="1:68" ht="15" x14ac:dyDescent="0.2">
      <c r="A16" s="137">
        <v>12</v>
      </c>
      <c r="B16" s="138" t="s">
        <v>227</v>
      </c>
      <c r="C16" s="232" t="s">
        <v>14</v>
      </c>
      <c r="D16" s="170"/>
      <c r="E16" s="166">
        <f t="shared" si="29"/>
        <v>1020</v>
      </c>
      <c r="F16" s="141">
        <f t="shared" si="0"/>
        <v>20</v>
      </c>
      <c r="G16" s="142">
        <v>1000</v>
      </c>
      <c r="H16" s="143">
        <f t="shared" si="1"/>
        <v>0</v>
      </c>
      <c r="I16" s="144">
        <f t="shared" si="30"/>
        <v>0</v>
      </c>
      <c r="J16" s="171">
        <v>2</v>
      </c>
      <c r="K16" s="146">
        <v>13</v>
      </c>
      <c r="L16" s="147">
        <v>9</v>
      </c>
      <c r="M16" s="148">
        <f t="shared" si="2"/>
        <v>1000</v>
      </c>
      <c r="N16" s="231">
        <f t="shared" si="3"/>
        <v>96</v>
      </c>
      <c r="O16" s="149">
        <f t="shared" si="4"/>
        <v>88</v>
      </c>
      <c r="P16" s="150">
        <v>3</v>
      </c>
      <c r="Q16" s="151">
        <v>1</v>
      </c>
      <c r="R16" s="152">
        <v>13</v>
      </c>
      <c r="S16" s="153">
        <v>2</v>
      </c>
      <c r="T16" s="154">
        <v>9</v>
      </c>
      <c r="U16" s="155">
        <v>1</v>
      </c>
      <c r="V16" s="152">
        <v>17</v>
      </c>
      <c r="W16" s="155">
        <v>1</v>
      </c>
      <c r="X16" s="154">
        <v>4</v>
      </c>
      <c r="Y16" s="155">
        <v>2</v>
      </c>
      <c r="Z16" s="154">
        <v>2</v>
      </c>
      <c r="AA16" s="155">
        <v>1</v>
      </c>
      <c r="AB16" s="154">
        <v>1</v>
      </c>
      <c r="AC16" s="153">
        <v>2</v>
      </c>
      <c r="AD16" s="150">
        <v>14</v>
      </c>
      <c r="AE16" s="151">
        <v>1</v>
      </c>
      <c r="AF16" s="156">
        <v>5</v>
      </c>
      <c r="AG16" s="153">
        <v>2</v>
      </c>
      <c r="AH16" s="152">
        <v>99</v>
      </c>
      <c r="AI16" s="155">
        <v>0</v>
      </c>
      <c r="AJ16" s="152">
        <v>99</v>
      </c>
      <c r="AK16" s="155">
        <v>0</v>
      </c>
      <c r="AL16" s="126"/>
      <c r="AM16" s="127">
        <f t="shared" si="27"/>
        <v>13</v>
      </c>
      <c r="AN16" s="126"/>
      <c r="AO16" s="157">
        <f t="shared" si="5"/>
        <v>1000</v>
      </c>
      <c r="AP16" s="158">
        <f t="shared" si="6"/>
        <v>1000</v>
      </c>
      <c r="AQ16" s="159">
        <f t="shared" si="7"/>
        <v>1000</v>
      </c>
      <c r="AR16" s="158">
        <f t="shared" si="8"/>
        <v>1000</v>
      </c>
      <c r="AS16" s="159">
        <f t="shared" si="9"/>
        <v>1000</v>
      </c>
      <c r="AT16" s="159">
        <f t="shared" si="10"/>
        <v>1000</v>
      </c>
      <c r="AU16" s="159">
        <f t="shared" si="11"/>
        <v>1000</v>
      </c>
      <c r="AV16" s="159">
        <f t="shared" si="12"/>
        <v>1000</v>
      </c>
      <c r="AW16" s="158">
        <f t="shared" si="13"/>
        <v>1000</v>
      </c>
      <c r="AX16" s="159">
        <f t="shared" si="14"/>
        <v>0</v>
      </c>
      <c r="AY16" s="160">
        <f t="shared" si="15"/>
        <v>0</v>
      </c>
      <c r="AZ16" s="80"/>
      <c r="BA16" s="161">
        <f t="shared" si="16"/>
        <v>8</v>
      </c>
      <c r="BB16" s="162">
        <f t="shared" si="17"/>
        <v>12</v>
      </c>
      <c r="BC16" s="162">
        <f t="shared" si="18"/>
        <v>10</v>
      </c>
      <c r="BD16" s="163">
        <f t="shared" si="19"/>
        <v>9</v>
      </c>
      <c r="BE16" s="162">
        <f t="shared" si="20"/>
        <v>10</v>
      </c>
      <c r="BF16" s="162">
        <f t="shared" si="21"/>
        <v>14</v>
      </c>
      <c r="BG16" s="162">
        <f t="shared" si="22"/>
        <v>11</v>
      </c>
      <c r="BH16" s="162">
        <f t="shared" si="23"/>
        <v>13</v>
      </c>
      <c r="BI16" s="162">
        <f t="shared" si="24"/>
        <v>9</v>
      </c>
      <c r="BJ16" s="162">
        <f t="shared" si="25"/>
        <v>0</v>
      </c>
      <c r="BK16" s="162">
        <f t="shared" si="26"/>
        <v>0</v>
      </c>
      <c r="BL16" s="164">
        <f t="shared" si="31"/>
        <v>96</v>
      </c>
      <c r="BM16" s="158">
        <f t="shared" si="32"/>
        <v>8</v>
      </c>
      <c r="BN16" s="158">
        <f t="shared" si="33"/>
        <v>14</v>
      </c>
      <c r="BO16" s="165">
        <f t="shared" si="28"/>
        <v>88</v>
      </c>
      <c r="BP16" s="86"/>
    </row>
    <row r="17" spans="1:256" ht="15" x14ac:dyDescent="0.2">
      <c r="A17" s="137">
        <v>13</v>
      </c>
      <c r="B17" s="138" t="s">
        <v>36</v>
      </c>
      <c r="C17" s="233" t="s">
        <v>35</v>
      </c>
      <c r="D17" s="139"/>
      <c r="E17" s="166">
        <f t="shared" si="29"/>
        <v>1010</v>
      </c>
      <c r="F17" s="141">
        <f t="shared" si="0"/>
        <v>10</v>
      </c>
      <c r="G17" s="142">
        <v>1000</v>
      </c>
      <c r="H17" s="143">
        <f t="shared" si="1"/>
        <v>0</v>
      </c>
      <c r="I17" s="144">
        <f t="shared" si="30"/>
        <v>0</v>
      </c>
      <c r="J17" s="145">
        <v>4</v>
      </c>
      <c r="K17" s="146">
        <v>12</v>
      </c>
      <c r="L17" s="147">
        <v>9</v>
      </c>
      <c r="M17" s="148">
        <f t="shared" si="2"/>
        <v>1000</v>
      </c>
      <c r="N17" s="144">
        <f t="shared" si="3"/>
        <v>93</v>
      </c>
      <c r="O17" s="149">
        <f t="shared" si="4"/>
        <v>86</v>
      </c>
      <c r="P17" s="150">
        <v>4</v>
      </c>
      <c r="Q17" s="151">
        <v>1</v>
      </c>
      <c r="R17" s="152">
        <v>12</v>
      </c>
      <c r="S17" s="153">
        <v>0</v>
      </c>
      <c r="T17" s="154">
        <v>15</v>
      </c>
      <c r="U17" s="155">
        <v>2</v>
      </c>
      <c r="V17" s="152">
        <v>18</v>
      </c>
      <c r="W17" s="155">
        <v>2</v>
      </c>
      <c r="X17" s="154">
        <v>14</v>
      </c>
      <c r="Y17" s="155">
        <v>1</v>
      </c>
      <c r="Z17" s="154">
        <v>7</v>
      </c>
      <c r="AA17" s="155">
        <v>2</v>
      </c>
      <c r="AB17" s="154">
        <v>2</v>
      </c>
      <c r="AC17" s="153">
        <v>0</v>
      </c>
      <c r="AD17" s="150">
        <v>8</v>
      </c>
      <c r="AE17" s="151">
        <v>2</v>
      </c>
      <c r="AF17" s="156">
        <v>10</v>
      </c>
      <c r="AG17" s="153">
        <v>2</v>
      </c>
      <c r="AH17" s="152">
        <v>99</v>
      </c>
      <c r="AI17" s="155">
        <v>0</v>
      </c>
      <c r="AJ17" s="152">
        <v>99</v>
      </c>
      <c r="AK17" s="155">
        <v>0</v>
      </c>
      <c r="AL17" s="126"/>
      <c r="AM17" s="127">
        <f t="shared" si="27"/>
        <v>12</v>
      </c>
      <c r="AN17" s="126"/>
      <c r="AO17" s="157">
        <f t="shared" si="5"/>
        <v>1000</v>
      </c>
      <c r="AP17" s="158">
        <f t="shared" si="6"/>
        <v>1000</v>
      </c>
      <c r="AQ17" s="159">
        <f t="shared" si="7"/>
        <v>1000</v>
      </c>
      <c r="AR17" s="158">
        <f t="shared" si="8"/>
        <v>1000</v>
      </c>
      <c r="AS17" s="159">
        <f t="shared" si="9"/>
        <v>1000</v>
      </c>
      <c r="AT17" s="159">
        <f t="shared" si="10"/>
        <v>1000</v>
      </c>
      <c r="AU17" s="159">
        <f t="shared" si="11"/>
        <v>1000</v>
      </c>
      <c r="AV17" s="159">
        <f t="shared" si="12"/>
        <v>1000</v>
      </c>
      <c r="AW17" s="158">
        <f t="shared" si="13"/>
        <v>1000</v>
      </c>
      <c r="AX17" s="159">
        <f t="shared" si="14"/>
        <v>0</v>
      </c>
      <c r="AY17" s="160">
        <f t="shared" si="15"/>
        <v>0</v>
      </c>
      <c r="AZ17" s="80"/>
      <c r="BA17" s="161">
        <f t="shared" si="16"/>
        <v>10</v>
      </c>
      <c r="BB17" s="162">
        <f t="shared" si="17"/>
        <v>13</v>
      </c>
      <c r="BC17" s="162">
        <f t="shared" si="18"/>
        <v>10</v>
      </c>
      <c r="BD17" s="163">
        <f t="shared" si="19"/>
        <v>9</v>
      </c>
      <c r="BE17" s="162">
        <f t="shared" si="20"/>
        <v>13</v>
      </c>
      <c r="BF17" s="162">
        <f t="shared" si="21"/>
        <v>7</v>
      </c>
      <c r="BG17" s="162">
        <f t="shared" si="22"/>
        <v>14</v>
      </c>
      <c r="BH17" s="162">
        <f t="shared" si="23"/>
        <v>10</v>
      </c>
      <c r="BI17" s="162">
        <f t="shared" si="24"/>
        <v>7</v>
      </c>
      <c r="BJ17" s="162">
        <f t="shared" si="25"/>
        <v>0</v>
      </c>
      <c r="BK17" s="162">
        <f t="shared" si="26"/>
        <v>0</v>
      </c>
      <c r="BL17" s="164">
        <f t="shared" si="31"/>
        <v>93</v>
      </c>
      <c r="BM17" s="158">
        <f t="shared" si="32"/>
        <v>7</v>
      </c>
      <c r="BN17" s="158">
        <f t="shared" si="33"/>
        <v>14</v>
      </c>
      <c r="BO17" s="165">
        <f t="shared" si="28"/>
        <v>86</v>
      </c>
      <c r="BP17" s="86"/>
    </row>
    <row r="18" spans="1:256" ht="15" x14ac:dyDescent="0.2">
      <c r="A18" s="137">
        <v>14</v>
      </c>
      <c r="B18" s="138" t="s">
        <v>18</v>
      </c>
      <c r="C18" s="232" t="s">
        <v>14</v>
      </c>
      <c r="D18" s="139"/>
      <c r="E18" s="166">
        <f t="shared" si="29"/>
        <v>1020</v>
      </c>
      <c r="F18" s="141">
        <f t="shared" si="0"/>
        <v>20</v>
      </c>
      <c r="G18" s="142">
        <v>1000</v>
      </c>
      <c r="H18" s="143">
        <f t="shared" si="1"/>
        <v>0</v>
      </c>
      <c r="I18" s="144">
        <f t="shared" si="30"/>
        <v>0</v>
      </c>
      <c r="J18" s="171">
        <v>3</v>
      </c>
      <c r="K18" s="146">
        <v>13</v>
      </c>
      <c r="L18" s="147">
        <v>9</v>
      </c>
      <c r="M18" s="148">
        <f t="shared" si="2"/>
        <v>1000</v>
      </c>
      <c r="N18" s="231">
        <f t="shared" si="3"/>
        <v>94</v>
      </c>
      <c r="O18" s="149">
        <f t="shared" si="4"/>
        <v>87</v>
      </c>
      <c r="P18" s="150">
        <v>5</v>
      </c>
      <c r="Q18" s="151">
        <v>2</v>
      </c>
      <c r="R18" s="152">
        <v>7</v>
      </c>
      <c r="S18" s="153">
        <v>2</v>
      </c>
      <c r="T18" s="154">
        <v>1</v>
      </c>
      <c r="U18" s="155">
        <v>2</v>
      </c>
      <c r="V18" s="152">
        <v>2</v>
      </c>
      <c r="W18" s="155">
        <v>0</v>
      </c>
      <c r="X18" s="154">
        <v>13</v>
      </c>
      <c r="Y18" s="155">
        <v>1</v>
      </c>
      <c r="Z18" s="154">
        <v>3</v>
      </c>
      <c r="AA18" s="155">
        <v>2</v>
      </c>
      <c r="AB18" s="154">
        <v>8</v>
      </c>
      <c r="AC18" s="153">
        <v>2</v>
      </c>
      <c r="AD18" s="150">
        <v>12</v>
      </c>
      <c r="AE18" s="151">
        <v>1</v>
      </c>
      <c r="AF18" s="156">
        <v>9</v>
      </c>
      <c r="AG18" s="153">
        <v>1</v>
      </c>
      <c r="AH18" s="152">
        <v>99</v>
      </c>
      <c r="AI18" s="155">
        <v>0</v>
      </c>
      <c r="AJ18" s="152">
        <v>99</v>
      </c>
      <c r="AK18" s="155">
        <v>0</v>
      </c>
      <c r="AL18" s="126"/>
      <c r="AM18" s="127">
        <f t="shared" si="27"/>
        <v>13</v>
      </c>
      <c r="AN18" s="126"/>
      <c r="AO18" s="157">
        <f t="shared" si="5"/>
        <v>1000</v>
      </c>
      <c r="AP18" s="158">
        <f t="shared" si="6"/>
        <v>1000</v>
      </c>
      <c r="AQ18" s="159">
        <f t="shared" si="7"/>
        <v>1000</v>
      </c>
      <c r="AR18" s="158">
        <f t="shared" si="8"/>
        <v>1000</v>
      </c>
      <c r="AS18" s="159">
        <f t="shared" si="9"/>
        <v>1000</v>
      </c>
      <c r="AT18" s="159">
        <f t="shared" si="10"/>
        <v>1000</v>
      </c>
      <c r="AU18" s="159">
        <f t="shared" si="11"/>
        <v>1000</v>
      </c>
      <c r="AV18" s="159">
        <f t="shared" si="12"/>
        <v>1000</v>
      </c>
      <c r="AW18" s="158">
        <f t="shared" si="13"/>
        <v>1000</v>
      </c>
      <c r="AX18" s="159">
        <f t="shared" si="14"/>
        <v>0</v>
      </c>
      <c r="AY18" s="160">
        <f t="shared" si="15"/>
        <v>0</v>
      </c>
      <c r="AZ18" s="80"/>
      <c r="BA18" s="161">
        <f t="shared" si="16"/>
        <v>9</v>
      </c>
      <c r="BB18" s="162">
        <f t="shared" si="17"/>
        <v>7</v>
      </c>
      <c r="BC18" s="162">
        <f t="shared" si="18"/>
        <v>11</v>
      </c>
      <c r="BD18" s="163">
        <f t="shared" si="19"/>
        <v>14</v>
      </c>
      <c r="BE18" s="162">
        <f t="shared" si="20"/>
        <v>12</v>
      </c>
      <c r="BF18" s="162">
        <f t="shared" si="21"/>
        <v>8</v>
      </c>
      <c r="BG18" s="162">
        <f t="shared" si="22"/>
        <v>10</v>
      </c>
      <c r="BH18" s="162">
        <f t="shared" si="23"/>
        <v>13</v>
      </c>
      <c r="BI18" s="162">
        <f t="shared" si="24"/>
        <v>10</v>
      </c>
      <c r="BJ18" s="162">
        <f t="shared" si="25"/>
        <v>0</v>
      </c>
      <c r="BK18" s="162">
        <f t="shared" si="26"/>
        <v>0</v>
      </c>
      <c r="BL18" s="164">
        <f t="shared" si="31"/>
        <v>94</v>
      </c>
      <c r="BM18" s="158">
        <f t="shared" si="32"/>
        <v>7</v>
      </c>
      <c r="BN18" s="158">
        <f t="shared" si="33"/>
        <v>14</v>
      </c>
      <c r="BO18" s="165">
        <f t="shared" si="28"/>
        <v>87</v>
      </c>
      <c r="BP18" s="86"/>
    </row>
    <row r="19" spans="1:256" ht="15" x14ac:dyDescent="0.2">
      <c r="A19" s="137">
        <v>15</v>
      </c>
      <c r="B19" s="138" t="s">
        <v>25</v>
      </c>
      <c r="C19" s="139" t="s">
        <v>11</v>
      </c>
      <c r="D19" s="139"/>
      <c r="E19" s="166">
        <f t="shared" si="29"/>
        <v>1000</v>
      </c>
      <c r="F19" s="141">
        <f t="shared" si="0"/>
        <v>0</v>
      </c>
      <c r="G19" s="142">
        <v>1000</v>
      </c>
      <c r="H19" s="143">
        <f t="shared" si="1"/>
        <v>0</v>
      </c>
      <c r="I19" s="144">
        <f t="shared" si="30"/>
        <v>0</v>
      </c>
      <c r="J19" s="145">
        <v>9</v>
      </c>
      <c r="K19" s="146">
        <v>10</v>
      </c>
      <c r="L19" s="147">
        <v>9</v>
      </c>
      <c r="M19" s="148">
        <f t="shared" si="2"/>
        <v>1000</v>
      </c>
      <c r="N19" s="144">
        <f t="shared" si="3"/>
        <v>67</v>
      </c>
      <c r="O19" s="149">
        <f t="shared" si="4"/>
        <v>67</v>
      </c>
      <c r="P19" s="150">
        <v>6</v>
      </c>
      <c r="Q19" s="151">
        <v>2</v>
      </c>
      <c r="R19" s="152">
        <v>1</v>
      </c>
      <c r="S19" s="153">
        <v>0</v>
      </c>
      <c r="T19" s="154">
        <v>13</v>
      </c>
      <c r="U19" s="155">
        <v>0</v>
      </c>
      <c r="V19" s="152">
        <v>10</v>
      </c>
      <c r="W19" s="155">
        <v>1</v>
      </c>
      <c r="X19" s="154">
        <v>9</v>
      </c>
      <c r="Y19" s="155">
        <v>1</v>
      </c>
      <c r="Z19" s="154">
        <v>11</v>
      </c>
      <c r="AA19" s="155">
        <v>2</v>
      </c>
      <c r="AB19" s="154">
        <v>17</v>
      </c>
      <c r="AC19" s="153">
        <v>0</v>
      </c>
      <c r="AD19" s="150">
        <v>16</v>
      </c>
      <c r="AE19" s="151">
        <v>2</v>
      </c>
      <c r="AF19" s="156">
        <v>3</v>
      </c>
      <c r="AG19" s="153">
        <v>2</v>
      </c>
      <c r="AH19" s="152">
        <v>99</v>
      </c>
      <c r="AI19" s="155">
        <v>0</v>
      </c>
      <c r="AJ19" s="152">
        <v>99</v>
      </c>
      <c r="AK19" s="155">
        <v>0</v>
      </c>
      <c r="AL19" s="126"/>
      <c r="AM19" s="127">
        <f t="shared" si="27"/>
        <v>10</v>
      </c>
      <c r="AN19" s="126"/>
      <c r="AO19" s="157">
        <f t="shared" si="5"/>
        <v>1000</v>
      </c>
      <c r="AP19" s="158">
        <f t="shared" si="6"/>
        <v>1000</v>
      </c>
      <c r="AQ19" s="159">
        <f t="shared" si="7"/>
        <v>1000</v>
      </c>
      <c r="AR19" s="158">
        <f t="shared" si="8"/>
        <v>1000</v>
      </c>
      <c r="AS19" s="159">
        <f t="shared" si="9"/>
        <v>1000</v>
      </c>
      <c r="AT19" s="159">
        <f t="shared" si="10"/>
        <v>1000</v>
      </c>
      <c r="AU19" s="159">
        <f t="shared" si="11"/>
        <v>1000</v>
      </c>
      <c r="AV19" s="159">
        <f t="shared" si="12"/>
        <v>1000</v>
      </c>
      <c r="AW19" s="158">
        <f t="shared" si="13"/>
        <v>1000</v>
      </c>
      <c r="AX19" s="159">
        <f t="shared" si="14"/>
        <v>0</v>
      </c>
      <c r="AY19" s="160">
        <f t="shared" si="15"/>
        <v>0</v>
      </c>
      <c r="AZ19" s="80"/>
      <c r="BA19" s="161">
        <f t="shared" si="16"/>
        <v>7</v>
      </c>
      <c r="BB19" s="162">
        <f t="shared" si="17"/>
        <v>11</v>
      </c>
      <c r="BC19" s="162">
        <f t="shared" si="18"/>
        <v>12</v>
      </c>
      <c r="BD19" s="163">
        <f t="shared" si="19"/>
        <v>7</v>
      </c>
      <c r="BE19" s="162">
        <f t="shared" si="20"/>
        <v>10</v>
      </c>
      <c r="BF19" s="162">
        <f t="shared" si="21"/>
        <v>3</v>
      </c>
      <c r="BG19" s="162">
        <f t="shared" si="22"/>
        <v>9</v>
      </c>
      <c r="BH19" s="162">
        <f t="shared" si="23"/>
        <v>0</v>
      </c>
      <c r="BI19" s="162">
        <f t="shared" si="24"/>
        <v>8</v>
      </c>
      <c r="BJ19" s="162">
        <f t="shared" si="25"/>
        <v>0</v>
      </c>
      <c r="BK19" s="162">
        <f t="shared" si="26"/>
        <v>0</v>
      </c>
      <c r="BL19" s="164">
        <f t="shared" si="31"/>
        <v>67</v>
      </c>
      <c r="BM19" s="158">
        <f t="shared" si="32"/>
        <v>0</v>
      </c>
      <c r="BN19" s="158">
        <f t="shared" si="33"/>
        <v>12</v>
      </c>
      <c r="BO19" s="165">
        <f t="shared" si="28"/>
        <v>67</v>
      </c>
      <c r="BP19" s="86"/>
    </row>
    <row r="20" spans="1:256" ht="15" x14ac:dyDescent="0.2">
      <c r="A20" s="137">
        <v>16</v>
      </c>
      <c r="B20" s="138" t="s">
        <v>47</v>
      </c>
      <c r="C20" s="224" t="s">
        <v>224</v>
      </c>
      <c r="D20" s="139"/>
      <c r="E20" s="166">
        <f t="shared" si="29"/>
        <v>1000</v>
      </c>
      <c r="F20" s="141">
        <f t="shared" si="0"/>
        <v>0</v>
      </c>
      <c r="G20" s="142">
        <v>1000</v>
      </c>
      <c r="H20" s="143">
        <f t="shared" si="1"/>
        <v>0</v>
      </c>
      <c r="I20" s="144">
        <f t="shared" si="30"/>
        <v>0</v>
      </c>
      <c r="J20" s="145">
        <v>18</v>
      </c>
      <c r="K20" s="146">
        <v>0</v>
      </c>
      <c r="L20" s="147">
        <v>9</v>
      </c>
      <c r="M20" s="148">
        <f t="shared" si="2"/>
        <v>1000</v>
      </c>
      <c r="N20" s="144">
        <f t="shared" si="3"/>
        <v>70</v>
      </c>
      <c r="O20" s="149">
        <f t="shared" si="4"/>
        <v>67</v>
      </c>
      <c r="P20" s="150">
        <v>7</v>
      </c>
      <c r="Q20" s="151">
        <v>0</v>
      </c>
      <c r="R20" s="152">
        <v>6</v>
      </c>
      <c r="S20" s="153">
        <v>0</v>
      </c>
      <c r="T20" s="154">
        <v>3</v>
      </c>
      <c r="U20" s="155">
        <v>0</v>
      </c>
      <c r="V20" s="152">
        <v>11</v>
      </c>
      <c r="W20" s="155">
        <v>0</v>
      </c>
      <c r="X20" s="154">
        <v>18</v>
      </c>
      <c r="Y20" s="155">
        <v>0</v>
      </c>
      <c r="Z20" s="154">
        <v>5</v>
      </c>
      <c r="AA20" s="155">
        <v>0</v>
      </c>
      <c r="AB20" s="154">
        <v>10</v>
      </c>
      <c r="AC20" s="153">
        <v>0</v>
      </c>
      <c r="AD20" s="167">
        <v>15</v>
      </c>
      <c r="AE20" s="151">
        <v>0</v>
      </c>
      <c r="AF20" s="156">
        <v>8</v>
      </c>
      <c r="AG20" s="153">
        <v>0</v>
      </c>
      <c r="AH20" s="152">
        <v>99</v>
      </c>
      <c r="AI20" s="155">
        <v>0</v>
      </c>
      <c r="AJ20" s="152">
        <v>99</v>
      </c>
      <c r="AK20" s="155">
        <v>0</v>
      </c>
      <c r="AL20" s="126"/>
      <c r="AM20" s="127">
        <f t="shared" si="27"/>
        <v>0</v>
      </c>
      <c r="AN20" s="126"/>
      <c r="AO20" s="157">
        <f t="shared" si="5"/>
        <v>1000</v>
      </c>
      <c r="AP20" s="158">
        <f t="shared" si="6"/>
        <v>1000</v>
      </c>
      <c r="AQ20" s="159">
        <f t="shared" si="7"/>
        <v>1000</v>
      </c>
      <c r="AR20" s="158">
        <f t="shared" si="8"/>
        <v>1000</v>
      </c>
      <c r="AS20" s="159">
        <f t="shared" si="9"/>
        <v>1000</v>
      </c>
      <c r="AT20" s="159">
        <f t="shared" si="10"/>
        <v>1000</v>
      </c>
      <c r="AU20" s="159">
        <f t="shared" si="11"/>
        <v>1000</v>
      </c>
      <c r="AV20" s="159">
        <f t="shared" si="12"/>
        <v>1000</v>
      </c>
      <c r="AW20" s="158">
        <f t="shared" si="13"/>
        <v>1000</v>
      </c>
      <c r="AX20" s="159">
        <f t="shared" si="14"/>
        <v>0</v>
      </c>
      <c r="AY20" s="160">
        <f t="shared" si="15"/>
        <v>0</v>
      </c>
      <c r="AZ20" s="80"/>
      <c r="BA20" s="161">
        <f t="shared" si="16"/>
        <v>7</v>
      </c>
      <c r="BB20" s="162">
        <f t="shared" si="17"/>
        <v>7</v>
      </c>
      <c r="BC20" s="162">
        <f t="shared" si="18"/>
        <v>8</v>
      </c>
      <c r="BD20" s="163">
        <f t="shared" si="19"/>
        <v>3</v>
      </c>
      <c r="BE20" s="162">
        <f t="shared" si="20"/>
        <v>9</v>
      </c>
      <c r="BF20" s="162">
        <f t="shared" si="21"/>
        <v>9</v>
      </c>
      <c r="BG20" s="162">
        <f t="shared" si="22"/>
        <v>7</v>
      </c>
      <c r="BH20" s="162">
        <f t="shared" si="23"/>
        <v>10</v>
      </c>
      <c r="BI20" s="162">
        <f t="shared" si="24"/>
        <v>10</v>
      </c>
      <c r="BJ20" s="162">
        <f t="shared" si="25"/>
        <v>0</v>
      </c>
      <c r="BK20" s="162">
        <f t="shared" si="26"/>
        <v>0</v>
      </c>
      <c r="BL20" s="164">
        <f t="shared" si="31"/>
        <v>70</v>
      </c>
      <c r="BM20" s="158">
        <f t="shared" si="32"/>
        <v>3</v>
      </c>
      <c r="BN20" s="158">
        <f t="shared" si="33"/>
        <v>10</v>
      </c>
      <c r="BO20" s="165">
        <f t="shared" si="28"/>
        <v>67</v>
      </c>
      <c r="BP20" s="86"/>
    </row>
    <row r="21" spans="1:256" ht="15" x14ac:dyDescent="0.2">
      <c r="A21" s="137">
        <v>17</v>
      </c>
      <c r="B21" s="138" t="s">
        <v>225</v>
      </c>
      <c r="C21" s="139" t="s">
        <v>37</v>
      </c>
      <c r="D21" s="139"/>
      <c r="E21" s="166">
        <f t="shared" si="29"/>
        <v>1000</v>
      </c>
      <c r="F21" s="141">
        <f t="shared" si="0"/>
        <v>0</v>
      </c>
      <c r="G21" s="142">
        <v>1000</v>
      </c>
      <c r="H21" s="143">
        <f t="shared" si="1"/>
        <v>0</v>
      </c>
      <c r="I21" s="144">
        <f t="shared" si="30"/>
        <v>0</v>
      </c>
      <c r="J21" s="145">
        <v>10</v>
      </c>
      <c r="K21" s="146">
        <v>9</v>
      </c>
      <c r="L21" s="147">
        <v>9</v>
      </c>
      <c r="M21" s="148">
        <f t="shared" si="2"/>
        <v>1000</v>
      </c>
      <c r="N21" s="144">
        <f t="shared" si="3"/>
        <v>91</v>
      </c>
      <c r="O21" s="149">
        <f t="shared" si="4"/>
        <v>84</v>
      </c>
      <c r="P21" s="150">
        <v>8</v>
      </c>
      <c r="Q21" s="151">
        <v>1</v>
      </c>
      <c r="R21" s="152">
        <v>4</v>
      </c>
      <c r="S21" s="153">
        <v>1</v>
      </c>
      <c r="T21" s="154">
        <v>6</v>
      </c>
      <c r="U21" s="155">
        <v>2</v>
      </c>
      <c r="V21" s="152">
        <v>12</v>
      </c>
      <c r="W21" s="155">
        <v>1</v>
      </c>
      <c r="X21" s="154">
        <v>1</v>
      </c>
      <c r="Y21" s="155">
        <v>0</v>
      </c>
      <c r="Z21" s="154">
        <v>18</v>
      </c>
      <c r="AA21" s="155">
        <v>1</v>
      </c>
      <c r="AB21" s="154">
        <v>15</v>
      </c>
      <c r="AC21" s="153">
        <v>2</v>
      </c>
      <c r="AD21" s="150">
        <v>2</v>
      </c>
      <c r="AE21" s="151">
        <v>0</v>
      </c>
      <c r="AF21" s="156">
        <v>7</v>
      </c>
      <c r="AG21" s="153">
        <v>1</v>
      </c>
      <c r="AH21" s="152">
        <v>99</v>
      </c>
      <c r="AI21" s="155">
        <v>0</v>
      </c>
      <c r="AJ21" s="152">
        <v>99</v>
      </c>
      <c r="AK21" s="155">
        <v>0</v>
      </c>
      <c r="AL21" s="126"/>
      <c r="AM21" s="127">
        <f t="shared" si="27"/>
        <v>9</v>
      </c>
      <c r="AN21" s="126"/>
      <c r="AO21" s="157">
        <f t="shared" si="5"/>
        <v>1000</v>
      </c>
      <c r="AP21" s="158">
        <f t="shared" si="6"/>
        <v>1000</v>
      </c>
      <c r="AQ21" s="159">
        <f t="shared" si="7"/>
        <v>1000</v>
      </c>
      <c r="AR21" s="158">
        <f t="shared" si="8"/>
        <v>1000</v>
      </c>
      <c r="AS21" s="159">
        <f t="shared" si="9"/>
        <v>1000</v>
      </c>
      <c r="AT21" s="159">
        <f t="shared" si="10"/>
        <v>1000</v>
      </c>
      <c r="AU21" s="159">
        <f t="shared" si="11"/>
        <v>1000</v>
      </c>
      <c r="AV21" s="159">
        <f t="shared" si="12"/>
        <v>1000</v>
      </c>
      <c r="AW21" s="158">
        <f t="shared" si="13"/>
        <v>1000</v>
      </c>
      <c r="AX21" s="159">
        <f t="shared" si="14"/>
        <v>0</v>
      </c>
      <c r="AY21" s="160">
        <f t="shared" si="15"/>
        <v>0</v>
      </c>
      <c r="AZ21" s="80"/>
      <c r="BA21" s="161">
        <f t="shared" si="16"/>
        <v>10</v>
      </c>
      <c r="BB21" s="162">
        <f t="shared" si="17"/>
        <v>10</v>
      </c>
      <c r="BC21" s="162">
        <f t="shared" si="18"/>
        <v>7</v>
      </c>
      <c r="BD21" s="163">
        <f t="shared" si="19"/>
        <v>13</v>
      </c>
      <c r="BE21" s="162">
        <f t="shared" si="20"/>
        <v>11</v>
      </c>
      <c r="BF21" s="162">
        <f t="shared" si="21"/>
        <v>9</v>
      </c>
      <c r="BG21" s="162">
        <f t="shared" si="22"/>
        <v>10</v>
      </c>
      <c r="BH21" s="162">
        <f t="shared" si="23"/>
        <v>14</v>
      </c>
      <c r="BI21" s="162">
        <f t="shared" si="24"/>
        <v>7</v>
      </c>
      <c r="BJ21" s="162">
        <f t="shared" si="25"/>
        <v>0</v>
      </c>
      <c r="BK21" s="162">
        <f t="shared" si="26"/>
        <v>0</v>
      </c>
      <c r="BL21" s="164">
        <f t="shared" si="31"/>
        <v>91</v>
      </c>
      <c r="BM21" s="158">
        <f t="shared" si="32"/>
        <v>7</v>
      </c>
      <c r="BN21" s="158">
        <f t="shared" si="33"/>
        <v>14</v>
      </c>
      <c r="BO21" s="165">
        <f t="shared" si="28"/>
        <v>84</v>
      </c>
      <c r="BP21" s="86"/>
    </row>
    <row r="22" spans="1:256" ht="15" x14ac:dyDescent="0.2">
      <c r="A22" s="137">
        <v>18</v>
      </c>
      <c r="B22" s="138" t="s">
        <v>226</v>
      </c>
      <c r="C22" s="139" t="s">
        <v>228</v>
      </c>
      <c r="D22" s="139"/>
      <c r="E22" s="166">
        <f t="shared" si="29"/>
        <v>1000</v>
      </c>
      <c r="F22" s="141">
        <f t="shared" si="0"/>
        <v>0</v>
      </c>
      <c r="G22" s="142">
        <v>1000</v>
      </c>
      <c r="H22" s="143">
        <f t="shared" si="1"/>
        <v>0</v>
      </c>
      <c r="I22" s="144">
        <f t="shared" si="30"/>
        <v>0</v>
      </c>
      <c r="J22" s="145">
        <v>11</v>
      </c>
      <c r="K22" s="146">
        <v>9</v>
      </c>
      <c r="L22" s="147">
        <v>9</v>
      </c>
      <c r="M22" s="148">
        <f t="shared" si="2"/>
        <v>1000</v>
      </c>
      <c r="N22" s="144">
        <f t="shared" si="3"/>
        <v>71</v>
      </c>
      <c r="O22" s="149">
        <f t="shared" si="4"/>
        <v>71</v>
      </c>
      <c r="P22" s="150">
        <v>9</v>
      </c>
      <c r="Q22" s="151">
        <v>0</v>
      </c>
      <c r="R22" s="152">
        <v>5</v>
      </c>
      <c r="S22" s="153">
        <v>2</v>
      </c>
      <c r="T22" s="154">
        <v>7</v>
      </c>
      <c r="U22" s="155">
        <v>1</v>
      </c>
      <c r="V22" s="152">
        <v>13</v>
      </c>
      <c r="W22" s="155">
        <v>0</v>
      </c>
      <c r="X22" s="154">
        <v>16</v>
      </c>
      <c r="Y22" s="155">
        <v>2</v>
      </c>
      <c r="Z22" s="154">
        <v>17</v>
      </c>
      <c r="AA22" s="155">
        <v>1</v>
      </c>
      <c r="AB22" s="154">
        <v>4</v>
      </c>
      <c r="AC22" s="153">
        <v>1</v>
      </c>
      <c r="AD22" s="150">
        <v>1</v>
      </c>
      <c r="AE22" s="151">
        <v>0</v>
      </c>
      <c r="AF22" s="156">
        <v>11</v>
      </c>
      <c r="AG22" s="153">
        <v>2</v>
      </c>
      <c r="AH22" s="152">
        <v>99</v>
      </c>
      <c r="AI22" s="155">
        <v>0</v>
      </c>
      <c r="AJ22" s="152">
        <v>99</v>
      </c>
      <c r="AK22" s="155">
        <v>0</v>
      </c>
      <c r="AL22" s="126"/>
      <c r="AM22" s="127">
        <f t="shared" si="27"/>
        <v>9</v>
      </c>
      <c r="AN22" s="126"/>
      <c r="AO22" s="157">
        <f t="shared" si="5"/>
        <v>1000</v>
      </c>
      <c r="AP22" s="158">
        <f t="shared" si="6"/>
        <v>1000</v>
      </c>
      <c r="AQ22" s="159">
        <f t="shared" si="7"/>
        <v>1000</v>
      </c>
      <c r="AR22" s="158">
        <f t="shared" si="8"/>
        <v>1000</v>
      </c>
      <c r="AS22" s="159">
        <f t="shared" si="9"/>
        <v>1000</v>
      </c>
      <c r="AT22" s="159">
        <f t="shared" si="10"/>
        <v>1000</v>
      </c>
      <c r="AU22" s="159">
        <f t="shared" si="11"/>
        <v>1000</v>
      </c>
      <c r="AV22" s="159">
        <f t="shared" si="12"/>
        <v>1000</v>
      </c>
      <c r="AW22" s="158">
        <f t="shared" si="13"/>
        <v>1000</v>
      </c>
      <c r="AX22" s="159">
        <f t="shared" si="14"/>
        <v>0</v>
      </c>
      <c r="AY22" s="160">
        <f t="shared" si="15"/>
        <v>0</v>
      </c>
      <c r="AZ22" s="80"/>
      <c r="BA22" s="161">
        <f t="shared" si="16"/>
        <v>10</v>
      </c>
      <c r="BB22" s="162">
        <f t="shared" si="17"/>
        <v>9</v>
      </c>
      <c r="BC22" s="162">
        <f t="shared" si="18"/>
        <v>7</v>
      </c>
      <c r="BD22" s="163">
        <f t="shared" si="19"/>
        <v>12</v>
      </c>
      <c r="BE22" s="162">
        <f t="shared" si="20"/>
        <v>0</v>
      </c>
      <c r="BF22" s="162">
        <f t="shared" si="21"/>
        <v>9</v>
      </c>
      <c r="BG22" s="162">
        <f t="shared" si="22"/>
        <v>10</v>
      </c>
      <c r="BH22" s="162">
        <f t="shared" si="23"/>
        <v>11</v>
      </c>
      <c r="BI22" s="162">
        <f t="shared" si="24"/>
        <v>3</v>
      </c>
      <c r="BJ22" s="162">
        <f t="shared" si="25"/>
        <v>0</v>
      </c>
      <c r="BK22" s="162">
        <f t="shared" si="26"/>
        <v>0</v>
      </c>
      <c r="BL22" s="164">
        <f t="shared" si="31"/>
        <v>71</v>
      </c>
      <c r="BM22" s="158">
        <f t="shared" si="32"/>
        <v>0</v>
      </c>
      <c r="BN22" s="158">
        <f t="shared" si="33"/>
        <v>12</v>
      </c>
      <c r="BO22" s="165">
        <f t="shared" si="28"/>
        <v>71</v>
      </c>
      <c r="BP22" s="86"/>
    </row>
    <row r="23" spans="1:256" ht="14.25" hidden="1" customHeight="1" x14ac:dyDescent="0.2">
      <c r="A23" s="172">
        <v>99</v>
      </c>
      <c r="B23" s="173"/>
      <c r="C23" s="174"/>
      <c r="D23" s="175"/>
      <c r="E23" s="176"/>
      <c r="F23" s="177"/>
      <c r="G23" s="178">
        <v>0</v>
      </c>
      <c r="H23" s="179"/>
      <c r="I23" s="180"/>
      <c r="J23" s="181"/>
      <c r="K23" s="182"/>
      <c r="L23" s="183"/>
      <c r="M23" s="184"/>
      <c r="N23" s="180"/>
      <c r="O23" s="180"/>
      <c r="P23" s="185"/>
      <c r="Q23" s="186"/>
      <c r="R23" s="185"/>
      <c r="S23" s="186"/>
      <c r="T23" s="185"/>
      <c r="U23" s="186"/>
      <c r="V23" s="185"/>
      <c r="W23" s="186"/>
      <c r="X23" s="185"/>
      <c r="Y23" s="186"/>
      <c r="Z23" s="185"/>
      <c r="AA23" s="186"/>
      <c r="AB23" s="185"/>
      <c r="AC23" s="186"/>
      <c r="AD23" s="185"/>
      <c r="AE23" s="186"/>
      <c r="AF23" s="185"/>
      <c r="AG23" s="186"/>
      <c r="AH23" s="185"/>
      <c r="AI23" s="186"/>
      <c r="AJ23" s="185"/>
      <c r="AK23" s="186"/>
      <c r="AL23" s="126"/>
      <c r="AM23" s="127"/>
      <c r="AN23" s="126"/>
      <c r="AO23" s="187"/>
      <c r="AP23" s="187"/>
      <c r="AQ23" s="187"/>
      <c r="AR23" s="187"/>
      <c r="AS23" s="187"/>
      <c r="AT23" s="187"/>
      <c r="AU23" s="187"/>
      <c r="AV23" s="187"/>
      <c r="AW23" s="187"/>
      <c r="AX23" s="187"/>
      <c r="AY23" s="187"/>
      <c r="AZ23" s="80"/>
      <c r="BA23" s="188"/>
      <c r="BB23" s="188"/>
      <c r="BC23" s="188"/>
      <c r="BD23" s="188"/>
      <c r="BE23" s="188"/>
      <c r="BF23" s="188"/>
      <c r="BG23" s="188"/>
      <c r="BH23" s="188"/>
      <c r="BI23" s="188"/>
      <c r="BJ23" s="188"/>
      <c r="BK23" s="188"/>
      <c r="BL23" s="189"/>
      <c r="BM23" s="190"/>
      <c r="BN23" s="190"/>
      <c r="BO23" s="189"/>
      <c r="BP23" s="86"/>
    </row>
    <row r="24" spans="1:256" ht="14.25" hidden="1" customHeight="1" x14ac:dyDescent="0.2">
      <c r="A24" s="191">
        <f>IF(B5=0,0,COUNTA(A5:A22)+1)</f>
        <v>19</v>
      </c>
      <c r="B24" s="85"/>
      <c r="C24" s="192"/>
      <c r="D24" s="193"/>
      <c r="E24" s="194"/>
      <c r="F24" s="177"/>
      <c r="G24" s="195"/>
      <c r="H24" s="179"/>
      <c r="I24" s="195"/>
      <c r="J24" s="181"/>
      <c r="K24" s="182"/>
      <c r="L24" s="183"/>
      <c r="M24" s="184"/>
      <c r="N24" s="180"/>
      <c r="O24" s="180"/>
      <c r="P24" s="185"/>
      <c r="Q24" s="186"/>
      <c r="R24" s="185"/>
      <c r="S24" s="186"/>
      <c r="T24" s="196"/>
      <c r="U24" s="186"/>
      <c r="V24" s="196"/>
      <c r="W24" s="186"/>
      <c r="X24" s="196"/>
      <c r="Y24" s="186"/>
      <c r="Z24" s="196"/>
      <c r="AA24" s="186"/>
      <c r="AB24" s="196"/>
      <c r="AC24" s="186"/>
      <c r="AD24" s="185"/>
      <c r="AE24" s="186"/>
      <c r="AF24" s="196"/>
      <c r="AG24" s="186"/>
      <c r="AH24" s="196"/>
      <c r="AI24" s="186"/>
      <c r="AJ24" s="185"/>
      <c r="AK24" s="186"/>
      <c r="AL24" s="126"/>
      <c r="AM24" s="127"/>
      <c r="AN24" s="126"/>
      <c r="AO24" s="190"/>
      <c r="AP24" s="190"/>
      <c r="AQ24" s="190"/>
      <c r="AR24" s="190"/>
      <c r="AS24" s="190"/>
      <c r="AT24" s="190"/>
      <c r="AU24" s="190"/>
      <c r="AV24" s="190"/>
      <c r="AW24" s="190"/>
      <c r="AX24" s="190"/>
      <c r="AY24" s="190"/>
      <c r="AZ24" s="80"/>
      <c r="BA24" s="188"/>
      <c r="BB24" s="188"/>
      <c r="BC24" s="188"/>
      <c r="BD24" s="188"/>
      <c r="BE24" s="188"/>
      <c r="BF24" s="188"/>
      <c r="BG24" s="188"/>
      <c r="BH24" s="188"/>
      <c r="BI24" s="188"/>
      <c r="BJ24" s="188"/>
      <c r="BK24" s="188"/>
      <c r="BL24" s="189"/>
      <c r="BM24" s="190"/>
      <c r="BN24" s="190"/>
      <c r="BO24" s="189"/>
      <c r="BP24" s="86"/>
    </row>
    <row r="25" spans="1:256" ht="14.25" customHeight="1" x14ac:dyDescent="0.2">
      <c r="A25" s="197">
        <f>IF(B5=0,0,COUNTA(A5:A22))</f>
        <v>18</v>
      </c>
      <c r="B25" s="198"/>
      <c r="C25" s="199"/>
      <c r="D25" s="199"/>
      <c r="E25" s="199"/>
      <c r="F25" s="177"/>
      <c r="G25" s="200"/>
      <c r="H25" s="201"/>
      <c r="I25" s="201"/>
      <c r="J25" s="201"/>
      <c r="K25" s="182"/>
      <c r="L25" s="201"/>
      <c r="M25" s="201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202"/>
      <c r="AM25" s="202"/>
      <c r="AN25" s="202"/>
      <c r="AO25" s="190"/>
      <c r="AP25" s="203"/>
      <c r="AQ25" s="203"/>
      <c r="AR25" s="190"/>
      <c r="AS25" s="190"/>
      <c r="AT25" s="190"/>
      <c r="AU25" s="190"/>
      <c r="AV25" s="190"/>
      <c r="AW25" s="190"/>
      <c r="AX25" s="190"/>
      <c r="AY25" s="203"/>
      <c r="AZ25" s="80"/>
      <c r="BA25" s="80"/>
      <c r="BB25" s="80"/>
      <c r="BC25" s="85"/>
      <c r="BD25" s="85"/>
      <c r="BE25" s="203"/>
      <c r="BF25" s="188"/>
      <c r="BG25" s="203"/>
      <c r="BH25" s="203"/>
      <c r="BI25" s="203"/>
      <c r="BJ25" s="203"/>
      <c r="BK25" s="203"/>
      <c r="BL25" s="203"/>
      <c r="BM25" s="190"/>
      <c r="BN25" s="203"/>
      <c r="BO25" s="85"/>
      <c r="BP25" s="86"/>
    </row>
    <row r="26" spans="1:256" customFormat="1" ht="14.1" customHeight="1" x14ac:dyDescent="0.25">
      <c r="A26" s="210"/>
      <c r="B26" s="210"/>
      <c r="C26" s="210"/>
      <c r="D26" s="210"/>
      <c r="E26" s="210"/>
      <c r="F26" s="210"/>
      <c r="G26" s="210"/>
      <c r="H26" s="210"/>
      <c r="I26" s="210"/>
      <c r="J26" s="210"/>
      <c r="K26" s="210"/>
      <c r="L26" s="210"/>
      <c r="M26" s="210"/>
      <c r="N26" s="210"/>
      <c r="O26" s="210"/>
      <c r="P26" s="210"/>
      <c r="Q26" s="210"/>
      <c r="R26" s="210"/>
      <c r="S26" s="210"/>
      <c r="T26" s="210"/>
      <c r="U26" s="210"/>
      <c r="V26" s="210"/>
      <c r="W26" s="210"/>
      <c r="X26" s="210"/>
      <c r="Y26" s="210"/>
      <c r="Z26" s="210"/>
      <c r="AA26" s="210"/>
      <c r="AB26" s="210"/>
      <c r="AC26" s="210"/>
      <c r="AD26" s="210"/>
      <c r="AE26" s="210"/>
      <c r="AF26" s="210"/>
      <c r="AG26" s="210"/>
      <c r="AH26" s="210"/>
      <c r="AI26" s="210"/>
      <c r="AJ26" s="210"/>
      <c r="AK26" s="210"/>
      <c r="AL26" s="211"/>
      <c r="AM26" s="211"/>
      <c r="AN26" s="211"/>
      <c r="AO26" s="211"/>
      <c r="AP26" s="211"/>
      <c r="AQ26" s="211"/>
      <c r="AR26" s="211"/>
      <c r="AS26" s="211"/>
      <c r="AT26" s="211"/>
      <c r="AU26" s="211"/>
      <c r="AV26" s="211"/>
      <c r="AW26" s="211"/>
      <c r="AX26" s="211"/>
      <c r="AY26" s="211"/>
      <c r="AZ26" s="211"/>
      <c r="BA26" s="211"/>
      <c r="BB26" s="211"/>
      <c r="BC26" s="211"/>
      <c r="BD26" s="211"/>
      <c r="BE26" s="211"/>
      <c r="BF26" s="211"/>
      <c r="BG26" s="211"/>
      <c r="BH26" s="211"/>
      <c r="BI26" s="211"/>
      <c r="BJ26" s="211"/>
      <c r="BK26" s="211"/>
      <c r="BL26" s="211"/>
      <c r="BM26" s="211"/>
      <c r="BN26" s="211"/>
      <c r="BO26" s="211"/>
      <c r="BP26" s="211"/>
      <c r="BQ26" s="211"/>
      <c r="BR26" s="211"/>
      <c r="BS26" s="211"/>
      <c r="BT26" s="211"/>
      <c r="BU26" s="211"/>
      <c r="BV26" s="211"/>
      <c r="BW26" s="211"/>
      <c r="BX26" s="211"/>
      <c r="BY26" s="211"/>
      <c r="BZ26" s="211"/>
      <c r="CA26" s="211"/>
      <c r="CB26" s="211"/>
      <c r="CC26" s="211"/>
      <c r="CD26" s="211"/>
      <c r="CE26" s="211"/>
      <c r="CF26" s="211"/>
      <c r="CG26" s="211"/>
      <c r="CH26" s="211"/>
      <c r="CI26" s="211"/>
      <c r="CJ26" s="211"/>
      <c r="CK26" s="211"/>
      <c r="CL26" s="211"/>
      <c r="CM26" s="211"/>
      <c r="CN26" s="211"/>
      <c r="CO26" s="211"/>
      <c r="CP26" s="211"/>
      <c r="CQ26" s="211"/>
      <c r="CR26" s="211"/>
      <c r="CS26" s="211"/>
      <c r="CT26" s="211"/>
      <c r="CU26" s="211"/>
      <c r="CV26" s="211"/>
      <c r="CW26" s="211"/>
      <c r="CX26" s="211"/>
      <c r="CY26" s="211"/>
      <c r="CZ26" s="211"/>
      <c r="DA26" s="211"/>
      <c r="DB26" s="211"/>
      <c r="DC26" s="211"/>
      <c r="DD26" s="211"/>
      <c r="DE26" s="211"/>
      <c r="DF26" s="211"/>
      <c r="DG26" s="211"/>
      <c r="DH26" s="211"/>
      <c r="DI26" s="211"/>
      <c r="DJ26" s="211"/>
      <c r="DK26" s="211"/>
      <c r="DL26" s="211"/>
      <c r="DM26" s="211"/>
      <c r="DN26" s="211"/>
      <c r="DO26" s="211"/>
      <c r="DP26" s="211"/>
      <c r="DQ26" s="211"/>
      <c r="DR26" s="211"/>
      <c r="DS26" s="211"/>
      <c r="DT26" s="211"/>
      <c r="DU26" s="211"/>
      <c r="DV26" s="211"/>
      <c r="DW26" s="211"/>
      <c r="DX26" s="211"/>
      <c r="DY26" s="211"/>
      <c r="DZ26" s="211"/>
      <c r="EA26" s="211"/>
      <c r="EB26" s="211"/>
      <c r="EC26" s="211"/>
      <c r="ED26" s="211"/>
      <c r="EE26" s="211"/>
      <c r="EF26" s="211"/>
      <c r="EG26" s="211"/>
      <c r="EH26" s="211"/>
      <c r="EI26" s="211"/>
      <c r="EJ26" s="211"/>
      <c r="EK26" s="211"/>
      <c r="EL26" s="211"/>
      <c r="EM26" s="211"/>
      <c r="EN26" s="211"/>
      <c r="EO26" s="211"/>
      <c r="EP26" s="211"/>
      <c r="EQ26" s="211"/>
      <c r="ER26" s="211"/>
      <c r="ES26" s="211"/>
      <c r="ET26" s="211"/>
      <c r="EU26" s="211"/>
      <c r="EV26" s="211"/>
      <c r="EW26" s="211"/>
      <c r="EX26" s="211"/>
      <c r="EY26" s="211"/>
      <c r="EZ26" s="211"/>
      <c r="FA26" s="211"/>
      <c r="FB26" s="211"/>
      <c r="FC26" s="211"/>
      <c r="FD26" s="211"/>
      <c r="FE26" s="211"/>
      <c r="FF26" s="211"/>
      <c r="FG26" s="211"/>
      <c r="FH26" s="211"/>
      <c r="FI26" s="211"/>
      <c r="FJ26" s="211"/>
      <c r="FK26" s="211"/>
      <c r="FL26" s="211"/>
      <c r="FM26" s="211"/>
      <c r="FN26" s="211"/>
      <c r="FO26" s="211"/>
      <c r="FP26" s="211"/>
      <c r="FQ26" s="211"/>
      <c r="FR26" s="211"/>
      <c r="FS26" s="211"/>
      <c r="FT26" s="211"/>
      <c r="FU26" s="211"/>
      <c r="FV26" s="211"/>
      <c r="FW26" s="211"/>
      <c r="FX26" s="211"/>
      <c r="FY26" s="211"/>
      <c r="FZ26" s="211"/>
      <c r="GA26" s="211"/>
      <c r="GB26" s="211"/>
      <c r="GC26" s="211"/>
      <c r="GD26" s="211"/>
      <c r="GE26" s="211"/>
      <c r="GF26" s="211"/>
      <c r="GG26" s="211"/>
      <c r="GH26" s="212"/>
      <c r="GI26" s="212"/>
      <c r="GJ26" s="212"/>
      <c r="GK26" s="212"/>
      <c r="GL26" s="212"/>
      <c r="GM26" s="212"/>
      <c r="GN26" s="212"/>
      <c r="GO26" s="212"/>
      <c r="GP26" s="212"/>
      <c r="GQ26" s="212"/>
      <c r="GR26" s="212"/>
      <c r="GS26" s="212"/>
      <c r="GT26" s="212"/>
      <c r="GU26" s="212"/>
      <c r="GV26" s="212"/>
      <c r="GW26" s="212"/>
      <c r="GX26" s="212"/>
      <c r="GY26" s="212"/>
      <c r="GZ26" s="212"/>
      <c r="HA26" s="212"/>
      <c r="HB26" s="212"/>
      <c r="HC26" s="212"/>
      <c r="HD26" s="212"/>
      <c r="HE26" s="212"/>
      <c r="HF26" s="212"/>
      <c r="HG26" s="212"/>
      <c r="HH26" s="212"/>
      <c r="HI26" s="212"/>
      <c r="HJ26" s="212"/>
      <c r="HK26" s="212"/>
      <c r="HL26" s="212"/>
      <c r="HM26" s="212"/>
      <c r="HN26" s="212"/>
      <c r="HO26" s="212"/>
      <c r="HP26" s="212"/>
      <c r="HQ26" s="212"/>
      <c r="HR26" s="212"/>
      <c r="HS26" s="212"/>
      <c r="HT26" s="212"/>
      <c r="HU26" s="212"/>
      <c r="HV26" s="212"/>
      <c r="HW26" s="212"/>
      <c r="HX26" s="212"/>
      <c r="HY26" s="212"/>
      <c r="HZ26" s="212"/>
      <c r="IA26" s="212"/>
      <c r="IB26" s="212"/>
      <c r="IC26" s="212"/>
      <c r="ID26" s="212"/>
      <c r="IE26" s="212"/>
      <c r="IF26" s="212"/>
      <c r="IG26" s="212"/>
      <c r="IH26" s="212"/>
      <c r="II26" s="212"/>
      <c r="IJ26" s="212"/>
      <c r="IK26" s="212"/>
      <c r="IL26" s="212"/>
      <c r="IM26" s="212"/>
      <c r="IN26" s="212"/>
      <c r="IO26" s="212"/>
      <c r="IP26" s="212"/>
      <c r="IQ26" s="212"/>
      <c r="IR26" s="212"/>
      <c r="IS26" s="212"/>
      <c r="IT26" s="212"/>
      <c r="IU26" s="212"/>
      <c r="IV26" s="212"/>
    </row>
    <row r="27" spans="1:256" customFormat="1" ht="14.1" customHeight="1" x14ac:dyDescent="0.25">
      <c r="A27" s="213"/>
      <c r="B27" s="210"/>
      <c r="C27" s="210"/>
      <c r="D27" s="210"/>
      <c r="E27" s="210"/>
      <c r="F27" s="210"/>
      <c r="G27" s="210"/>
      <c r="H27" s="214"/>
      <c r="I27" s="215"/>
      <c r="J27" s="216"/>
      <c r="K27" s="214"/>
      <c r="L27" s="215"/>
      <c r="M27" s="216"/>
      <c r="N27" s="214"/>
      <c r="O27" s="215"/>
      <c r="P27" s="216"/>
      <c r="Q27" s="214"/>
      <c r="R27" s="215"/>
      <c r="S27" s="216"/>
      <c r="T27" s="214"/>
      <c r="U27" s="215"/>
      <c r="V27" s="214"/>
      <c r="W27" s="214"/>
      <c r="X27" s="215"/>
      <c r="Y27" s="216"/>
      <c r="Z27" s="214"/>
      <c r="AA27" s="215"/>
      <c r="AB27" s="215"/>
      <c r="AC27" s="215"/>
      <c r="AD27" s="215"/>
      <c r="AE27" s="215"/>
      <c r="AF27" s="215"/>
      <c r="AG27" s="210"/>
      <c r="AH27" s="210"/>
      <c r="AI27" s="210"/>
      <c r="AJ27" s="210"/>
      <c r="AK27" s="210"/>
      <c r="AL27" s="211"/>
      <c r="AM27" s="211"/>
      <c r="AN27" s="211"/>
      <c r="AO27" s="211"/>
      <c r="AP27" s="211"/>
      <c r="AQ27" s="211"/>
      <c r="AR27" s="211"/>
      <c r="AS27" s="211"/>
      <c r="AT27" s="211"/>
      <c r="AU27" s="211"/>
      <c r="AV27" s="211"/>
      <c r="AW27" s="211"/>
      <c r="AX27" s="211"/>
      <c r="AY27" s="211"/>
      <c r="AZ27" s="211"/>
      <c r="BA27" s="211"/>
      <c r="BB27" s="211"/>
      <c r="BC27" s="211"/>
      <c r="BD27" s="211"/>
      <c r="BE27" s="211"/>
      <c r="BF27" s="211"/>
      <c r="BG27" s="211"/>
      <c r="BH27" s="211"/>
      <c r="BI27" s="211"/>
      <c r="BJ27" s="211"/>
      <c r="BK27" s="211"/>
      <c r="BL27" s="211"/>
      <c r="BM27" s="211"/>
      <c r="BN27" s="211"/>
      <c r="BO27" s="211"/>
      <c r="BP27" s="211"/>
      <c r="BQ27" s="211"/>
      <c r="BR27" s="211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  <c r="CF27" s="211"/>
      <c r="CG27" s="211"/>
      <c r="CH27" s="211"/>
      <c r="CI27" s="211"/>
      <c r="CJ27" s="211"/>
      <c r="CK27" s="211"/>
      <c r="CL27" s="211"/>
      <c r="CM27" s="211"/>
      <c r="CN27" s="211"/>
      <c r="CO27" s="211"/>
      <c r="CP27" s="211"/>
      <c r="CQ27" s="211"/>
      <c r="CR27" s="211"/>
      <c r="CS27" s="211"/>
      <c r="CT27" s="211"/>
      <c r="CU27" s="211"/>
      <c r="CV27" s="211"/>
      <c r="CW27" s="211"/>
      <c r="CX27" s="211"/>
      <c r="CY27" s="211"/>
      <c r="CZ27" s="211"/>
      <c r="DA27" s="211"/>
      <c r="DB27" s="211"/>
      <c r="DC27" s="211"/>
      <c r="DD27" s="211"/>
      <c r="DE27" s="211"/>
      <c r="DF27" s="211"/>
      <c r="DG27" s="211"/>
      <c r="DH27" s="211"/>
      <c r="DI27" s="211"/>
      <c r="DJ27" s="211"/>
      <c r="DK27" s="211"/>
      <c r="DL27" s="211"/>
      <c r="DM27" s="211"/>
      <c r="DN27" s="211"/>
      <c r="DO27" s="211"/>
      <c r="DP27" s="211"/>
      <c r="DQ27" s="211"/>
      <c r="DR27" s="211"/>
      <c r="DS27" s="211"/>
      <c r="DT27" s="211"/>
      <c r="DU27" s="211"/>
      <c r="DV27" s="211"/>
      <c r="DW27" s="211"/>
      <c r="DX27" s="211"/>
      <c r="DY27" s="211"/>
      <c r="DZ27" s="211"/>
      <c r="EA27" s="211"/>
      <c r="EB27" s="211"/>
      <c r="EC27" s="211"/>
      <c r="ED27" s="211"/>
      <c r="EE27" s="211"/>
      <c r="EF27" s="211"/>
      <c r="EG27" s="211"/>
      <c r="EH27" s="211"/>
      <c r="EI27" s="211"/>
      <c r="EJ27" s="211"/>
      <c r="EK27" s="211"/>
      <c r="EL27" s="211"/>
      <c r="EM27" s="211"/>
      <c r="EN27" s="211"/>
      <c r="EO27" s="211"/>
      <c r="EP27" s="211"/>
      <c r="EQ27" s="211"/>
      <c r="ER27" s="211"/>
      <c r="ES27" s="211"/>
      <c r="ET27" s="211"/>
      <c r="EU27" s="211"/>
      <c r="EV27" s="211"/>
      <c r="EW27" s="211"/>
      <c r="EX27" s="211"/>
      <c r="EY27" s="211"/>
      <c r="EZ27" s="211"/>
      <c r="FA27" s="211"/>
      <c r="FB27" s="211"/>
      <c r="FC27" s="211"/>
      <c r="FD27" s="211"/>
      <c r="FE27" s="211"/>
      <c r="FF27" s="211"/>
      <c r="FG27" s="211"/>
      <c r="FH27" s="211"/>
      <c r="FI27" s="211"/>
      <c r="FJ27" s="211"/>
      <c r="FK27" s="211"/>
      <c r="FL27" s="211"/>
      <c r="FM27" s="211"/>
      <c r="FN27" s="211"/>
      <c r="FO27" s="211"/>
      <c r="FP27" s="211"/>
      <c r="FQ27" s="211"/>
      <c r="FR27" s="211"/>
      <c r="FS27" s="211"/>
      <c r="FT27" s="211"/>
      <c r="FU27" s="211"/>
      <c r="FV27" s="211"/>
      <c r="FW27" s="211"/>
      <c r="FX27" s="211"/>
      <c r="FY27" s="211"/>
      <c r="FZ27" s="211"/>
      <c r="GA27" s="211"/>
      <c r="GB27" s="211"/>
      <c r="GC27" s="211"/>
      <c r="GD27" s="211"/>
      <c r="GE27" s="211"/>
      <c r="GF27" s="211"/>
      <c r="GG27" s="211"/>
      <c r="GH27" s="212"/>
      <c r="GI27" s="212"/>
      <c r="GJ27" s="212"/>
      <c r="GK27" s="212"/>
      <c r="GL27" s="212"/>
      <c r="GM27" s="212"/>
      <c r="GN27" s="212"/>
      <c r="GO27" s="212"/>
      <c r="GP27" s="212"/>
      <c r="GQ27" s="212"/>
      <c r="GR27" s="212"/>
      <c r="GS27" s="212"/>
      <c r="GT27" s="212"/>
      <c r="GU27" s="212"/>
      <c r="GV27" s="212"/>
      <c r="GW27" s="212"/>
      <c r="GX27" s="212"/>
      <c r="GY27" s="212"/>
      <c r="GZ27" s="212"/>
      <c r="HA27" s="212"/>
      <c r="HB27" s="212"/>
      <c r="HC27" s="212"/>
      <c r="HD27" s="212"/>
      <c r="HE27" s="212"/>
      <c r="HF27" s="212"/>
      <c r="HG27" s="212"/>
      <c r="HH27" s="212"/>
      <c r="HI27" s="212"/>
      <c r="HJ27" s="212"/>
      <c r="HK27" s="212"/>
      <c r="HL27" s="212"/>
      <c r="HM27" s="212"/>
      <c r="HN27" s="212"/>
      <c r="HO27" s="212"/>
      <c r="HP27" s="212"/>
      <c r="HQ27" s="212"/>
      <c r="HR27" s="212"/>
      <c r="HS27" s="212"/>
      <c r="HT27" s="212"/>
      <c r="HU27" s="212"/>
      <c r="HV27" s="212"/>
      <c r="HW27" s="212"/>
      <c r="HX27" s="212"/>
      <c r="HY27" s="212"/>
      <c r="HZ27" s="212"/>
      <c r="IA27" s="212"/>
      <c r="IB27" s="212"/>
      <c r="IC27" s="212"/>
      <c r="ID27" s="212"/>
      <c r="IE27" s="212"/>
      <c r="IF27" s="212"/>
      <c r="IG27" s="212"/>
      <c r="IH27" s="212"/>
      <c r="II27" s="212"/>
      <c r="IJ27" s="212"/>
      <c r="IK27" s="212"/>
      <c r="IL27" s="212"/>
      <c r="IM27" s="212"/>
      <c r="IN27" s="212"/>
      <c r="IO27" s="212"/>
      <c r="IP27" s="212"/>
      <c r="IQ27" s="212"/>
      <c r="IR27" s="212"/>
      <c r="IS27" s="212"/>
      <c r="IT27" s="212"/>
      <c r="IU27" s="212"/>
      <c r="IV27" s="212"/>
    </row>
    <row r="28" spans="1:256" customFormat="1" ht="14.1" customHeight="1" x14ac:dyDescent="0.25">
      <c r="A28" s="213"/>
      <c r="B28" s="210"/>
      <c r="C28" s="210"/>
      <c r="D28" s="210"/>
      <c r="E28" s="210"/>
      <c r="F28" s="210"/>
      <c r="G28" s="210"/>
      <c r="H28" s="214"/>
      <c r="I28" s="210"/>
      <c r="J28" s="216"/>
      <c r="K28" s="214"/>
      <c r="L28" s="215"/>
      <c r="M28" s="216"/>
      <c r="N28" s="214"/>
      <c r="O28" s="215"/>
      <c r="P28" s="216"/>
      <c r="Q28" s="214"/>
      <c r="R28" s="215"/>
      <c r="S28" s="216"/>
      <c r="T28" s="214"/>
      <c r="U28" s="215"/>
      <c r="V28" s="216"/>
      <c r="W28" s="214"/>
      <c r="X28" s="215"/>
      <c r="Y28" s="216"/>
      <c r="Z28" s="216"/>
      <c r="AA28" s="215"/>
      <c r="AB28" s="215"/>
      <c r="AC28" s="215"/>
      <c r="AD28" s="215"/>
      <c r="AE28" s="215"/>
      <c r="AF28" s="215"/>
      <c r="AG28" s="210"/>
      <c r="AH28" s="210"/>
      <c r="AI28" s="210"/>
      <c r="AJ28" s="210"/>
      <c r="AK28" s="210"/>
      <c r="AL28" s="211"/>
      <c r="AM28" s="211"/>
      <c r="AN28" s="211"/>
      <c r="AO28" s="211"/>
      <c r="AP28" s="211"/>
      <c r="AQ28" s="211"/>
      <c r="AR28" s="211"/>
      <c r="AS28" s="211"/>
      <c r="AT28" s="211"/>
      <c r="AU28" s="211"/>
      <c r="AV28" s="211"/>
      <c r="AW28" s="211"/>
      <c r="AX28" s="211"/>
      <c r="AY28" s="211"/>
      <c r="AZ28" s="211"/>
      <c r="BA28" s="211"/>
      <c r="BB28" s="211"/>
      <c r="BC28" s="211"/>
      <c r="BD28" s="211"/>
      <c r="BE28" s="211"/>
      <c r="BF28" s="211"/>
      <c r="BG28" s="211"/>
      <c r="BH28" s="211"/>
      <c r="BI28" s="211"/>
      <c r="BJ28" s="211"/>
      <c r="BK28" s="211"/>
      <c r="BL28" s="211"/>
      <c r="BM28" s="211"/>
      <c r="BN28" s="211"/>
      <c r="BO28" s="211"/>
      <c r="BP28" s="211"/>
      <c r="BQ28" s="211"/>
      <c r="BR28" s="211"/>
      <c r="BS28" s="211"/>
      <c r="BT28" s="211"/>
      <c r="BU28" s="211"/>
      <c r="BV28" s="211"/>
      <c r="BW28" s="211"/>
      <c r="BX28" s="211"/>
      <c r="BY28" s="211"/>
      <c r="BZ28" s="211"/>
      <c r="CA28" s="211"/>
      <c r="CB28" s="211"/>
      <c r="CC28" s="211"/>
      <c r="CD28" s="211"/>
      <c r="CE28" s="211"/>
      <c r="CF28" s="211"/>
      <c r="CG28" s="211"/>
      <c r="CH28" s="211"/>
      <c r="CI28" s="211"/>
      <c r="CJ28" s="211"/>
      <c r="CK28" s="211"/>
      <c r="CL28" s="211"/>
      <c r="CM28" s="211"/>
      <c r="CN28" s="211"/>
      <c r="CO28" s="211"/>
      <c r="CP28" s="211"/>
      <c r="CQ28" s="211"/>
      <c r="CR28" s="211"/>
      <c r="CS28" s="211"/>
      <c r="CT28" s="211"/>
      <c r="CU28" s="211"/>
      <c r="CV28" s="211"/>
      <c r="CW28" s="211"/>
      <c r="CX28" s="211"/>
      <c r="CY28" s="211"/>
      <c r="CZ28" s="211"/>
      <c r="DA28" s="211"/>
      <c r="DB28" s="211"/>
      <c r="DC28" s="211"/>
      <c r="DD28" s="211"/>
      <c r="DE28" s="211"/>
      <c r="DF28" s="211"/>
      <c r="DG28" s="211"/>
      <c r="DH28" s="211"/>
      <c r="DI28" s="211"/>
      <c r="DJ28" s="211"/>
      <c r="DK28" s="211"/>
      <c r="DL28" s="211"/>
      <c r="DM28" s="211"/>
      <c r="DN28" s="211"/>
      <c r="DO28" s="211"/>
      <c r="DP28" s="211"/>
      <c r="DQ28" s="211"/>
      <c r="DR28" s="211"/>
      <c r="DS28" s="211"/>
      <c r="DT28" s="211"/>
      <c r="DU28" s="211"/>
      <c r="DV28" s="211"/>
      <c r="DW28" s="211"/>
      <c r="DX28" s="211"/>
      <c r="DY28" s="211"/>
      <c r="DZ28" s="211"/>
      <c r="EA28" s="211"/>
      <c r="EB28" s="211"/>
      <c r="EC28" s="211"/>
      <c r="ED28" s="211"/>
      <c r="EE28" s="211"/>
      <c r="EF28" s="211"/>
      <c r="EG28" s="211"/>
      <c r="EH28" s="211"/>
      <c r="EI28" s="211"/>
      <c r="EJ28" s="211"/>
      <c r="EK28" s="211"/>
      <c r="EL28" s="211"/>
      <c r="EM28" s="211"/>
      <c r="EN28" s="211"/>
      <c r="EO28" s="211"/>
      <c r="EP28" s="211"/>
      <c r="EQ28" s="211"/>
      <c r="ER28" s="211"/>
      <c r="ES28" s="211"/>
      <c r="ET28" s="211"/>
      <c r="EU28" s="211"/>
      <c r="EV28" s="211"/>
      <c r="EW28" s="211"/>
      <c r="EX28" s="211"/>
      <c r="EY28" s="211"/>
      <c r="EZ28" s="211"/>
      <c r="FA28" s="211"/>
      <c r="FB28" s="211"/>
      <c r="FC28" s="211"/>
      <c r="FD28" s="211"/>
      <c r="FE28" s="211"/>
      <c r="FF28" s="211"/>
      <c r="FG28" s="211"/>
      <c r="FH28" s="211"/>
      <c r="FI28" s="211"/>
      <c r="FJ28" s="211"/>
      <c r="FK28" s="211"/>
      <c r="FL28" s="211"/>
      <c r="FM28" s="211"/>
      <c r="FN28" s="211"/>
      <c r="FO28" s="211"/>
      <c r="FP28" s="211"/>
      <c r="FQ28" s="211"/>
      <c r="FR28" s="211"/>
      <c r="FS28" s="211"/>
      <c r="FT28" s="211"/>
      <c r="FU28" s="211"/>
      <c r="FV28" s="211"/>
      <c r="FW28" s="211"/>
      <c r="FX28" s="211"/>
      <c r="FY28" s="211"/>
      <c r="FZ28" s="211"/>
      <c r="GA28" s="211"/>
      <c r="GB28" s="211"/>
      <c r="GC28" s="211"/>
      <c r="GD28" s="211"/>
      <c r="GE28" s="211"/>
      <c r="GF28" s="211"/>
      <c r="GG28" s="211"/>
      <c r="GH28" s="212"/>
      <c r="GI28" s="212"/>
      <c r="GJ28" s="212"/>
      <c r="GK28" s="212"/>
      <c r="GL28" s="212"/>
      <c r="GM28" s="212"/>
      <c r="GN28" s="212"/>
      <c r="GO28" s="212"/>
      <c r="GP28" s="212"/>
      <c r="GQ28" s="212"/>
      <c r="GR28" s="212"/>
      <c r="GS28" s="212"/>
      <c r="GT28" s="212"/>
      <c r="GU28" s="212"/>
      <c r="GV28" s="212"/>
      <c r="GW28" s="212"/>
      <c r="GX28" s="212"/>
      <c r="GY28" s="212"/>
      <c r="GZ28" s="212"/>
      <c r="HA28" s="212"/>
      <c r="HB28" s="212"/>
      <c r="HC28" s="212"/>
      <c r="HD28" s="212"/>
      <c r="HE28" s="212"/>
      <c r="HF28" s="212"/>
      <c r="HG28" s="212"/>
      <c r="HH28" s="212"/>
      <c r="HI28" s="212"/>
      <c r="HJ28" s="212"/>
      <c r="HK28" s="212"/>
      <c r="HL28" s="212"/>
      <c r="HM28" s="212"/>
      <c r="HN28" s="212"/>
      <c r="HO28" s="212"/>
      <c r="HP28" s="212"/>
      <c r="HQ28" s="212"/>
      <c r="HR28" s="212"/>
      <c r="HS28" s="212"/>
      <c r="HT28" s="212"/>
      <c r="HU28" s="212"/>
      <c r="HV28" s="212"/>
      <c r="HW28" s="212"/>
      <c r="HX28" s="212"/>
      <c r="HY28" s="212"/>
      <c r="HZ28" s="212"/>
      <c r="IA28" s="212"/>
      <c r="IB28" s="212"/>
      <c r="IC28" s="212"/>
      <c r="ID28" s="212"/>
      <c r="IE28" s="212"/>
      <c r="IF28" s="212"/>
      <c r="IG28" s="212"/>
      <c r="IH28" s="212"/>
      <c r="II28" s="212"/>
      <c r="IJ28" s="212"/>
      <c r="IK28" s="212"/>
      <c r="IL28" s="212"/>
      <c r="IM28" s="212"/>
      <c r="IN28" s="212"/>
      <c r="IO28" s="212"/>
      <c r="IP28" s="212"/>
      <c r="IQ28" s="212"/>
      <c r="IR28" s="212"/>
      <c r="IS28" s="212"/>
      <c r="IT28" s="212"/>
      <c r="IU28" s="212"/>
      <c r="IV28" s="212"/>
    </row>
    <row r="29" spans="1:256" customFormat="1" ht="14.1" customHeight="1" x14ac:dyDescent="0.25">
      <c r="A29" s="213"/>
      <c r="B29" s="210"/>
      <c r="C29" s="210"/>
      <c r="D29" s="210"/>
      <c r="E29" s="210"/>
      <c r="F29" s="210"/>
      <c r="G29" s="210"/>
      <c r="H29" s="214"/>
      <c r="I29" s="215"/>
      <c r="J29" s="216"/>
      <c r="K29" s="214"/>
      <c r="L29" s="215"/>
      <c r="M29" s="216"/>
      <c r="N29" s="214"/>
      <c r="O29" s="215"/>
      <c r="P29" s="216"/>
      <c r="Q29" s="214"/>
      <c r="R29" s="215"/>
      <c r="S29" s="216"/>
      <c r="T29" s="214"/>
      <c r="U29" s="215"/>
      <c r="V29" s="216"/>
      <c r="W29" s="214"/>
      <c r="X29" s="215"/>
      <c r="Y29" s="216"/>
      <c r="Z29" s="216"/>
      <c r="AA29" s="215"/>
      <c r="AB29" s="215"/>
      <c r="AC29" s="215"/>
      <c r="AD29" s="215"/>
      <c r="AE29" s="215"/>
      <c r="AF29" s="215"/>
      <c r="AG29" s="210"/>
      <c r="AH29" s="210"/>
      <c r="AI29" s="210"/>
      <c r="AJ29" s="210"/>
      <c r="AK29" s="210"/>
      <c r="AL29" s="211"/>
      <c r="AM29" s="211"/>
      <c r="AN29" s="211"/>
      <c r="AO29" s="211"/>
      <c r="AP29" s="211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11"/>
      <c r="BK29" s="211"/>
      <c r="BL29" s="211"/>
      <c r="BM29" s="211"/>
      <c r="BN29" s="211"/>
      <c r="BO29" s="211"/>
      <c r="BP29" s="211"/>
      <c r="BQ29" s="211"/>
      <c r="BR29" s="211"/>
      <c r="BS29" s="211"/>
      <c r="BT29" s="211"/>
      <c r="BU29" s="211"/>
      <c r="BV29" s="211"/>
      <c r="BW29" s="211"/>
      <c r="BX29" s="211"/>
      <c r="BY29" s="211"/>
      <c r="BZ29" s="211"/>
      <c r="CA29" s="211"/>
      <c r="CB29" s="211"/>
      <c r="CC29" s="211"/>
      <c r="CD29" s="211"/>
      <c r="CE29" s="211"/>
      <c r="CF29" s="211"/>
      <c r="CG29" s="211"/>
      <c r="CH29" s="211"/>
      <c r="CI29" s="211"/>
      <c r="CJ29" s="211"/>
      <c r="CK29" s="211"/>
      <c r="CL29" s="211"/>
      <c r="CM29" s="211"/>
      <c r="CN29" s="211"/>
      <c r="CO29" s="211"/>
      <c r="CP29" s="211"/>
      <c r="CQ29" s="211"/>
      <c r="CR29" s="211"/>
      <c r="CS29" s="211"/>
      <c r="CT29" s="211"/>
      <c r="CU29" s="211"/>
      <c r="CV29" s="211"/>
      <c r="CW29" s="211"/>
      <c r="CX29" s="211"/>
      <c r="CY29" s="211"/>
      <c r="CZ29" s="211"/>
      <c r="DA29" s="211"/>
      <c r="DB29" s="211"/>
      <c r="DC29" s="211"/>
      <c r="DD29" s="211"/>
      <c r="DE29" s="211"/>
      <c r="DF29" s="211"/>
      <c r="DG29" s="211"/>
      <c r="DH29" s="211"/>
      <c r="DI29" s="211"/>
      <c r="DJ29" s="211"/>
      <c r="DK29" s="211"/>
      <c r="DL29" s="211"/>
      <c r="DM29" s="211"/>
      <c r="DN29" s="211"/>
      <c r="DO29" s="211"/>
      <c r="DP29" s="211"/>
      <c r="DQ29" s="211"/>
      <c r="DR29" s="211"/>
      <c r="DS29" s="211"/>
      <c r="DT29" s="211"/>
      <c r="DU29" s="211"/>
      <c r="DV29" s="211"/>
      <c r="DW29" s="211"/>
      <c r="DX29" s="211"/>
      <c r="DY29" s="211"/>
      <c r="DZ29" s="211"/>
      <c r="EA29" s="211"/>
      <c r="EB29" s="211"/>
      <c r="EC29" s="211"/>
      <c r="ED29" s="211"/>
      <c r="EE29" s="211"/>
      <c r="EF29" s="211"/>
      <c r="EG29" s="211"/>
      <c r="EH29" s="211"/>
      <c r="EI29" s="211"/>
      <c r="EJ29" s="211"/>
      <c r="EK29" s="211"/>
      <c r="EL29" s="211"/>
      <c r="EM29" s="211"/>
      <c r="EN29" s="211"/>
      <c r="EO29" s="211"/>
      <c r="EP29" s="211"/>
      <c r="EQ29" s="211"/>
      <c r="ER29" s="211"/>
      <c r="ES29" s="211"/>
      <c r="ET29" s="211"/>
      <c r="EU29" s="211"/>
      <c r="EV29" s="211"/>
      <c r="EW29" s="211"/>
      <c r="EX29" s="211"/>
      <c r="EY29" s="211"/>
      <c r="EZ29" s="211"/>
      <c r="FA29" s="211"/>
      <c r="FB29" s="211"/>
      <c r="FC29" s="211"/>
      <c r="FD29" s="211"/>
      <c r="FE29" s="211"/>
      <c r="FF29" s="211"/>
      <c r="FG29" s="211"/>
      <c r="FH29" s="211"/>
      <c r="FI29" s="211"/>
      <c r="FJ29" s="211"/>
      <c r="FK29" s="211"/>
      <c r="FL29" s="211"/>
      <c r="FM29" s="211"/>
      <c r="FN29" s="211"/>
      <c r="FO29" s="211"/>
      <c r="FP29" s="211"/>
      <c r="FQ29" s="211"/>
      <c r="FR29" s="211"/>
      <c r="FS29" s="211"/>
      <c r="FT29" s="211"/>
      <c r="FU29" s="211"/>
      <c r="FV29" s="211"/>
      <c r="FW29" s="211"/>
      <c r="FX29" s="211"/>
      <c r="FY29" s="211"/>
      <c r="FZ29" s="211"/>
      <c r="GA29" s="211"/>
      <c r="GB29" s="211"/>
      <c r="GC29" s="211"/>
      <c r="GD29" s="211"/>
      <c r="GE29" s="211"/>
      <c r="GF29" s="211"/>
      <c r="GG29" s="211"/>
      <c r="GH29" s="212"/>
      <c r="GI29" s="212"/>
      <c r="GJ29" s="212"/>
      <c r="GK29" s="212"/>
      <c r="GL29" s="212"/>
      <c r="GM29" s="212"/>
      <c r="GN29" s="212"/>
      <c r="GO29" s="212"/>
      <c r="GP29" s="212"/>
      <c r="GQ29" s="212"/>
      <c r="GR29" s="212"/>
      <c r="GS29" s="212"/>
      <c r="GT29" s="212"/>
      <c r="GU29" s="212"/>
      <c r="GV29" s="212"/>
      <c r="GW29" s="212"/>
      <c r="GX29" s="212"/>
      <c r="GY29" s="212"/>
      <c r="GZ29" s="212"/>
      <c r="HA29" s="212"/>
      <c r="HB29" s="212"/>
      <c r="HC29" s="212"/>
      <c r="HD29" s="212"/>
      <c r="HE29" s="212"/>
      <c r="HF29" s="212"/>
      <c r="HG29" s="212"/>
      <c r="HH29" s="212"/>
      <c r="HI29" s="212"/>
      <c r="HJ29" s="212"/>
      <c r="HK29" s="212"/>
      <c r="HL29" s="212"/>
      <c r="HM29" s="212"/>
      <c r="HN29" s="212"/>
      <c r="HO29" s="212"/>
      <c r="HP29" s="212"/>
      <c r="HQ29" s="212"/>
      <c r="HR29" s="212"/>
      <c r="HS29" s="212"/>
      <c r="HT29" s="212"/>
      <c r="HU29" s="212"/>
      <c r="HV29" s="212"/>
      <c r="HW29" s="212"/>
      <c r="HX29" s="212"/>
      <c r="HY29" s="212"/>
      <c r="HZ29" s="212"/>
      <c r="IA29" s="212"/>
      <c r="IB29" s="212"/>
      <c r="IC29" s="212"/>
      <c r="ID29" s="212"/>
      <c r="IE29" s="212"/>
      <c r="IF29" s="212"/>
      <c r="IG29" s="212"/>
      <c r="IH29" s="212"/>
      <c r="II29" s="212"/>
      <c r="IJ29" s="212"/>
      <c r="IK29" s="212"/>
      <c r="IL29" s="212"/>
      <c r="IM29" s="212"/>
      <c r="IN29" s="212"/>
      <c r="IO29" s="212"/>
      <c r="IP29" s="212"/>
      <c r="IQ29" s="212"/>
      <c r="IR29" s="212"/>
      <c r="IS29" s="212"/>
      <c r="IT29" s="212"/>
      <c r="IU29" s="212"/>
      <c r="IV29" s="212"/>
    </row>
    <row r="30" spans="1:256" customFormat="1" ht="15" x14ac:dyDescent="0.25">
      <c r="A30" s="213"/>
      <c r="B30" s="210"/>
      <c r="C30" s="210"/>
      <c r="D30" s="210"/>
      <c r="E30" s="210"/>
      <c r="F30" s="210"/>
      <c r="G30" s="210"/>
      <c r="H30" s="214"/>
      <c r="I30" s="215"/>
      <c r="J30" s="216"/>
      <c r="K30" s="214"/>
      <c r="L30" s="215"/>
      <c r="M30" s="216"/>
      <c r="N30" s="214"/>
      <c r="O30" s="215"/>
      <c r="P30" s="216"/>
      <c r="Q30" s="214"/>
      <c r="R30" s="215"/>
      <c r="S30" s="216"/>
      <c r="T30" s="214"/>
      <c r="U30" s="215"/>
      <c r="V30" s="216"/>
      <c r="W30" s="214"/>
      <c r="X30" s="215"/>
      <c r="Y30" s="216"/>
      <c r="Z30" s="216"/>
      <c r="AA30" s="215"/>
      <c r="AB30" s="215"/>
      <c r="AC30" s="215"/>
      <c r="AD30" s="215"/>
      <c r="AE30" s="215"/>
      <c r="AF30" s="215"/>
      <c r="AG30" s="210"/>
      <c r="AH30" s="210"/>
      <c r="AI30" s="210"/>
      <c r="AJ30" s="210"/>
      <c r="AK30" s="210"/>
      <c r="AL30" s="211"/>
      <c r="AM30" s="211"/>
      <c r="AN30" s="211"/>
      <c r="AO30" s="211"/>
    </row>
    <row r="31" spans="1:256" customFormat="1" ht="15" x14ac:dyDescent="0.25">
      <c r="A31" s="217" t="s">
        <v>221</v>
      </c>
      <c r="B31" s="217"/>
      <c r="C31" s="218"/>
      <c r="D31" s="218"/>
      <c r="E31" s="218"/>
      <c r="F31" s="218"/>
      <c r="G31" s="218"/>
      <c r="H31" s="218"/>
      <c r="I31" s="218"/>
      <c r="J31" s="218"/>
      <c r="K31" s="218"/>
      <c r="L31" s="218"/>
      <c r="M31" s="216"/>
      <c r="N31" s="214"/>
      <c r="O31" s="215"/>
      <c r="P31" s="216"/>
      <c r="Q31" s="214"/>
      <c r="R31" s="215"/>
      <c r="S31" s="216"/>
      <c r="T31" s="214"/>
      <c r="U31" s="215"/>
      <c r="V31" s="216"/>
      <c r="W31" s="214"/>
      <c r="X31" s="215"/>
      <c r="Y31" s="216"/>
      <c r="Z31" s="214"/>
      <c r="AA31" s="215"/>
      <c r="AB31" s="215"/>
      <c r="AC31" s="215"/>
      <c r="AD31" s="215"/>
      <c r="AE31" s="215"/>
      <c r="AF31" s="215"/>
      <c r="AG31" s="210"/>
      <c r="AH31" s="210"/>
      <c r="AI31" s="210"/>
      <c r="AJ31" s="210"/>
      <c r="AK31" s="210"/>
      <c r="AL31" s="211"/>
      <c r="AM31" s="211"/>
      <c r="AN31" s="211"/>
      <c r="AO31" s="211"/>
    </row>
    <row r="32" spans="1:256" x14ac:dyDescent="0.2">
      <c r="A32" s="80"/>
      <c r="B32" s="80"/>
      <c r="C32" s="80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80"/>
      <c r="AD32" s="80"/>
      <c r="AE32" s="80"/>
      <c r="AF32" s="80"/>
      <c r="AG32" s="80"/>
      <c r="AH32" s="80"/>
      <c r="AI32" s="80"/>
      <c r="AJ32" s="80"/>
      <c r="AK32" s="80"/>
      <c r="AL32" s="88"/>
      <c r="AM32" s="88"/>
      <c r="AN32" s="88"/>
    </row>
    <row r="33" spans="1:40" x14ac:dyDescent="0.2">
      <c r="A33" s="80"/>
      <c r="B33" s="80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80"/>
      <c r="AD33" s="80"/>
      <c r="AE33" s="80"/>
      <c r="AF33" s="80"/>
      <c r="AG33" s="80"/>
      <c r="AH33" s="80"/>
      <c r="AI33" s="80"/>
      <c r="AJ33" s="80"/>
      <c r="AK33" s="80"/>
      <c r="AL33" s="88"/>
      <c r="AM33" s="88"/>
      <c r="AN33" s="88"/>
    </row>
    <row r="34" spans="1:40" x14ac:dyDescent="0.2">
      <c r="A34" s="80"/>
      <c r="B34" s="80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  <c r="AC34" s="80"/>
      <c r="AD34" s="80"/>
      <c r="AE34" s="80"/>
      <c r="AF34" s="80"/>
      <c r="AG34" s="80"/>
      <c r="AH34" s="80"/>
      <c r="AI34" s="80"/>
      <c r="AJ34" s="80"/>
      <c r="AK34" s="80"/>
      <c r="AL34" s="88"/>
      <c r="AM34" s="88"/>
      <c r="AN34" s="88"/>
    </row>
    <row r="35" spans="1:40" x14ac:dyDescent="0.2">
      <c r="A35" s="80"/>
      <c r="B35" s="80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  <c r="AC35" s="80"/>
      <c r="AD35" s="80"/>
      <c r="AE35" s="80"/>
      <c r="AF35" s="80"/>
      <c r="AG35" s="80"/>
      <c r="AH35" s="80"/>
      <c r="AI35" s="80"/>
      <c r="AJ35" s="80"/>
      <c r="AK35" s="80"/>
      <c r="AL35" s="88"/>
      <c r="AM35" s="88"/>
      <c r="AN35" s="88"/>
    </row>
    <row r="36" spans="1:40" x14ac:dyDescent="0.2">
      <c r="A36" s="80"/>
      <c r="B36" s="80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80"/>
      <c r="AD36" s="80"/>
      <c r="AE36" s="80"/>
      <c r="AF36" s="80"/>
      <c r="AG36" s="80"/>
      <c r="AH36" s="80"/>
      <c r="AI36" s="80"/>
      <c r="AJ36" s="80"/>
      <c r="AK36" s="80"/>
      <c r="AL36" s="88"/>
      <c r="AM36" s="88"/>
      <c r="AN36" s="88"/>
    </row>
    <row r="37" spans="1:40" x14ac:dyDescent="0.2">
      <c r="A37" s="80"/>
      <c r="B37" s="80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  <c r="AC37" s="80"/>
      <c r="AD37" s="80"/>
      <c r="AE37" s="80"/>
      <c r="AF37" s="80"/>
      <c r="AG37" s="80"/>
      <c r="AH37" s="80"/>
      <c r="AI37" s="80"/>
      <c r="AJ37" s="80"/>
      <c r="AK37" s="80"/>
      <c r="AL37" s="88"/>
      <c r="AM37" s="88"/>
      <c r="AN37" s="88"/>
    </row>
    <row r="38" spans="1:40" x14ac:dyDescent="0.2">
      <c r="A38" s="80"/>
      <c r="B38" s="80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  <c r="AC38" s="80"/>
      <c r="AD38" s="80"/>
      <c r="AE38" s="80"/>
      <c r="AF38" s="80"/>
      <c r="AG38" s="80"/>
      <c r="AH38" s="80"/>
      <c r="AI38" s="80"/>
      <c r="AJ38" s="80"/>
      <c r="AK38" s="80"/>
      <c r="AL38" s="88"/>
      <c r="AM38" s="88"/>
      <c r="AN38" s="88"/>
    </row>
    <row r="39" spans="1:40" x14ac:dyDescent="0.2">
      <c r="A39" s="80"/>
      <c r="B39" s="80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80"/>
      <c r="AD39" s="80"/>
      <c r="AE39" s="80"/>
      <c r="AF39" s="80"/>
      <c r="AG39" s="80"/>
      <c r="AH39" s="80"/>
      <c r="AI39" s="80"/>
      <c r="AJ39" s="80"/>
      <c r="AK39" s="80"/>
      <c r="AL39" s="88"/>
      <c r="AM39" s="88"/>
      <c r="AN39" s="88"/>
    </row>
    <row r="40" spans="1:40" x14ac:dyDescent="0.2">
      <c r="A40" s="80"/>
      <c r="B40" s="80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  <c r="AC40" s="80"/>
      <c r="AD40" s="80"/>
      <c r="AE40" s="80"/>
      <c r="AF40" s="80"/>
      <c r="AG40" s="80"/>
      <c r="AH40" s="80"/>
      <c r="AI40" s="80"/>
      <c r="AJ40" s="80"/>
      <c r="AK40" s="80"/>
      <c r="AL40" s="88"/>
      <c r="AM40" s="88"/>
      <c r="AN40" s="88"/>
    </row>
    <row r="41" spans="1:40" x14ac:dyDescent="0.2">
      <c r="A41" s="80"/>
      <c r="B41" s="80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  <c r="AC41" s="80"/>
      <c r="AD41" s="80"/>
      <c r="AE41" s="80"/>
      <c r="AF41" s="80"/>
      <c r="AG41" s="80"/>
      <c r="AH41" s="80"/>
      <c r="AI41" s="80"/>
      <c r="AJ41" s="80"/>
      <c r="AK41" s="80"/>
      <c r="AL41" s="88"/>
      <c r="AM41" s="88"/>
      <c r="AN41" s="88"/>
    </row>
  </sheetData>
  <protectedRanges>
    <protectedRange sqref="L5:L24" name="Diapazons4"/>
    <protectedRange sqref="P5:AK23" name="Diapazons2"/>
    <protectedRange sqref="B23:D23 A25 K23:K25 A16:D19 L23:L24 A6:D6 A21:D22 D7:D15 A20:B20 D20 A5:B5 D5 A7:B15 K5:L22 G5:G23" name="Diapazons1"/>
    <protectedRange sqref="J5:J24" name="Diapazons3"/>
    <protectedRange sqref="C20" name="Diapazons1_8_1_1_2"/>
    <protectedRange sqref="C5 C7:C12" name="Diapazons1_6_2_1_1_1_8_5_1_1_1_1_1"/>
    <protectedRange sqref="C13:C15" name="Diapazons1_1_1"/>
    <protectedRange sqref="A3" name="Diapazons1_2"/>
    <protectedRange sqref="Q3" name="Diapazons3_2"/>
    <protectedRange sqref="A1" name="Diapazons1_6_1_1_1_1"/>
    <protectedRange sqref="N27:N31" name="Diapazons4_1_1"/>
    <protectedRange sqref="R27:Z31" name="Diapazons2_1_1"/>
    <protectedRange sqref="I27:I31 M27:N31 A27:F31" name="Diapazons1_9_2_1_1_1_1"/>
    <protectedRange sqref="L27:L31" name="Diapazons3_1_1_1"/>
  </protectedRanges>
  <mergeCells count="21">
    <mergeCell ref="A1:AG2"/>
    <mergeCell ref="AO1:AP1"/>
    <mergeCell ref="AR1:AT1"/>
    <mergeCell ref="AV1:AW1"/>
    <mergeCell ref="A3:B3"/>
    <mergeCell ref="D3:G3"/>
    <mergeCell ref="M3:P3"/>
    <mergeCell ref="Q3:AK3"/>
    <mergeCell ref="AO3:AY3"/>
    <mergeCell ref="AH4:AI4"/>
    <mergeCell ref="AJ4:AK4"/>
    <mergeCell ref="BA3:BO3"/>
    <mergeCell ref="P4:Q4"/>
    <mergeCell ref="R4:S4"/>
    <mergeCell ref="T4:U4"/>
    <mergeCell ref="V4:W4"/>
    <mergeCell ref="X4:Y4"/>
    <mergeCell ref="Z4:AA4"/>
    <mergeCell ref="AB4:AC4"/>
    <mergeCell ref="AD4:AE4"/>
    <mergeCell ref="AF4:AG4"/>
  </mergeCells>
  <conditionalFormatting sqref="E5:E22">
    <cfRule type="expression" dxfId="339" priority="96" stopIfTrue="1">
      <formula>A5=0</formula>
    </cfRule>
  </conditionalFormatting>
  <conditionalFormatting sqref="F5:F24">
    <cfRule type="expression" dxfId="338" priority="100" stopIfTrue="1">
      <formula>A5=0</formula>
    </cfRule>
  </conditionalFormatting>
  <conditionalFormatting sqref="H5:H22">
    <cfRule type="expression" dxfId="337" priority="101" stopIfTrue="1">
      <formula>A5=0</formula>
    </cfRule>
  </conditionalFormatting>
  <conditionalFormatting sqref="P5:P22">
    <cfRule type="expression" dxfId="336" priority="102" stopIfTrue="1">
      <formula>A5=0</formula>
    </cfRule>
    <cfRule type="expression" dxfId="335" priority="103" stopIfTrue="1">
      <formula>P5=99</formula>
    </cfRule>
  </conditionalFormatting>
  <conditionalFormatting sqref="M5:M22">
    <cfRule type="expression" dxfId="334" priority="104" stopIfTrue="1">
      <formula>A5=0</formula>
    </cfRule>
  </conditionalFormatting>
  <conditionalFormatting sqref="N5:N22">
    <cfRule type="expression" dxfId="333" priority="105" stopIfTrue="1">
      <formula>A5=0</formula>
    </cfRule>
  </conditionalFormatting>
  <conditionalFormatting sqref="O5:O22">
    <cfRule type="expression" dxfId="332" priority="106" stopIfTrue="1">
      <formula>A5=0</formula>
    </cfRule>
  </conditionalFormatting>
  <conditionalFormatting sqref="Q5:Q22">
    <cfRule type="expression" dxfId="331" priority="107" stopIfTrue="1">
      <formula>A5=0</formula>
    </cfRule>
  </conditionalFormatting>
  <conditionalFormatting sqref="S5:S22">
    <cfRule type="expression" dxfId="330" priority="108" stopIfTrue="1">
      <formula>A5=0</formula>
    </cfRule>
  </conditionalFormatting>
  <conditionalFormatting sqref="U5:U22">
    <cfRule type="expression" dxfId="329" priority="109" stopIfTrue="1">
      <formula>A5=0</formula>
    </cfRule>
  </conditionalFormatting>
  <conditionalFormatting sqref="W5:W22">
    <cfRule type="expression" dxfId="328" priority="110" stopIfTrue="1">
      <formula>A5=0</formula>
    </cfRule>
  </conditionalFormatting>
  <conditionalFormatting sqref="Y5:Y22">
    <cfRule type="expression" dxfId="327" priority="111" stopIfTrue="1">
      <formula>A5=0</formula>
    </cfRule>
  </conditionalFormatting>
  <conditionalFormatting sqref="AA5:AA22">
    <cfRule type="expression" dxfId="326" priority="112" stopIfTrue="1">
      <formula>A5=0</formula>
    </cfRule>
  </conditionalFormatting>
  <conditionalFormatting sqref="B5:B22">
    <cfRule type="expression" dxfId="325" priority="113" stopIfTrue="1">
      <formula>J5=1</formula>
    </cfRule>
    <cfRule type="expression" dxfId="324" priority="114" stopIfTrue="1">
      <formula>J5=2</formula>
    </cfRule>
    <cfRule type="expression" dxfId="323" priority="115" stopIfTrue="1">
      <formula>J5=3</formula>
    </cfRule>
  </conditionalFormatting>
  <conditionalFormatting sqref="AC5:AC22">
    <cfRule type="expression" dxfId="322" priority="120" stopIfTrue="1">
      <formula>A5=0</formula>
    </cfRule>
  </conditionalFormatting>
  <conditionalFormatting sqref="AE5:AE22">
    <cfRule type="expression" dxfId="321" priority="121" stopIfTrue="1">
      <formula>A5=0</formula>
    </cfRule>
  </conditionalFormatting>
  <conditionalFormatting sqref="AG5:AG22">
    <cfRule type="expression" dxfId="320" priority="122" stopIfTrue="1">
      <formula>A5=0</formula>
    </cfRule>
  </conditionalFormatting>
  <conditionalFormatting sqref="AI5:AI22">
    <cfRule type="expression" dxfId="319" priority="123" stopIfTrue="1">
      <formula>A5=0</formula>
    </cfRule>
  </conditionalFormatting>
  <conditionalFormatting sqref="AK5:AK22">
    <cfRule type="expression" dxfId="318" priority="124" stopIfTrue="1">
      <formula>A5=0</formula>
    </cfRule>
  </conditionalFormatting>
  <conditionalFormatting sqref="I5:I22">
    <cfRule type="expression" dxfId="317" priority="125" stopIfTrue="1">
      <formula>A5=0</formula>
    </cfRule>
    <cfRule type="expression" dxfId="316" priority="126" stopIfTrue="1">
      <formula>I5&gt;150</formula>
    </cfRule>
    <cfRule type="expression" dxfId="315" priority="127" stopIfTrue="1">
      <formula>I5&lt;-150</formula>
    </cfRule>
  </conditionalFormatting>
  <conditionalFormatting sqref="R5:R22">
    <cfRule type="expression" dxfId="314" priority="128" stopIfTrue="1">
      <formula>A5=0</formula>
    </cfRule>
    <cfRule type="expression" dxfId="313" priority="129" stopIfTrue="1">
      <formula>R5=99</formula>
    </cfRule>
  </conditionalFormatting>
  <conditionalFormatting sqref="T5:T22">
    <cfRule type="expression" dxfId="312" priority="130" stopIfTrue="1">
      <formula>A5=0</formula>
    </cfRule>
    <cfRule type="expression" dxfId="311" priority="131" stopIfTrue="1">
      <formula>T5=99</formula>
    </cfRule>
  </conditionalFormatting>
  <conditionalFormatting sqref="V5:V22">
    <cfRule type="expression" dxfId="310" priority="132" stopIfTrue="1">
      <formula>A5=0</formula>
    </cfRule>
    <cfRule type="expression" dxfId="309" priority="133" stopIfTrue="1">
      <formula>V5=99</formula>
    </cfRule>
  </conditionalFormatting>
  <conditionalFormatting sqref="X5:X22">
    <cfRule type="expression" dxfId="308" priority="134" stopIfTrue="1">
      <formula>A5=0</formula>
    </cfRule>
    <cfRule type="expression" dxfId="307" priority="135" stopIfTrue="1">
      <formula>X5=99</formula>
    </cfRule>
  </conditionalFormatting>
  <conditionalFormatting sqref="Z5:Z22">
    <cfRule type="expression" dxfId="306" priority="136" stopIfTrue="1">
      <formula>A5=0</formula>
    </cfRule>
    <cfRule type="expression" dxfId="305" priority="137" stopIfTrue="1">
      <formula>Z5=99</formula>
    </cfRule>
  </conditionalFormatting>
  <conditionalFormatting sqref="AB5:AB22">
    <cfRule type="expression" dxfId="304" priority="138" stopIfTrue="1">
      <formula>A5=0</formula>
    </cfRule>
    <cfRule type="expression" dxfId="303" priority="139" stopIfTrue="1">
      <formula>AB5=99</formula>
    </cfRule>
  </conditionalFormatting>
  <conditionalFormatting sqref="AD5:AD22">
    <cfRule type="expression" dxfId="302" priority="140" stopIfTrue="1">
      <formula>A5=0</formula>
    </cfRule>
    <cfRule type="expression" dxfId="301" priority="141" stopIfTrue="1">
      <formula>AD5=99</formula>
    </cfRule>
  </conditionalFormatting>
  <conditionalFormatting sqref="AF5:AF22">
    <cfRule type="expression" dxfId="300" priority="142" stopIfTrue="1">
      <formula>A5=0</formula>
    </cfRule>
    <cfRule type="expression" dxfId="299" priority="143" stopIfTrue="1">
      <formula>AF5=99</formula>
    </cfRule>
  </conditionalFormatting>
  <conditionalFormatting sqref="AH5:AH22">
    <cfRule type="expression" dxfId="298" priority="144" stopIfTrue="1">
      <formula>A5=0</formula>
    </cfRule>
    <cfRule type="expression" dxfId="297" priority="145" stopIfTrue="1">
      <formula>AH5=99</formula>
    </cfRule>
  </conditionalFormatting>
  <conditionalFormatting sqref="AJ5:AJ22">
    <cfRule type="expression" dxfId="296" priority="146" stopIfTrue="1">
      <formula>A5=0</formula>
    </cfRule>
    <cfRule type="expression" dxfId="295" priority="147" stopIfTrue="1">
      <formula>AJ5=99</formula>
    </cfRule>
  </conditionalFormatting>
  <conditionalFormatting sqref="AO5:AO22">
    <cfRule type="expression" dxfId="294" priority="148" stopIfTrue="1">
      <formula>A5=0</formula>
    </cfRule>
  </conditionalFormatting>
  <conditionalFormatting sqref="AP5:AP22">
    <cfRule type="expression" dxfId="293" priority="149" stopIfTrue="1">
      <formula>A5=0</formula>
    </cfRule>
  </conditionalFormatting>
  <conditionalFormatting sqref="AQ5:AQ22">
    <cfRule type="expression" dxfId="292" priority="150" stopIfTrue="1">
      <formula>A5=0</formula>
    </cfRule>
  </conditionalFormatting>
  <conditionalFormatting sqref="AR5:AR22">
    <cfRule type="expression" dxfId="291" priority="151" stopIfTrue="1">
      <formula>A5=0</formula>
    </cfRule>
  </conditionalFormatting>
  <conditionalFormatting sqref="AS5:AS22">
    <cfRule type="expression" dxfId="290" priority="152" stopIfTrue="1">
      <formula>A5=0</formula>
    </cfRule>
  </conditionalFormatting>
  <conditionalFormatting sqref="AT5:AT22">
    <cfRule type="expression" dxfId="289" priority="153" stopIfTrue="1">
      <formula>A5=0</formula>
    </cfRule>
  </conditionalFormatting>
  <conditionalFormatting sqref="AU5:AU22">
    <cfRule type="expression" dxfId="288" priority="154" stopIfTrue="1">
      <formula>A5=0</formula>
    </cfRule>
  </conditionalFormatting>
  <conditionalFormatting sqref="AV5:AV22">
    <cfRule type="expression" dxfId="287" priority="155" stopIfTrue="1">
      <formula>A5=0</formula>
    </cfRule>
  </conditionalFormatting>
  <conditionalFormatting sqref="AW5:AW22">
    <cfRule type="expression" dxfId="286" priority="156" stopIfTrue="1">
      <formula>A5=0</formula>
    </cfRule>
  </conditionalFormatting>
  <conditionalFormatting sqref="AX5:AX22">
    <cfRule type="expression" dxfId="285" priority="157" stopIfTrue="1">
      <formula>A5=0</formula>
    </cfRule>
  </conditionalFormatting>
  <conditionalFormatting sqref="AY5:AY22">
    <cfRule type="expression" dxfId="284" priority="158" stopIfTrue="1">
      <formula>A5=0</formula>
    </cfRule>
  </conditionalFormatting>
  <conditionalFormatting sqref="BA5:BA22">
    <cfRule type="expression" dxfId="283" priority="159" stopIfTrue="1">
      <formula>A5=0</formula>
    </cfRule>
  </conditionalFormatting>
  <conditionalFormatting sqref="BB5:BB22">
    <cfRule type="expression" dxfId="282" priority="160" stopIfTrue="1">
      <formula>A5=0</formula>
    </cfRule>
  </conditionalFormatting>
  <conditionalFormatting sqref="BC5:BC22">
    <cfRule type="expression" dxfId="281" priority="161" stopIfTrue="1">
      <formula>A5=0</formula>
    </cfRule>
  </conditionalFormatting>
  <conditionalFormatting sqref="BD5:BD22">
    <cfRule type="expression" dxfId="280" priority="162" stopIfTrue="1">
      <formula>A5=0</formula>
    </cfRule>
  </conditionalFormatting>
  <conditionalFormatting sqref="BE5:BE22">
    <cfRule type="expression" dxfId="279" priority="163" stopIfTrue="1">
      <formula>A5=0</formula>
    </cfRule>
  </conditionalFormatting>
  <conditionalFormatting sqref="BF5:BF22">
    <cfRule type="expression" dxfId="278" priority="164" stopIfTrue="1">
      <formula>A5=0</formula>
    </cfRule>
  </conditionalFormatting>
  <conditionalFormatting sqref="BG5:BG22">
    <cfRule type="expression" dxfId="277" priority="165" stopIfTrue="1">
      <formula>A5=0</formula>
    </cfRule>
  </conditionalFormatting>
  <conditionalFormatting sqref="BH5:BH22">
    <cfRule type="expression" dxfId="276" priority="166" stopIfTrue="1">
      <formula>A5=0</formula>
    </cfRule>
  </conditionalFormatting>
  <conditionalFormatting sqref="BI5:BI22">
    <cfRule type="expression" dxfId="275" priority="167" stopIfTrue="1">
      <formula>A5=0</formula>
    </cfRule>
  </conditionalFormatting>
  <conditionalFormatting sqref="BJ5:BJ22">
    <cfRule type="expression" dxfId="274" priority="168" stopIfTrue="1">
      <formula>A5=0</formula>
    </cfRule>
  </conditionalFormatting>
  <conditionalFormatting sqref="BK5:BK22">
    <cfRule type="expression" dxfId="273" priority="169" stopIfTrue="1">
      <formula>A5=0</formula>
    </cfRule>
  </conditionalFormatting>
  <conditionalFormatting sqref="BL5:BL22">
    <cfRule type="expression" dxfId="272" priority="170" stopIfTrue="1">
      <formula>A5=0</formula>
    </cfRule>
  </conditionalFormatting>
  <conditionalFormatting sqref="BM5:BM22">
    <cfRule type="expression" dxfId="271" priority="171" stopIfTrue="1">
      <formula>A5=0</formula>
    </cfRule>
  </conditionalFormatting>
  <conditionalFormatting sqref="BN5:BN22">
    <cfRule type="expression" dxfId="270" priority="172" stopIfTrue="1">
      <formula>A5=0</formula>
    </cfRule>
  </conditionalFormatting>
  <conditionalFormatting sqref="BO5:BO22">
    <cfRule type="expression" dxfId="269" priority="173" stopIfTrue="1">
      <formula>A5=0</formula>
    </cfRule>
  </conditionalFormatting>
  <conditionalFormatting sqref="K5:K22">
    <cfRule type="expression" dxfId="268" priority="174" stopIfTrue="1">
      <formula>A5=0</formula>
    </cfRule>
  </conditionalFormatting>
  <conditionalFormatting sqref="J5:J22">
    <cfRule type="cellIs" dxfId="267" priority="116" stopIfTrue="1" operator="equal">
      <formula>1</formula>
    </cfRule>
    <cfRule type="cellIs" dxfId="266" priority="117" stopIfTrue="1" operator="equal">
      <formula>2</formula>
    </cfRule>
    <cfRule type="cellIs" dxfId="265" priority="118" stopIfTrue="1" operator="equal">
      <formula>3</formula>
    </cfRule>
  </conditionalFormatting>
  <conditionalFormatting sqref="Q3:AK3">
    <cfRule type="expression" dxfId="264" priority="94" stopIfTrue="1">
      <formula>$Q$3=0</formula>
    </cfRule>
  </conditionalFormatting>
  <conditionalFormatting sqref="H3">
    <cfRule type="cellIs" dxfId="263" priority="95" stopIfTrue="1" operator="equal">
      <formula>0</formula>
    </cfRule>
  </conditionalFormatting>
  <conditionalFormatting sqref="G27:G30">
    <cfRule type="expression" dxfId="262" priority="90" stopIfTrue="1">
      <formula>A27=0</formula>
    </cfRule>
  </conditionalFormatting>
  <conditionalFormatting sqref="H27:H30">
    <cfRule type="expression" dxfId="261" priority="89" stopIfTrue="1">
      <formula>A27=0</formula>
    </cfRule>
  </conditionalFormatting>
  <conditionalFormatting sqref="J27:J30">
    <cfRule type="expression" dxfId="260" priority="88" stopIfTrue="1">
      <formula>A27=0</formula>
    </cfRule>
  </conditionalFormatting>
  <conditionalFormatting sqref="R27:R31">
    <cfRule type="expression" dxfId="259" priority="86" stopIfTrue="1">
      <formula>A27=0</formula>
    </cfRule>
    <cfRule type="expression" dxfId="258" priority="87" stopIfTrue="1">
      <formula>R27=99</formula>
    </cfRule>
  </conditionalFormatting>
  <conditionalFormatting sqref="O27:O31 AA27:AA31">
    <cfRule type="expression" dxfId="257" priority="85" stopIfTrue="1">
      <formula>A27=0</formula>
    </cfRule>
  </conditionalFormatting>
  <conditionalFormatting sqref="P27:P31">
    <cfRule type="expression" dxfId="256" priority="84" stopIfTrue="1">
      <formula>A27=0</formula>
    </cfRule>
  </conditionalFormatting>
  <conditionalFormatting sqref="S27:S31">
    <cfRule type="expression" dxfId="255" priority="83" stopIfTrue="1">
      <formula>A27=0</formula>
    </cfRule>
  </conditionalFormatting>
  <conditionalFormatting sqref="W27:W31">
    <cfRule type="expression" dxfId="254" priority="82" stopIfTrue="1">
      <formula>A27=0</formula>
    </cfRule>
  </conditionalFormatting>
  <conditionalFormatting sqref="Y27:Y31">
    <cfRule type="expression" dxfId="253" priority="81" stopIfTrue="1">
      <formula>A27=0</formula>
    </cfRule>
  </conditionalFormatting>
  <conditionalFormatting sqref="D27:D30">
    <cfRule type="expression" dxfId="252" priority="78" stopIfTrue="1">
      <formula>L27=1</formula>
    </cfRule>
    <cfRule type="expression" dxfId="251" priority="79" stopIfTrue="1">
      <formula>L27=2</formula>
    </cfRule>
    <cfRule type="expression" dxfId="250" priority="80" stopIfTrue="1">
      <formula>L27=3</formula>
    </cfRule>
  </conditionalFormatting>
  <conditionalFormatting sqref="T27:T31">
    <cfRule type="expression" dxfId="249" priority="76" stopIfTrue="1">
      <formula>A27=0</formula>
    </cfRule>
    <cfRule type="expression" dxfId="248" priority="77" stopIfTrue="1">
      <formula>T27=99</formula>
    </cfRule>
  </conditionalFormatting>
  <conditionalFormatting sqref="V28:V31">
    <cfRule type="expression" dxfId="247" priority="74" stopIfTrue="1">
      <formula>A28=0</formula>
    </cfRule>
    <cfRule type="expression" dxfId="246" priority="75" stopIfTrue="1">
      <formula>V28=99</formula>
    </cfRule>
  </conditionalFormatting>
  <conditionalFormatting sqref="X27:X31">
    <cfRule type="expression" dxfId="245" priority="72" stopIfTrue="1">
      <formula>A27=0</formula>
    </cfRule>
    <cfRule type="expression" dxfId="244" priority="73" stopIfTrue="1">
      <formula>X27=99</formula>
    </cfRule>
  </conditionalFormatting>
  <conditionalFormatting sqref="Z28:Z31">
    <cfRule type="expression" dxfId="243" priority="70" stopIfTrue="1">
      <formula>A28=0</formula>
    </cfRule>
    <cfRule type="expression" dxfId="242" priority="71" stopIfTrue="1">
      <formula>Z28=99</formula>
    </cfRule>
  </conditionalFormatting>
  <conditionalFormatting sqref="M27:M31">
    <cfRule type="expression" dxfId="241" priority="69" stopIfTrue="1">
      <formula>A27=0</formula>
    </cfRule>
  </conditionalFormatting>
  <conditionalFormatting sqref="L27:L30">
    <cfRule type="cellIs" dxfId="240" priority="66" stopIfTrue="1" operator="equal">
      <formula>1</formula>
    </cfRule>
    <cfRule type="cellIs" dxfId="239" priority="67" stopIfTrue="1" operator="equal">
      <formula>2</formula>
    </cfRule>
    <cfRule type="cellIs" dxfId="238" priority="68" stopIfTrue="1" operator="equal">
      <formula>3</formula>
    </cfRule>
  </conditionalFormatting>
  <conditionalFormatting sqref="G27:G29">
    <cfRule type="expression" dxfId="237" priority="65" stopIfTrue="1">
      <formula>A27=0</formula>
    </cfRule>
  </conditionalFormatting>
  <conditionalFormatting sqref="H27:H30">
    <cfRule type="expression" dxfId="236" priority="64" stopIfTrue="1">
      <formula>A27=0</formula>
    </cfRule>
  </conditionalFormatting>
  <conditionalFormatting sqref="J27:J29">
    <cfRule type="expression" dxfId="235" priority="63" stopIfTrue="1">
      <formula>A27=0</formula>
    </cfRule>
  </conditionalFormatting>
  <conditionalFormatting sqref="R27:R29">
    <cfRule type="expression" dxfId="234" priority="61" stopIfTrue="1">
      <formula>A27=0</formula>
    </cfRule>
    <cfRule type="expression" dxfId="233" priority="62" stopIfTrue="1">
      <formula>R27=99</formula>
    </cfRule>
  </conditionalFormatting>
  <conditionalFormatting sqref="O27:O29">
    <cfRule type="expression" dxfId="232" priority="60" stopIfTrue="1">
      <formula>A27=0</formula>
    </cfRule>
  </conditionalFormatting>
  <conditionalFormatting sqref="P27:P29">
    <cfRule type="expression" dxfId="231" priority="59" stopIfTrue="1">
      <formula>A27=0</formula>
    </cfRule>
  </conditionalFormatting>
  <conditionalFormatting sqref="Q27:Q31">
    <cfRule type="expression" dxfId="230" priority="58" stopIfTrue="1">
      <formula>A27=0</formula>
    </cfRule>
  </conditionalFormatting>
  <conditionalFormatting sqref="S27:S29">
    <cfRule type="expression" dxfId="229" priority="57" stopIfTrue="1">
      <formula>A27=0</formula>
    </cfRule>
  </conditionalFormatting>
  <conditionalFormatting sqref="U27:U31">
    <cfRule type="expression" dxfId="228" priority="56" stopIfTrue="1">
      <formula>A27=0</formula>
    </cfRule>
  </conditionalFormatting>
  <conditionalFormatting sqref="W27:W29">
    <cfRule type="expression" dxfId="227" priority="55" stopIfTrue="1">
      <formula>A27=0</formula>
    </cfRule>
  </conditionalFormatting>
  <conditionalFormatting sqref="Y27:Y29">
    <cfRule type="expression" dxfId="226" priority="54" stopIfTrue="1">
      <formula>A27=0</formula>
    </cfRule>
  </conditionalFormatting>
  <conditionalFormatting sqref="D27:D29">
    <cfRule type="expression" dxfId="225" priority="51" stopIfTrue="1">
      <formula>L27=1</formula>
    </cfRule>
    <cfRule type="expression" dxfId="224" priority="52" stopIfTrue="1">
      <formula>L27=2</formula>
    </cfRule>
    <cfRule type="expression" dxfId="223" priority="53" stopIfTrue="1">
      <formula>L27=3</formula>
    </cfRule>
  </conditionalFormatting>
  <conditionalFormatting sqref="T27:T29">
    <cfRule type="expression" dxfId="222" priority="49" stopIfTrue="1">
      <formula>A27=0</formula>
    </cfRule>
    <cfRule type="expression" dxfId="221" priority="50" stopIfTrue="1">
      <formula>T27=99</formula>
    </cfRule>
  </conditionalFormatting>
  <conditionalFormatting sqref="V28:V29">
    <cfRule type="expression" dxfId="220" priority="47" stopIfTrue="1">
      <formula>A28=0</formula>
    </cfRule>
    <cfRule type="expression" dxfId="219" priority="48" stopIfTrue="1">
      <formula>V28=99</formula>
    </cfRule>
  </conditionalFormatting>
  <conditionalFormatting sqref="X27:X29">
    <cfRule type="expression" dxfId="218" priority="45" stopIfTrue="1">
      <formula>A27=0</formula>
    </cfRule>
    <cfRule type="expression" dxfId="217" priority="46" stopIfTrue="1">
      <formula>X27=99</formula>
    </cfRule>
  </conditionalFormatting>
  <conditionalFormatting sqref="Z28:Z29">
    <cfRule type="expression" dxfId="216" priority="43" stopIfTrue="1">
      <formula>A28=0</formula>
    </cfRule>
    <cfRule type="expression" dxfId="215" priority="44" stopIfTrue="1">
      <formula>Z28=99</formula>
    </cfRule>
  </conditionalFormatting>
  <conditionalFormatting sqref="M27:M29">
    <cfRule type="expression" dxfId="214" priority="42" stopIfTrue="1">
      <formula>A27=0</formula>
    </cfRule>
  </conditionalFormatting>
  <conditionalFormatting sqref="G27:G30">
    <cfRule type="expression" dxfId="213" priority="41" stopIfTrue="1">
      <formula>A27=0</formula>
    </cfRule>
  </conditionalFormatting>
  <conditionalFormatting sqref="H27:H30">
    <cfRule type="expression" dxfId="212" priority="40" stopIfTrue="1">
      <formula>A27=0</formula>
    </cfRule>
  </conditionalFormatting>
  <conditionalFormatting sqref="J27:J30">
    <cfRule type="expression" dxfId="211" priority="39" stopIfTrue="1">
      <formula>A27=0</formula>
    </cfRule>
  </conditionalFormatting>
  <conditionalFormatting sqref="R27:R31">
    <cfRule type="expression" dxfId="210" priority="37" stopIfTrue="1">
      <formula>A27=0</formula>
    </cfRule>
    <cfRule type="expression" dxfId="209" priority="38" stopIfTrue="1">
      <formula>R27=99</formula>
    </cfRule>
  </conditionalFormatting>
  <conditionalFormatting sqref="O27:O31">
    <cfRule type="expression" dxfId="208" priority="36" stopIfTrue="1">
      <formula>A27=0</formula>
    </cfRule>
  </conditionalFormatting>
  <conditionalFormatting sqref="P27:P31">
    <cfRule type="expression" dxfId="207" priority="35" stopIfTrue="1">
      <formula>A27=0</formula>
    </cfRule>
  </conditionalFormatting>
  <conditionalFormatting sqref="Q27:Q31">
    <cfRule type="expression" dxfId="206" priority="34" stopIfTrue="1">
      <formula>A27=0</formula>
    </cfRule>
  </conditionalFormatting>
  <conditionalFormatting sqref="S27:S31">
    <cfRule type="expression" dxfId="205" priority="33" stopIfTrue="1">
      <formula>A27=0</formula>
    </cfRule>
  </conditionalFormatting>
  <conditionalFormatting sqref="U27:U31">
    <cfRule type="expression" dxfId="204" priority="32" stopIfTrue="1">
      <formula>A27=0</formula>
    </cfRule>
  </conditionalFormatting>
  <conditionalFormatting sqref="W27:W31">
    <cfRule type="expression" dxfId="203" priority="31" stopIfTrue="1">
      <formula>A27=0</formula>
    </cfRule>
  </conditionalFormatting>
  <conditionalFormatting sqref="Y27:Y31">
    <cfRule type="expression" dxfId="202" priority="30" stopIfTrue="1">
      <formula>A27=0</formula>
    </cfRule>
  </conditionalFormatting>
  <conditionalFormatting sqref="D27:D30">
    <cfRule type="expression" dxfId="201" priority="27" stopIfTrue="1">
      <formula>L27=1</formula>
    </cfRule>
    <cfRule type="expression" dxfId="200" priority="28" stopIfTrue="1">
      <formula>L27=2</formula>
    </cfRule>
    <cfRule type="expression" dxfId="199" priority="29" stopIfTrue="1">
      <formula>L27=3</formula>
    </cfRule>
  </conditionalFormatting>
  <conditionalFormatting sqref="T27:T31">
    <cfRule type="expression" dxfId="198" priority="25" stopIfTrue="1">
      <formula>A27=0</formula>
    </cfRule>
    <cfRule type="expression" dxfId="197" priority="26" stopIfTrue="1">
      <formula>T27=99</formula>
    </cfRule>
  </conditionalFormatting>
  <conditionalFormatting sqref="V28:V31">
    <cfRule type="expression" dxfId="196" priority="23" stopIfTrue="1">
      <formula>A28=0</formula>
    </cfRule>
    <cfRule type="expression" dxfId="195" priority="24" stopIfTrue="1">
      <formula>V28=99</formula>
    </cfRule>
  </conditionalFormatting>
  <conditionalFormatting sqref="X27:X31">
    <cfRule type="expression" dxfId="194" priority="21" stopIfTrue="1">
      <formula>A27=0</formula>
    </cfRule>
    <cfRule type="expression" dxfId="193" priority="22" stopIfTrue="1">
      <formula>X27=99</formula>
    </cfRule>
  </conditionalFormatting>
  <conditionalFormatting sqref="Z28:Z31">
    <cfRule type="expression" dxfId="192" priority="19" stopIfTrue="1">
      <formula>A28=0</formula>
    </cfRule>
    <cfRule type="expression" dxfId="191" priority="20" stopIfTrue="1">
      <formula>Z28=99</formula>
    </cfRule>
  </conditionalFormatting>
  <conditionalFormatting sqref="M27:M31">
    <cfRule type="expression" dxfId="190" priority="18" stopIfTrue="1">
      <formula>A27=0</formula>
    </cfRule>
  </conditionalFormatting>
  <conditionalFormatting sqref="V28:V30 Z28:Z30">
    <cfRule type="expression" dxfId="189" priority="17" stopIfTrue="1">
      <formula>FR26=0</formula>
    </cfRule>
  </conditionalFormatting>
  <conditionalFormatting sqref="F28">
    <cfRule type="expression" dxfId="188" priority="16" stopIfTrue="1">
      <formula>A28=0</formula>
    </cfRule>
  </conditionalFormatting>
  <conditionalFormatting sqref="I28">
    <cfRule type="expression" dxfId="187" priority="15" stopIfTrue="1">
      <formula>E28=0</formula>
    </cfRule>
  </conditionalFormatting>
  <conditionalFormatting sqref="E28">
    <cfRule type="expression" dxfId="186" priority="91" stopIfTrue="1">
      <formula>FW26=0</formula>
    </cfRule>
  </conditionalFormatting>
  <conditionalFormatting sqref="AB27:AF27 AB31:AF31 AB28:AE30">
    <cfRule type="expression" dxfId="185" priority="92" stopIfTrue="1">
      <formula>Q27=0</formula>
    </cfRule>
  </conditionalFormatting>
  <conditionalFormatting sqref="AF28:AF30">
    <cfRule type="expression" dxfId="184" priority="14" stopIfTrue="1">
      <formula>U28=0</formula>
    </cfRule>
  </conditionalFormatting>
  <conditionalFormatting sqref="AP26:AR29">
    <cfRule type="expression" dxfId="183" priority="93" stopIfTrue="1">
      <formula>AB28=0</formula>
    </cfRule>
  </conditionalFormatting>
  <conditionalFormatting sqref="V27">
    <cfRule type="expression" dxfId="182" priority="12" stopIfTrue="1">
      <formula>C27=0</formula>
    </cfRule>
    <cfRule type="expression" dxfId="181" priority="13" stopIfTrue="1">
      <formula>V27=99</formula>
    </cfRule>
  </conditionalFormatting>
  <conditionalFormatting sqref="V27">
    <cfRule type="expression" dxfId="180" priority="10" stopIfTrue="1">
      <formula>C27=0</formula>
    </cfRule>
    <cfRule type="expression" dxfId="179" priority="11" stopIfTrue="1">
      <formula>V27=99</formula>
    </cfRule>
  </conditionalFormatting>
  <conditionalFormatting sqref="V27">
    <cfRule type="expression" dxfId="178" priority="8" stopIfTrue="1">
      <formula>C27=0</formula>
    </cfRule>
    <cfRule type="expression" dxfId="177" priority="9" stopIfTrue="1">
      <formula>V27=99</formula>
    </cfRule>
  </conditionalFormatting>
  <conditionalFormatting sqref="Z27">
    <cfRule type="expression" dxfId="176" priority="6" stopIfTrue="1">
      <formula>G27=0</formula>
    </cfRule>
    <cfRule type="expression" dxfId="175" priority="7" stopIfTrue="1">
      <formula>Z27=99</formula>
    </cfRule>
  </conditionalFormatting>
  <conditionalFormatting sqref="Z27">
    <cfRule type="expression" dxfId="174" priority="4" stopIfTrue="1">
      <formula>G27=0</formula>
    </cfRule>
    <cfRule type="expression" dxfId="173" priority="5" stopIfTrue="1">
      <formula>Z27=99</formula>
    </cfRule>
  </conditionalFormatting>
  <conditionalFormatting sqref="Z27">
    <cfRule type="expression" dxfId="172" priority="2" stopIfTrue="1">
      <formula>G27=0</formula>
    </cfRule>
    <cfRule type="expression" dxfId="171" priority="3" stopIfTrue="1">
      <formula>Z27=99</formula>
    </cfRule>
  </conditionalFormatting>
  <conditionalFormatting sqref="AL26:AO31">
    <cfRule type="expression" dxfId="170" priority="1" stopIfTrue="1">
      <formula>X28=0</formula>
    </cfRule>
  </conditionalFormatting>
  <pageMargins left="0.75" right="0.75" top="1" bottom="1" header="0" footer="0"/>
  <pageSetup paperSize="9" scale="70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1"/>
  </sheetPr>
  <dimension ref="A1:IV45"/>
  <sheetViews>
    <sheetView topLeftCell="A4" zoomScale="90" zoomScaleNormal="90" workbookViewId="0">
      <selection activeCell="P30" sqref="P30"/>
    </sheetView>
  </sheetViews>
  <sheetFormatPr defaultRowHeight="12.75" x14ac:dyDescent="0.2"/>
  <cols>
    <col min="1" max="1" width="3.85546875" style="79" customWidth="1"/>
    <col min="2" max="2" width="19.85546875" style="79" customWidth="1"/>
    <col min="3" max="3" width="12.85546875" style="79" customWidth="1"/>
    <col min="4" max="4" width="5.7109375" style="79" customWidth="1"/>
    <col min="5" max="7" width="5.28515625" style="79" customWidth="1"/>
    <col min="8" max="8" width="6.5703125" style="79" customWidth="1"/>
    <col min="9" max="9" width="5.28515625" style="79" customWidth="1"/>
    <col min="10" max="12" width="3.7109375" style="79" customWidth="1"/>
    <col min="13" max="15" width="5.7109375" style="79" customWidth="1"/>
    <col min="16" max="37" width="3.7109375" style="79" customWidth="1"/>
    <col min="38" max="38" width="2.7109375" style="206" customWidth="1"/>
    <col min="39" max="39" width="5.85546875" style="206" hidden="1" customWidth="1"/>
    <col min="40" max="40" width="2.7109375" style="206" customWidth="1"/>
    <col min="41" max="51" width="4.7109375" style="79" customWidth="1"/>
    <col min="52" max="52" width="2.7109375" style="79" customWidth="1"/>
    <col min="53" max="63" width="4.7109375" style="79" customWidth="1"/>
    <col min="64" max="64" width="6.7109375" style="79" customWidth="1"/>
    <col min="65" max="67" width="7.7109375" style="79" customWidth="1"/>
    <col min="68" max="256" width="9.140625" style="79"/>
    <col min="257" max="257" width="3.85546875" style="79" customWidth="1"/>
    <col min="258" max="258" width="19.85546875" style="79" customWidth="1"/>
    <col min="259" max="259" width="12.85546875" style="79" customWidth="1"/>
    <col min="260" max="260" width="5.7109375" style="79" customWidth="1"/>
    <col min="261" max="263" width="5.28515625" style="79" customWidth="1"/>
    <col min="264" max="264" width="6.5703125" style="79" customWidth="1"/>
    <col min="265" max="265" width="5.28515625" style="79" customWidth="1"/>
    <col min="266" max="268" width="3.7109375" style="79" customWidth="1"/>
    <col min="269" max="271" width="5.7109375" style="79" customWidth="1"/>
    <col min="272" max="293" width="3.7109375" style="79" customWidth="1"/>
    <col min="294" max="294" width="2.7109375" style="79" customWidth="1"/>
    <col min="295" max="295" width="0" style="79" hidden="1" customWidth="1"/>
    <col min="296" max="296" width="2.7109375" style="79" customWidth="1"/>
    <col min="297" max="307" width="4.7109375" style="79" customWidth="1"/>
    <col min="308" max="308" width="2.7109375" style="79" customWidth="1"/>
    <col min="309" max="319" width="4.7109375" style="79" customWidth="1"/>
    <col min="320" max="320" width="6.7109375" style="79" customWidth="1"/>
    <col min="321" max="323" width="7.7109375" style="79" customWidth="1"/>
    <col min="324" max="512" width="9.140625" style="79"/>
    <col min="513" max="513" width="3.85546875" style="79" customWidth="1"/>
    <col min="514" max="514" width="19.85546875" style="79" customWidth="1"/>
    <col min="515" max="515" width="12.85546875" style="79" customWidth="1"/>
    <col min="516" max="516" width="5.7109375" style="79" customWidth="1"/>
    <col min="517" max="519" width="5.28515625" style="79" customWidth="1"/>
    <col min="520" max="520" width="6.5703125" style="79" customWidth="1"/>
    <col min="521" max="521" width="5.28515625" style="79" customWidth="1"/>
    <col min="522" max="524" width="3.7109375" style="79" customWidth="1"/>
    <col min="525" max="527" width="5.7109375" style="79" customWidth="1"/>
    <col min="528" max="549" width="3.7109375" style="79" customWidth="1"/>
    <col min="550" max="550" width="2.7109375" style="79" customWidth="1"/>
    <col min="551" max="551" width="0" style="79" hidden="1" customWidth="1"/>
    <col min="552" max="552" width="2.7109375" style="79" customWidth="1"/>
    <col min="553" max="563" width="4.7109375" style="79" customWidth="1"/>
    <col min="564" max="564" width="2.7109375" style="79" customWidth="1"/>
    <col min="565" max="575" width="4.7109375" style="79" customWidth="1"/>
    <col min="576" max="576" width="6.7109375" style="79" customWidth="1"/>
    <col min="577" max="579" width="7.7109375" style="79" customWidth="1"/>
    <col min="580" max="768" width="9.140625" style="79"/>
    <col min="769" max="769" width="3.85546875" style="79" customWidth="1"/>
    <col min="770" max="770" width="19.85546875" style="79" customWidth="1"/>
    <col min="771" max="771" width="12.85546875" style="79" customWidth="1"/>
    <col min="772" max="772" width="5.7109375" style="79" customWidth="1"/>
    <col min="773" max="775" width="5.28515625" style="79" customWidth="1"/>
    <col min="776" max="776" width="6.5703125" style="79" customWidth="1"/>
    <col min="777" max="777" width="5.28515625" style="79" customWidth="1"/>
    <col min="778" max="780" width="3.7109375" style="79" customWidth="1"/>
    <col min="781" max="783" width="5.7109375" style="79" customWidth="1"/>
    <col min="784" max="805" width="3.7109375" style="79" customWidth="1"/>
    <col min="806" max="806" width="2.7109375" style="79" customWidth="1"/>
    <col min="807" max="807" width="0" style="79" hidden="1" customWidth="1"/>
    <col min="808" max="808" width="2.7109375" style="79" customWidth="1"/>
    <col min="809" max="819" width="4.7109375" style="79" customWidth="1"/>
    <col min="820" max="820" width="2.7109375" style="79" customWidth="1"/>
    <col min="821" max="831" width="4.7109375" style="79" customWidth="1"/>
    <col min="832" max="832" width="6.7109375" style="79" customWidth="1"/>
    <col min="833" max="835" width="7.7109375" style="79" customWidth="1"/>
    <col min="836" max="1024" width="9.140625" style="79"/>
    <col min="1025" max="1025" width="3.85546875" style="79" customWidth="1"/>
    <col min="1026" max="1026" width="19.85546875" style="79" customWidth="1"/>
    <col min="1027" max="1027" width="12.85546875" style="79" customWidth="1"/>
    <col min="1028" max="1028" width="5.7109375" style="79" customWidth="1"/>
    <col min="1029" max="1031" width="5.28515625" style="79" customWidth="1"/>
    <col min="1032" max="1032" width="6.5703125" style="79" customWidth="1"/>
    <col min="1033" max="1033" width="5.28515625" style="79" customWidth="1"/>
    <col min="1034" max="1036" width="3.7109375" style="79" customWidth="1"/>
    <col min="1037" max="1039" width="5.7109375" style="79" customWidth="1"/>
    <col min="1040" max="1061" width="3.7109375" style="79" customWidth="1"/>
    <col min="1062" max="1062" width="2.7109375" style="79" customWidth="1"/>
    <col min="1063" max="1063" width="0" style="79" hidden="1" customWidth="1"/>
    <col min="1064" max="1064" width="2.7109375" style="79" customWidth="1"/>
    <col min="1065" max="1075" width="4.7109375" style="79" customWidth="1"/>
    <col min="1076" max="1076" width="2.7109375" style="79" customWidth="1"/>
    <col min="1077" max="1087" width="4.7109375" style="79" customWidth="1"/>
    <col min="1088" max="1088" width="6.7109375" style="79" customWidth="1"/>
    <col min="1089" max="1091" width="7.7109375" style="79" customWidth="1"/>
    <col min="1092" max="1280" width="9.140625" style="79"/>
    <col min="1281" max="1281" width="3.85546875" style="79" customWidth="1"/>
    <col min="1282" max="1282" width="19.85546875" style="79" customWidth="1"/>
    <col min="1283" max="1283" width="12.85546875" style="79" customWidth="1"/>
    <col min="1284" max="1284" width="5.7109375" style="79" customWidth="1"/>
    <col min="1285" max="1287" width="5.28515625" style="79" customWidth="1"/>
    <col min="1288" max="1288" width="6.5703125" style="79" customWidth="1"/>
    <col min="1289" max="1289" width="5.28515625" style="79" customWidth="1"/>
    <col min="1290" max="1292" width="3.7109375" style="79" customWidth="1"/>
    <col min="1293" max="1295" width="5.7109375" style="79" customWidth="1"/>
    <col min="1296" max="1317" width="3.7109375" style="79" customWidth="1"/>
    <col min="1318" max="1318" width="2.7109375" style="79" customWidth="1"/>
    <col min="1319" max="1319" width="0" style="79" hidden="1" customWidth="1"/>
    <col min="1320" max="1320" width="2.7109375" style="79" customWidth="1"/>
    <col min="1321" max="1331" width="4.7109375" style="79" customWidth="1"/>
    <col min="1332" max="1332" width="2.7109375" style="79" customWidth="1"/>
    <col min="1333" max="1343" width="4.7109375" style="79" customWidth="1"/>
    <col min="1344" max="1344" width="6.7109375" style="79" customWidth="1"/>
    <col min="1345" max="1347" width="7.7109375" style="79" customWidth="1"/>
    <col min="1348" max="1536" width="9.140625" style="79"/>
    <col min="1537" max="1537" width="3.85546875" style="79" customWidth="1"/>
    <col min="1538" max="1538" width="19.85546875" style="79" customWidth="1"/>
    <col min="1539" max="1539" width="12.85546875" style="79" customWidth="1"/>
    <col min="1540" max="1540" width="5.7109375" style="79" customWidth="1"/>
    <col min="1541" max="1543" width="5.28515625" style="79" customWidth="1"/>
    <col min="1544" max="1544" width="6.5703125" style="79" customWidth="1"/>
    <col min="1545" max="1545" width="5.28515625" style="79" customWidth="1"/>
    <col min="1546" max="1548" width="3.7109375" style="79" customWidth="1"/>
    <col min="1549" max="1551" width="5.7109375" style="79" customWidth="1"/>
    <col min="1552" max="1573" width="3.7109375" style="79" customWidth="1"/>
    <col min="1574" max="1574" width="2.7109375" style="79" customWidth="1"/>
    <col min="1575" max="1575" width="0" style="79" hidden="1" customWidth="1"/>
    <col min="1576" max="1576" width="2.7109375" style="79" customWidth="1"/>
    <col min="1577" max="1587" width="4.7109375" style="79" customWidth="1"/>
    <col min="1588" max="1588" width="2.7109375" style="79" customWidth="1"/>
    <col min="1589" max="1599" width="4.7109375" style="79" customWidth="1"/>
    <col min="1600" max="1600" width="6.7109375" style="79" customWidth="1"/>
    <col min="1601" max="1603" width="7.7109375" style="79" customWidth="1"/>
    <col min="1604" max="1792" width="9.140625" style="79"/>
    <col min="1793" max="1793" width="3.85546875" style="79" customWidth="1"/>
    <col min="1794" max="1794" width="19.85546875" style="79" customWidth="1"/>
    <col min="1795" max="1795" width="12.85546875" style="79" customWidth="1"/>
    <col min="1796" max="1796" width="5.7109375" style="79" customWidth="1"/>
    <col min="1797" max="1799" width="5.28515625" style="79" customWidth="1"/>
    <col min="1800" max="1800" width="6.5703125" style="79" customWidth="1"/>
    <col min="1801" max="1801" width="5.28515625" style="79" customWidth="1"/>
    <col min="1802" max="1804" width="3.7109375" style="79" customWidth="1"/>
    <col min="1805" max="1807" width="5.7109375" style="79" customWidth="1"/>
    <col min="1808" max="1829" width="3.7109375" style="79" customWidth="1"/>
    <col min="1830" max="1830" width="2.7109375" style="79" customWidth="1"/>
    <col min="1831" max="1831" width="0" style="79" hidden="1" customWidth="1"/>
    <col min="1832" max="1832" width="2.7109375" style="79" customWidth="1"/>
    <col min="1833" max="1843" width="4.7109375" style="79" customWidth="1"/>
    <col min="1844" max="1844" width="2.7109375" style="79" customWidth="1"/>
    <col min="1845" max="1855" width="4.7109375" style="79" customWidth="1"/>
    <col min="1856" max="1856" width="6.7109375" style="79" customWidth="1"/>
    <col min="1857" max="1859" width="7.7109375" style="79" customWidth="1"/>
    <col min="1860" max="2048" width="9.140625" style="79"/>
    <col min="2049" max="2049" width="3.85546875" style="79" customWidth="1"/>
    <col min="2050" max="2050" width="19.85546875" style="79" customWidth="1"/>
    <col min="2051" max="2051" width="12.85546875" style="79" customWidth="1"/>
    <col min="2052" max="2052" width="5.7109375" style="79" customWidth="1"/>
    <col min="2053" max="2055" width="5.28515625" style="79" customWidth="1"/>
    <col min="2056" max="2056" width="6.5703125" style="79" customWidth="1"/>
    <col min="2057" max="2057" width="5.28515625" style="79" customWidth="1"/>
    <col min="2058" max="2060" width="3.7109375" style="79" customWidth="1"/>
    <col min="2061" max="2063" width="5.7109375" style="79" customWidth="1"/>
    <col min="2064" max="2085" width="3.7109375" style="79" customWidth="1"/>
    <col min="2086" max="2086" width="2.7109375" style="79" customWidth="1"/>
    <col min="2087" max="2087" width="0" style="79" hidden="1" customWidth="1"/>
    <col min="2088" max="2088" width="2.7109375" style="79" customWidth="1"/>
    <col min="2089" max="2099" width="4.7109375" style="79" customWidth="1"/>
    <col min="2100" max="2100" width="2.7109375" style="79" customWidth="1"/>
    <col min="2101" max="2111" width="4.7109375" style="79" customWidth="1"/>
    <col min="2112" max="2112" width="6.7109375" style="79" customWidth="1"/>
    <col min="2113" max="2115" width="7.7109375" style="79" customWidth="1"/>
    <col min="2116" max="2304" width="9.140625" style="79"/>
    <col min="2305" max="2305" width="3.85546875" style="79" customWidth="1"/>
    <col min="2306" max="2306" width="19.85546875" style="79" customWidth="1"/>
    <col min="2307" max="2307" width="12.85546875" style="79" customWidth="1"/>
    <col min="2308" max="2308" width="5.7109375" style="79" customWidth="1"/>
    <col min="2309" max="2311" width="5.28515625" style="79" customWidth="1"/>
    <col min="2312" max="2312" width="6.5703125" style="79" customWidth="1"/>
    <col min="2313" max="2313" width="5.28515625" style="79" customWidth="1"/>
    <col min="2314" max="2316" width="3.7109375" style="79" customWidth="1"/>
    <col min="2317" max="2319" width="5.7109375" style="79" customWidth="1"/>
    <col min="2320" max="2341" width="3.7109375" style="79" customWidth="1"/>
    <col min="2342" max="2342" width="2.7109375" style="79" customWidth="1"/>
    <col min="2343" max="2343" width="0" style="79" hidden="1" customWidth="1"/>
    <col min="2344" max="2344" width="2.7109375" style="79" customWidth="1"/>
    <col min="2345" max="2355" width="4.7109375" style="79" customWidth="1"/>
    <col min="2356" max="2356" width="2.7109375" style="79" customWidth="1"/>
    <col min="2357" max="2367" width="4.7109375" style="79" customWidth="1"/>
    <col min="2368" max="2368" width="6.7109375" style="79" customWidth="1"/>
    <col min="2369" max="2371" width="7.7109375" style="79" customWidth="1"/>
    <col min="2372" max="2560" width="9.140625" style="79"/>
    <col min="2561" max="2561" width="3.85546875" style="79" customWidth="1"/>
    <col min="2562" max="2562" width="19.85546875" style="79" customWidth="1"/>
    <col min="2563" max="2563" width="12.85546875" style="79" customWidth="1"/>
    <col min="2564" max="2564" width="5.7109375" style="79" customWidth="1"/>
    <col min="2565" max="2567" width="5.28515625" style="79" customWidth="1"/>
    <col min="2568" max="2568" width="6.5703125" style="79" customWidth="1"/>
    <col min="2569" max="2569" width="5.28515625" style="79" customWidth="1"/>
    <col min="2570" max="2572" width="3.7109375" style="79" customWidth="1"/>
    <col min="2573" max="2575" width="5.7109375" style="79" customWidth="1"/>
    <col min="2576" max="2597" width="3.7109375" style="79" customWidth="1"/>
    <col min="2598" max="2598" width="2.7109375" style="79" customWidth="1"/>
    <col min="2599" max="2599" width="0" style="79" hidden="1" customWidth="1"/>
    <col min="2600" max="2600" width="2.7109375" style="79" customWidth="1"/>
    <col min="2601" max="2611" width="4.7109375" style="79" customWidth="1"/>
    <col min="2612" max="2612" width="2.7109375" style="79" customWidth="1"/>
    <col min="2613" max="2623" width="4.7109375" style="79" customWidth="1"/>
    <col min="2624" max="2624" width="6.7109375" style="79" customWidth="1"/>
    <col min="2625" max="2627" width="7.7109375" style="79" customWidth="1"/>
    <col min="2628" max="2816" width="9.140625" style="79"/>
    <col min="2817" max="2817" width="3.85546875" style="79" customWidth="1"/>
    <col min="2818" max="2818" width="19.85546875" style="79" customWidth="1"/>
    <col min="2819" max="2819" width="12.85546875" style="79" customWidth="1"/>
    <col min="2820" max="2820" width="5.7109375" style="79" customWidth="1"/>
    <col min="2821" max="2823" width="5.28515625" style="79" customWidth="1"/>
    <col min="2824" max="2824" width="6.5703125" style="79" customWidth="1"/>
    <col min="2825" max="2825" width="5.28515625" style="79" customWidth="1"/>
    <col min="2826" max="2828" width="3.7109375" style="79" customWidth="1"/>
    <col min="2829" max="2831" width="5.7109375" style="79" customWidth="1"/>
    <col min="2832" max="2853" width="3.7109375" style="79" customWidth="1"/>
    <col min="2854" max="2854" width="2.7109375" style="79" customWidth="1"/>
    <col min="2855" max="2855" width="0" style="79" hidden="1" customWidth="1"/>
    <col min="2856" max="2856" width="2.7109375" style="79" customWidth="1"/>
    <col min="2857" max="2867" width="4.7109375" style="79" customWidth="1"/>
    <col min="2868" max="2868" width="2.7109375" style="79" customWidth="1"/>
    <col min="2869" max="2879" width="4.7109375" style="79" customWidth="1"/>
    <col min="2880" max="2880" width="6.7109375" style="79" customWidth="1"/>
    <col min="2881" max="2883" width="7.7109375" style="79" customWidth="1"/>
    <col min="2884" max="3072" width="9.140625" style="79"/>
    <col min="3073" max="3073" width="3.85546875" style="79" customWidth="1"/>
    <col min="3074" max="3074" width="19.85546875" style="79" customWidth="1"/>
    <col min="3075" max="3075" width="12.85546875" style="79" customWidth="1"/>
    <col min="3076" max="3076" width="5.7109375" style="79" customWidth="1"/>
    <col min="3077" max="3079" width="5.28515625" style="79" customWidth="1"/>
    <col min="3080" max="3080" width="6.5703125" style="79" customWidth="1"/>
    <col min="3081" max="3081" width="5.28515625" style="79" customWidth="1"/>
    <col min="3082" max="3084" width="3.7109375" style="79" customWidth="1"/>
    <col min="3085" max="3087" width="5.7109375" style="79" customWidth="1"/>
    <col min="3088" max="3109" width="3.7109375" style="79" customWidth="1"/>
    <col min="3110" max="3110" width="2.7109375" style="79" customWidth="1"/>
    <col min="3111" max="3111" width="0" style="79" hidden="1" customWidth="1"/>
    <col min="3112" max="3112" width="2.7109375" style="79" customWidth="1"/>
    <col min="3113" max="3123" width="4.7109375" style="79" customWidth="1"/>
    <col min="3124" max="3124" width="2.7109375" style="79" customWidth="1"/>
    <col min="3125" max="3135" width="4.7109375" style="79" customWidth="1"/>
    <col min="3136" max="3136" width="6.7109375" style="79" customWidth="1"/>
    <col min="3137" max="3139" width="7.7109375" style="79" customWidth="1"/>
    <col min="3140" max="3328" width="9.140625" style="79"/>
    <col min="3329" max="3329" width="3.85546875" style="79" customWidth="1"/>
    <col min="3330" max="3330" width="19.85546875" style="79" customWidth="1"/>
    <col min="3331" max="3331" width="12.85546875" style="79" customWidth="1"/>
    <col min="3332" max="3332" width="5.7109375" style="79" customWidth="1"/>
    <col min="3333" max="3335" width="5.28515625" style="79" customWidth="1"/>
    <col min="3336" max="3336" width="6.5703125" style="79" customWidth="1"/>
    <col min="3337" max="3337" width="5.28515625" style="79" customWidth="1"/>
    <col min="3338" max="3340" width="3.7109375" style="79" customWidth="1"/>
    <col min="3341" max="3343" width="5.7109375" style="79" customWidth="1"/>
    <col min="3344" max="3365" width="3.7109375" style="79" customWidth="1"/>
    <col min="3366" max="3366" width="2.7109375" style="79" customWidth="1"/>
    <col min="3367" max="3367" width="0" style="79" hidden="1" customWidth="1"/>
    <col min="3368" max="3368" width="2.7109375" style="79" customWidth="1"/>
    <col min="3369" max="3379" width="4.7109375" style="79" customWidth="1"/>
    <col min="3380" max="3380" width="2.7109375" style="79" customWidth="1"/>
    <col min="3381" max="3391" width="4.7109375" style="79" customWidth="1"/>
    <col min="3392" max="3392" width="6.7109375" style="79" customWidth="1"/>
    <col min="3393" max="3395" width="7.7109375" style="79" customWidth="1"/>
    <col min="3396" max="3584" width="9.140625" style="79"/>
    <col min="3585" max="3585" width="3.85546875" style="79" customWidth="1"/>
    <col min="3586" max="3586" width="19.85546875" style="79" customWidth="1"/>
    <col min="3587" max="3587" width="12.85546875" style="79" customWidth="1"/>
    <col min="3588" max="3588" width="5.7109375" style="79" customWidth="1"/>
    <col min="3589" max="3591" width="5.28515625" style="79" customWidth="1"/>
    <col min="3592" max="3592" width="6.5703125" style="79" customWidth="1"/>
    <col min="3593" max="3593" width="5.28515625" style="79" customWidth="1"/>
    <col min="3594" max="3596" width="3.7109375" style="79" customWidth="1"/>
    <col min="3597" max="3599" width="5.7109375" style="79" customWidth="1"/>
    <col min="3600" max="3621" width="3.7109375" style="79" customWidth="1"/>
    <col min="3622" max="3622" width="2.7109375" style="79" customWidth="1"/>
    <col min="3623" max="3623" width="0" style="79" hidden="1" customWidth="1"/>
    <col min="3624" max="3624" width="2.7109375" style="79" customWidth="1"/>
    <col min="3625" max="3635" width="4.7109375" style="79" customWidth="1"/>
    <col min="3636" max="3636" width="2.7109375" style="79" customWidth="1"/>
    <col min="3637" max="3647" width="4.7109375" style="79" customWidth="1"/>
    <col min="3648" max="3648" width="6.7109375" style="79" customWidth="1"/>
    <col min="3649" max="3651" width="7.7109375" style="79" customWidth="1"/>
    <col min="3652" max="3840" width="9.140625" style="79"/>
    <col min="3841" max="3841" width="3.85546875" style="79" customWidth="1"/>
    <col min="3842" max="3842" width="19.85546875" style="79" customWidth="1"/>
    <col min="3843" max="3843" width="12.85546875" style="79" customWidth="1"/>
    <col min="3844" max="3844" width="5.7109375" style="79" customWidth="1"/>
    <col min="3845" max="3847" width="5.28515625" style="79" customWidth="1"/>
    <col min="3848" max="3848" width="6.5703125" style="79" customWidth="1"/>
    <col min="3849" max="3849" width="5.28515625" style="79" customWidth="1"/>
    <col min="3850" max="3852" width="3.7109375" style="79" customWidth="1"/>
    <col min="3853" max="3855" width="5.7109375" style="79" customWidth="1"/>
    <col min="3856" max="3877" width="3.7109375" style="79" customWidth="1"/>
    <col min="3878" max="3878" width="2.7109375" style="79" customWidth="1"/>
    <col min="3879" max="3879" width="0" style="79" hidden="1" customWidth="1"/>
    <col min="3880" max="3880" width="2.7109375" style="79" customWidth="1"/>
    <col min="3881" max="3891" width="4.7109375" style="79" customWidth="1"/>
    <col min="3892" max="3892" width="2.7109375" style="79" customWidth="1"/>
    <col min="3893" max="3903" width="4.7109375" style="79" customWidth="1"/>
    <col min="3904" max="3904" width="6.7109375" style="79" customWidth="1"/>
    <col min="3905" max="3907" width="7.7109375" style="79" customWidth="1"/>
    <col min="3908" max="4096" width="9.140625" style="79"/>
    <col min="4097" max="4097" width="3.85546875" style="79" customWidth="1"/>
    <col min="4098" max="4098" width="19.85546875" style="79" customWidth="1"/>
    <col min="4099" max="4099" width="12.85546875" style="79" customWidth="1"/>
    <col min="4100" max="4100" width="5.7109375" style="79" customWidth="1"/>
    <col min="4101" max="4103" width="5.28515625" style="79" customWidth="1"/>
    <col min="4104" max="4104" width="6.5703125" style="79" customWidth="1"/>
    <col min="4105" max="4105" width="5.28515625" style="79" customWidth="1"/>
    <col min="4106" max="4108" width="3.7109375" style="79" customWidth="1"/>
    <col min="4109" max="4111" width="5.7109375" style="79" customWidth="1"/>
    <col min="4112" max="4133" width="3.7109375" style="79" customWidth="1"/>
    <col min="4134" max="4134" width="2.7109375" style="79" customWidth="1"/>
    <col min="4135" max="4135" width="0" style="79" hidden="1" customWidth="1"/>
    <col min="4136" max="4136" width="2.7109375" style="79" customWidth="1"/>
    <col min="4137" max="4147" width="4.7109375" style="79" customWidth="1"/>
    <col min="4148" max="4148" width="2.7109375" style="79" customWidth="1"/>
    <col min="4149" max="4159" width="4.7109375" style="79" customWidth="1"/>
    <col min="4160" max="4160" width="6.7109375" style="79" customWidth="1"/>
    <col min="4161" max="4163" width="7.7109375" style="79" customWidth="1"/>
    <col min="4164" max="4352" width="9.140625" style="79"/>
    <col min="4353" max="4353" width="3.85546875" style="79" customWidth="1"/>
    <col min="4354" max="4354" width="19.85546875" style="79" customWidth="1"/>
    <col min="4355" max="4355" width="12.85546875" style="79" customWidth="1"/>
    <col min="4356" max="4356" width="5.7109375" style="79" customWidth="1"/>
    <col min="4357" max="4359" width="5.28515625" style="79" customWidth="1"/>
    <col min="4360" max="4360" width="6.5703125" style="79" customWidth="1"/>
    <col min="4361" max="4361" width="5.28515625" style="79" customWidth="1"/>
    <col min="4362" max="4364" width="3.7109375" style="79" customWidth="1"/>
    <col min="4365" max="4367" width="5.7109375" style="79" customWidth="1"/>
    <col min="4368" max="4389" width="3.7109375" style="79" customWidth="1"/>
    <col min="4390" max="4390" width="2.7109375" style="79" customWidth="1"/>
    <col min="4391" max="4391" width="0" style="79" hidden="1" customWidth="1"/>
    <col min="4392" max="4392" width="2.7109375" style="79" customWidth="1"/>
    <col min="4393" max="4403" width="4.7109375" style="79" customWidth="1"/>
    <col min="4404" max="4404" width="2.7109375" style="79" customWidth="1"/>
    <col min="4405" max="4415" width="4.7109375" style="79" customWidth="1"/>
    <col min="4416" max="4416" width="6.7109375" style="79" customWidth="1"/>
    <col min="4417" max="4419" width="7.7109375" style="79" customWidth="1"/>
    <col min="4420" max="4608" width="9.140625" style="79"/>
    <col min="4609" max="4609" width="3.85546875" style="79" customWidth="1"/>
    <col min="4610" max="4610" width="19.85546875" style="79" customWidth="1"/>
    <col min="4611" max="4611" width="12.85546875" style="79" customWidth="1"/>
    <col min="4612" max="4612" width="5.7109375" style="79" customWidth="1"/>
    <col min="4613" max="4615" width="5.28515625" style="79" customWidth="1"/>
    <col min="4616" max="4616" width="6.5703125" style="79" customWidth="1"/>
    <col min="4617" max="4617" width="5.28515625" style="79" customWidth="1"/>
    <col min="4618" max="4620" width="3.7109375" style="79" customWidth="1"/>
    <col min="4621" max="4623" width="5.7109375" style="79" customWidth="1"/>
    <col min="4624" max="4645" width="3.7109375" style="79" customWidth="1"/>
    <col min="4646" max="4646" width="2.7109375" style="79" customWidth="1"/>
    <col min="4647" max="4647" width="0" style="79" hidden="1" customWidth="1"/>
    <col min="4648" max="4648" width="2.7109375" style="79" customWidth="1"/>
    <col min="4649" max="4659" width="4.7109375" style="79" customWidth="1"/>
    <col min="4660" max="4660" width="2.7109375" style="79" customWidth="1"/>
    <col min="4661" max="4671" width="4.7109375" style="79" customWidth="1"/>
    <col min="4672" max="4672" width="6.7109375" style="79" customWidth="1"/>
    <col min="4673" max="4675" width="7.7109375" style="79" customWidth="1"/>
    <col min="4676" max="4864" width="9.140625" style="79"/>
    <col min="4865" max="4865" width="3.85546875" style="79" customWidth="1"/>
    <col min="4866" max="4866" width="19.85546875" style="79" customWidth="1"/>
    <col min="4867" max="4867" width="12.85546875" style="79" customWidth="1"/>
    <col min="4868" max="4868" width="5.7109375" style="79" customWidth="1"/>
    <col min="4869" max="4871" width="5.28515625" style="79" customWidth="1"/>
    <col min="4872" max="4872" width="6.5703125" style="79" customWidth="1"/>
    <col min="4873" max="4873" width="5.28515625" style="79" customWidth="1"/>
    <col min="4874" max="4876" width="3.7109375" style="79" customWidth="1"/>
    <col min="4877" max="4879" width="5.7109375" style="79" customWidth="1"/>
    <col min="4880" max="4901" width="3.7109375" style="79" customWidth="1"/>
    <col min="4902" max="4902" width="2.7109375" style="79" customWidth="1"/>
    <col min="4903" max="4903" width="0" style="79" hidden="1" customWidth="1"/>
    <col min="4904" max="4904" width="2.7109375" style="79" customWidth="1"/>
    <col min="4905" max="4915" width="4.7109375" style="79" customWidth="1"/>
    <col min="4916" max="4916" width="2.7109375" style="79" customWidth="1"/>
    <col min="4917" max="4927" width="4.7109375" style="79" customWidth="1"/>
    <col min="4928" max="4928" width="6.7109375" style="79" customWidth="1"/>
    <col min="4929" max="4931" width="7.7109375" style="79" customWidth="1"/>
    <col min="4932" max="5120" width="9.140625" style="79"/>
    <col min="5121" max="5121" width="3.85546875" style="79" customWidth="1"/>
    <col min="5122" max="5122" width="19.85546875" style="79" customWidth="1"/>
    <col min="5123" max="5123" width="12.85546875" style="79" customWidth="1"/>
    <col min="5124" max="5124" width="5.7109375" style="79" customWidth="1"/>
    <col min="5125" max="5127" width="5.28515625" style="79" customWidth="1"/>
    <col min="5128" max="5128" width="6.5703125" style="79" customWidth="1"/>
    <col min="5129" max="5129" width="5.28515625" style="79" customWidth="1"/>
    <col min="5130" max="5132" width="3.7109375" style="79" customWidth="1"/>
    <col min="5133" max="5135" width="5.7109375" style="79" customWidth="1"/>
    <col min="5136" max="5157" width="3.7109375" style="79" customWidth="1"/>
    <col min="5158" max="5158" width="2.7109375" style="79" customWidth="1"/>
    <col min="5159" max="5159" width="0" style="79" hidden="1" customWidth="1"/>
    <col min="5160" max="5160" width="2.7109375" style="79" customWidth="1"/>
    <col min="5161" max="5171" width="4.7109375" style="79" customWidth="1"/>
    <col min="5172" max="5172" width="2.7109375" style="79" customWidth="1"/>
    <col min="5173" max="5183" width="4.7109375" style="79" customWidth="1"/>
    <col min="5184" max="5184" width="6.7109375" style="79" customWidth="1"/>
    <col min="5185" max="5187" width="7.7109375" style="79" customWidth="1"/>
    <col min="5188" max="5376" width="9.140625" style="79"/>
    <col min="5377" max="5377" width="3.85546875" style="79" customWidth="1"/>
    <col min="5378" max="5378" width="19.85546875" style="79" customWidth="1"/>
    <col min="5379" max="5379" width="12.85546875" style="79" customWidth="1"/>
    <col min="5380" max="5380" width="5.7109375" style="79" customWidth="1"/>
    <col min="5381" max="5383" width="5.28515625" style="79" customWidth="1"/>
    <col min="5384" max="5384" width="6.5703125" style="79" customWidth="1"/>
    <col min="5385" max="5385" width="5.28515625" style="79" customWidth="1"/>
    <col min="5386" max="5388" width="3.7109375" style="79" customWidth="1"/>
    <col min="5389" max="5391" width="5.7109375" style="79" customWidth="1"/>
    <col min="5392" max="5413" width="3.7109375" style="79" customWidth="1"/>
    <col min="5414" max="5414" width="2.7109375" style="79" customWidth="1"/>
    <col min="5415" max="5415" width="0" style="79" hidden="1" customWidth="1"/>
    <col min="5416" max="5416" width="2.7109375" style="79" customWidth="1"/>
    <col min="5417" max="5427" width="4.7109375" style="79" customWidth="1"/>
    <col min="5428" max="5428" width="2.7109375" style="79" customWidth="1"/>
    <col min="5429" max="5439" width="4.7109375" style="79" customWidth="1"/>
    <col min="5440" max="5440" width="6.7109375" style="79" customWidth="1"/>
    <col min="5441" max="5443" width="7.7109375" style="79" customWidth="1"/>
    <col min="5444" max="5632" width="9.140625" style="79"/>
    <col min="5633" max="5633" width="3.85546875" style="79" customWidth="1"/>
    <col min="5634" max="5634" width="19.85546875" style="79" customWidth="1"/>
    <col min="5635" max="5635" width="12.85546875" style="79" customWidth="1"/>
    <col min="5636" max="5636" width="5.7109375" style="79" customWidth="1"/>
    <col min="5637" max="5639" width="5.28515625" style="79" customWidth="1"/>
    <col min="5640" max="5640" width="6.5703125" style="79" customWidth="1"/>
    <col min="5641" max="5641" width="5.28515625" style="79" customWidth="1"/>
    <col min="5642" max="5644" width="3.7109375" style="79" customWidth="1"/>
    <col min="5645" max="5647" width="5.7109375" style="79" customWidth="1"/>
    <col min="5648" max="5669" width="3.7109375" style="79" customWidth="1"/>
    <col min="5670" max="5670" width="2.7109375" style="79" customWidth="1"/>
    <col min="5671" max="5671" width="0" style="79" hidden="1" customWidth="1"/>
    <col min="5672" max="5672" width="2.7109375" style="79" customWidth="1"/>
    <col min="5673" max="5683" width="4.7109375" style="79" customWidth="1"/>
    <col min="5684" max="5684" width="2.7109375" style="79" customWidth="1"/>
    <col min="5685" max="5695" width="4.7109375" style="79" customWidth="1"/>
    <col min="5696" max="5696" width="6.7109375" style="79" customWidth="1"/>
    <col min="5697" max="5699" width="7.7109375" style="79" customWidth="1"/>
    <col min="5700" max="5888" width="9.140625" style="79"/>
    <col min="5889" max="5889" width="3.85546875" style="79" customWidth="1"/>
    <col min="5890" max="5890" width="19.85546875" style="79" customWidth="1"/>
    <col min="5891" max="5891" width="12.85546875" style="79" customWidth="1"/>
    <col min="5892" max="5892" width="5.7109375" style="79" customWidth="1"/>
    <col min="5893" max="5895" width="5.28515625" style="79" customWidth="1"/>
    <col min="5896" max="5896" width="6.5703125" style="79" customWidth="1"/>
    <col min="5897" max="5897" width="5.28515625" style="79" customWidth="1"/>
    <col min="5898" max="5900" width="3.7109375" style="79" customWidth="1"/>
    <col min="5901" max="5903" width="5.7109375" style="79" customWidth="1"/>
    <col min="5904" max="5925" width="3.7109375" style="79" customWidth="1"/>
    <col min="5926" max="5926" width="2.7109375" style="79" customWidth="1"/>
    <col min="5927" max="5927" width="0" style="79" hidden="1" customWidth="1"/>
    <col min="5928" max="5928" width="2.7109375" style="79" customWidth="1"/>
    <col min="5929" max="5939" width="4.7109375" style="79" customWidth="1"/>
    <col min="5940" max="5940" width="2.7109375" style="79" customWidth="1"/>
    <col min="5941" max="5951" width="4.7109375" style="79" customWidth="1"/>
    <col min="5952" max="5952" width="6.7109375" style="79" customWidth="1"/>
    <col min="5953" max="5955" width="7.7109375" style="79" customWidth="1"/>
    <col min="5956" max="6144" width="9.140625" style="79"/>
    <col min="6145" max="6145" width="3.85546875" style="79" customWidth="1"/>
    <col min="6146" max="6146" width="19.85546875" style="79" customWidth="1"/>
    <col min="6147" max="6147" width="12.85546875" style="79" customWidth="1"/>
    <col min="6148" max="6148" width="5.7109375" style="79" customWidth="1"/>
    <col min="6149" max="6151" width="5.28515625" style="79" customWidth="1"/>
    <col min="6152" max="6152" width="6.5703125" style="79" customWidth="1"/>
    <col min="6153" max="6153" width="5.28515625" style="79" customWidth="1"/>
    <col min="6154" max="6156" width="3.7109375" style="79" customWidth="1"/>
    <col min="6157" max="6159" width="5.7109375" style="79" customWidth="1"/>
    <col min="6160" max="6181" width="3.7109375" style="79" customWidth="1"/>
    <col min="6182" max="6182" width="2.7109375" style="79" customWidth="1"/>
    <col min="6183" max="6183" width="0" style="79" hidden="1" customWidth="1"/>
    <col min="6184" max="6184" width="2.7109375" style="79" customWidth="1"/>
    <col min="6185" max="6195" width="4.7109375" style="79" customWidth="1"/>
    <col min="6196" max="6196" width="2.7109375" style="79" customWidth="1"/>
    <col min="6197" max="6207" width="4.7109375" style="79" customWidth="1"/>
    <col min="6208" max="6208" width="6.7109375" style="79" customWidth="1"/>
    <col min="6209" max="6211" width="7.7109375" style="79" customWidth="1"/>
    <col min="6212" max="6400" width="9.140625" style="79"/>
    <col min="6401" max="6401" width="3.85546875" style="79" customWidth="1"/>
    <col min="6402" max="6402" width="19.85546875" style="79" customWidth="1"/>
    <col min="6403" max="6403" width="12.85546875" style="79" customWidth="1"/>
    <col min="6404" max="6404" width="5.7109375" style="79" customWidth="1"/>
    <col min="6405" max="6407" width="5.28515625" style="79" customWidth="1"/>
    <col min="6408" max="6408" width="6.5703125" style="79" customWidth="1"/>
    <col min="6409" max="6409" width="5.28515625" style="79" customWidth="1"/>
    <col min="6410" max="6412" width="3.7109375" style="79" customWidth="1"/>
    <col min="6413" max="6415" width="5.7109375" style="79" customWidth="1"/>
    <col min="6416" max="6437" width="3.7109375" style="79" customWidth="1"/>
    <col min="6438" max="6438" width="2.7109375" style="79" customWidth="1"/>
    <col min="6439" max="6439" width="0" style="79" hidden="1" customWidth="1"/>
    <col min="6440" max="6440" width="2.7109375" style="79" customWidth="1"/>
    <col min="6441" max="6451" width="4.7109375" style="79" customWidth="1"/>
    <col min="6452" max="6452" width="2.7109375" style="79" customWidth="1"/>
    <col min="6453" max="6463" width="4.7109375" style="79" customWidth="1"/>
    <col min="6464" max="6464" width="6.7109375" style="79" customWidth="1"/>
    <col min="6465" max="6467" width="7.7109375" style="79" customWidth="1"/>
    <col min="6468" max="6656" width="9.140625" style="79"/>
    <col min="6657" max="6657" width="3.85546875" style="79" customWidth="1"/>
    <col min="6658" max="6658" width="19.85546875" style="79" customWidth="1"/>
    <col min="6659" max="6659" width="12.85546875" style="79" customWidth="1"/>
    <col min="6660" max="6660" width="5.7109375" style="79" customWidth="1"/>
    <col min="6661" max="6663" width="5.28515625" style="79" customWidth="1"/>
    <col min="6664" max="6664" width="6.5703125" style="79" customWidth="1"/>
    <col min="6665" max="6665" width="5.28515625" style="79" customWidth="1"/>
    <col min="6666" max="6668" width="3.7109375" style="79" customWidth="1"/>
    <col min="6669" max="6671" width="5.7109375" style="79" customWidth="1"/>
    <col min="6672" max="6693" width="3.7109375" style="79" customWidth="1"/>
    <col min="6694" max="6694" width="2.7109375" style="79" customWidth="1"/>
    <col min="6695" max="6695" width="0" style="79" hidden="1" customWidth="1"/>
    <col min="6696" max="6696" width="2.7109375" style="79" customWidth="1"/>
    <col min="6697" max="6707" width="4.7109375" style="79" customWidth="1"/>
    <col min="6708" max="6708" width="2.7109375" style="79" customWidth="1"/>
    <col min="6709" max="6719" width="4.7109375" style="79" customWidth="1"/>
    <col min="6720" max="6720" width="6.7109375" style="79" customWidth="1"/>
    <col min="6721" max="6723" width="7.7109375" style="79" customWidth="1"/>
    <col min="6724" max="6912" width="9.140625" style="79"/>
    <col min="6913" max="6913" width="3.85546875" style="79" customWidth="1"/>
    <col min="6914" max="6914" width="19.85546875" style="79" customWidth="1"/>
    <col min="6915" max="6915" width="12.85546875" style="79" customWidth="1"/>
    <col min="6916" max="6916" width="5.7109375" style="79" customWidth="1"/>
    <col min="6917" max="6919" width="5.28515625" style="79" customWidth="1"/>
    <col min="6920" max="6920" width="6.5703125" style="79" customWidth="1"/>
    <col min="6921" max="6921" width="5.28515625" style="79" customWidth="1"/>
    <col min="6922" max="6924" width="3.7109375" style="79" customWidth="1"/>
    <col min="6925" max="6927" width="5.7109375" style="79" customWidth="1"/>
    <col min="6928" max="6949" width="3.7109375" style="79" customWidth="1"/>
    <col min="6950" max="6950" width="2.7109375" style="79" customWidth="1"/>
    <col min="6951" max="6951" width="0" style="79" hidden="1" customWidth="1"/>
    <col min="6952" max="6952" width="2.7109375" style="79" customWidth="1"/>
    <col min="6953" max="6963" width="4.7109375" style="79" customWidth="1"/>
    <col min="6964" max="6964" width="2.7109375" style="79" customWidth="1"/>
    <col min="6965" max="6975" width="4.7109375" style="79" customWidth="1"/>
    <col min="6976" max="6976" width="6.7109375" style="79" customWidth="1"/>
    <col min="6977" max="6979" width="7.7109375" style="79" customWidth="1"/>
    <col min="6980" max="7168" width="9.140625" style="79"/>
    <col min="7169" max="7169" width="3.85546875" style="79" customWidth="1"/>
    <col min="7170" max="7170" width="19.85546875" style="79" customWidth="1"/>
    <col min="7171" max="7171" width="12.85546875" style="79" customWidth="1"/>
    <col min="7172" max="7172" width="5.7109375" style="79" customWidth="1"/>
    <col min="7173" max="7175" width="5.28515625" style="79" customWidth="1"/>
    <col min="7176" max="7176" width="6.5703125" style="79" customWidth="1"/>
    <col min="7177" max="7177" width="5.28515625" style="79" customWidth="1"/>
    <col min="7178" max="7180" width="3.7109375" style="79" customWidth="1"/>
    <col min="7181" max="7183" width="5.7109375" style="79" customWidth="1"/>
    <col min="7184" max="7205" width="3.7109375" style="79" customWidth="1"/>
    <col min="7206" max="7206" width="2.7109375" style="79" customWidth="1"/>
    <col min="7207" max="7207" width="0" style="79" hidden="1" customWidth="1"/>
    <col min="7208" max="7208" width="2.7109375" style="79" customWidth="1"/>
    <col min="7209" max="7219" width="4.7109375" style="79" customWidth="1"/>
    <col min="7220" max="7220" width="2.7109375" style="79" customWidth="1"/>
    <col min="7221" max="7231" width="4.7109375" style="79" customWidth="1"/>
    <col min="7232" max="7232" width="6.7109375" style="79" customWidth="1"/>
    <col min="7233" max="7235" width="7.7109375" style="79" customWidth="1"/>
    <col min="7236" max="7424" width="9.140625" style="79"/>
    <col min="7425" max="7425" width="3.85546875" style="79" customWidth="1"/>
    <col min="7426" max="7426" width="19.85546875" style="79" customWidth="1"/>
    <col min="7427" max="7427" width="12.85546875" style="79" customWidth="1"/>
    <col min="7428" max="7428" width="5.7109375" style="79" customWidth="1"/>
    <col min="7429" max="7431" width="5.28515625" style="79" customWidth="1"/>
    <col min="7432" max="7432" width="6.5703125" style="79" customWidth="1"/>
    <col min="7433" max="7433" width="5.28515625" style="79" customWidth="1"/>
    <col min="7434" max="7436" width="3.7109375" style="79" customWidth="1"/>
    <col min="7437" max="7439" width="5.7109375" style="79" customWidth="1"/>
    <col min="7440" max="7461" width="3.7109375" style="79" customWidth="1"/>
    <col min="7462" max="7462" width="2.7109375" style="79" customWidth="1"/>
    <col min="7463" max="7463" width="0" style="79" hidden="1" customWidth="1"/>
    <col min="7464" max="7464" width="2.7109375" style="79" customWidth="1"/>
    <col min="7465" max="7475" width="4.7109375" style="79" customWidth="1"/>
    <col min="7476" max="7476" width="2.7109375" style="79" customWidth="1"/>
    <col min="7477" max="7487" width="4.7109375" style="79" customWidth="1"/>
    <col min="7488" max="7488" width="6.7109375" style="79" customWidth="1"/>
    <col min="7489" max="7491" width="7.7109375" style="79" customWidth="1"/>
    <col min="7492" max="7680" width="9.140625" style="79"/>
    <col min="7681" max="7681" width="3.85546875" style="79" customWidth="1"/>
    <col min="7682" max="7682" width="19.85546875" style="79" customWidth="1"/>
    <col min="7683" max="7683" width="12.85546875" style="79" customWidth="1"/>
    <col min="7684" max="7684" width="5.7109375" style="79" customWidth="1"/>
    <col min="7685" max="7687" width="5.28515625" style="79" customWidth="1"/>
    <col min="7688" max="7688" width="6.5703125" style="79" customWidth="1"/>
    <col min="7689" max="7689" width="5.28515625" style="79" customWidth="1"/>
    <col min="7690" max="7692" width="3.7109375" style="79" customWidth="1"/>
    <col min="7693" max="7695" width="5.7109375" style="79" customWidth="1"/>
    <col min="7696" max="7717" width="3.7109375" style="79" customWidth="1"/>
    <col min="7718" max="7718" width="2.7109375" style="79" customWidth="1"/>
    <col min="7719" max="7719" width="0" style="79" hidden="1" customWidth="1"/>
    <col min="7720" max="7720" width="2.7109375" style="79" customWidth="1"/>
    <col min="7721" max="7731" width="4.7109375" style="79" customWidth="1"/>
    <col min="7732" max="7732" width="2.7109375" style="79" customWidth="1"/>
    <col min="7733" max="7743" width="4.7109375" style="79" customWidth="1"/>
    <col min="7744" max="7744" width="6.7109375" style="79" customWidth="1"/>
    <col min="7745" max="7747" width="7.7109375" style="79" customWidth="1"/>
    <col min="7748" max="7936" width="9.140625" style="79"/>
    <col min="7937" max="7937" width="3.85546875" style="79" customWidth="1"/>
    <col min="7938" max="7938" width="19.85546875" style="79" customWidth="1"/>
    <col min="7939" max="7939" width="12.85546875" style="79" customWidth="1"/>
    <col min="7940" max="7940" width="5.7109375" style="79" customWidth="1"/>
    <col min="7941" max="7943" width="5.28515625" style="79" customWidth="1"/>
    <col min="7944" max="7944" width="6.5703125" style="79" customWidth="1"/>
    <col min="7945" max="7945" width="5.28515625" style="79" customWidth="1"/>
    <col min="7946" max="7948" width="3.7109375" style="79" customWidth="1"/>
    <col min="7949" max="7951" width="5.7109375" style="79" customWidth="1"/>
    <col min="7952" max="7973" width="3.7109375" style="79" customWidth="1"/>
    <col min="7974" max="7974" width="2.7109375" style="79" customWidth="1"/>
    <col min="7975" max="7975" width="0" style="79" hidden="1" customWidth="1"/>
    <col min="7976" max="7976" width="2.7109375" style="79" customWidth="1"/>
    <col min="7977" max="7987" width="4.7109375" style="79" customWidth="1"/>
    <col min="7988" max="7988" width="2.7109375" style="79" customWidth="1"/>
    <col min="7989" max="7999" width="4.7109375" style="79" customWidth="1"/>
    <col min="8000" max="8000" width="6.7109375" style="79" customWidth="1"/>
    <col min="8001" max="8003" width="7.7109375" style="79" customWidth="1"/>
    <col min="8004" max="8192" width="9.140625" style="79"/>
    <col min="8193" max="8193" width="3.85546875" style="79" customWidth="1"/>
    <col min="8194" max="8194" width="19.85546875" style="79" customWidth="1"/>
    <col min="8195" max="8195" width="12.85546875" style="79" customWidth="1"/>
    <col min="8196" max="8196" width="5.7109375" style="79" customWidth="1"/>
    <col min="8197" max="8199" width="5.28515625" style="79" customWidth="1"/>
    <col min="8200" max="8200" width="6.5703125" style="79" customWidth="1"/>
    <col min="8201" max="8201" width="5.28515625" style="79" customWidth="1"/>
    <col min="8202" max="8204" width="3.7109375" style="79" customWidth="1"/>
    <col min="8205" max="8207" width="5.7109375" style="79" customWidth="1"/>
    <col min="8208" max="8229" width="3.7109375" style="79" customWidth="1"/>
    <col min="8230" max="8230" width="2.7109375" style="79" customWidth="1"/>
    <col min="8231" max="8231" width="0" style="79" hidden="1" customWidth="1"/>
    <col min="8232" max="8232" width="2.7109375" style="79" customWidth="1"/>
    <col min="8233" max="8243" width="4.7109375" style="79" customWidth="1"/>
    <col min="8244" max="8244" width="2.7109375" style="79" customWidth="1"/>
    <col min="8245" max="8255" width="4.7109375" style="79" customWidth="1"/>
    <col min="8256" max="8256" width="6.7109375" style="79" customWidth="1"/>
    <col min="8257" max="8259" width="7.7109375" style="79" customWidth="1"/>
    <col min="8260" max="8448" width="9.140625" style="79"/>
    <col min="8449" max="8449" width="3.85546875" style="79" customWidth="1"/>
    <col min="8450" max="8450" width="19.85546875" style="79" customWidth="1"/>
    <col min="8451" max="8451" width="12.85546875" style="79" customWidth="1"/>
    <col min="8452" max="8452" width="5.7109375" style="79" customWidth="1"/>
    <col min="8453" max="8455" width="5.28515625" style="79" customWidth="1"/>
    <col min="8456" max="8456" width="6.5703125" style="79" customWidth="1"/>
    <col min="8457" max="8457" width="5.28515625" style="79" customWidth="1"/>
    <col min="8458" max="8460" width="3.7109375" style="79" customWidth="1"/>
    <col min="8461" max="8463" width="5.7109375" style="79" customWidth="1"/>
    <col min="8464" max="8485" width="3.7109375" style="79" customWidth="1"/>
    <col min="8486" max="8486" width="2.7109375" style="79" customWidth="1"/>
    <col min="8487" max="8487" width="0" style="79" hidden="1" customWidth="1"/>
    <col min="8488" max="8488" width="2.7109375" style="79" customWidth="1"/>
    <col min="8489" max="8499" width="4.7109375" style="79" customWidth="1"/>
    <col min="8500" max="8500" width="2.7109375" style="79" customWidth="1"/>
    <col min="8501" max="8511" width="4.7109375" style="79" customWidth="1"/>
    <col min="8512" max="8512" width="6.7109375" style="79" customWidth="1"/>
    <col min="8513" max="8515" width="7.7109375" style="79" customWidth="1"/>
    <col min="8516" max="8704" width="9.140625" style="79"/>
    <col min="8705" max="8705" width="3.85546875" style="79" customWidth="1"/>
    <col min="8706" max="8706" width="19.85546875" style="79" customWidth="1"/>
    <col min="8707" max="8707" width="12.85546875" style="79" customWidth="1"/>
    <col min="8708" max="8708" width="5.7109375" style="79" customWidth="1"/>
    <col min="8709" max="8711" width="5.28515625" style="79" customWidth="1"/>
    <col min="8712" max="8712" width="6.5703125" style="79" customWidth="1"/>
    <col min="8713" max="8713" width="5.28515625" style="79" customWidth="1"/>
    <col min="8714" max="8716" width="3.7109375" style="79" customWidth="1"/>
    <col min="8717" max="8719" width="5.7109375" style="79" customWidth="1"/>
    <col min="8720" max="8741" width="3.7109375" style="79" customWidth="1"/>
    <col min="8742" max="8742" width="2.7109375" style="79" customWidth="1"/>
    <col min="8743" max="8743" width="0" style="79" hidden="1" customWidth="1"/>
    <col min="8744" max="8744" width="2.7109375" style="79" customWidth="1"/>
    <col min="8745" max="8755" width="4.7109375" style="79" customWidth="1"/>
    <col min="8756" max="8756" width="2.7109375" style="79" customWidth="1"/>
    <col min="8757" max="8767" width="4.7109375" style="79" customWidth="1"/>
    <col min="8768" max="8768" width="6.7109375" style="79" customWidth="1"/>
    <col min="8769" max="8771" width="7.7109375" style="79" customWidth="1"/>
    <col min="8772" max="8960" width="9.140625" style="79"/>
    <col min="8961" max="8961" width="3.85546875" style="79" customWidth="1"/>
    <col min="8962" max="8962" width="19.85546875" style="79" customWidth="1"/>
    <col min="8963" max="8963" width="12.85546875" style="79" customWidth="1"/>
    <col min="8964" max="8964" width="5.7109375" style="79" customWidth="1"/>
    <col min="8965" max="8967" width="5.28515625" style="79" customWidth="1"/>
    <col min="8968" max="8968" width="6.5703125" style="79" customWidth="1"/>
    <col min="8969" max="8969" width="5.28515625" style="79" customWidth="1"/>
    <col min="8970" max="8972" width="3.7109375" style="79" customWidth="1"/>
    <col min="8973" max="8975" width="5.7109375" style="79" customWidth="1"/>
    <col min="8976" max="8997" width="3.7109375" style="79" customWidth="1"/>
    <col min="8998" max="8998" width="2.7109375" style="79" customWidth="1"/>
    <col min="8999" max="8999" width="0" style="79" hidden="1" customWidth="1"/>
    <col min="9000" max="9000" width="2.7109375" style="79" customWidth="1"/>
    <col min="9001" max="9011" width="4.7109375" style="79" customWidth="1"/>
    <col min="9012" max="9012" width="2.7109375" style="79" customWidth="1"/>
    <col min="9013" max="9023" width="4.7109375" style="79" customWidth="1"/>
    <col min="9024" max="9024" width="6.7109375" style="79" customWidth="1"/>
    <col min="9025" max="9027" width="7.7109375" style="79" customWidth="1"/>
    <col min="9028" max="9216" width="9.140625" style="79"/>
    <col min="9217" max="9217" width="3.85546875" style="79" customWidth="1"/>
    <col min="9218" max="9218" width="19.85546875" style="79" customWidth="1"/>
    <col min="9219" max="9219" width="12.85546875" style="79" customWidth="1"/>
    <col min="9220" max="9220" width="5.7109375" style="79" customWidth="1"/>
    <col min="9221" max="9223" width="5.28515625" style="79" customWidth="1"/>
    <col min="9224" max="9224" width="6.5703125" style="79" customWidth="1"/>
    <col min="9225" max="9225" width="5.28515625" style="79" customWidth="1"/>
    <col min="9226" max="9228" width="3.7109375" style="79" customWidth="1"/>
    <col min="9229" max="9231" width="5.7109375" style="79" customWidth="1"/>
    <col min="9232" max="9253" width="3.7109375" style="79" customWidth="1"/>
    <col min="9254" max="9254" width="2.7109375" style="79" customWidth="1"/>
    <col min="9255" max="9255" width="0" style="79" hidden="1" customWidth="1"/>
    <col min="9256" max="9256" width="2.7109375" style="79" customWidth="1"/>
    <col min="9257" max="9267" width="4.7109375" style="79" customWidth="1"/>
    <col min="9268" max="9268" width="2.7109375" style="79" customWidth="1"/>
    <col min="9269" max="9279" width="4.7109375" style="79" customWidth="1"/>
    <col min="9280" max="9280" width="6.7109375" style="79" customWidth="1"/>
    <col min="9281" max="9283" width="7.7109375" style="79" customWidth="1"/>
    <col min="9284" max="9472" width="9.140625" style="79"/>
    <col min="9473" max="9473" width="3.85546875" style="79" customWidth="1"/>
    <col min="9474" max="9474" width="19.85546875" style="79" customWidth="1"/>
    <col min="9475" max="9475" width="12.85546875" style="79" customWidth="1"/>
    <col min="9476" max="9476" width="5.7109375" style="79" customWidth="1"/>
    <col min="9477" max="9479" width="5.28515625" style="79" customWidth="1"/>
    <col min="9480" max="9480" width="6.5703125" style="79" customWidth="1"/>
    <col min="9481" max="9481" width="5.28515625" style="79" customWidth="1"/>
    <col min="9482" max="9484" width="3.7109375" style="79" customWidth="1"/>
    <col min="9485" max="9487" width="5.7109375" style="79" customWidth="1"/>
    <col min="9488" max="9509" width="3.7109375" style="79" customWidth="1"/>
    <col min="9510" max="9510" width="2.7109375" style="79" customWidth="1"/>
    <col min="9511" max="9511" width="0" style="79" hidden="1" customWidth="1"/>
    <col min="9512" max="9512" width="2.7109375" style="79" customWidth="1"/>
    <col min="9513" max="9523" width="4.7109375" style="79" customWidth="1"/>
    <col min="9524" max="9524" width="2.7109375" style="79" customWidth="1"/>
    <col min="9525" max="9535" width="4.7109375" style="79" customWidth="1"/>
    <col min="9536" max="9536" width="6.7109375" style="79" customWidth="1"/>
    <col min="9537" max="9539" width="7.7109375" style="79" customWidth="1"/>
    <col min="9540" max="9728" width="9.140625" style="79"/>
    <col min="9729" max="9729" width="3.85546875" style="79" customWidth="1"/>
    <col min="9730" max="9730" width="19.85546875" style="79" customWidth="1"/>
    <col min="9731" max="9731" width="12.85546875" style="79" customWidth="1"/>
    <col min="9732" max="9732" width="5.7109375" style="79" customWidth="1"/>
    <col min="9733" max="9735" width="5.28515625" style="79" customWidth="1"/>
    <col min="9736" max="9736" width="6.5703125" style="79" customWidth="1"/>
    <col min="9737" max="9737" width="5.28515625" style="79" customWidth="1"/>
    <col min="9738" max="9740" width="3.7109375" style="79" customWidth="1"/>
    <col min="9741" max="9743" width="5.7109375" style="79" customWidth="1"/>
    <col min="9744" max="9765" width="3.7109375" style="79" customWidth="1"/>
    <col min="9766" max="9766" width="2.7109375" style="79" customWidth="1"/>
    <col min="9767" max="9767" width="0" style="79" hidden="1" customWidth="1"/>
    <col min="9768" max="9768" width="2.7109375" style="79" customWidth="1"/>
    <col min="9769" max="9779" width="4.7109375" style="79" customWidth="1"/>
    <col min="9780" max="9780" width="2.7109375" style="79" customWidth="1"/>
    <col min="9781" max="9791" width="4.7109375" style="79" customWidth="1"/>
    <col min="9792" max="9792" width="6.7109375" style="79" customWidth="1"/>
    <col min="9793" max="9795" width="7.7109375" style="79" customWidth="1"/>
    <col min="9796" max="9984" width="9.140625" style="79"/>
    <col min="9985" max="9985" width="3.85546875" style="79" customWidth="1"/>
    <col min="9986" max="9986" width="19.85546875" style="79" customWidth="1"/>
    <col min="9987" max="9987" width="12.85546875" style="79" customWidth="1"/>
    <col min="9988" max="9988" width="5.7109375" style="79" customWidth="1"/>
    <col min="9989" max="9991" width="5.28515625" style="79" customWidth="1"/>
    <col min="9992" max="9992" width="6.5703125" style="79" customWidth="1"/>
    <col min="9993" max="9993" width="5.28515625" style="79" customWidth="1"/>
    <col min="9994" max="9996" width="3.7109375" style="79" customWidth="1"/>
    <col min="9997" max="9999" width="5.7109375" style="79" customWidth="1"/>
    <col min="10000" max="10021" width="3.7109375" style="79" customWidth="1"/>
    <col min="10022" max="10022" width="2.7109375" style="79" customWidth="1"/>
    <col min="10023" max="10023" width="0" style="79" hidden="1" customWidth="1"/>
    <col min="10024" max="10024" width="2.7109375" style="79" customWidth="1"/>
    <col min="10025" max="10035" width="4.7109375" style="79" customWidth="1"/>
    <col min="10036" max="10036" width="2.7109375" style="79" customWidth="1"/>
    <col min="10037" max="10047" width="4.7109375" style="79" customWidth="1"/>
    <col min="10048" max="10048" width="6.7109375" style="79" customWidth="1"/>
    <col min="10049" max="10051" width="7.7109375" style="79" customWidth="1"/>
    <col min="10052" max="10240" width="9.140625" style="79"/>
    <col min="10241" max="10241" width="3.85546875" style="79" customWidth="1"/>
    <col min="10242" max="10242" width="19.85546875" style="79" customWidth="1"/>
    <col min="10243" max="10243" width="12.85546875" style="79" customWidth="1"/>
    <col min="10244" max="10244" width="5.7109375" style="79" customWidth="1"/>
    <col min="10245" max="10247" width="5.28515625" style="79" customWidth="1"/>
    <col min="10248" max="10248" width="6.5703125" style="79" customWidth="1"/>
    <col min="10249" max="10249" width="5.28515625" style="79" customWidth="1"/>
    <col min="10250" max="10252" width="3.7109375" style="79" customWidth="1"/>
    <col min="10253" max="10255" width="5.7109375" style="79" customWidth="1"/>
    <col min="10256" max="10277" width="3.7109375" style="79" customWidth="1"/>
    <col min="10278" max="10278" width="2.7109375" style="79" customWidth="1"/>
    <col min="10279" max="10279" width="0" style="79" hidden="1" customWidth="1"/>
    <col min="10280" max="10280" width="2.7109375" style="79" customWidth="1"/>
    <col min="10281" max="10291" width="4.7109375" style="79" customWidth="1"/>
    <col min="10292" max="10292" width="2.7109375" style="79" customWidth="1"/>
    <col min="10293" max="10303" width="4.7109375" style="79" customWidth="1"/>
    <col min="10304" max="10304" width="6.7109375" style="79" customWidth="1"/>
    <col min="10305" max="10307" width="7.7109375" style="79" customWidth="1"/>
    <col min="10308" max="10496" width="9.140625" style="79"/>
    <col min="10497" max="10497" width="3.85546875" style="79" customWidth="1"/>
    <col min="10498" max="10498" width="19.85546875" style="79" customWidth="1"/>
    <col min="10499" max="10499" width="12.85546875" style="79" customWidth="1"/>
    <col min="10500" max="10500" width="5.7109375" style="79" customWidth="1"/>
    <col min="10501" max="10503" width="5.28515625" style="79" customWidth="1"/>
    <col min="10504" max="10504" width="6.5703125" style="79" customWidth="1"/>
    <col min="10505" max="10505" width="5.28515625" style="79" customWidth="1"/>
    <col min="10506" max="10508" width="3.7109375" style="79" customWidth="1"/>
    <col min="10509" max="10511" width="5.7109375" style="79" customWidth="1"/>
    <col min="10512" max="10533" width="3.7109375" style="79" customWidth="1"/>
    <col min="10534" max="10534" width="2.7109375" style="79" customWidth="1"/>
    <col min="10535" max="10535" width="0" style="79" hidden="1" customWidth="1"/>
    <col min="10536" max="10536" width="2.7109375" style="79" customWidth="1"/>
    <col min="10537" max="10547" width="4.7109375" style="79" customWidth="1"/>
    <col min="10548" max="10548" width="2.7109375" style="79" customWidth="1"/>
    <col min="10549" max="10559" width="4.7109375" style="79" customWidth="1"/>
    <col min="10560" max="10560" width="6.7109375" style="79" customWidth="1"/>
    <col min="10561" max="10563" width="7.7109375" style="79" customWidth="1"/>
    <col min="10564" max="10752" width="9.140625" style="79"/>
    <col min="10753" max="10753" width="3.85546875" style="79" customWidth="1"/>
    <col min="10754" max="10754" width="19.85546875" style="79" customWidth="1"/>
    <col min="10755" max="10755" width="12.85546875" style="79" customWidth="1"/>
    <col min="10756" max="10756" width="5.7109375" style="79" customWidth="1"/>
    <col min="10757" max="10759" width="5.28515625" style="79" customWidth="1"/>
    <col min="10760" max="10760" width="6.5703125" style="79" customWidth="1"/>
    <col min="10761" max="10761" width="5.28515625" style="79" customWidth="1"/>
    <col min="10762" max="10764" width="3.7109375" style="79" customWidth="1"/>
    <col min="10765" max="10767" width="5.7109375" style="79" customWidth="1"/>
    <col min="10768" max="10789" width="3.7109375" style="79" customWidth="1"/>
    <col min="10790" max="10790" width="2.7109375" style="79" customWidth="1"/>
    <col min="10791" max="10791" width="0" style="79" hidden="1" customWidth="1"/>
    <col min="10792" max="10792" width="2.7109375" style="79" customWidth="1"/>
    <col min="10793" max="10803" width="4.7109375" style="79" customWidth="1"/>
    <col min="10804" max="10804" width="2.7109375" style="79" customWidth="1"/>
    <col min="10805" max="10815" width="4.7109375" style="79" customWidth="1"/>
    <col min="10816" max="10816" width="6.7109375" style="79" customWidth="1"/>
    <col min="10817" max="10819" width="7.7109375" style="79" customWidth="1"/>
    <col min="10820" max="11008" width="9.140625" style="79"/>
    <col min="11009" max="11009" width="3.85546875" style="79" customWidth="1"/>
    <col min="11010" max="11010" width="19.85546875" style="79" customWidth="1"/>
    <col min="11011" max="11011" width="12.85546875" style="79" customWidth="1"/>
    <col min="11012" max="11012" width="5.7109375" style="79" customWidth="1"/>
    <col min="11013" max="11015" width="5.28515625" style="79" customWidth="1"/>
    <col min="11016" max="11016" width="6.5703125" style="79" customWidth="1"/>
    <col min="11017" max="11017" width="5.28515625" style="79" customWidth="1"/>
    <col min="11018" max="11020" width="3.7109375" style="79" customWidth="1"/>
    <col min="11021" max="11023" width="5.7109375" style="79" customWidth="1"/>
    <col min="11024" max="11045" width="3.7109375" style="79" customWidth="1"/>
    <col min="11046" max="11046" width="2.7109375" style="79" customWidth="1"/>
    <col min="11047" max="11047" width="0" style="79" hidden="1" customWidth="1"/>
    <col min="11048" max="11048" width="2.7109375" style="79" customWidth="1"/>
    <col min="11049" max="11059" width="4.7109375" style="79" customWidth="1"/>
    <col min="11060" max="11060" width="2.7109375" style="79" customWidth="1"/>
    <col min="11061" max="11071" width="4.7109375" style="79" customWidth="1"/>
    <col min="11072" max="11072" width="6.7109375" style="79" customWidth="1"/>
    <col min="11073" max="11075" width="7.7109375" style="79" customWidth="1"/>
    <col min="11076" max="11264" width="9.140625" style="79"/>
    <col min="11265" max="11265" width="3.85546875" style="79" customWidth="1"/>
    <col min="11266" max="11266" width="19.85546875" style="79" customWidth="1"/>
    <col min="11267" max="11267" width="12.85546875" style="79" customWidth="1"/>
    <col min="11268" max="11268" width="5.7109375" style="79" customWidth="1"/>
    <col min="11269" max="11271" width="5.28515625" style="79" customWidth="1"/>
    <col min="11272" max="11272" width="6.5703125" style="79" customWidth="1"/>
    <col min="11273" max="11273" width="5.28515625" style="79" customWidth="1"/>
    <col min="11274" max="11276" width="3.7109375" style="79" customWidth="1"/>
    <col min="11277" max="11279" width="5.7109375" style="79" customWidth="1"/>
    <col min="11280" max="11301" width="3.7109375" style="79" customWidth="1"/>
    <col min="11302" max="11302" width="2.7109375" style="79" customWidth="1"/>
    <col min="11303" max="11303" width="0" style="79" hidden="1" customWidth="1"/>
    <col min="11304" max="11304" width="2.7109375" style="79" customWidth="1"/>
    <col min="11305" max="11315" width="4.7109375" style="79" customWidth="1"/>
    <col min="11316" max="11316" width="2.7109375" style="79" customWidth="1"/>
    <col min="11317" max="11327" width="4.7109375" style="79" customWidth="1"/>
    <col min="11328" max="11328" width="6.7109375" style="79" customWidth="1"/>
    <col min="11329" max="11331" width="7.7109375" style="79" customWidth="1"/>
    <col min="11332" max="11520" width="9.140625" style="79"/>
    <col min="11521" max="11521" width="3.85546875" style="79" customWidth="1"/>
    <col min="11522" max="11522" width="19.85546875" style="79" customWidth="1"/>
    <col min="11523" max="11523" width="12.85546875" style="79" customWidth="1"/>
    <col min="11524" max="11524" width="5.7109375" style="79" customWidth="1"/>
    <col min="11525" max="11527" width="5.28515625" style="79" customWidth="1"/>
    <col min="11528" max="11528" width="6.5703125" style="79" customWidth="1"/>
    <col min="11529" max="11529" width="5.28515625" style="79" customWidth="1"/>
    <col min="11530" max="11532" width="3.7109375" style="79" customWidth="1"/>
    <col min="11533" max="11535" width="5.7109375" style="79" customWidth="1"/>
    <col min="11536" max="11557" width="3.7109375" style="79" customWidth="1"/>
    <col min="11558" max="11558" width="2.7109375" style="79" customWidth="1"/>
    <col min="11559" max="11559" width="0" style="79" hidden="1" customWidth="1"/>
    <col min="11560" max="11560" width="2.7109375" style="79" customWidth="1"/>
    <col min="11561" max="11571" width="4.7109375" style="79" customWidth="1"/>
    <col min="11572" max="11572" width="2.7109375" style="79" customWidth="1"/>
    <col min="11573" max="11583" width="4.7109375" style="79" customWidth="1"/>
    <col min="11584" max="11584" width="6.7109375" style="79" customWidth="1"/>
    <col min="11585" max="11587" width="7.7109375" style="79" customWidth="1"/>
    <col min="11588" max="11776" width="9.140625" style="79"/>
    <col min="11777" max="11777" width="3.85546875" style="79" customWidth="1"/>
    <col min="11778" max="11778" width="19.85546875" style="79" customWidth="1"/>
    <col min="11779" max="11779" width="12.85546875" style="79" customWidth="1"/>
    <col min="11780" max="11780" width="5.7109375" style="79" customWidth="1"/>
    <col min="11781" max="11783" width="5.28515625" style="79" customWidth="1"/>
    <col min="11784" max="11784" width="6.5703125" style="79" customWidth="1"/>
    <col min="11785" max="11785" width="5.28515625" style="79" customWidth="1"/>
    <col min="11786" max="11788" width="3.7109375" style="79" customWidth="1"/>
    <col min="11789" max="11791" width="5.7109375" style="79" customWidth="1"/>
    <col min="11792" max="11813" width="3.7109375" style="79" customWidth="1"/>
    <col min="11814" max="11814" width="2.7109375" style="79" customWidth="1"/>
    <col min="11815" max="11815" width="0" style="79" hidden="1" customWidth="1"/>
    <col min="11816" max="11816" width="2.7109375" style="79" customWidth="1"/>
    <col min="11817" max="11827" width="4.7109375" style="79" customWidth="1"/>
    <col min="11828" max="11828" width="2.7109375" style="79" customWidth="1"/>
    <col min="11829" max="11839" width="4.7109375" style="79" customWidth="1"/>
    <col min="11840" max="11840" width="6.7109375" style="79" customWidth="1"/>
    <col min="11841" max="11843" width="7.7109375" style="79" customWidth="1"/>
    <col min="11844" max="12032" width="9.140625" style="79"/>
    <col min="12033" max="12033" width="3.85546875" style="79" customWidth="1"/>
    <col min="12034" max="12034" width="19.85546875" style="79" customWidth="1"/>
    <col min="12035" max="12035" width="12.85546875" style="79" customWidth="1"/>
    <col min="12036" max="12036" width="5.7109375" style="79" customWidth="1"/>
    <col min="12037" max="12039" width="5.28515625" style="79" customWidth="1"/>
    <col min="12040" max="12040" width="6.5703125" style="79" customWidth="1"/>
    <col min="12041" max="12041" width="5.28515625" style="79" customWidth="1"/>
    <col min="12042" max="12044" width="3.7109375" style="79" customWidth="1"/>
    <col min="12045" max="12047" width="5.7109375" style="79" customWidth="1"/>
    <col min="12048" max="12069" width="3.7109375" style="79" customWidth="1"/>
    <col min="12070" max="12070" width="2.7109375" style="79" customWidth="1"/>
    <col min="12071" max="12071" width="0" style="79" hidden="1" customWidth="1"/>
    <col min="12072" max="12072" width="2.7109375" style="79" customWidth="1"/>
    <col min="12073" max="12083" width="4.7109375" style="79" customWidth="1"/>
    <col min="12084" max="12084" width="2.7109375" style="79" customWidth="1"/>
    <col min="12085" max="12095" width="4.7109375" style="79" customWidth="1"/>
    <col min="12096" max="12096" width="6.7109375" style="79" customWidth="1"/>
    <col min="12097" max="12099" width="7.7109375" style="79" customWidth="1"/>
    <col min="12100" max="12288" width="9.140625" style="79"/>
    <col min="12289" max="12289" width="3.85546875" style="79" customWidth="1"/>
    <col min="12290" max="12290" width="19.85546875" style="79" customWidth="1"/>
    <col min="12291" max="12291" width="12.85546875" style="79" customWidth="1"/>
    <col min="12292" max="12292" width="5.7109375" style="79" customWidth="1"/>
    <col min="12293" max="12295" width="5.28515625" style="79" customWidth="1"/>
    <col min="12296" max="12296" width="6.5703125" style="79" customWidth="1"/>
    <col min="12297" max="12297" width="5.28515625" style="79" customWidth="1"/>
    <col min="12298" max="12300" width="3.7109375" style="79" customWidth="1"/>
    <col min="12301" max="12303" width="5.7109375" style="79" customWidth="1"/>
    <col min="12304" max="12325" width="3.7109375" style="79" customWidth="1"/>
    <col min="12326" max="12326" width="2.7109375" style="79" customWidth="1"/>
    <col min="12327" max="12327" width="0" style="79" hidden="1" customWidth="1"/>
    <col min="12328" max="12328" width="2.7109375" style="79" customWidth="1"/>
    <col min="12329" max="12339" width="4.7109375" style="79" customWidth="1"/>
    <col min="12340" max="12340" width="2.7109375" style="79" customWidth="1"/>
    <col min="12341" max="12351" width="4.7109375" style="79" customWidth="1"/>
    <col min="12352" max="12352" width="6.7109375" style="79" customWidth="1"/>
    <col min="12353" max="12355" width="7.7109375" style="79" customWidth="1"/>
    <col min="12356" max="12544" width="9.140625" style="79"/>
    <col min="12545" max="12545" width="3.85546875" style="79" customWidth="1"/>
    <col min="12546" max="12546" width="19.85546875" style="79" customWidth="1"/>
    <col min="12547" max="12547" width="12.85546875" style="79" customWidth="1"/>
    <col min="12548" max="12548" width="5.7109375" style="79" customWidth="1"/>
    <col min="12549" max="12551" width="5.28515625" style="79" customWidth="1"/>
    <col min="12552" max="12552" width="6.5703125" style="79" customWidth="1"/>
    <col min="12553" max="12553" width="5.28515625" style="79" customWidth="1"/>
    <col min="12554" max="12556" width="3.7109375" style="79" customWidth="1"/>
    <col min="12557" max="12559" width="5.7109375" style="79" customWidth="1"/>
    <col min="12560" max="12581" width="3.7109375" style="79" customWidth="1"/>
    <col min="12582" max="12582" width="2.7109375" style="79" customWidth="1"/>
    <col min="12583" max="12583" width="0" style="79" hidden="1" customWidth="1"/>
    <col min="12584" max="12584" width="2.7109375" style="79" customWidth="1"/>
    <col min="12585" max="12595" width="4.7109375" style="79" customWidth="1"/>
    <col min="12596" max="12596" width="2.7109375" style="79" customWidth="1"/>
    <col min="12597" max="12607" width="4.7109375" style="79" customWidth="1"/>
    <col min="12608" max="12608" width="6.7109375" style="79" customWidth="1"/>
    <col min="12609" max="12611" width="7.7109375" style="79" customWidth="1"/>
    <col min="12612" max="12800" width="9.140625" style="79"/>
    <col min="12801" max="12801" width="3.85546875" style="79" customWidth="1"/>
    <col min="12802" max="12802" width="19.85546875" style="79" customWidth="1"/>
    <col min="12803" max="12803" width="12.85546875" style="79" customWidth="1"/>
    <col min="12804" max="12804" width="5.7109375" style="79" customWidth="1"/>
    <col min="12805" max="12807" width="5.28515625" style="79" customWidth="1"/>
    <col min="12808" max="12808" width="6.5703125" style="79" customWidth="1"/>
    <col min="12809" max="12809" width="5.28515625" style="79" customWidth="1"/>
    <col min="12810" max="12812" width="3.7109375" style="79" customWidth="1"/>
    <col min="12813" max="12815" width="5.7109375" style="79" customWidth="1"/>
    <col min="12816" max="12837" width="3.7109375" style="79" customWidth="1"/>
    <col min="12838" max="12838" width="2.7109375" style="79" customWidth="1"/>
    <col min="12839" max="12839" width="0" style="79" hidden="1" customWidth="1"/>
    <col min="12840" max="12840" width="2.7109375" style="79" customWidth="1"/>
    <col min="12841" max="12851" width="4.7109375" style="79" customWidth="1"/>
    <col min="12852" max="12852" width="2.7109375" style="79" customWidth="1"/>
    <col min="12853" max="12863" width="4.7109375" style="79" customWidth="1"/>
    <col min="12864" max="12864" width="6.7109375" style="79" customWidth="1"/>
    <col min="12865" max="12867" width="7.7109375" style="79" customWidth="1"/>
    <col min="12868" max="13056" width="9.140625" style="79"/>
    <col min="13057" max="13057" width="3.85546875" style="79" customWidth="1"/>
    <col min="13058" max="13058" width="19.85546875" style="79" customWidth="1"/>
    <col min="13059" max="13059" width="12.85546875" style="79" customWidth="1"/>
    <col min="13060" max="13060" width="5.7109375" style="79" customWidth="1"/>
    <col min="13061" max="13063" width="5.28515625" style="79" customWidth="1"/>
    <col min="13064" max="13064" width="6.5703125" style="79" customWidth="1"/>
    <col min="13065" max="13065" width="5.28515625" style="79" customWidth="1"/>
    <col min="13066" max="13068" width="3.7109375" style="79" customWidth="1"/>
    <col min="13069" max="13071" width="5.7109375" style="79" customWidth="1"/>
    <col min="13072" max="13093" width="3.7109375" style="79" customWidth="1"/>
    <col min="13094" max="13094" width="2.7109375" style="79" customWidth="1"/>
    <col min="13095" max="13095" width="0" style="79" hidden="1" customWidth="1"/>
    <col min="13096" max="13096" width="2.7109375" style="79" customWidth="1"/>
    <col min="13097" max="13107" width="4.7109375" style="79" customWidth="1"/>
    <col min="13108" max="13108" width="2.7109375" style="79" customWidth="1"/>
    <col min="13109" max="13119" width="4.7109375" style="79" customWidth="1"/>
    <col min="13120" max="13120" width="6.7109375" style="79" customWidth="1"/>
    <col min="13121" max="13123" width="7.7109375" style="79" customWidth="1"/>
    <col min="13124" max="13312" width="9.140625" style="79"/>
    <col min="13313" max="13313" width="3.85546875" style="79" customWidth="1"/>
    <col min="13314" max="13314" width="19.85546875" style="79" customWidth="1"/>
    <col min="13315" max="13315" width="12.85546875" style="79" customWidth="1"/>
    <col min="13316" max="13316" width="5.7109375" style="79" customWidth="1"/>
    <col min="13317" max="13319" width="5.28515625" style="79" customWidth="1"/>
    <col min="13320" max="13320" width="6.5703125" style="79" customWidth="1"/>
    <col min="13321" max="13321" width="5.28515625" style="79" customWidth="1"/>
    <col min="13322" max="13324" width="3.7109375" style="79" customWidth="1"/>
    <col min="13325" max="13327" width="5.7109375" style="79" customWidth="1"/>
    <col min="13328" max="13349" width="3.7109375" style="79" customWidth="1"/>
    <col min="13350" max="13350" width="2.7109375" style="79" customWidth="1"/>
    <col min="13351" max="13351" width="0" style="79" hidden="1" customWidth="1"/>
    <col min="13352" max="13352" width="2.7109375" style="79" customWidth="1"/>
    <col min="13353" max="13363" width="4.7109375" style="79" customWidth="1"/>
    <col min="13364" max="13364" width="2.7109375" style="79" customWidth="1"/>
    <col min="13365" max="13375" width="4.7109375" style="79" customWidth="1"/>
    <col min="13376" max="13376" width="6.7109375" style="79" customWidth="1"/>
    <col min="13377" max="13379" width="7.7109375" style="79" customWidth="1"/>
    <col min="13380" max="13568" width="9.140625" style="79"/>
    <col min="13569" max="13569" width="3.85546875" style="79" customWidth="1"/>
    <col min="13570" max="13570" width="19.85546875" style="79" customWidth="1"/>
    <col min="13571" max="13571" width="12.85546875" style="79" customWidth="1"/>
    <col min="13572" max="13572" width="5.7109375" style="79" customWidth="1"/>
    <col min="13573" max="13575" width="5.28515625" style="79" customWidth="1"/>
    <col min="13576" max="13576" width="6.5703125" style="79" customWidth="1"/>
    <col min="13577" max="13577" width="5.28515625" style="79" customWidth="1"/>
    <col min="13578" max="13580" width="3.7109375" style="79" customWidth="1"/>
    <col min="13581" max="13583" width="5.7109375" style="79" customWidth="1"/>
    <col min="13584" max="13605" width="3.7109375" style="79" customWidth="1"/>
    <col min="13606" max="13606" width="2.7109375" style="79" customWidth="1"/>
    <col min="13607" max="13607" width="0" style="79" hidden="1" customWidth="1"/>
    <col min="13608" max="13608" width="2.7109375" style="79" customWidth="1"/>
    <col min="13609" max="13619" width="4.7109375" style="79" customWidth="1"/>
    <col min="13620" max="13620" width="2.7109375" style="79" customWidth="1"/>
    <col min="13621" max="13631" width="4.7109375" style="79" customWidth="1"/>
    <col min="13632" max="13632" width="6.7109375" style="79" customWidth="1"/>
    <col min="13633" max="13635" width="7.7109375" style="79" customWidth="1"/>
    <col min="13636" max="13824" width="9.140625" style="79"/>
    <col min="13825" max="13825" width="3.85546875" style="79" customWidth="1"/>
    <col min="13826" max="13826" width="19.85546875" style="79" customWidth="1"/>
    <col min="13827" max="13827" width="12.85546875" style="79" customWidth="1"/>
    <col min="13828" max="13828" width="5.7109375" style="79" customWidth="1"/>
    <col min="13829" max="13831" width="5.28515625" style="79" customWidth="1"/>
    <col min="13832" max="13832" width="6.5703125" style="79" customWidth="1"/>
    <col min="13833" max="13833" width="5.28515625" style="79" customWidth="1"/>
    <col min="13834" max="13836" width="3.7109375" style="79" customWidth="1"/>
    <col min="13837" max="13839" width="5.7109375" style="79" customWidth="1"/>
    <col min="13840" max="13861" width="3.7109375" style="79" customWidth="1"/>
    <col min="13862" max="13862" width="2.7109375" style="79" customWidth="1"/>
    <col min="13863" max="13863" width="0" style="79" hidden="1" customWidth="1"/>
    <col min="13864" max="13864" width="2.7109375" style="79" customWidth="1"/>
    <col min="13865" max="13875" width="4.7109375" style="79" customWidth="1"/>
    <col min="13876" max="13876" width="2.7109375" style="79" customWidth="1"/>
    <col min="13877" max="13887" width="4.7109375" style="79" customWidth="1"/>
    <col min="13888" max="13888" width="6.7109375" style="79" customWidth="1"/>
    <col min="13889" max="13891" width="7.7109375" style="79" customWidth="1"/>
    <col min="13892" max="14080" width="9.140625" style="79"/>
    <col min="14081" max="14081" width="3.85546875" style="79" customWidth="1"/>
    <col min="14082" max="14082" width="19.85546875" style="79" customWidth="1"/>
    <col min="14083" max="14083" width="12.85546875" style="79" customWidth="1"/>
    <col min="14084" max="14084" width="5.7109375" style="79" customWidth="1"/>
    <col min="14085" max="14087" width="5.28515625" style="79" customWidth="1"/>
    <col min="14088" max="14088" width="6.5703125" style="79" customWidth="1"/>
    <col min="14089" max="14089" width="5.28515625" style="79" customWidth="1"/>
    <col min="14090" max="14092" width="3.7109375" style="79" customWidth="1"/>
    <col min="14093" max="14095" width="5.7109375" style="79" customWidth="1"/>
    <col min="14096" max="14117" width="3.7109375" style="79" customWidth="1"/>
    <col min="14118" max="14118" width="2.7109375" style="79" customWidth="1"/>
    <col min="14119" max="14119" width="0" style="79" hidden="1" customWidth="1"/>
    <col min="14120" max="14120" width="2.7109375" style="79" customWidth="1"/>
    <col min="14121" max="14131" width="4.7109375" style="79" customWidth="1"/>
    <col min="14132" max="14132" width="2.7109375" style="79" customWidth="1"/>
    <col min="14133" max="14143" width="4.7109375" style="79" customWidth="1"/>
    <col min="14144" max="14144" width="6.7109375" style="79" customWidth="1"/>
    <col min="14145" max="14147" width="7.7109375" style="79" customWidth="1"/>
    <col min="14148" max="14336" width="9.140625" style="79"/>
    <col min="14337" max="14337" width="3.85546875" style="79" customWidth="1"/>
    <col min="14338" max="14338" width="19.85546875" style="79" customWidth="1"/>
    <col min="14339" max="14339" width="12.85546875" style="79" customWidth="1"/>
    <col min="14340" max="14340" width="5.7109375" style="79" customWidth="1"/>
    <col min="14341" max="14343" width="5.28515625" style="79" customWidth="1"/>
    <col min="14344" max="14344" width="6.5703125" style="79" customWidth="1"/>
    <col min="14345" max="14345" width="5.28515625" style="79" customWidth="1"/>
    <col min="14346" max="14348" width="3.7109375" style="79" customWidth="1"/>
    <col min="14349" max="14351" width="5.7109375" style="79" customWidth="1"/>
    <col min="14352" max="14373" width="3.7109375" style="79" customWidth="1"/>
    <col min="14374" max="14374" width="2.7109375" style="79" customWidth="1"/>
    <col min="14375" max="14375" width="0" style="79" hidden="1" customWidth="1"/>
    <col min="14376" max="14376" width="2.7109375" style="79" customWidth="1"/>
    <col min="14377" max="14387" width="4.7109375" style="79" customWidth="1"/>
    <col min="14388" max="14388" width="2.7109375" style="79" customWidth="1"/>
    <col min="14389" max="14399" width="4.7109375" style="79" customWidth="1"/>
    <col min="14400" max="14400" width="6.7109375" style="79" customWidth="1"/>
    <col min="14401" max="14403" width="7.7109375" style="79" customWidth="1"/>
    <col min="14404" max="14592" width="9.140625" style="79"/>
    <col min="14593" max="14593" width="3.85546875" style="79" customWidth="1"/>
    <col min="14594" max="14594" width="19.85546875" style="79" customWidth="1"/>
    <col min="14595" max="14595" width="12.85546875" style="79" customWidth="1"/>
    <col min="14596" max="14596" width="5.7109375" style="79" customWidth="1"/>
    <col min="14597" max="14599" width="5.28515625" style="79" customWidth="1"/>
    <col min="14600" max="14600" width="6.5703125" style="79" customWidth="1"/>
    <col min="14601" max="14601" width="5.28515625" style="79" customWidth="1"/>
    <col min="14602" max="14604" width="3.7109375" style="79" customWidth="1"/>
    <col min="14605" max="14607" width="5.7109375" style="79" customWidth="1"/>
    <col min="14608" max="14629" width="3.7109375" style="79" customWidth="1"/>
    <col min="14630" max="14630" width="2.7109375" style="79" customWidth="1"/>
    <col min="14631" max="14631" width="0" style="79" hidden="1" customWidth="1"/>
    <col min="14632" max="14632" width="2.7109375" style="79" customWidth="1"/>
    <col min="14633" max="14643" width="4.7109375" style="79" customWidth="1"/>
    <col min="14644" max="14644" width="2.7109375" style="79" customWidth="1"/>
    <col min="14645" max="14655" width="4.7109375" style="79" customWidth="1"/>
    <col min="14656" max="14656" width="6.7109375" style="79" customWidth="1"/>
    <col min="14657" max="14659" width="7.7109375" style="79" customWidth="1"/>
    <col min="14660" max="14848" width="9.140625" style="79"/>
    <col min="14849" max="14849" width="3.85546875" style="79" customWidth="1"/>
    <col min="14850" max="14850" width="19.85546875" style="79" customWidth="1"/>
    <col min="14851" max="14851" width="12.85546875" style="79" customWidth="1"/>
    <col min="14852" max="14852" width="5.7109375" style="79" customWidth="1"/>
    <col min="14853" max="14855" width="5.28515625" style="79" customWidth="1"/>
    <col min="14856" max="14856" width="6.5703125" style="79" customWidth="1"/>
    <col min="14857" max="14857" width="5.28515625" style="79" customWidth="1"/>
    <col min="14858" max="14860" width="3.7109375" style="79" customWidth="1"/>
    <col min="14861" max="14863" width="5.7109375" style="79" customWidth="1"/>
    <col min="14864" max="14885" width="3.7109375" style="79" customWidth="1"/>
    <col min="14886" max="14886" width="2.7109375" style="79" customWidth="1"/>
    <col min="14887" max="14887" width="0" style="79" hidden="1" customWidth="1"/>
    <col min="14888" max="14888" width="2.7109375" style="79" customWidth="1"/>
    <col min="14889" max="14899" width="4.7109375" style="79" customWidth="1"/>
    <col min="14900" max="14900" width="2.7109375" style="79" customWidth="1"/>
    <col min="14901" max="14911" width="4.7109375" style="79" customWidth="1"/>
    <col min="14912" max="14912" width="6.7109375" style="79" customWidth="1"/>
    <col min="14913" max="14915" width="7.7109375" style="79" customWidth="1"/>
    <col min="14916" max="15104" width="9.140625" style="79"/>
    <col min="15105" max="15105" width="3.85546875" style="79" customWidth="1"/>
    <col min="15106" max="15106" width="19.85546875" style="79" customWidth="1"/>
    <col min="15107" max="15107" width="12.85546875" style="79" customWidth="1"/>
    <col min="15108" max="15108" width="5.7109375" style="79" customWidth="1"/>
    <col min="15109" max="15111" width="5.28515625" style="79" customWidth="1"/>
    <col min="15112" max="15112" width="6.5703125" style="79" customWidth="1"/>
    <col min="15113" max="15113" width="5.28515625" style="79" customWidth="1"/>
    <col min="15114" max="15116" width="3.7109375" style="79" customWidth="1"/>
    <col min="15117" max="15119" width="5.7109375" style="79" customWidth="1"/>
    <col min="15120" max="15141" width="3.7109375" style="79" customWidth="1"/>
    <col min="15142" max="15142" width="2.7109375" style="79" customWidth="1"/>
    <col min="15143" max="15143" width="0" style="79" hidden="1" customWidth="1"/>
    <col min="15144" max="15144" width="2.7109375" style="79" customWidth="1"/>
    <col min="15145" max="15155" width="4.7109375" style="79" customWidth="1"/>
    <col min="15156" max="15156" width="2.7109375" style="79" customWidth="1"/>
    <col min="15157" max="15167" width="4.7109375" style="79" customWidth="1"/>
    <col min="15168" max="15168" width="6.7109375" style="79" customWidth="1"/>
    <col min="15169" max="15171" width="7.7109375" style="79" customWidth="1"/>
    <col min="15172" max="15360" width="9.140625" style="79"/>
    <col min="15361" max="15361" width="3.85546875" style="79" customWidth="1"/>
    <col min="15362" max="15362" width="19.85546875" style="79" customWidth="1"/>
    <col min="15363" max="15363" width="12.85546875" style="79" customWidth="1"/>
    <col min="15364" max="15364" width="5.7109375" style="79" customWidth="1"/>
    <col min="15365" max="15367" width="5.28515625" style="79" customWidth="1"/>
    <col min="15368" max="15368" width="6.5703125" style="79" customWidth="1"/>
    <col min="15369" max="15369" width="5.28515625" style="79" customWidth="1"/>
    <col min="15370" max="15372" width="3.7109375" style="79" customWidth="1"/>
    <col min="15373" max="15375" width="5.7109375" style="79" customWidth="1"/>
    <col min="15376" max="15397" width="3.7109375" style="79" customWidth="1"/>
    <col min="15398" max="15398" width="2.7109375" style="79" customWidth="1"/>
    <col min="15399" max="15399" width="0" style="79" hidden="1" customWidth="1"/>
    <col min="15400" max="15400" width="2.7109375" style="79" customWidth="1"/>
    <col min="15401" max="15411" width="4.7109375" style="79" customWidth="1"/>
    <col min="15412" max="15412" width="2.7109375" style="79" customWidth="1"/>
    <col min="15413" max="15423" width="4.7109375" style="79" customWidth="1"/>
    <col min="15424" max="15424" width="6.7109375" style="79" customWidth="1"/>
    <col min="15425" max="15427" width="7.7109375" style="79" customWidth="1"/>
    <col min="15428" max="15616" width="9.140625" style="79"/>
    <col min="15617" max="15617" width="3.85546875" style="79" customWidth="1"/>
    <col min="15618" max="15618" width="19.85546875" style="79" customWidth="1"/>
    <col min="15619" max="15619" width="12.85546875" style="79" customWidth="1"/>
    <col min="15620" max="15620" width="5.7109375" style="79" customWidth="1"/>
    <col min="15621" max="15623" width="5.28515625" style="79" customWidth="1"/>
    <col min="15624" max="15624" width="6.5703125" style="79" customWidth="1"/>
    <col min="15625" max="15625" width="5.28515625" style="79" customWidth="1"/>
    <col min="15626" max="15628" width="3.7109375" style="79" customWidth="1"/>
    <col min="15629" max="15631" width="5.7109375" style="79" customWidth="1"/>
    <col min="15632" max="15653" width="3.7109375" style="79" customWidth="1"/>
    <col min="15654" max="15654" width="2.7109375" style="79" customWidth="1"/>
    <col min="15655" max="15655" width="0" style="79" hidden="1" customWidth="1"/>
    <col min="15656" max="15656" width="2.7109375" style="79" customWidth="1"/>
    <col min="15657" max="15667" width="4.7109375" style="79" customWidth="1"/>
    <col min="15668" max="15668" width="2.7109375" style="79" customWidth="1"/>
    <col min="15669" max="15679" width="4.7109375" style="79" customWidth="1"/>
    <col min="15680" max="15680" width="6.7109375" style="79" customWidth="1"/>
    <col min="15681" max="15683" width="7.7109375" style="79" customWidth="1"/>
    <col min="15684" max="15872" width="9.140625" style="79"/>
    <col min="15873" max="15873" width="3.85546875" style="79" customWidth="1"/>
    <col min="15874" max="15874" width="19.85546875" style="79" customWidth="1"/>
    <col min="15875" max="15875" width="12.85546875" style="79" customWidth="1"/>
    <col min="15876" max="15876" width="5.7109375" style="79" customWidth="1"/>
    <col min="15877" max="15879" width="5.28515625" style="79" customWidth="1"/>
    <col min="15880" max="15880" width="6.5703125" style="79" customWidth="1"/>
    <col min="15881" max="15881" width="5.28515625" style="79" customWidth="1"/>
    <col min="15882" max="15884" width="3.7109375" style="79" customWidth="1"/>
    <col min="15885" max="15887" width="5.7109375" style="79" customWidth="1"/>
    <col min="15888" max="15909" width="3.7109375" style="79" customWidth="1"/>
    <col min="15910" max="15910" width="2.7109375" style="79" customWidth="1"/>
    <col min="15911" max="15911" width="0" style="79" hidden="1" customWidth="1"/>
    <col min="15912" max="15912" width="2.7109375" style="79" customWidth="1"/>
    <col min="15913" max="15923" width="4.7109375" style="79" customWidth="1"/>
    <col min="15924" max="15924" width="2.7109375" style="79" customWidth="1"/>
    <col min="15925" max="15935" width="4.7109375" style="79" customWidth="1"/>
    <col min="15936" max="15936" width="6.7109375" style="79" customWidth="1"/>
    <col min="15937" max="15939" width="7.7109375" style="79" customWidth="1"/>
    <col min="15940" max="16128" width="9.140625" style="79"/>
    <col min="16129" max="16129" width="3.85546875" style="79" customWidth="1"/>
    <col min="16130" max="16130" width="19.85546875" style="79" customWidth="1"/>
    <col min="16131" max="16131" width="12.85546875" style="79" customWidth="1"/>
    <col min="16132" max="16132" width="5.7109375" style="79" customWidth="1"/>
    <col min="16133" max="16135" width="5.28515625" style="79" customWidth="1"/>
    <col min="16136" max="16136" width="6.5703125" style="79" customWidth="1"/>
    <col min="16137" max="16137" width="5.28515625" style="79" customWidth="1"/>
    <col min="16138" max="16140" width="3.7109375" style="79" customWidth="1"/>
    <col min="16141" max="16143" width="5.7109375" style="79" customWidth="1"/>
    <col min="16144" max="16165" width="3.7109375" style="79" customWidth="1"/>
    <col min="16166" max="16166" width="2.7109375" style="79" customWidth="1"/>
    <col min="16167" max="16167" width="0" style="79" hidden="1" customWidth="1"/>
    <col min="16168" max="16168" width="2.7109375" style="79" customWidth="1"/>
    <col min="16169" max="16179" width="4.7109375" style="79" customWidth="1"/>
    <col min="16180" max="16180" width="2.7109375" style="79" customWidth="1"/>
    <col min="16181" max="16191" width="4.7109375" style="79" customWidth="1"/>
    <col min="16192" max="16192" width="6.7109375" style="79" customWidth="1"/>
    <col min="16193" max="16195" width="7.7109375" style="79" customWidth="1"/>
    <col min="16196" max="16384" width="9.140625" style="79"/>
  </cols>
  <sheetData>
    <row r="1" spans="1:68" ht="18.75" customHeight="1" x14ac:dyDescent="0.3">
      <c r="A1" s="620" t="s">
        <v>220</v>
      </c>
      <c r="B1" s="620"/>
      <c r="C1" s="620"/>
      <c r="D1" s="620"/>
      <c r="E1" s="620"/>
      <c r="F1" s="620"/>
      <c r="G1" s="620"/>
      <c r="H1" s="620"/>
      <c r="I1" s="620"/>
      <c r="J1" s="620"/>
      <c r="K1" s="620"/>
      <c r="L1" s="620"/>
      <c r="M1" s="620"/>
      <c r="N1" s="620"/>
      <c r="O1" s="620"/>
      <c r="P1" s="620"/>
      <c r="Q1" s="620"/>
      <c r="R1" s="620"/>
      <c r="S1" s="620"/>
      <c r="T1" s="620"/>
      <c r="U1" s="620"/>
      <c r="V1" s="620"/>
      <c r="W1" s="620"/>
      <c r="X1" s="620"/>
      <c r="Y1" s="620"/>
      <c r="Z1" s="620"/>
      <c r="AA1" s="620"/>
      <c r="AB1" s="620"/>
      <c r="AC1" s="620"/>
      <c r="AD1" s="620"/>
      <c r="AE1" s="620"/>
      <c r="AF1" s="620"/>
      <c r="AG1" s="620"/>
      <c r="AI1" s="80"/>
      <c r="AJ1" s="80"/>
      <c r="AK1" s="80"/>
      <c r="AL1" s="81"/>
      <c r="AM1" s="81"/>
      <c r="AN1" s="81"/>
      <c r="AO1" s="656" t="s">
        <v>191</v>
      </c>
      <c r="AP1" s="657"/>
      <c r="AQ1" s="82">
        <f>SUM(MAX(L5:L22)*2)</f>
        <v>18</v>
      </c>
      <c r="AR1" s="656" t="s">
        <v>192</v>
      </c>
      <c r="AS1" s="657"/>
      <c r="AT1" s="657"/>
      <c r="AU1" s="83">
        <f>SUM(AQ1/100*65)</f>
        <v>11.7</v>
      </c>
      <c r="AV1" s="658" t="s">
        <v>193</v>
      </c>
      <c r="AW1" s="659"/>
      <c r="AX1" s="84">
        <f>MAX(L5:L22)</f>
        <v>9</v>
      </c>
      <c r="AY1" s="85"/>
      <c r="AZ1" s="80"/>
      <c r="BA1" s="80"/>
      <c r="BB1" s="80"/>
      <c r="BC1" s="85"/>
      <c r="BD1" s="85"/>
      <c r="BE1" s="85"/>
      <c r="BF1" s="85"/>
      <c r="BG1" s="85"/>
      <c r="BH1" s="85"/>
      <c r="BI1" s="85"/>
      <c r="BJ1" s="85"/>
      <c r="BK1" s="85"/>
      <c r="BL1" s="85"/>
      <c r="BM1" s="85"/>
      <c r="BN1" s="85"/>
      <c r="BO1" s="85"/>
      <c r="BP1" s="86"/>
    </row>
    <row r="2" spans="1:68" ht="25.5" x14ac:dyDescent="0.35">
      <c r="A2" s="620"/>
      <c r="B2" s="620"/>
      <c r="C2" s="620"/>
      <c r="D2" s="620"/>
      <c r="E2" s="620"/>
      <c r="F2" s="620"/>
      <c r="G2" s="620"/>
      <c r="H2" s="620"/>
      <c r="I2" s="620"/>
      <c r="J2" s="620"/>
      <c r="K2" s="620"/>
      <c r="L2" s="620"/>
      <c r="M2" s="620"/>
      <c r="N2" s="620"/>
      <c r="O2" s="620"/>
      <c r="P2" s="620"/>
      <c r="Q2" s="620"/>
      <c r="R2" s="620"/>
      <c r="S2" s="620"/>
      <c r="T2" s="620"/>
      <c r="U2" s="620"/>
      <c r="V2" s="620"/>
      <c r="W2" s="620"/>
      <c r="X2" s="620"/>
      <c r="Y2" s="620"/>
      <c r="Z2" s="620"/>
      <c r="AA2" s="620"/>
      <c r="AB2" s="620"/>
      <c r="AC2" s="620"/>
      <c r="AD2" s="620"/>
      <c r="AE2" s="620"/>
      <c r="AF2" s="620"/>
      <c r="AG2" s="620"/>
      <c r="AH2" s="87"/>
      <c r="AI2" s="87"/>
      <c r="AJ2" s="87"/>
      <c r="AK2" s="87"/>
      <c r="AL2" s="88"/>
      <c r="AM2" s="88"/>
      <c r="AN2" s="88"/>
      <c r="AO2" s="85"/>
      <c r="AP2" s="85"/>
      <c r="AQ2" s="85"/>
      <c r="AR2" s="85"/>
      <c r="AS2" s="85"/>
      <c r="AT2" s="85"/>
      <c r="AU2" s="85"/>
      <c r="AV2" s="85"/>
      <c r="AW2" s="85"/>
      <c r="AX2" s="85"/>
      <c r="AY2" s="85"/>
      <c r="AZ2" s="80"/>
      <c r="BA2" s="80"/>
      <c r="BB2" s="80"/>
      <c r="BC2" s="85"/>
      <c r="BD2" s="85"/>
      <c r="BE2" s="85"/>
      <c r="BF2" s="85"/>
      <c r="BG2" s="85"/>
      <c r="BH2" s="85"/>
      <c r="BI2" s="85"/>
      <c r="BJ2" s="85"/>
      <c r="BK2" s="85"/>
      <c r="BL2" s="85"/>
      <c r="BM2" s="85"/>
      <c r="BN2" s="85"/>
      <c r="BO2" s="85"/>
      <c r="BP2" s="86"/>
    </row>
    <row r="3" spans="1:68" ht="15.75" x14ac:dyDescent="0.25">
      <c r="A3" s="624" t="s">
        <v>194</v>
      </c>
      <c r="B3" s="624"/>
      <c r="C3" s="89"/>
      <c r="D3" s="660" t="s">
        <v>195</v>
      </c>
      <c r="E3" s="660"/>
      <c r="F3" s="660"/>
      <c r="G3" s="660"/>
      <c r="H3" s="90">
        <f>IF(A25&lt;12,0)+IF(A25=12,0.82)+IF(A25=13,0.83)+IF(A25=14,0.84)+IF(A25=15,0.85)+IF(A25=16,0.86)+IF(A25=17,0.87)+IF(A25=18,0.88)+IF(A25=19,0.89)+IF(A25=20,0.9)+IF(A25=21,0.91)+IF(A25=22,0.92)+IF(A25=23,0.93)+IF(A25=24,0.94)+IF(A25=25,0.95)+IF(A25=26,0.96)+IF(A25=27,0.97)+IF(A25=28,0.98)+IF(A25=29,0.99)+IF(A25=30,1)</f>
        <v>0.88</v>
      </c>
      <c r="I3" s="89"/>
      <c r="J3" s="89"/>
      <c r="K3" s="89"/>
      <c r="L3" s="89"/>
      <c r="M3" s="660" t="s">
        <v>196</v>
      </c>
      <c r="N3" s="660"/>
      <c r="O3" s="660"/>
      <c r="P3" s="660"/>
      <c r="Q3" s="661"/>
      <c r="R3" s="661"/>
      <c r="S3" s="661"/>
      <c r="T3" s="661"/>
      <c r="U3" s="661"/>
      <c r="V3" s="661"/>
      <c r="W3" s="661"/>
      <c r="X3" s="661"/>
      <c r="Y3" s="661"/>
      <c r="Z3" s="661"/>
      <c r="AA3" s="661"/>
      <c r="AB3" s="661"/>
      <c r="AC3" s="661"/>
      <c r="AD3" s="661"/>
      <c r="AE3" s="661"/>
      <c r="AF3" s="661"/>
      <c r="AG3" s="661"/>
      <c r="AH3" s="661"/>
      <c r="AI3" s="661"/>
      <c r="AJ3" s="661"/>
      <c r="AK3" s="661"/>
      <c r="AL3" s="91"/>
      <c r="AM3" s="91"/>
      <c r="AN3" s="91"/>
      <c r="AO3" s="662" t="s">
        <v>197</v>
      </c>
      <c r="AP3" s="662"/>
      <c r="AQ3" s="662"/>
      <c r="AR3" s="662"/>
      <c r="AS3" s="662"/>
      <c r="AT3" s="662"/>
      <c r="AU3" s="662"/>
      <c r="AV3" s="662"/>
      <c r="AW3" s="662"/>
      <c r="AX3" s="662"/>
      <c r="AY3" s="662"/>
      <c r="AZ3" s="80"/>
      <c r="BA3" s="662" t="s">
        <v>198</v>
      </c>
      <c r="BB3" s="662"/>
      <c r="BC3" s="662"/>
      <c r="BD3" s="662"/>
      <c r="BE3" s="662"/>
      <c r="BF3" s="662"/>
      <c r="BG3" s="662"/>
      <c r="BH3" s="662"/>
      <c r="BI3" s="662"/>
      <c r="BJ3" s="662"/>
      <c r="BK3" s="662"/>
      <c r="BL3" s="662"/>
      <c r="BM3" s="662"/>
      <c r="BN3" s="662"/>
      <c r="BO3" s="662"/>
      <c r="BP3" s="86"/>
    </row>
    <row r="4" spans="1:68" ht="24" x14ac:dyDescent="0.2">
      <c r="A4" s="92" t="s">
        <v>199</v>
      </c>
      <c r="B4" s="93" t="s">
        <v>200</v>
      </c>
      <c r="C4" s="94" t="s">
        <v>201</v>
      </c>
      <c r="D4" s="95" t="s">
        <v>202</v>
      </c>
      <c r="E4" s="96" t="s">
        <v>203</v>
      </c>
      <c r="F4" s="97" t="s">
        <v>204</v>
      </c>
      <c r="G4" s="97" t="s">
        <v>205</v>
      </c>
      <c r="H4" s="97" t="s">
        <v>206</v>
      </c>
      <c r="I4" s="97" t="s">
        <v>207</v>
      </c>
      <c r="J4" s="97" t="s">
        <v>208</v>
      </c>
      <c r="K4" s="97" t="s">
        <v>209</v>
      </c>
      <c r="L4" s="97" t="s">
        <v>210</v>
      </c>
      <c r="M4" s="97" t="s">
        <v>211</v>
      </c>
      <c r="N4" s="97" t="s">
        <v>212</v>
      </c>
      <c r="O4" s="98" t="s">
        <v>213</v>
      </c>
      <c r="P4" s="665">
        <v>1</v>
      </c>
      <c r="Q4" s="666"/>
      <c r="R4" s="664">
        <v>2</v>
      </c>
      <c r="S4" s="667"/>
      <c r="T4" s="667">
        <v>3</v>
      </c>
      <c r="U4" s="667"/>
      <c r="V4" s="667">
        <v>4</v>
      </c>
      <c r="W4" s="667"/>
      <c r="X4" s="667">
        <v>5</v>
      </c>
      <c r="Y4" s="667"/>
      <c r="Z4" s="667">
        <v>6</v>
      </c>
      <c r="AA4" s="667"/>
      <c r="AB4" s="667">
        <v>7</v>
      </c>
      <c r="AC4" s="667"/>
      <c r="AD4" s="667">
        <v>8</v>
      </c>
      <c r="AE4" s="667"/>
      <c r="AF4" s="667">
        <v>9</v>
      </c>
      <c r="AG4" s="667"/>
      <c r="AH4" s="663">
        <v>10</v>
      </c>
      <c r="AI4" s="664"/>
      <c r="AJ4" s="663">
        <v>11</v>
      </c>
      <c r="AK4" s="664"/>
      <c r="AL4" s="99"/>
      <c r="AM4" s="99"/>
      <c r="AN4" s="99"/>
      <c r="AO4" s="100">
        <v>1</v>
      </c>
      <c r="AP4" s="100">
        <v>2</v>
      </c>
      <c r="AQ4" s="100">
        <v>3</v>
      </c>
      <c r="AR4" s="100">
        <v>4</v>
      </c>
      <c r="AS4" s="100">
        <v>5</v>
      </c>
      <c r="AT4" s="100">
        <v>6</v>
      </c>
      <c r="AU4" s="100">
        <v>7</v>
      </c>
      <c r="AV4" s="100">
        <v>8</v>
      </c>
      <c r="AW4" s="100">
        <v>9</v>
      </c>
      <c r="AX4" s="100">
        <v>10</v>
      </c>
      <c r="AY4" s="100">
        <v>11</v>
      </c>
      <c r="AZ4" s="101"/>
      <c r="BA4" s="100">
        <v>1</v>
      </c>
      <c r="BB4" s="100">
        <v>2</v>
      </c>
      <c r="BC4" s="100">
        <v>3</v>
      </c>
      <c r="BD4" s="100">
        <v>4</v>
      </c>
      <c r="BE4" s="100">
        <v>5</v>
      </c>
      <c r="BF4" s="100">
        <v>6</v>
      </c>
      <c r="BG4" s="100">
        <v>7</v>
      </c>
      <c r="BH4" s="100">
        <v>8</v>
      </c>
      <c r="BI4" s="100">
        <v>9</v>
      </c>
      <c r="BJ4" s="100">
        <v>10</v>
      </c>
      <c r="BK4" s="100">
        <v>11</v>
      </c>
      <c r="BL4" s="100" t="s">
        <v>214</v>
      </c>
      <c r="BM4" s="102" t="s">
        <v>215</v>
      </c>
      <c r="BN4" s="102" t="s">
        <v>216</v>
      </c>
      <c r="BO4" s="103" t="s">
        <v>217</v>
      </c>
      <c r="BP4" s="86"/>
    </row>
    <row r="5" spans="1:68" ht="15" x14ac:dyDescent="0.2">
      <c r="A5" s="104">
        <v>1</v>
      </c>
      <c r="B5" s="105" t="s">
        <v>22</v>
      </c>
      <c r="C5" s="207" t="s">
        <v>21</v>
      </c>
      <c r="D5" s="106"/>
      <c r="E5" s="107">
        <f>IF(G5=0,0,IF(G5+F5&lt;1000,1000,G5+F5))</f>
        <v>1000</v>
      </c>
      <c r="F5" s="108">
        <f t="shared" ref="F5:F22" si="0">IF(L5=0,0,IF(G5+(IF(I5&gt;-150,(IF(I5&gt;=150,IF(K5&gt;=$AU$1,0,SUM(IF(MAX(P5:AK5)=99,K5-2,K5)-L5*2*(15+50)%)*10),SUM(IF(MAX(P5:AK5)=99,K5-2,K5)-L5*2*(I5/10+50)%)*10)),(IF(I5&lt;-150,IF((IF(MAX(P5:AK5)=99,K5-2,K5)-L5*2*(I5/10+50)%)*10&lt;1,0,(IF(MAX(P5:AK5)=99,K5-2,K5)-L5*2*(I5/10+50)%)*10)))))&lt;1000,0,(IF(I5&gt;-150,(IF(I5&gt;150,IF(K5&gt;=$AU$1,0,SUM(IF(MAX(P5:AK5)=99,K5-2,K5)-L5*2*(15+50)%)*10),SUM(IF(MAX(P5:AK5)=99,K5-2,K5)-L5*2*(I5/10+50)%)*10)),(IF(I5&lt;-150,IF((IF(MAX(P5:AK5)=99,K5-2,K5)-L5*2*(I5/10+50)%)*10&lt;1,0,(IF(MAX(P5:AK5)=99,K5-2,K5)-L5*2*(I5/10+50)%)*10)))))))</f>
        <v>0</v>
      </c>
      <c r="G5" s="109">
        <v>1000</v>
      </c>
      <c r="H5" s="110">
        <f t="shared" ref="H5:H22" si="1">IF(J5=0,0,(IF(IF($A$25&gt;=30,(SUM(31-J5)*$H$3),(SUM(30-J5)*$H$3))&lt;0,0,IF($A$25&gt;=30,(SUM(31-J5)*$H$3),(SUM(30-J5)*$H$3)))))</f>
        <v>19.36</v>
      </c>
      <c r="I5" s="111">
        <f>IF(M5=0,0,G5-M5)</f>
        <v>0</v>
      </c>
      <c r="J5" s="112">
        <v>8</v>
      </c>
      <c r="K5" s="113">
        <v>9</v>
      </c>
      <c r="L5" s="114">
        <v>9</v>
      </c>
      <c r="M5" s="115">
        <f t="shared" ref="M5:M22" si="2">IF(L5=0,0,SUM(AO5:AY5)/L5)</f>
        <v>1000</v>
      </c>
      <c r="N5" s="111">
        <f t="shared" ref="N5:N22" si="3">BL5</f>
        <v>100</v>
      </c>
      <c r="O5" s="116">
        <f t="shared" ref="O5:O22" si="4">BO5</f>
        <v>93</v>
      </c>
      <c r="P5" s="117">
        <v>10</v>
      </c>
      <c r="Q5" s="118">
        <v>2</v>
      </c>
      <c r="R5" s="119">
        <v>18</v>
      </c>
      <c r="S5" s="118">
        <v>0</v>
      </c>
      <c r="T5" s="120">
        <v>8</v>
      </c>
      <c r="U5" s="121">
        <v>2</v>
      </c>
      <c r="V5" s="122">
        <v>14</v>
      </c>
      <c r="W5" s="121">
        <v>1</v>
      </c>
      <c r="X5" s="120">
        <v>2</v>
      </c>
      <c r="Y5" s="121">
        <v>2</v>
      </c>
      <c r="Z5" s="120">
        <v>17</v>
      </c>
      <c r="AA5" s="121">
        <v>0</v>
      </c>
      <c r="AB5" s="120">
        <v>13</v>
      </c>
      <c r="AC5" s="123">
        <v>1</v>
      </c>
      <c r="AD5" s="124">
        <v>16</v>
      </c>
      <c r="AE5" s="125">
        <v>1</v>
      </c>
      <c r="AF5" s="122">
        <v>15</v>
      </c>
      <c r="AG5" s="123">
        <v>0</v>
      </c>
      <c r="AH5" s="122">
        <v>99</v>
      </c>
      <c r="AI5" s="121">
        <v>0</v>
      </c>
      <c r="AJ5" s="120">
        <v>99</v>
      </c>
      <c r="AK5" s="121">
        <v>0</v>
      </c>
      <c r="AL5" s="126"/>
      <c r="AM5" s="127">
        <f>SUM(Q5+S5+U5+W5+Y5+AA5+AC5+AE5+AG5+AI5+AK5)</f>
        <v>9</v>
      </c>
      <c r="AN5" s="126"/>
      <c r="AO5" s="128">
        <f t="shared" ref="AO5:AO22" si="5">IF(B5=0,0,IF(B5="BRIVS",0,(LOOKUP(P5,$A$5:$A$23,$G$5:$G$23))))</f>
        <v>1000</v>
      </c>
      <c r="AP5" s="129">
        <f t="shared" ref="AP5:AP22" si="6">IF(B5=0,0,IF(B5="BRIVS",0,(LOOKUP(R5,$A$5:$A$23,$G$5:$G$23))))</f>
        <v>1000</v>
      </c>
      <c r="AQ5" s="130">
        <f t="shared" ref="AQ5:AQ22" si="7">IF(B5=0,0,IF(B5="BRIVS",0,(LOOKUP(T5,$A$5:$A$23,$G$5:$G$23))))</f>
        <v>1000</v>
      </c>
      <c r="AR5" s="129">
        <f t="shared" ref="AR5:AR22" si="8">IF(B5=0,0,IF(B5="BRIVS",0,(LOOKUP(V5,$A$5:$A$23,$G$5:$G$23))))</f>
        <v>1000</v>
      </c>
      <c r="AS5" s="130">
        <f t="shared" ref="AS5:AS22" si="9">IF(B5=0,0,IF(B5="BRIVS",0,(LOOKUP(X5,$A$5:$A$23,$G$5:$G$23))))</f>
        <v>1000</v>
      </c>
      <c r="AT5" s="130">
        <f t="shared" ref="AT5:AT22" si="10">IF(B5=0,0,IF(B5="BRIVS",0,(LOOKUP(Z5,$A$5:$A$23,$G$5:$G$23))))</f>
        <v>1000</v>
      </c>
      <c r="AU5" s="130">
        <f t="shared" ref="AU5:AU22" si="11">IF(B5=0,0,IF(B5="BRIVS",0,(LOOKUP(AB5,$A$5:$A$23,$G$5:$G$23))))</f>
        <v>1000</v>
      </c>
      <c r="AV5" s="130">
        <f t="shared" ref="AV5:AV22" si="12">IF(B5=0,0,IF(B5="BRIVS",0,(LOOKUP(AD5,$A$5:$A$23,$G$5:$G$23))))</f>
        <v>1000</v>
      </c>
      <c r="AW5" s="129">
        <f t="shared" ref="AW5:AW22" si="13">IF(B5=0,0,IF(B5="BRIVS",0,(LOOKUP(AF5,$A$5:$A$23,$G$5:$G$23))))</f>
        <v>1000</v>
      </c>
      <c r="AX5" s="130">
        <f t="shared" ref="AX5:AX22" si="14">IF(B5=0,0,IF(B5="BRIVS",0,(LOOKUP(AH5,$A$5:$A$23,$G$5:$G$23))))</f>
        <v>0</v>
      </c>
      <c r="AY5" s="131">
        <f t="shared" ref="AY5:AY22" si="15">IF(B5=0,0,IF(B5="BRIVS",0,(LOOKUP(AJ5,$A$5:$A$23,$G$5:$G$23))))</f>
        <v>0</v>
      </c>
      <c r="AZ5" s="80"/>
      <c r="BA5" s="132">
        <f t="shared" ref="BA5:BA22" si="16">IF(P5=99,0,(LOOKUP($P5,$A$5:$A$24,$K$5:$K$24)))</f>
        <v>9</v>
      </c>
      <c r="BB5" s="133">
        <f t="shared" ref="BB5:BB22" si="17">IF(R5=99,0,(LOOKUP($R5,$A$5:$A$24,$K$5:$K$24)))</f>
        <v>14</v>
      </c>
      <c r="BC5" s="133">
        <f t="shared" ref="BC5:BC22" si="18">IF(T5=99,0,(LOOKUP($T5,$A$5:$A$24,$K$5:$K$24)))</f>
        <v>7</v>
      </c>
      <c r="BD5" s="134">
        <f t="shared" ref="BD5:BD22" si="19">IF(V5=99,0,(LOOKUP($V5,$A$5:$A$24,$K$5:$K$24)))</f>
        <v>9</v>
      </c>
      <c r="BE5" s="133">
        <f t="shared" ref="BE5:BE22" si="20">IF(X5=99,0,(LOOKUP($X5,$A$5:$A$24,$K$5:$K$24)))</f>
        <v>9</v>
      </c>
      <c r="BF5" s="133">
        <f t="shared" ref="BF5:BF22" si="21">IF(Z5=99,0,(LOOKUP($Z5,$A$5:$A$24,$K$5:$K$24)))</f>
        <v>14</v>
      </c>
      <c r="BG5" s="133">
        <f t="shared" ref="BG5:BG22" si="22">IF(AB5=99,0,(LOOKUP($AB5,$A$5:$A$24,$K$5:$K$24)))</f>
        <v>13</v>
      </c>
      <c r="BH5" s="133">
        <f t="shared" ref="BH5:BH22" si="23">IF(AD5=99,0,(LOOKUP($AD5,$A$5:$A$24,$K$5:$K$24)))</f>
        <v>11</v>
      </c>
      <c r="BI5" s="133">
        <f t="shared" ref="BI5:BI22" si="24">IF(AF5=99,0,(LOOKUP($AF5,$A$5:$A$24,$K$5:$K$24)))</f>
        <v>14</v>
      </c>
      <c r="BJ5" s="133">
        <f t="shared" ref="BJ5:BJ22" si="25">IF(AH5=99,0,(LOOKUP($AH5,$A$5:$A$24,$K$5:$K$24)))</f>
        <v>0</v>
      </c>
      <c r="BK5" s="133">
        <f t="shared" ref="BK5:BK22" si="26">IF(AJ5=99,0,(LOOKUP($AJ5,$A$5:$A$24,$K$5:$K$24)))</f>
        <v>0</v>
      </c>
      <c r="BL5" s="135">
        <f>SUM(BA5,BB5,BC5,BD5,BE5,BG5,BF5,BH5,BI5,BJ5,BK5)</f>
        <v>100</v>
      </c>
      <c r="BM5" s="129">
        <f>IF($AX$1&gt;7,(IF($AX$1=8,MIN(BA5:BH5),IF($AX$1=9,MIN(BA5:BI5),IF($AX$1=10,MIN(BA5:BJ5),IF($AX$1=11,MIN(BA5:BK5)))))),(IF($AX$1=4,MIN(BA5:BD5),IF($AX$1=5,MIN(BA5:BE5),IF($AX$1=6,MIN(BA5:BF5),IF($AX$1=7,MIN(BA5:BG5)))))))</f>
        <v>7</v>
      </c>
      <c r="BN5" s="129">
        <f>IF($AX$1&gt;7,(IF($AX$1=8,MAX(BA5:BH5),IF($AX$1=9,MAX(BA5:BI5),IF($AX$1=10,MAX(BA5:BJ5),IF($AX$1=11,MAX(BA5:BK5)))))),(IF($AX$1=4,MAX(BA5:BD5),IF($AX$1=5,MAX(BA5:BE5),IF($AX$1=6,MAX(BA5:BF5),IF($AX$1=7,MAX(BA5:BG5)))))))</f>
        <v>14</v>
      </c>
      <c r="BO5" s="136">
        <f>SUM($BL5-$BM5)</f>
        <v>93</v>
      </c>
      <c r="BP5" s="86"/>
    </row>
    <row r="6" spans="1:68" ht="15" x14ac:dyDescent="0.2">
      <c r="A6" s="137">
        <v>2</v>
      </c>
      <c r="B6" s="138" t="s">
        <v>38</v>
      </c>
      <c r="C6" s="207" t="s">
        <v>21</v>
      </c>
      <c r="D6" s="139"/>
      <c r="E6" s="140">
        <f>IF(G6=0,0,IF(G6+F6&lt;1000,1000,G6+F6))</f>
        <v>1000</v>
      </c>
      <c r="F6" s="141">
        <f t="shared" si="0"/>
        <v>0</v>
      </c>
      <c r="G6" s="142">
        <v>1000</v>
      </c>
      <c r="H6" s="143">
        <f t="shared" si="1"/>
        <v>17.600000000000001</v>
      </c>
      <c r="I6" s="144">
        <f>IF(M6=0,0,G6-M6)</f>
        <v>0</v>
      </c>
      <c r="J6" s="145">
        <v>10</v>
      </c>
      <c r="K6" s="146">
        <v>9</v>
      </c>
      <c r="L6" s="147">
        <v>9</v>
      </c>
      <c r="M6" s="148">
        <f t="shared" si="2"/>
        <v>1000</v>
      </c>
      <c r="N6" s="144">
        <f t="shared" si="3"/>
        <v>88</v>
      </c>
      <c r="O6" s="149">
        <f t="shared" si="4"/>
        <v>83</v>
      </c>
      <c r="P6" s="150">
        <v>11</v>
      </c>
      <c r="Q6" s="151">
        <v>1</v>
      </c>
      <c r="R6" s="152">
        <v>12</v>
      </c>
      <c r="S6" s="153">
        <v>2</v>
      </c>
      <c r="T6" s="154">
        <v>16</v>
      </c>
      <c r="U6" s="155">
        <v>1</v>
      </c>
      <c r="V6" s="152">
        <v>18</v>
      </c>
      <c r="W6" s="155">
        <v>0</v>
      </c>
      <c r="X6" s="154">
        <v>1</v>
      </c>
      <c r="Y6" s="155">
        <v>0</v>
      </c>
      <c r="Z6" s="154">
        <v>9</v>
      </c>
      <c r="AA6" s="155">
        <v>2</v>
      </c>
      <c r="AB6" s="154">
        <v>14</v>
      </c>
      <c r="AC6" s="153">
        <v>1</v>
      </c>
      <c r="AD6" s="150">
        <v>6</v>
      </c>
      <c r="AE6" s="151">
        <v>2</v>
      </c>
      <c r="AF6" s="156">
        <v>13</v>
      </c>
      <c r="AG6" s="153">
        <v>0</v>
      </c>
      <c r="AH6" s="152">
        <v>99</v>
      </c>
      <c r="AI6" s="155">
        <v>0</v>
      </c>
      <c r="AJ6" s="152">
        <v>99</v>
      </c>
      <c r="AK6" s="155">
        <v>0</v>
      </c>
      <c r="AL6" s="126"/>
      <c r="AM6" s="127">
        <f t="shared" ref="AM6:AM22" si="27">SUM(Q6+S6+U6+W6+Y6+AA6+AC6+AE6+AG6+AI6+AK6)</f>
        <v>9</v>
      </c>
      <c r="AN6" s="126"/>
      <c r="AO6" s="157">
        <f t="shared" si="5"/>
        <v>1000</v>
      </c>
      <c r="AP6" s="158">
        <f t="shared" si="6"/>
        <v>1000</v>
      </c>
      <c r="AQ6" s="159">
        <f t="shared" si="7"/>
        <v>1000</v>
      </c>
      <c r="AR6" s="158">
        <f t="shared" si="8"/>
        <v>1000</v>
      </c>
      <c r="AS6" s="159">
        <f t="shared" si="9"/>
        <v>1000</v>
      </c>
      <c r="AT6" s="159">
        <f t="shared" si="10"/>
        <v>1000</v>
      </c>
      <c r="AU6" s="159">
        <f t="shared" si="11"/>
        <v>1000</v>
      </c>
      <c r="AV6" s="159">
        <f t="shared" si="12"/>
        <v>1000</v>
      </c>
      <c r="AW6" s="158">
        <f t="shared" si="13"/>
        <v>1000</v>
      </c>
      <c r="AX6" s="159">
        <f t="shared" si="14"/>
        <v>0</v>
      </c>
      <c r="AY6" s="160">
        <f t="shared" si="15"/>
        <v>0</v>
      </c>
      <c r="AZ6" s="80"/>
      <c r="BA6" s="161">
        <f t="shared" si="16"/>
        <v>10</v>
      </c>
      <c r="BB6" s="162">
        <f t="shared" si="17"/>
        <v>5</v>
      </c>
      <c r="BC6" s="162">
        <f t="shared" si="18"/>
        <v>11</v>
      </c>
      <c r="BD6" s="163">
        <f t="shared" si="19"/>
        <v>14</v>
      </c>
      <c r="BE6" s="162">
        <f t="shared" si="20"/>
        <v>9</v>
      </c>
      <c r="BF6" s="162">
        <f t="shared" si="21"/>
        <v>8</v>
      </c>
      <c r="BG6" s="162">
        <f t="shared" si="22"/>
        <v>9</v>
      </c>
      <c r="BH6" s="162">
        <f t="shared" si="23"/>
        <v>9</v>
      </c>
      <c r="BI6" s="162">
        <f t="shared" si="24"/>
        <v>13</v>
      </c>
      <c r="BJ6" s="162">
        <f t="shared" si="25"/>
        <v>0</v>
      </c>
      <c r="BK6" s="162">
        <f t="shared" si="26"/>
        <v>0</v>
      </c>
      <c r="BL6" s="164">
        <f>SUM(BA6,BB6,BC6,BD6,BE6,BG6,BF6,BH6,BI6,BJ6,BK6)</f>
        <v>88</v>
      </c>
      <c r="BM6" s="158">
        <f>IF($AX$1&gt;7,(IF($AX$1=8,MIN(BA6:BH6),IF($AX$1=9,MIN(BA6:BI6),IF($AX$1=10,MIN(BA6:BJ6),IF($AX$1=11,MIN(BA6:BK6)))))),(IF($AX$1=4,MIN(BA6:BD6),IF($AX$1=5,MIN(BA6:BE6),IF($AX$1=6,MIN(BA6:BF6),IF($AX$1=7,MIN(BA6:BG6)))))))</f>
        <v>5</v>
      </c>
      <c r="BN6" s="158">
        <f>IF($AX$1&gt;7,(IF($AX$1=8,MAX(BA6:BH6),IF($AX$1=9,MAX(BA6:BI6),IF($AX$1=10,MAX(BA6:BJ6),IF($AX$1=11,MAX(BA6:BK6)))))),(IF($AX$1=4,MAX(BA6:BD6),IF($AX$1=5,MAX(BA6:BE6),IF($AX$1=6,MAX(BA6:BF6),IF($AX$1=7,MAX(BA6:BG6)))))))</f>
        <v>14</v>
      </c>
      <c r="BO6" s="165">
        <f t="shared" ref="BO6:BO22" si="28">SUM($BL6-$BM6)</f>
        <v>83</v>
      </c>
      <c r="BP6" s="86"/>
    </row>
    <row r="7" spans="1:68" ht="15" x14ac:dyDescent="0.2">
      <c r="A7" s="137">
        <v>3</v>
      </c>
      <c r="B7" s="138" t="s">
        <v>27</v>
      </c>
      <c r="C7" s="207" t="s">
        <v>21</v>
      </c>
      <c r="D7" s="139"/>
      <c r="E7" s="166">
        <f t="shared" ref="E7:E22" si="29">IF(G7=0,0,IF(G7+F7&lt;1000,1000,G7+F7))</f>
        <v>1000</v>
      </c>
      <c r="F7" s="141">
        <f t="shared" si="0"/>
        <v>0</v>
      </c>
      <c r="G7" s="142">
        <v>1000</v>
      </c>
      <c r="H7" s="143">
        <f t="shared" si="1"/>
        <v>20.239999999999998</v>
      </c>
      <c r="I7" s="144">
        <f t="shared" ref="I7:I22" si="30">IF(M7=0,0,G7-M7)</f>
        <v>0</v>
      </c>
      <c r="J7" s="145">
        <v>7</v>
      </c>
      <c r="K7" s="146">
        <v>10</v>
      </c>
      <c r="L7" s="147">
        <v>9</v>
      </c>
      <c r="M7" s="148">
        <f t="shared" si="2"/>
        <v>1000</v>
      </c>
      <c r="N7" s="144">
        <f t="shared" si="3"/>
        <v>70</v>
      </c>
      <c r="O7" s="149">
        <f t="shared" si="4"/>
        <v>70</v>
      </c>
      <c r="P7" s="150">
        <v>12</v>
      </c>
      <c r="Q7" s="151">
        <v>2</v>
      </c>
      <c r="R7" s="152">
        <v>17</v>
      </c>
      <c r="S7" s="153">
        <v>0</v>
      </c>
      <c r="T7" s="154">
        <v>6</v>
      </c>
      <c r="U7" s="155">
        <v>0</v>
      </c>
      <c r="V7" s="152">
        <v>10</v>
      </c>
      <c r="W7" s="155">
        <v>1</v>
      </c>
      <c r="X7" s="154">
        <v>4</v>
      </c>
      <c r="Y7" s="155">
        <v>2</v>
      </c>
      <c r="Z7" s="154">
        <v>14</v>
      </c>
      <c r="AA7" s="155">
        <v>1</v>
      </c>
      <c r="AB7" s="154">
        <v>16</v>
      </c>
      <c r="AC7" s="153">
        <v>0</v>
      </c>
      <c r="AD7" s="150">
        <v>7</v>
      </c>
      <c r="AE7" s="151">
        <v>2</v>
      </c>
      <c r="AF7" s="156">
        <v>8</v>
      </c>
      <c r="AG7" s="153">
        <v>2</v>
      </c>
      <c r="AH7" s="152">
        <v>99</v>
      </c>
      <c r="AI7" s="155">
        <v>0</v>
      </c>
      <c r="AJ7" s="152">
        <v>99</v>
      </c>
      <c r="AK7" s="155">
        <v>0</v>
      </c>
      <c r="AL7" s="126"/>
      <c r="AM7" s="127">
        <f t="shared" si="27"/>
        <v>10</v>
      </c>
      <c r="AN7" s="126"/>
      <c r="AO7" s="157">
        <f t="shared" si="5"/>
        <v>1000</v>
      </c>
      <c r="AP7" s="158">
        <f t="shared" si="6"/>
        <v>1000</v>
      </c>
      <c r="AQ7" s="159">
        <f t="shared" si="7"/>
        <v>1000</v>
      </c>
      <c r="AR7" s="158">
        <f t="shared" si="8"/>
        <v>1000</v>
      </c>
      <c r="AS7" s="159">
        <f t="shared" si="9"/>
        <v>1000</v>
      </c>
      <c r="AT7" s="159">
        <f t="shared" si="10"/>
        <v>1000</v>
      </c>
      <c r="AU7" s="159">
        <f t="shared" si="11"/>
        <v>1000</v>
      </c>
      <c r="AV7" s="159">
        <f t="shared" si="12"/>
        <v>1000</v>
      </c>
      <c r="AW7" s="158">
        <f t="shared" si="13"/>
        <v>1000</v>
      </c>
      <c r="AX7" s="159">
        <f t="shared" si="14"/>
        <v>0</v>
      </c>
      <c r="AY7" s="160">
        <f t="shared" si="15"/>
        <v>0</v>
      </c>
      <c r="AZ7" s="80"/>
      <c r="BA7" s="161">
        <f t="shared" si="16"/>
        <v>5</v>
      </c>
      <c r="BB7" s="162">
        <f t="shared" si="17"/>
        <v>14</v>
      </c>
      <c r="BC7" s="162">
        <f t="shared" si="18"/>
        <v>9</v>
      </c>
      <c r="BD7" s="163">
        <f t="shared" si="19"/>
        <v>9</v>
      </c>
      <c r="BE7" s="162">
        <f t="shared" si="20"/>
        <v>6</v>
      </c>
      <c r="BF7" s="162">
        <f t="shared" si="21"/>
        <v>9</v>
      </c>
      <c r="BG7" s="162">
        <f t="shared" si="22"/>
        <v>11</v>
      </c>
      <c r="BH7" s="162">
        <f t="shared" si="23"/>
        <v>0</v>
      </c>
      <c r="BI7" s="162">
        <f t="shared" si="24"/>
        <v>7</v>
      </c>
      <c r="BJ7" s="162">
        <f t="shared" si="25"/>
        <v>0</v>
      </c>
      <c r="BK7" s="162">
        <f t="shared" si="26"/>
        <v>0</v>
      </c>
      <c r="BL7" s="164">
        <f t="shared" ref="BL7:BL22" si="31">SUM(BA7,BB7,BC7,BD7,BE7,BG7,BF7,BH7,BI7,BJ7,BK7)</f>
        <v>70</v>
      </c>
      <c r="BM7" s="158">
        <f t="shared" ref="BM7:BM22" si="32">IF($AX$1&gt;7,(IF($AX$1=8,MIN(BA7:BH7),IF($AX$1=9,MIN(BA7:BI7),IF($AX$1=10,MIN(BA7:BJ7),IF($AX$1=11,MIN(BA7:BK7)))))),(IF($AX$1=4,MIN(BA7:BD7),IF($AX$1=5,MIN(BA7:BE7),IF($AX$1=6,MIN(BA7:BF7),IF($AX$1=7,MIN(BA7:BG7)))))))</f>
        <v>0</v>
      </c>
      <c r="BN7" s="158">
        <f t="shared" ref="BN7:BN22" si="33">IF($AX$1&gt;7,(IF($AX$1=8,MAX(BA7:BH7),IF($AX$1=9,MAX(BA7:BI7),IF($AX$1=10,MAX(BA7:BJ7),IF($AX$1=11,MAX(BA7:BK7)))))),(IF($AX$1=4,MAX(BA7:BD7),IF($AX$1=5,MAX(BA7:BE7),IF($AX$1=6,MAX(BA7:BF7),IF($AX$1=7,MAX(BA7:BG7)))))))</f>
        <v>14</v>
      </c>
      <c r="BO7" s="165">
        <f t="shared" si="28"/>
        <v>70</v>
      </c>
      <c r="BP7" s="86"/>
    </row>
    <row r="8" spans="1:68" ht="15" x14ac:dyDescent="0.2">
      <c r="A8" s="137">
        <v>4</v>
      </c>
      <c r="B8" s="138" t="s">
        <v>218</v>
      </c>
      <c r="C8" s="207" t="s">
        <v>21</v>
      </c>
      <c r="D8" s="139"/>
      <c r="E8" s="166">
        <f t="shared" si="29"/>
        <v>1000</v>
      </c>
      <c r="F8" s="141">
        <f t="shared" si="0"/>
        <v>0</v>
      </c>
      <c r="G8" s="142">
        <v>1000</v>
      </c>
      <c r="H8" s="143">
        <f t="shared" si="1"/>
        <v>13.2</v>
      </c>
      <c r="I8" s="144">
        <f t="shared" si="30"/>
        <v>0</v>
      </c>
      <c r="J8" s="145">
        <v>15</v>
      </c>
      <c r="K8" s="146">
        <v>6</v>
      </c>
      <c r="L8" s="147">
        <v>9</v>
      </c>
      <c r="M8" s="148">
        <f t="shared" si="2"/>
        <v>1000</v>
      </c>
      <c r="N8" s="144">
        <f t="shared" si="3"/>
        <v>68</v>
      </c>
      <c r="O8" s="149">
        <f t="shared" si="4"/>
        <v>68</v>
      </c>
      <c r="P8" s="150">
        <v>13</v>
      </c>
      <c r="Q8" s="151">
        <v>0</v>
      </c>
      <c r="R8" s="152">
        <v>9</v>
      </c>
      <c r="S8" s="153">
        <v>1</v>
      </c>
      <c r="T8" s="154">
        <v>7</v>
      </c>
      <c r="U8" s="155">
        <v>2</v>
      </c>
      <c r="V8" s="152">
        <v>16</v>
      </c>
      <c r="W8" s="155">
        <v>0</v>
      </c>
      <c r="X8" s="154">
        <v>3</v>
      </c>
      <c r="Y8" s="155">
        <v>0</v>
      </c>
      <c r="Z8" s="154">
        <v>5</v>
      </c>
      <c r="AA8" s="155">
        <v>1</v>
      </c>
      <c r="AB8" s="154">
        <v>8</v>
      </c>
      <c r="AC8" s="153">
        <v>0</v>
      </c>
      <c r="AD8" s="167">
        <v>12</v>
      </c>
      <c r="AE8" s="151">
        <v>2</v>
      </c>
      <c r="AF8" s="156">
        <v>10</v>
      </c>
      <c r="AG8" s="153">
        <v>0</v>
      </c>
      <c r="AH8" s="152">
        <v>99</v>
      </c>
      <c r="AI8" s="155">
        <v>0</v>
      </c>
      <c r="AJ8" s="152">
        <v>99</v>
      </c>
      <c r="AK8" s="155">
        <v>0</v>
      </c>
      <c r="AL8" s="126"/>
      <c r="AM8" s="127">
        <f t="shared" si="27"/>
        <v>6</v>
      </c>
      <c r="AN8" s="126"/>
      <c r="AO8" s="157">
        <f t="shared" si="5"/>
        <v>1000</v>
      </c>
      <c r="AP8" s="158">
        <f t="shared" si="6"/>
        <v>1000</v>
      </c>
      <c r="AQ8" s="159">
        <f t="shared" si="7"/>
        <v>1000</v>
      </c>
      <c r="AR8" s="158">
        <f t="shared" si="8"/>
        <v>1000</v>
      </c>
      <c r="AS8" s="159">
        <f t="shared" si="9"/>
        <v>1000</v>
      </c>
      <c r="AT8" s="159">
        <f t="shared" si="10"/>
        <v>1000</v>
      </c>
      <c r="AU8" s="159">
        <f t="shared" si="11"/>
        <v>1000</v>
      </c>
      <c r="AV8" s="159">
        <f t="shared" si="12"/>
        <v>1000</v>
      </c>
      <c r="AW8" s="158">
        <f t="shared" si="13"/>
        <v>1000</v>
      </c>
      <c r="AX8" s="159">
        <f t="shared" si="14"/>
        <v>0</v>
      </c>
      <c r="AY8" s="160">
        <f t="shared" si="15"/>
        <v>0</v>
      </c>
      <c r="AZ8" s="80"/>
      <c r="BA8" s="161">
        <f t="shared" si="16"/>
        <v>13</v>
      </c>
      <c r="BB8" s="162">
        <f t="shared" si="17"/>
        <v>8</v>
      </c>
      <c r="BC8" s="162">
        <f t="shared" si="18"/>
        <v>0</v>
      </c>
      <c r="BD8" s="163">
        <f t="shared" si="19"/>
        <v>11</v>
      </c>
      <c r="BE8" s="162">
        <f t="shared" si="20"/>
        <v>10</v>
      </c>
      <c r="BF8" s="162">
        <f t="shared" si="21"/>
        <v>5</v>
      </c>
      <c r="BG8" s="162">
        <f t="shared" si="22"/>
        <v>7</v>
      </c>
      <c r="BH8" s="162">
        <f t="shared" si="23"/>
        <v>5</v>
      </c>
      <c r="BI8" s="162">
        <f t="shared" si="24"/>
        <v>9</v>
      </c>
      <c r="BJ8" s="162">
        <f t="shared" si="25"/>
        <v>0</v>
      </c>
      <c r="BK8" s="162">
        <f t="shared" si="26"/>
        <v>0</v>
      </c>
      <c r="BL8" s="164">
        <f t="shared" si="31"/>
        <v>68</v>
      </c>
      <c r="BM8" s="158">
        <f t="shared" si="32"/>
        <v>0</v>
      </c>
      <c r="BN8" s="158">
        <f t="shared" si="33"/>
        <v>13</v>
      </c>
      <c r="BO8" s="165">
        <f t="shared" si="28"/>
        <v>68</v>
      </c>
      <c r="BP8" s="86"/>
    </row>
    <row r="9" spans="1:68" ht="15" x14ac:dyDescent="0.2">
      <c r="A9" s="137">
        <v>5</v>
      </c>
      <c r="B9" s="138" t="s">
        <v>88</v>
      </c>
      <c r="C9" s="207" t="s">
        <v>21</v>
      </c>
      <c r="D9" s="139"/>
      <c r="E9" s="166">
        <f t="shared" si="29"/>
        <v>1000</v>
      </c>
      <c r="F9" s="141">
        <f t="shared" si="0"/>
        <v>0</v>
      </c>
      <c r="G9" s="142">
        <v>1000</v>
      </c>
      <c r="H9" s="143">
        <f t="shared" si="1"/>
        <v>12.32</v>
      </c>
      <c r="I9" s="144">
        <f t="shared" si="30"/>
        <v>0</v>
      </c>
      <c r="J9" s="145">
        <v>16</v>
      </c>
      <c r="K9" s="146">
        <v>5</v>
      </c>
      <c r="L9" s="147">
        <v>9</v>
      </c>
      <c r="M9" s="148">
        <f t="shared" si="2"/>
        <v>1000</v>
      </c>
      <c r="N9" s="144">
        <f t="shared" si="3"/>
        <v>63</v>
      </c>
      <c r="O9" s="149">
        <f t="shared" si="4"/>
        <v>63</v>
      </c>
      <c r="P9" s="150">
        <v>14</v>
      </c>
      <c r="Q9" s="151">
        <v>0</v>
      </c>
      <c r="R9" s="152">
        <v>8</v>
      </c>
      <c r="S9" s="153">
        <v>0</v>
      </c>
      <c r="T9" s="154">
        <v>9</v>
      </c>
      <c r="U9" s="155">
        <v>0</v>
      </c>
      <c r="V9" s="152">
        <v>7</v>
      </c>
      <c r="W9" s="155">
        <v>2</v>
      </c>
      <c r="X9" s="154">
        <v>12</v>
      </c>
      <c r="Y9" s="155">
        <v>1</v>
      </c>
      <c r="Z9" s="154">
        <v>4</v>
      </c>
      <c r="AA9" s="155">
        <v>1</v>
      </c>
      <c r="AB9" s="154">
        <v>10</v>
      </c>
      <c r="AC9" s="153">
        <v>0</v>
      </c>
      <c r="AD9" s="150">
        <v>11</v>
      </c>
      <c r="AE9" s="168">
        <v>1</v>
      </c>
      <c r="AF9" s="156">
        <v>6</v>
      </c>
      <c r="AG9" s="153">
        <v>0</v>
      </c>
      <c r="AH9" s="152">
        <v>99</v>
      </c>
      <c r="AI9" s="155">
        <v>0</v>
      </c>
      <c r="AJ9" s="152">
        <v>99</v>
      </c>
      <c r="AK9" s="155">
        <v>0</v>
      </c>
      <c r="AL9" s="126"/>
      <c r="AM9" s="127">
        <f t="shared" si="27"/>
        <v>5</v>
      </c>
      <c r="AN9" s="126"/>
      <c r="AO9" s="157">
        <f t="shared" si="5"/>
        <v>1000</v>
      </c>
      <c r="AP9" s="158">
        <f t="shared" si="6"/>
        <v>1000</v>
      </c>
      <c r="AQ9" s="159">
        <f t="shared" si="7"/>
        <v>1000</v>
      </c>
      <c r="AR9" s="158">
        <f t="shared" si="8"/>
        <v>1000</v>
      </c>
      <c r="AS9" s="159">
        <f t="shared" si="9"/>
        <v>1000</v>
      </c>
      <c r="AT9" s="159">
        <f t="shared" si="10"/>
        <v>1000</v>
      </c>
      <c r="AU9" s="159">
        <f t="shared" si="11"/>
        <v>1000</v>
      </c>
      <c r="AV9" s="159">
        <f t="shared" si="12"/>
        <v>1000</v>
      </c>
      <c r="AW9" s="158">
        <f t="shared" si="13"/>
        <v>1000</v>
      </c>
      <c r="AX9" s="159">
        <f t="shared" si="14"/>
        <v>0</v>
      </c>
      <c r="AY9" s="160">
        <f t="shared" si="15"/>
        <v>0</v>
      </c>
      <c r="AZ9" s="80"/>
      <c r="BA9" s="161">
        <f t="shared" si="16"/>
        <v>9</v>
      </c>
      <c r="BB9" s="162">
        <f t="shared" si="17"/>
        <v>7</v>
      </c>
      <c r="BC9" s="162">
        <f t="shared" si="18"/>
        <v>8</v>
      </c>
      <c r="BD9" s="163">
        <f t="shared" si="19"/>
        <v>0</v>
      </c>
      <c r="BE9" s="162">
        <f t="shared" si="20"/>
        <v>5</v>
      </c>
      <c r="BF9" s="162">
        <f t="shared" si="21"/>
        <v>6</v>
      </c>
      <c r="BG9" s="162">
        <f t="shared" si="22"/>
        <v>9</v>
      </c>
      <c r="BH9" s="162">
        <f t="shared" si="23"/>
        <v>10</v>
      </c>
      <c r="BI9" s="162">
        <f t="shared" si="24"/>
        <v>9</v>
      </c>
      <c r="BJ9" s="162">
        <f t="shared" si="25"/>
        <v>0</v>
      </c>
      <c r="BK9" s="162">
        <f t="shared" si="26"/>
        <v>0</v>
      </c>
      <c r="BL9" s="164">
        <f t="shared" si="31"/>
        <v>63</v>
      </c>
      <c r="BM9" s="158">
        <f t="shared" si="32"/>
        <v>0</v>
      </c>
      <c r="BN9" s="158">
        <f t="shared" si="33"/>
        <v>10</v>
      </c>
      <c r="BO9" s="165">
        <f t="shared" si="28"/>
        <v>63</v>
      </c>
      <c r="BP9" s="86"/>
    </row>
    <row r="10" spans="1:68" ht="15" x14ac:dyDescent="0.2">
      <c r="A10" s="137">
        <v>6</v>
      </c>
      <c r="B10" s="138" t="s">
        <v>78</v>
      </c>
      <c r="C10" s="207" t="s">
        <v>21</v>
      </c>
      <c r="D10" s="139"/>
      <c r="E10" s="166">
        <f t="shared" si="29"/>
        <v>1000</v>
      </c>
      <c r="F10" s="141">
        <f t="shared" si="0"/>
        <v>0</v>
      </c>
      <c r="G10" s="142">
        <v>1000</v>
      </c>
      <c r="H10" s="143">
        <f t="shared" si="1"/>
        <v>16.72</v>
      </c>
      <c r="I10" s="144">
        <f t="shared" si="30"/>
        <v>0</v>
      </c>
      <c r="J10" s="145">
        <v>11</v>
      </c>
      <c r="K10" s="146">
        <v>9</v>
      </c>
      <c r="L10" s="147">
        <v>9</v>
      </c>
      <c r="M10" s="148">
        <f t="shared" si="2"/>
        <v>1000</v>
      </c>
      <c r="N10" s="144">
        <f t="shared" si="3"/>
        <v>80</v>
      </c>
      <c r="O10" s="149">
        <f t="shared" si="4"/>
        <v>80</v>
      </c>
      <c r="P10" s="150">
        <v>15</v>
      </c>
      <c r="Q10" s="151">
        <v>0</v>
      </c>
      <c r="R10" s="152">
        <v>7</v>
      </c>
      <c r="S10" s="153">
        <v>2</v>
      </c>
      <c r="T10" s="154">
        <v>3</v>
      </c>
      <c r="U10" s="155">
        <v>2</v>
      </c>
      <c r="V10" s="152">
        <v>17</v>
      </c>
      <c r="W10" s="155">
        <v>1</v>
      </c>
      <c r="X10" s="154">
        <v>11</v>
      </c>
      <c r="Y10" s="155">
        <v>0</v>
      </c>
      <c r="Z10" s="154">
        <v>13</v>
      </c>
      <c r="AA10" s="155">
        <v>0</v>
      </c>
      <c r="AB10" s="154">
        <v>12</v>
      </c>
      <c r="AC10" s="153">
        <v>2</v>
      </c>
      <c r="AD10" s="167">
        <v>2</v>
      </c>
      <c r="AE10" s="151">
        <v>0</v>
      </c>
      <c r="AF10" s="156">
        <v>5</v>
      </c>
      <c r="AG10" s="153">
        <v>2</v>
      </c>
      <c r="AH10" s="152">
        <v>99</v>
      </c>
      <c r="AI10" s="155">
        <v>0</v>
      </c>
      <c r="AJ10" s="152">
        <v>99</v>
      </c>
      <c r="AK10" s="155">
        <v>0</v>
      </c>
      <c r="AL10" s="126"/>
      <c r="AM10" s="127">
        <f t="shared" si="27"/>
        <v>9</v>
      </c>
      <c r="AN10" s="126"/>
      <c r="AO10" s="157">
        <f t="shared" si="5"/>
        <v>1000</v>
      </c>
      <c r="AP10" s="158">
        <f t="shared" si="6"/>
        <v>1000</v>
      </c>
      <c r="AQ10" s="159">
        <f t="shared" si="7"/>
        <v>1000</v>
      </c>
      <c r="AR10" s="158">
        <f t="shared" si="8"/>
        <v>1000</v>
      </c>
      <c r="AS10" s="159">
        <f t="shared" si="9"/>
        <v>1000</v>
      </c>
      <c r="AT10" s="159">
        <f t="shared" si="10"/>
        <v>1000</v>
      </c>
      <c r="AU10" s="159">
        <f t="shared" si="11"/>
        <v>1000</v>
      </c>
      <c r="AV10" s="159">
        <f t="shared" si="12"/>
        <v>1000</v>
      </c>
      <c r="AW10" s="158">
        <f t="shared" si="13"/>
        <v>1000</v>
      </c>
      <c r="AX10" s="159">
        <f t="shared" si="14"/>
        <v>0</v>
      </c>
      <c r="AY10" s="160">
        <f t="shared" si="15"/>
        <v>0</v>
      </c>
      <c r="AZ10" s="80"/>
      <c r="BA10" s="161">
        <f t="shared" si="16"/>
        <v>14</v>
      </c>
      <c r="BB10" s="162">
        <f t="shared" si="17"/>
        <v>0</v>
      </c>
      <c r="BC10" s="162">
        <f t="shared" si="18"/>
        <v>10</v>
      </c>
      <c r="BD10" s="163">
        <f t="shared" si="19"/>
        <v>14</v>
      </c>
      <c r="BE10" s="162">
        <f t="shared" si="20"/>
        <v>10</v>
      </c>
      <c r="BF10" s="162">
        <f t="shared" si="21"/>
        <v>13</v>
      </c>
      <c r="BG10" s="162">
        <f t="shared" si="22"/>
        <v>5</v>
      </c>
      <c r="BH10" s="162">
        <f t="shared" si="23"/>
        <v>9</v>
      </c>
      <c r="BI10" s="162">
        <f t="shared" si="24"/>
        <v>5</v>
      </c>
      <c r="BJ10" s="162">
        <f t="shared" si="25"/>
        <v>0</v>
      </c>
      <c r="BK10" s="162">
        <f t="shared" si="26"/>
        <v>0</v>
      </c>
      <c r="BL10" s="164">
        <f t="shared" si="31"/>
        <v>80</v>
      </c>
      <c r="BM10" s="158">
        <f t="shared" si="32"/>
        <v>0</v>
      </c>
      <c r="BN10" s="158">
        <f t="shared" si="33"/>
        <v>14</v>
      </c>
      <c r="BO10" s="165">
        <f t="shared" si="28"/>
        <v>80</v>
      </c>
      <c r="BP10" s="86"/>
    </row>
    <row r="11" spans="1:68" ht="15" x14ac:dyDescent="0.2">
      <c r="A11" s="137">
        <v>7</v>
      </c>
      <c r="B11" s="138" t="s">
        <v>91</v>
      </c>
      <c r="C11" s="207" t="s">
        <v>21</v>
      </c>
      <c r="D11" s="139"/>
      <c r="E11" s="166">
        <f t="shared" si="29"/>
        <v>1000</v>
      </c>
      <c r="F11" s="141">
        <f t="shared" si="0"/>
        <v>0</v>
      </c>
      <c r="G11" s="142">
        <v>1000</v>
      </c>
      <c r="H11" s="143">
        <f t="shared" si="1"/>
        <v>10.56</v>
      </c>
      <c r="I11" s="144">
        <f t="shared" si="30"/>
        <v>0</v>
      </c>
      <c r="J11" s="145">
        <v>18</v>
      </c>
      <c r="K11" s="146">
        <v>0</v>
      </c>
      <c r="L11" s="147">
        <v>9</v>
      </c>
      <c r="M11" s="148">
        <f t="shared" si="2"/>
        <v>1000</v>
      </c>
      <c r="N11" s="144">
        <f t="shared" si="3"/>
        <v>71</v>
      </c>
      <c r="O11" s="149">
        <f t="shared" si="4"/>
        <v>66</v>
      </c>
      <c r="P11" s="150">
        <v>16</v>
      </c>
      <c r="Q11" s="151">
        <v>0</v>
      </c>
      <c r="R11" s="152">
        <v>6</v>
      </c>
      <c r="S11" s="153">
        <v>0</v>
      </c>
      <c r="T11" s="154">
        <v>4</v>
      </c>
      <c r="U11" s="155">
        <v>0</v>
      </c>
      <c r="V11" s="152">
        <v>5</v>
      </c>
      <c r="W11" s="155">
        <v>0</v>
      </c>
      <c r="X11" s="154">
        <v>8</v>
      </c>
      <c r="Y11" s="155">
        <v>0</v>
      </c>
      <c r="Z11" s="154">
        <v>12</v>
      </c>
      <c r="AA11" s="155">
        <v>0</v>
      </c>
      <c r="AB11" s="154">
        <v>9</v>
      </c>
      <c r="AC11" s="153">
        <v>0</v>
      </c>
      <c r="AD11" s="169">
        <v>3</v>
      </c>
      <c r="AE11" s="151">
        <v>0</v>
      </c>
      <c r="AF11" s="156">
        <v>11</v>
      </c>
      <c r="AG11" s="153">
        <v>0</v>
      </c>
      <c r="AH11" s="152">
        <v>99</v>
      </c>
      <c r="AI11" s="155">
        <v>0</v>
      </c>
      <c r="AJ11" s="152">
        <v>99</v>
      </c>
      <c r="AK11" s="155">
        <v>0</v>
      </c>
      <c r="AL11" s="126"/>
      <c r="AM11" s="127">
        <f t="shared" si="27"/>
        <v>0</v>
      </c>
      <c r="AN11" s="126"/>
      <c r="AO11" s="157">
        <f t="shared" si="5"/>
        <v>1000</v>
      </c>
      <c r="AP11" s="158">
        <f t="shared" si="6"/>
        <v>1000</v>
      </c>
      <c r="AQ11" s="159">
        <f t="shared" si="7"/>
        <v>1000</v>
      </c>
      <c r="AR11" s="158">
        <f t="shared" si="8"/>
        <v>1000</v>
      </c>
      <c r="AS11" s="159">
        <f t="shared" si="9"/>
        <v>1000</v>
      </c>
      <c r="AT11" s="159">
        <f t="shared" si="10"/>
        <v>1000</v>
      </c>
      <c r="AU11" s="159">
        <f t="shared" si="11"/>
        <v>1000</v>
      </c>
      <c r="AV11" s="159">
        <f t="shared" si="12"/>
        <v>1000</v>
      </c>
      <c r="AW11" s="158">
        <f t="shared" si="13"/>
        <v>1000</v>
      </c>
      <c r="AX11" s="159">
        <f t="shared" si="14"/>
        <v>0</v>
      </c>
      <c r="AY11" s="160">
        <f t="shared" si="15"/>
        <v>0</v>
      </c>
      <c r="AZ11" s="80"/>
      <c r="BA11" s="161">
        <f t="shared" si="16"/>
        <v>11</v>
      </c>
      <c r="BB11" s="162">
        <f t="shared" si="17"/>
        <v>9</v>
      </c>
      <c r="BC11" s="162">
        <f t="shared" si="18"/>
        <v>6</v>
      </c>
      <c r="BD11" s="163">
        <f t="shared" si="19"/>
        <v>5</v>
      </c>
      <c r="BE11" s="162">
        <f t="shared" si="20"/>
        <v>7</v>
      </c>
      <c r="BF11" s="162">
        <f t="shared" si="21"/>
        <v>5</v>
      </c>
      <c r="BG11" s="162">
        <f t="shared" si="22"/>
        <v>8</v>
      </c>
      <c r="BH11" s="162">
        <f t="shared" si="23"/>
        <v>10</v>
      </c>
      <c r="BI11" s="162">
        <f t="shared" si="24"/>
        <v>10</v>
      </c>
      <c r="BJ11" s="162">
        <f t="shared" si="25"/>
        <v>0</v>
      </c>
      <c r="BK11" s="162">
        <f t="shared" si="26"/>
        <v>0</v>
      </c>
      <c r="BL11" s="164">
        <f t="shared" si="31"/>
        <v>71</v>
      </c>
      <c r="BM11" s="158">
        <f t="shared" si="32"/>
        <v>5</v>
      </c>
      <c r="BN11" s="158">
        <f t="shared" si="33"/>
        <v>11</v>
      </c>
      <c r="BO11" s="165">
        <f t="shared" si="28"/>
        <v>66</v>
      </c>
      <c r="BP11" s="86"/>
    </row>
    <row r="12" spans="1:68" ht="15" x14ac:dyDescent="0.2">
      <c r="A12" s="137">
        <v>8</v>
      </c>
      <c r="B12" s="138" t="s">
        <v>219</v>
      </c>
      <c r="C12" s="208" t="s">
        <v>32</v>
      </c>
      <c r="D12" s="170"/>
      <c r="E12" s="166">
        <f t="shared" si="29"/>
        <v>1000</v>
      </c>
      <c r="F12" s="141">
        <f t="shared" si="0"/>
        <v>0</v>
      </c>
      <c r="G12" s="142">
        <v>1000</v>
      </c>
      <c r="H12" s="143">
        <f t="shared" si="1"/>
        <v>14.08</v>
      </c>
      <c r="I12" s="144">
        <f t="shared" si="30"/>
        <v>0</v>
      </c>
      <c r="J12" s="145">
        <v>14</v>
      </c>
      <c r="K12" s="146">
        <v>7</v>
      </c>
      <c r="L12" s="147">
        <v>9</v>
      </c>
      <c r="M12" s="148">
        <f t="shared" si="2"/>
        <v>1000</v>
      </c>
      <c r="N12" s="144">
        <f t="shared" si="3"/>
        <v>71</v>
      </c>
      <c r="O12" s="149">
        <f t="shared" si="4"/>
        <v>71</v>
      </c>
      <c r="P12" s="150">
        <v>17</v>
      </c>
      <c r="Q12" s="151">
        <v>0</v>
      </c>
      <c r="R12" s="152">
        <v>5</v>
      </c>
      <c r="S12" s="153">
        <v>2</v>
      </c>
      <c r="T12" s="154">
        <v>1</v>
      </c>
      <c r="U12" s="155">
        <v>0</v>
      </c>
      <c r="V12" s="152">
        <v>12</v>
      </c>
      <c r="W12" s="155">
        <v>0</v>
      </c>
      <c r="X12" s="154">
        <v>7</v>
      </c>
      <c r="Y12" s="155">
        <v>2</v>
      </c>
      <c r="Z12" s="154">
        <v>10</v>
      </c>
      <c r="AA12" s="155">
        <v>1</v>
      </c>
      <c r="AB12" s="154">
        <v>4</v>
      </c>
      <c r="AC12" s="153">
        <v>2</v>
      </c>
      <c r="AD12" s="169">
        <v>13</v>
      </c>
      <c r="AE12" s="151">
        <v>0</v>
      </c>
      <c r="AF12" s="156">
        <v>3</v>
      </c>
      <c r="AG12" s="153">
        <v>0</v>
      </c>
      <c r="AH12" s="152">
        <v>99</v>
      </c>
      <c r="AI12" s="155">
        <v>0</v>
      </c>
      <c r="AJ12" s="152">
        <v>99</v>
      </c>
      <c r="AK12" s="155">
        <v>0</v>
      </c>
      <c r="AL12" s="126"/>
      <c r="AM12" s="127">
        <f t="shared" si="27"/>
        <v>7</v>
      </c>
      <c r="AN12" s="126"/>
      <c r="AO12" s="157">
        <f t="shared" si="5"/>
        <v>1000</v>
      </c>
      <c r="AP12" s="158">
        <f t="shared" si="6"/>
        <v>1000</v>
      </c>
      <c r="AQ12" s="159">
        <f t="shared" si="7"/>
        <v>1000</v>
      </c>
      <c r="AR12" s="158">
        <f t="shared" si="8"/>
        <v>1000</v>
      </c>
      <c r="AS12" s="159">
        <f t="shared" si="9"/>
        <v>1000</v>
      </c>
      <c r="AT12" s="159">
        <f t="shared" si="10"/>
        <v>1000</v>
      </c>
      <c r="AU12" s="159">
        <f t="shared" si="11"/>
        <v>1000</v>
      </c>
      <c r="AV12" s="159">
        <f t="shared" si="12"/>
        <v>1000</v>
      </c>
      <c r="AW12" s="158">
        <f t="shared" si="13"/>
        <v>1000</v>
      </c>
      <c r="AX12" s="159">
        <f t="shared" si="14"/>
        <v>0</v>
      </c>
      <c r="AY12" s="160">
        <f t="shared" si="15"/>
        <v>0</v>
      </c>
      <c r="AZ12" s="80"/>
      <c r="BA12" s="161">
        <f t="shared" si="16"/>
        <v>14</v>
      </c>
      <c r="BB12" s="162">
        <f t="shared" si="17"/>
        <v>5</v>
      </c>
      <c r="BC12" s="162">
        <f t="shared" si="18"/>
        <v>9</v>
      </c>
      <c r="BD12" s="163">
        <f t="shared" si="19"/>
        <v>5</v>
      </c>
      <c r="BE12" s="162">
        <f t="shared" si="20"/>
        <v>0</v>
      </c>
      <c r="BF12" s="162">
        <f t="shared" si="21"/>
        <v>9</v>
      </c>
      <c r="BG12" s="162">
        <f t="shared" si="22"/>
        <v>6</v>
      </c>
      <c r="BH12" s="162">
        <f t="shared" si="23"/>
        <v>13</v>
      </c>
      <c r="BI12" s="162">
        <f t="shared" si="24"/>
        <v>10</v>
      </c>
      <c r="BJ12" s="162">
        <f t="shared" si="25"/>
        <v>0</v>
      </c>
      <c r="BK12" s="162">
        <f t="shared" si="26"/>
        <v>0</v>
      </c>
      <c r="BL12" s="164">
        <f t="shared" si="31"/>
        <v>71</v>
      </c>
      <c r="BM12" s="158">
        <f t="shared" si="32"/>
        <v>0</v>
      </c>
      <c r="BN12" s="158">
        <f t="shared" si="33"/>
        <v>14</v>
      </c>
      <c r="BO12" s="165">
        <f t="shared" si="28"/>
        <v>71</v>
      </c>
      <c r="BP12" s="86"/>
    </row>
    <row r="13" spans="1:68" ht="15" x14ac:dyDescent="0.2">
      <c r="A13" s="137">
        <v>9</v>
      </c>
      <c r="B13" s="138" t="s">
        <v>61</v>
      </c>
      <c r="C13" s="208" t="s">
        <v>37</v>
      </c>
      <c r="D13" s="170"/>
      <c r="E13" s="166">
        <f t="shared" si="29"/>
        <v>1000</v>
      </c>
      <c r="F13" s="141">
        <f t="shared" si="0"/>
        <v>0</v>
      </c>
      <c r="G13" s="142">
        <v>1000</v>
      </c>
      <c r="H13" s="143">
        <f t="shared" si="1"/>
        <v>14.96</v>
      </c>
      <c r="I13" s="144">
        <f t="shared" si="30"/>
        <v>0</v>
      </c>
      <c r="J13" s="145">
        <v>13</v>
      </c>
      <c r="K13" s="146">
        <v>8</v>
      </c>
      <c r="L13" s="147">
        <v>9</v>
      </c>
      <c r="M13" s="148">
        <f t="shared" si="2"/>
        <v>1000</v>
      </c>
      <c r="N13" s="144">
        <f t="shared" si="3"/>
        <v>67</v>
      </c>
      <c r="O13" s="149">
        <f t="shared" si="4"/>
        <v>67</v>
      </c>
      <c r="P13" s="150">
        <v>18</v>
      </c>
      <c r="Q13" s="151">
        <v>0</v>
      </c>
      <c r="R13" s="152">
        <v>4</v>
      </c>
      <c r="S13" s="153">
        <v>1</v>
      </c>
      <c r="T13" s="154">
        <v>5</v>
      </c>
      <c r="U13" s="155">
        <v>2</v>
      </c>
      <c r="V13" s="152">
        <v>11</v>
      </c>
      <c r="W13" s="155">
        <v>0</v>
      </c>
      <c r="X13" s="154">
        <v>10</v>
      </c>
      <c r="Y13" s="155">
        <v>1</v>
      </c>
      <c r="Z13" s="154">
        <v>2</v>
      </c>
      <c r="AA13" s="155">
        <v>0</v>
      </c>
      <c r="AB13" s="154">
        <v>7</v>
      </c>
      <c r="AC13" s="153">
        <v>2</v>
      </c>
      <c r="AD13" s="169">
        <v>14</v>
      </c>
      <c r="AE13" s="151">
        <v>0</v>
      </c>
      <c r="AF13" s="156">
        <v>12</v>
      </c>
      <c r="AG13" s="153">
        <v>2</v>
      </c>
      <c r="AH13" s="152">
        <v>99</v>
      </c>
      <c r="AI13" s="155">
        <v>0</v>
      </c>
      <c r="AJ13" s="152">
        <v>99</v>
      </c>
      <c r="AK13" s="155">
        <v>0</v>
      </c>
      <c r="AL13" s="126"/>
      <c r="AM13" s="127">
        <f t="shared" si="27"/>
        <v>8</v>
      </c>
      <c r="AN13" s="126"/>
      <c r="AO13" s="157">
        <f t="shared" si="5"/>
        <v>1000</v>
      </c>
      <c r="AP13" s="158">
        <f t="shared" si="6"/>
        <v>1000</v>
      </c>
      <c r="AQ13" s="159">
        <f t="shared" si="7"/>
        <v>1000</v>
      </c>
      <c r="AR13" s="158">
        <f t="shared" si="8"/>
        <v>1000</v>
      </c>
      <c r="AS13" s="159">
        <f t="shared" si="9"/>
        <v>1000</v>
      </c>
      <c r="AT13" s="159">
        <f t="shared" si="10"/>
        <v>1000</v>
      </c>
      <c r="AU13" s="159">
        <f t="shared" si="11"/>
        <v>1000</v>
      </c>
      <c r="AV13" s="159">
        <f t="shared" si="12"/>
        <v>1000</v>
      </c>
      <c r="AW13" s="158">
        <f t="shared" si="13"/>
        <v>1000</v>
      </c>
      <c r="AX13" s="159">
        <f t="shared" si="14"/>
        <v>0</v>
      </c>
      <c r="AY13" s="160">
        <f t="shared" si="15"/>
        <v>0</v>
      </c>
      <c r="AZ13" s="80"/>
      <c r="BA13" s="161">
        <f t="shared" si="16"/>
        <v>14</v>
      </c>
      <c r="BB13" s="162">
        <f t="shared" si="17"/>
        <v>6</v>
      </c>
      <c r="BC13" s="162">
        <f t="shared" si="18"/>
        <v>5</v>
      </c>
      <c r="BD13" s="163">
        <f t="shared" si="19"/>
        <v>10</v>
      </c>
      <c r="BE13" s="162">
        <f t="shared" si="20"/>
        <v>9</v>
      </c>
      <c r="BF13" s="162">
        <f t="shared" si="21"/>
        <v>9</v>
      </c>
      <c r="BG13" s="162">
        <f t="shared" si="22"/>
        <v>0</v>
      </c>
      <c r="BH13" s="162">
        <f t="shared" si="23"/>
        <v>9</v>
      </c>
      <c r="BI13" s="162">
        <f t="shared" si="24"/>
        <v>5</v>
      </c>
      <c r="BJ13" s="162">
        <f t="shared" si="25"/>
        <v>0</v>
      </c>
      <c r="BK13" s="162">
        <f t="shared" si="26"/>
        <v>0</v>
      </c>
      <c r="BL13" s="164">
        <f t="shared" si="31"/>
        <v>67</v>
      </c>
      <c r="BM13" s="158">
        <f t="shared" si="32"/>
        <v>0</v>
      </c>
      <c r="BN13" s="158">
        <f t="shared" si="33"/>
        <v>14</v>
      </c>
      <c r="BO13" s="165">
        <f t="shared" si="28"/>
        <v>67</v>
      </c>
      <c r="BP13" s="86"/>
    </row>
    <row r="14" spans="1:68" ht="15" x14ac:dyDescent="0.2">
      <c r="A14" s="137">
        <v>10</v>
      </c>
      <c r="B14" s="138" t="s">
        <v>65</v>
      </c>
      <c r="C14" s="208" t="s">
        <v>32</v>
      </c>
      <c r="D14" s="170"/>
      <c r="E14" s="166">
        <f t="shared" si="29"/>
        <v>1000</v>
      </c>
      <c r="F14" s="141">
        <f t="shared" si="0"/>
        <v>0</v>
      </c>
      <c r="G14" s="142">
        <v>1000</v>
      </c>
      <c r="H14" s="143">
        <f t="shared" si="1"/>
        <v>15.84</v>
      </c>
      <c r="I14" s="144">
        <f t="shared" si="30"/>
        <v>0</v>
      </c>
      <c r="J14" s="145">
        <v>12</v>
      </c>
      <c r="K14" s="146">
        <v>9</v>
      </c>
      <c r="L14" s="147">
        <v>9</v>
      </c>
      <c r="M14" s="148">
        <f t="shared" si="2"/>
        <v>1000</v>
      </c>
      <c r="N14" s="144">
        <f t="shared" si="3"/>
        <v>74</v>
      </c>
      <c r="O14" s="149">
        <f t="shared" si="4"/>
        <v>69</v>
      </c>
      <c r="P14" s="150">
        <v>1</v>
      </c>
      <c r="Q14" s="151">
        <v>0</v>
      </c>
      <c r="R14" s="152">
        <v>11</v>
      </c>
      <c r="S14" s="153">
        <v>0</v>
      </c>
      <c r="T14" s="154">
        <v>12</v>
      </c>
      <c r="U14" s="155">
        <v>2</v>
      </c>
      <c r="V14" s="152">
        <v>3</v>
      </c>
      <c r="W14" s="155">
        <v>1</v>
      </c>
      <c r="X14" s="154">
        <v>9</v>
      </c>
      <c r="Y14" s="155">
        <v>1</v>
      </c>
      <c r="Z14" s="154">
        <v>8</v>
      </c>
      <c r="AA14" s="155">
        <v>1</v>
      </c>
      <c r="AB14" s="154">
        <v>5</v>
      </c>
      <c r="AC14" s="153">
        <v>2</v>
      </c>
      <c r="AD14" s="150">
        <v>15</v>
      </c>
      <c r="AE14" s="151">
        <v>0</v>
      </c>
      <c r="AF14" s="156">
        <v>4</v>
      </c>
      <c r="AG14" s="153">
        <v>2</v>
      </c>
      <c r="AH14" s="152">
        <v>99</v>
      </c>
      <c r="AI14" s="155">
        <v>0</v>
      </c>
      <c r="AJ14" s="152">
        <v>99</v>
      </c>
      <c r="AK14" s="155">
        <v>0</v>
      </c>
      <c r="AL14" s="126"/>
      <c r="AM14" s="127">
        <f t="shared" si="27"/>
        <v>9</v>
      </c>
      <c r="AN14" s="126"/>
      <c r="AO14" s="157">
        <f t="shared" si="5"/>
        <v>1000</v>
      </c>
      <c r="AP14" s="158">
        <f t="shared" si="6"/>
        <v>1000</v>
      </c>
      <c r="AQ14" s="159">
        <f t="shared" si="7"/>
        <v>1000</v>
      </c>
      <c r="AR14" s="158">
        <f t="shared" si="8"/>
        <v>1000</v>
      </c>
      <c r="AS14" s="159">
        <f t="shared" si="9"/>
        <v>1000</v>
      </c>
      <c r="AT14" s="159">
        <f t="shared" si="10"/>
        <v>1000</v>
      </c>
      <c r="AU14" s="159">
        <f t="shared" si="11"/>
        <v>1000</v>
      </c>
      <c r="AV14" s="159">
        <f t="shared" si="12"/>
        <v>1000</v>
      </c>
      <c r="AW14" s="158">
        <f t="shared" si="13"/>
        <v>1000</v>
      </c>
      <c r="AX14" s="159">
        <f t="shared" si="14"/>
        <v>0</v>
      </c>
      <c r="AY14" s="160">
        <f t="shared" si="15"/>
        <v>0</v>
      </c>
      <c r="AZ14" s="80"/>
      <c r="BA14" s="161">
        <f t="shared" si="16"/>
        <v>9</v>
      </c>
      <c r="BB14" s="162">
        <f t="shared" si="17"/>
        <v>10</v>
      </c>
      <c r="BC14" s="162">
        <f t="shared" si="18"/>
        <v>5</v>
      </c>
      <c r="BD14" s="163">
        <f t="shared" si="19"/>
        <v>10</v>
      </c>
      <c r="BE14" s="162">
        <f t="shared" si="20"/>
        <v>8</v>
      </c>
      <c r="BF14" s="162">
        <f t="shared" si="21"/>
        <v>7</v>
      </c>
      <c r="BG14" s="162">
        <f t="shared" si="22"/>
        <v>5</v>
      </c>
      <c r="BH14" s="162">
        <f t="shared" si="23"/>
        <v>14</v>
      </c>
      <c r="BI14" s="162">
        <f t="shared" si="24"/>
        <v>6</v>
      </c>
      <c r="BJ14" s="162">
        <f t="shared" si="25"/>
        <v>0</v>
      </c>
      <c r="BK14" s="162">
        <f t="shared" si="26"/>
        <v>0</v>
      </c>
      <c r="BL14" s="164">
        <f t="shared" si="31"/>
        <v>74</v>
      </c>
      <c r="BM14" s="158">
        <f t="shared" si="32"/>
        <v>5</v>
      </c>
      <c r="BN14" s="158">
        <f t="shared" si="33"/>
        <v>14</v>
      </c>
      <c r="BO14" s="165">
        <f t="shared" si="28"/>
        <v>69</v>
      </c>
      <c r="BP14" s="86"/>
    </row>
    <row r="15" spans="1:68" ht="15" x14ac:dyDescent="0.2">
      <c r="A15" s="137">
        <v>11</v>
      </c>
      <c r="B15" s="138" t="s">
        <v>74</v>
      </c>
      <c r="C15" s="207" t="s">
        <v>21</v>
      </c>
      <c r="D15" s="170"/>
      <c r="E15" s="166">
        <f t="shared" si="29"/>
        <v>1000</v>
      </c>
      <c r="F15" s="141">
        <f t="shared" si="0"/>
        <v>0</v>
      </c>
      <c r="G15" s="142">
        <v>1000</v>
      </c>
      <c r="H15" s="143">
        <f t="shared" si="1"/>
        <v>21.12</v>
      </c>
      <c r="I15" s="144">
        <f t="shared" si="30"/>
        <v>0</v>
      </c>
      <c r="J15" s="145">
        <v>6</v>
      </c>
      <c r="K15" s="146">
        <v>10</v>
      </c>
      <c r="L15" s="147">
        <v>9</v>
      </c>
      <c r="M15" s="148">
        <f t="shared" si="2"/>
        <v>1000</v>
      </c>
      <c r="N15" s="144">
        <f t="shared" si="3"/>
        <v>77</v>
      </c>
      <c r="O15" s="149">
        <f t="shared" si="4"/>
        <v>77</v>
      </c>
      <c r="P15" s="150">
        <v>2</v>
      </c>
      <c r="Q15" s="151">
        <v>1</v>
      </c>
      <c r="R15" s="152">
        <v>10</v>
      </c>
      <c r="S15" s="153">
        <v>2</v>
      </c>
      <c r="T15" s="154">
        <v>14</v>
      </c>
      <c r="U15" s="155">
        <v>0</v>
      </c>
      <c r="V15" s="152">
        <v>9</v>
      </c>
      <c r="W15" s="155">
        <v>2</v>
      </c>
      <c r="X15" s="154">
        <v>6</v>
      </c>
      <c r="Y15" s="155">
        <v>2</v>
      </c>
      <c r="Z15" s="154">
        <v>15</v>
      </c>
      <c r="AA15" s="155">
        <v>0</v>
      </c>
      <c r="AB15" s="154">
        <v>18</v>
      </c>
      <c r="AC15" s="153">
        <v>0</v>
      </c>
      <c r="AD15" s="167">
        <v>5</v>
      </c>
      <c r="AE15" s="151">
        <v>1</v>
      </c>
      <c r="AF15" s="156">
        <v>7</v>
      </c>
      <c r="AG15" s="153">
        <v>2</v>
      </c>
      <c r="AH15" s="152">
        <v>99</v>
      </c>
      <c r="AI15" s="155">
        <v>0</v>
      </c>
      <c r="AJ15" s="152">
        <v>99</v>
      </c>
      <c r="AK15" s="155">
        <v>0</v>
      </c>
      <c r="AL15" s="126"/>
      <c r="AM15" s="127">
        <f t="shared" si="27"/>
        <v>10</v>
      </c>
      <c r="AN15" s="126"/>
      <c r="AO15" s="157">
        <f t="shared" si="5"/>
        <v>1000</v>
      </c>
      <c r="AP15" s="158">
        <f t="shared" si="6"/>
        <v>1000</v>
      </c>
      <c r="AQ15" s="159">
        <f t="shared" si="7"/>
        <v>1000</v>
      </c>
      <c r="AR15" s="158">
        <f t="shared" si="8"/>
        <v>1000</v>
      </c>
      <c r="AS15" s="159">
        <f t="shared" si="9"/>
        <v>1000</v>
      </c>
      <c r="AT15" s="159">
        <f t="shared" si="10"/>
        <v>1000</v>
      </c>
      <c r="AU15" s="159">
        <f t="shared" si="11"/>
        <v>1000</v>
      </c>
      <c r="AV15" s="159">
        <f t="shared" si="12"/>
        <v>1000</v>
      </c>
      <c r="AW15" s="158">
        <f t="shared" si="13"/>
        <v>1000</v>
      </c>
      <c r="AX15" s="159">
        <f t="shared" si="14"/>
        <v>0</v>
      </c>
      <c r="AY15" s="160">
        <f t="shared" si="15"/>
        <v>0</v>
      </c>
      <c r="AZ15" s="80"/>
      <c r="BA15" s="161">
        <f t="shared" si="16"/>
        <v>9</v>
      </c>
      <c r="BB15" s="162">
        <f t="shared" si="17"/>
        <v>9</v>
      </c>
      <c r="BC15" s="162">
        <f t="shared" si="18"/>
        <v>9</v>
      </c>
      <c r="BD15" s="163">
        <f t="shared" si="19"/>
        <v>8</v>
      </c>
      <c r="BE15" s="162">
        <f t="shared" si="20"/>
        <v>9</v>
      </c>
      <c r="BF15" s="162">
        <f t="shared" si="21"/>
        <v>14</v>
      </c>
      <c r="BG15" s="162">
        <f t="shared" si="22"/>
        <v>14</v>
      </c>
      <c r="BH15" s="162">
        <f t="shared" si="23"/>
        <v>5</v>
      </c>
      <c r="BI15" s="162">
        <f t="shared" si="24"/>
        <v>0</v>
      </c>
      <c r="BJ15" s="162">
        <f t="shared" si="25"/>
        <v>0</v>
      </c>
      <c r="BK15" s="162">
        <f t="shared" si="26"/>
        <v>0</v>
      </c>
      <c r="BL15" s="164">
        <f t="shared" si="31"/>
        <v>77</v>
      </c>
      <c r="BM15" s="158">
        <f t="shared" si="32"/>
        <v>0</v>
      </c>
      <c r="BN15" s="158">
        <f t="shared" si="33"/>
        <v>14</v>
      </c>
      <c r="BO15" s="165">
        <f t="shared" si="28"/>
        <v>77</v>
      </c>
      <c r="BP15" s="86"/>
    </row>
    <row r="16" spans="1:68" ht="15" x14ac:dyDescent="0.2">
      <c r="A16" s="137">
        <v>12</v>
      </c>
      <c r="B16" s="222" t="s">
        <v>47</v>
      </c>
      <c r="C16" s="208" t="s">
        <v>224</v>
      </c>
      <c r="D16" s="170"/>
      <c r="E16" s="166">
        <f t="shared" si="29"/>
        <v>1000</v>
      </c>
      <c r="F16" s="141">
        <f t="shared" si="0"/>
        <v>0</v>
      </c>
      <c r="G16" s="142">
        <v>1000</v>
      </c>
      <c r="H16" s="143">
        <f t="shared" si="1"/>
        <v>11.44</v>
      </c>
      <c r="I16" s="144">
        <f t="shared" si="30"/>
        <v>0</v>
      </c>
      <c r="J16" s="145">
        <v>17</v>
      </c>
      <c r="K16" s="146">
        <v>5</v>
      </c>
      <c r="L16" s="147">
        <v>9</v>
      </c>
      <c r="M16" s="148">
        <f t="shared" si="2"/>
        <v>1000</v>
      </c>
      <c r="N16" s="144">
        <f t="shared" si="3"/>
        <v>63</v>
      </c>
      <c r="O16" s="149">
        <f t="shared" si="4"/>
        <v>63</v>
      </c>
      <c r="P16" s="150">
        <v>3</v>
      </c>
      <c r="Q16" s="151">
        <v>0</v>
      </c>
      <c r="R16" s="152">
        <v>2</v>
      </c>
      <c r="S16" s="153">
        <v>0</v>
      </c>
      <c r="T16" s="154">
        <v>10</v>
      </c>
      <c r="U16" s="155">
        <v>0</v>
      </c>
      <c r="V16" s="152">
        <v>8</v>
      </c>
      <c r="W16" s="155">
        <v>2</v>
      </c>
      <c r="X16" s="154">
        <v>5</v>
      </c>
      <c r="Y16" s="155">
        <v>1</v>
      </c>
      <c r="Z16" s="154">
        <v>7</v>
      </c>
      <c r="AA16" s="155">
        <v>2</v>
      </c>
      <c r="AB16" s="154">
        <v>6</v>
      </c>
      <c r="AC16" s="153">
        <v>0</v>
      </c>
      <c r="AD16" s="150">
        <v>4</v>
      </c>
      <c r="AE16" s="151">
        <v>0</v>
      </c>
      <c r="AF16" s="156">
        <v>9</v>
      </c>
      <c r="AG16" s="153">
        <v>0</v>
      </c>
      <c r="AH16" s="152">
        <v>99</v>
      </c>
      <c r="AI16" s="155">
        <v>0</v>
      </c>
      <c r="AJ16" s="152">
        <v>99</v>
      </c>
      <c r="AK16" s="155">
        <v>0</v>
      </c>
      <c r="AL16" s="126"/>
      <c r="AM16" s="127">
        <f t="shared" si="27"/>
        <v>5</v>
      </c>
      <c r="AN16" s="126"/>
      <c r="AO16" s="157">
        <f t="shared" si="5"/>
        <v>1000</v>
      </c>
      <c r="AP16" s="158">
        <f t="shared" si="6"/>
        <v>1000</v>
      </c>
      <c r="AQ16" s="159">
        <f t="shared" si="7"/>
        <v>1000</v>
      </c>
      <c r="AR16" s="158">
        <f t="shared" si="8"/>
        <v>1000</v>
      </c>
      <c r="AS16" s="159">
        <f t="shared" si="9"/>
        <v>1000</v>
      </c>
      <c r="AT16" s="159">
        <f t="shared" si="10"/>
        <v>1000</v>
      </c>
      <c r="AU16" s="159">
        <f t="shared" si="11"/>
        <v>1000</v>
      </c>
      <c r="AV16" s="159">
        <f t="shared" si="12"/>
        <v>1000</v>
      </c>
      <c r="AW16" s="158">
        <f t="shared" si="13"/>
        <v>1000</v>
      </c>
      <c r="AX16" s="159">
        <f t="shared" si="14"/>
        <v>0</v>
      </c>
      <c r="AY16" s="160">
        <f t="shared" si="15"/>
        <v>0</v>
      </c>
      <c r="AZ16" s="80"/>
      <c r="BA16" s="161">
        <f t="shared" si="16"/>
        <v>10</v>
      </c>
      <c r="BB16" s="162">
        <f t="shared" si="17"/>
        <v>9</v>
      </c>
      <c r="BC16" s="162">
        <f t="shared" si="18"/>
        <v>9</v>
      </c>
      <c r="BD16" s="163">
        <f t="shared" si="19"/>
        <v>7</v>
      </c>
      <c r="BE16" s="162">
        <f t="shared" si="20"/>
        <v>5</v>
      </c>
      <c r="BF16" s="162">
        <f t="shared" si="21"/>
        <v>0</v>
      </c>
      <c r="BG16" s="162">
        <f t="shared" si="22"/>
        <v>9</v>
      </c>
      <c r="BH16" s="162">
        <f t="shared" si="23"/>
        <v>6</v>
      </c>
      <c r="BI16" s="162">
        <f t="shared" si="24"/>
        <v>8</v>
      </c>
      <c r="BJ16" s="162">
        <f t="shared" si="25"/>
        <v>0</v>
      </c>
      <c r="BK16" s="162">
        <f t="shared" si="26"/>
        <v>0</v>
      </c>
      <c r="BL16" s="164">
        <f t="shared" si="31"/>
        <v>63</v>
      </c>
      <c r="BM16" s="158">
        <f t="shared" si="32"/>
        <v>0</v>
      </c>
      <c r="BN16" s="158">
        <f t="shared" si="33"/>
        <v>10</v>
      </c>
      <c r="BO16" s="165">
        <f t="shared" si="28"/>
        <v>63</v>
      </c>
      <c r="BP16" s="86"/>
    </row>
    <row r="17" spans="1:256" ht="15" x14ac:dyDescent="0.2">
      <c r="A17" s="137">
        <v>13</v>
      </c>
      <c r="B17" s="138" t="s">
        <v>25</v>
      </c>
      <c r="C17" s="209" t="s">
        <v>11</v>
      </c>
      <c r="D17" s="139"/>
      <c r="E17" s="166">
        <f t="shared" si="29"/>
        <v>1020</v>
      </c>
      <c r="F17" s="141">
        <f t="shared" si="0"/>
        <v>20</v>
      </c>
      <c r="G17" s="142">
        <v>1000</v>
      </c>
      <c r="H17" s="143">
        <f t="shared" si="1"/>
        <v>22.88</v>
      </c>
      <c r="I17" s="144">
        <f t="shared" si="30"/>
        <v>0</v>
      </c>
      <c r="J17" s="145">
        <v>4</v>
      </c>
      <c r="K17" s="146">
        <v>13</v>
      </c>
      <c r="L17" s="147">
        <v>9</v>
      </c>
      <c r="M17" s="148">
        <f t="shared" si="2"/>
        <v>1000</v>
      </c>
      <c r="N17" s="144">
        <f t="shared" si="3"/>
        <v>93</v>
      </c>
      <c r="O17" s="149">
        <f t="shared" si="4"/>
        <v>87</v>
      </c>
      <c r="P17" s="150">
        <v>4</v>
      </c>
      <c r="Q17" s="151">
        <v>2</v>
      </c>
      <c r="R17" s="152">
        <v>16</v>
      </c>
      <c r="S17" s="153">
        <v>2</v>
      </c>
      <c r="T17" s="154">
        <v>17</v>
      </c>
      <c r="U17" s="155">
        <v>2</v>
      </c>
      <c r="V17" s="152">
        <v>15</v>
      </c>
      <c r="W17" s="155">
        <v>0</v>
      </c>
      <c r="X17" s="154">
        <v>18</v>
      </c>
      <c r="Y17" s="155">
        <v>0</v>
      </c>
      <c r="Z17" s="154">
        <v>6</v>
      </c>
      <c r="AA17" s="155">
        <v>2</v>
      </c>
      <c r="AB17" s="154">
        <v>1</v>
      </c>
      <c r="AC17" s="153">
        <v>1</v>
      </c>
      <c r="AD17" s="150">
        <v>8</v>
      </c>
      <c r="AE17" s="151">
        <v>2</v>
      </c>
      <c r="AF17" s="156">
        <v>2</v>
      </c>
      <c r="AG17" s="153">
        <v>2</v>
      </c>
      <c r="AH17" s="152">
        <v>99</v>
      </c>
      <c r="AI17" s="155">
        <v>0</v>
      </c>
      <c r="AJ17" s="152">
        <v>99</v>
      </c>
      <c r="AK17" s="155">
        <v>0</v>
      </c>
      <c r="AL17" s="126"/>
      <c r="AM17" s="127">
        <f t="shared" si="27"/>
        <v>13</v>
      </c>
      <c r="AN17" s="126"/>
      <c r="AO17" s="157">
        <f t="shared" si="5"/>
        <v>1000</v>
      </c>
      <c r="AP17" s="158">
        <f t="shared" si="6"/>
        <v>1000</v>
      </c>
      <c r="AQ17" s="159">
        <f t="shared" si="7"/>
        <v>1000</v>
      </c>
      <c r="AR17" s="158">
        <f t="shared" si="8"/>
        <v>1000</v>
      </c>
      <c r="AS17" s="159">
        <f t="shared" si="9"/>
        <v>1000</v>
      </c>
      <c r="AT17" s="159">
        <f t="shared" si="10"/>
        <v>1000</v>
      </c>
      <c r="AU17" s="159">
        <f t="shared" si="11"/>
        <v>1000</v>
      </c>
      <c r="AV17" s="159">
        <f t="shared" si="12"/>
        <v>1000</v>
      </c>
      <c r="AW17" s="158">
        <f t="shared" si="13"/>
        <v>1000</v>
      </c>
      <c r="AX17" s="159">
        <f t="shared" si="14"/>
        <v>0</v>
      </c>
      <c r="AY17" s="160">
        <f t="shared" si="15"/>
        <v>0</v>
      </c>
      <c r="AZ17" s="80"/>
      <c r="BA17" s="161">
        <f t="shared" si="16"/>
        <v>6</v>
      </c>
      <c r="BB17" s="162">
        <f t="shared" si="17"/>
        <v>11</v>
      </c>
      <c r="BC17" s="162">
        <f t="shared" si="18"/>
        <v>14</v>
      </c>
      <c r="BD17" s="163">
        <f t="shared" si="19"/>
        <v>14</v>
      </c>
      <c r="BE17" s="162">
        <f t="shared" si="20"/>
        <v>14</v>
      </c>
      <c r="BF17" s="162">
        <f t="shared" si="21"/>
        <v>9</v>
      </c>
      <c r="BG17" s="162">
        <f t="shared" si="22"/>
        <v>9</v>
      </c>
      <c r="BH17" s="162">
        <f t="shared" si="23"/>
        <v>7</v>
      </c>
      <c r="BI17" s="162">
        <f t="shared" si="24"/>
        <v>9</v>
      </c>
      <c r="BJ17" s="162">
        <f t="shared" si="25"/>
        <v>0</v>
      </c>
      <c r="BK17" s="162">
        <f t="shared" si="26"/>
        <v>0</v>
      </c>
      <c r="BL17" s="164">
        <f t="shared" si="31"/>
        <v>93</v>
      </c>
      <c r="BM17" s="158">
        <f t="shared" si="32"/>
        <v>6</v>
      </c>
      <c r="BN17" s="158">
        <f t="shared" si="33"/>
        <v>14</v>
      </c>
      <c r="BO17" s="165">
        <f t="shared" si="28"/>
        <v>87</v>
      </c>
      <c r="BP17" s="86"/>
    </row>
    <row r="18" spans="1:256" ht="15" x14ac:dyDescent="0.2">
      <c r="A18" s="137">
        <v>14</v>
      </c>
      <c r="B18" s="222" t="s">
        <v>15</v>
      </c>
      <c r="C18" s="208" t="s">
        <v>14</v>
      </c>
      <c r="D18" s="139"/>
      <c r="E18" s="166">
        <f t="shared" si="29"/>
        <v>1000</v>
      </c>
      <c r="F18" s="141">
        <f t="shared" si="0"/>
        <v>0</v>
      </c>
      <c r="G18" s="142">
        <v>1000</v>
      </c>
      <c r="H18" s="143">
        <f t="shared" si="1"/>
        <v>18.48</v>
      </c>
      <c r="I18" s="144">
        <f t="shared" si="30"/>
        <v>0</v>
      </c>
      <c r="J18" s="145">
        <v>9</v>
      </c>
      <c r="K18" s="146">
        <v>9</v>
      </c>
      <c r="L18" s="147">
        <v>9</v>
      </c>
      <c r="M18" s="148">
        <f t="shared" si="2"/>
        <v>1000</v>
      </c>
      <c r="N18" s="144">
        <f t="shared" si="3"/>
        <v>93</v>
      </c>
      <c r="O18" s="149">
        <f t="shared" si="4"/>
        <v>88</v>
      </c>
      <c r="P18" s="150">
        <v>5</v>
      </c>
      <c r="Q18" s="151">
        <v>2</v>
      </c>
      <c r="R18" s="152">
        <v>15</v>
      </c>
      <c r="S18" s="153">
        <v>0</v>
      </c>
      <c r="T18" s="154">
        <v>11</v>
      </c>
      <c r="U18" s="155">
        <v>2</v>
      </c>
      <c r="V18" s="152">
        <v>1</v>
      </c>
      <c r="W18" s="155">
        <v>1</v>
      </c>
      <c r="X18" s="154">
        <v>17</v>
      </c>
      <c r="Y18" s="155">
        <v>0</v>
      </c>
      <c r="Z18" s="154">
        <v>3</v>
      </c>
      <c r="AA18" s="155">
        <v>1</v>
      </c>
      <c r="AB18" s="154">
        <v>2</v>
      </c>
      <c r="AC18" s="153">
        <v>1</v>
      </c>
      <c r="AD18" s="150">
        <v>9</v>
      </c>
      <c r="AE18" s="151">
        <v>2</v>
      </c>
      <c r="AF18" s="156">
        <v>18</v>
      </c>
      <c r="AG18" s="153">
        <v>0</v>
      </c>
      <c r="AH18" s="152">
        <v>99</v>
      </c>
      <c r="AI18" s="155">
        <v>0</v>
      </c>
      <c r="AJ18" s="152">
        <v>99</v>
      </c>
      <c r="AK18" s="155">
        <v>0</v>
      </c>
      <c r="AL18" s="126"/>
      <c r="AM18" s="127">
        <f t="shared" si="27"/>
        <v>9</v>
      </c>
      <c r="AN18" s="126"/>
      <c r="AO18" s="157">
        <f t="shared" si="5"/>
        <v>1000</v>
      </c>
      <c r="AP18" s="158">
        <f t="shared" si="6"/>
        <v>1000</v>
      </c>
      <c r="AQ18" s="159">
        <f t="shared" si="7"/>
        <v>1000</v>
      </c>
      <c r="AR18" s="158">
        <f t="shared" si="8"/>
        <v>1000</v>
      </c>
      <c r="AS18" s="159">
        <f t="shared" si="9"/>
        <v>1000</v>
      </c>
      <c r="AT18" s="159">
        <f t="shared" si="10"/>
        <v>1000</v>
      </c>
      <c r="AU18" s="159">
        <f t="shared" si="11"/>
        <v>1000</v>
      </c>
      <c r="AV18" s="159">
        <f t="shared" si="12"/>
        <v>1000</v>
      </c>
      <c r="AW18" s="158">
        <f t="shared" si="13"/>
        <v>1000</v>
      </c>
      <c r="AX18" s="159">
        <f t="shared" si="14"/>
        <v>0</v>
      </c>
      <c r="AY18" s="160">
        <f t="shared" si="15"/>
        <v>0</v>
      </c>
      <c r="AZ18" s="80"/>
      <c r="BA18" s="161">
        <f t="shared" si="16"/>
        <v>5</v>
      </c>
      <c r="BB18" s="162">
        <f t="shared" si="17"/>
        <v>14</v>
      </c>
      <c r="BC18" s="162">
        <f t="shared" si="18"/>
        <v>10</v>
      </c>
      <c r="BD18" s="163">
        <f t="shared" si="19"/>
        <v>9</v>
      </c>
      <c r="BE18" s="162">
        <f t="shared" si="20"/>
        <v>14</v>
      </c>
      <c r="BF18" s="162">
        <f t="shared" si="21"/>
        <v>10</v>
      </c>
      <c r="BG18" s="162">
        <f t="shared" si="22"/>
        <v>9</v>
      </c>
      <c r="BH18" s="162">
        <f t="shared" si="23"/>
        <v>8</v>
      </c>
      <c r="BI18" s="162">
        <f t="shared" si="24"/>
        <v>14</v>
      </c>
      <c r="BJ18" s="162">
        <f t="shared" si="25"/>
        <v>0</v>
      </c>
      <c r="BK18" s="162">
        <f t="shared" si="26"/>
        <v>0</v>
      </c>
      <c r="BL18" s="164">
        <f t="shared" si="31"/>
        <v>93</v>
      </c>
      <c r="BM18" s="158">
        <f t="shared" si="32"/>
        <v>5</v>
      </c>
      <c r="BN18" s="158">
        <f t="shared" si="33"/>
        <v>14</v>
      </c>
      <c r="BO18" s="165">
        <f t="shared" si="28"/>
        <v>88</v>
      </c>
      <c r="BP18" s="86"/>
    </row>
    <row r="19" spans="1:256" ht="15" x14ac:dyDescent="0.2">
      <c r="A19" s="137">
        <v>15</v>
      </c>
      <c r="B19" s="138" t="s">
        <v>28</v>
      </c>
      <c r="C19" s="208" t="s">
        <v>14</v>
      </c>
      <c r="D19" s="139"/>
      <c r="E19" s="166">
        <f t="shared" si="29"/>
        <v>1030</v>
      </c>
      <c r="F19" s="141">
        <f t="shared" si="0"/>
        <v>30</v>
      </c>
      <c r="G19" s="142">
        <v>1000</v>
      </c>
      <c r="H19" s="143">
        <f t="shared" si="1"/>
        <v>25.52</v>
      </c>
      <c r="I19" s="144">
        <f t="shared" si="30"/>
        <v>0</v>
      </c>
      <c r="J19" s="171">
        <v>1</v>
      </c>
      <c r="K19" s="146">
        <v>14</v>
      </c>
      <c r="L19" s="147">
        <v>9</v>
      </c>
      <c r="M19" s="148">
        <f t="shared" si="2"/>
        <v>1000</v>
      </c>
      <c r="N19" s="144">
        <f t="shared" si="3"/>
        <v>98</v>
      </c>
      <c r="O19" s="149">
        <f t="shared" si="4"/>
        <v>89</v>
      </c>
      <c r="P19" s="150">
        <v>6</v>
      </c>
      <c r="Q19" s="151">
        <v>2</v>
      </c>
      <c r="R19" s="152">
        <v>14</v>
      </c>
      <c r="S19" s="153">
        <v>2</v>
      </c>
      <c r="T19" s="154">
        <v>18</v>
      </c>
      <c r="U19" s="155">
        <v>2</v>
      </c>
      <c r="V19" s="152">
        <v>13</v>
      </c>
      <c r="W19" s="155">
        <v>2</v>
      </c>
      <c r="X19" s="154">
        <v>16</v>
      </c>
      <c r="Y19" s="155">
        <v>0</v>
      </c>
      <c r="Z19" s="154">
        <v>11</v>
      </c>
      <c r="AA19" s="155">
        <v>2</v>
      </c>
      <c r="AB19" s="154">
        <v>17</v>
      </c>
      <c r="AC19" s="153">
        <v>0</v>
      </c>
      <c r="AD19" s="150">
        <v>10</v>
      </c>
      <c r="AE19" s="151">
        <v>2</v>
      </c>
      <c r="AF19" s="156">
        <v>1</v>
      </c>
      <c r="AG19" s="153">
        <v>2</v>
      </c>
      <c r="AH19" s="152">
        <v>99</v>
      </c>
      <c r="AI19" s="155">
        <v>0</v>
      </c>
      <c r="AJ19" s="152">
        <v>99</v>
      </c>
      <c r="AK19" s="155">
        <v>0</v>
      </c>
      <c r="AL19" s="126"/>
      <c r="AM19" s="127">
        <f t="shared" si="27"/>
        <v>14</v>
      </c>
      <c r="AN19" s="126"/>
      <c r="AO19" s="157">
        <f t="shared" si="5"/>
        <v>1000</v>
      </c>
      <c r="AP19" s="158">
        <f t="shared" si="6"/>
        <v>1000</v>
      </c>
      <c r="AQ19" s="159">
        <f t="shared" si="7"/>
        <v>1000</v>
      </c>
      <c r="AR19" s="158">
        <f t="shared" si="8"/>
        <v>1000</v>
      </c>
      <c r="AS19" s="159">
        <f t="shared" si="9"/>
        <v>1000</v>
      </c>
      <c r="AT19" s="159">
        <f t="shared" si="10"/>
        <v>1000</v>
      </c>
      <c r="AU19" s="159">
        <f t="shared" si="11"/>
        <v>1000</v>
      </c>
      <c r="AV19" s="159">
        <f t="shared" si="12"/>
        <v>1000</v>
      </c>
      <c r="AW19" s="158">
        <f t="shared" si="13"/>
        <v>1000</v>
      </c>
      <c r="AX19" s="159">
        <f t="shared" si="14"/>
        <v>0</v>
      </c>
      <c r="AY19" s="160">
        <f t="shared" si="15"/>
        <v>0</v>
      </c>
      <c r="AZ19" s="80"/>
      <c r="BA19" s="161">
        <f t="shared" si="16"/>
        <v>9</v>
      </c>
      <c r="BB19" s="162">
        <f t="shared" si="17"/>
        <v>9</v>
      </c>
      <c r="BC19" s="162">
        <f t="shared" si="18"/>
        <v>14</v>
      </c>
      <c r="BD19" s="163">
        <f t="shared" si="19"/>
        <v>13</v>
      </c>
      <c r="BE19" s="162">
        <f t="shared" si="20"/>
        <v>11</v>
      </c>
      <c r="BF19" s="162">
        <f t="shared" si="21"/>
        <v>10</v>
      </c>
      <c r="BG19" s="162">
        <f t="shared" si="22"/>
        <v>14</v>
      </c>
      <c r="BH19" s="162">
        <f t="shared" si="23"/>
        <v>9</v>
      </c>
      <c r="BI19" s="162">
        <f t="shared" si="24"/>
        <v>9</v>
      </c>
      <c r="BJ19" s="162">
        <f t="shared" si="25"/>
        <v>0</v>
      </c>
      <c r="BK19" s="162">
        <f t="shared" si="26"/>
        <v>0</v>
      </c>
      <c r="BL19" s="164">
        <f t="shared" si="31"/>
        <v>98</v>
      </c>
      <c r="BM19" s="158">
        <f t="shared" si="32"/>
        <v>9</v>
      </c>
      <c r="BN19" s="158">
        <f t="shared" si="33"/>
        <v>14</v>
      </c>
      <c r="BO19" s="165">
        <f t="shared" si="28"/>
        <v>89</v>
      </c>
      <c r="BP19" s="86"/>
    </row>
    <row r="20" spans="1:256" ht="15" x14ac:dyDescent="0.2">
      <c r="A20" s="137">
        <v>16</v>
      </c>
      <c r="B20" s="222" t="s">
        <v>46</v>
      </c>
      <c r="C20" s="208" t="s">
        <v>14</v>
      </c>
      <c r="D20" s="139"/>
      <c r="E20" s="166">
        <f t="shared" si="29"/>
        <v>1000</v>
      </c>
      <c r="F20" s="141">
        <f t="shared" si="0"/>
        <v>0</v>
      </c>
      <c r="G20" s="142">
        <v>1000</v>
      </c>
      <c r="H20" s="143">
        <f t="shared" si="1"/>
        <v>22</v>
      </c>
      <c r="I20" s="144">
        <f t="shared" si="30"/>
        <v>0</v>
      </c>
      <c r="J20" s="145">
        <v>5</v>
      </c>
      <c r="K20" s="146">
        <v>11</v>
      </c>
      <c r="L20" s="147">
        <v>9</v>
      </c>
      <c r="M20" s="148">
        <f t="shared" si="2"/>
        <v>1000</v>
      </c>
      <c r="N20" s="144">
        <f t="shared" si="3"/>
        <v>89</v>
      </c>
      <c r="O20" s="149">
        <f t="shared" si="4"/>
        <v>89</v>
      </c>
      <c r="P20" s="150">
        <v>7</v>
      </c>
      <c r="Q20" s="151">
        <v>2</v>
      </c>
      <c r="R20" s="152">
        <v>13</v>
      </c>
      <c r="S20" s="153">
        <v>0</v>
      </c>
      <c r="T20" s="154">
        <v>2</v>
      </c>
      <c r="U20" s="155">
        <v>1</v>
      </c>
      <c r="V20" s="152">
        <v>4</v>
      </c>
      <c r="W20" s="155">
        <v>2</v>
      </c>
      <c r="X20" s="154">
        <v>15</v>
      </c>
      <c r="Y20" s="155">
        <v>2</v>
      </c>
      <c r="Z20" s="154">
        <v>18</v>
      </c>
      <c r="AA20" s="155">
        <v>1</v>
      </c>
      <c r="AB20" s="154">
        <v>3</v>
      </c>
      <c r="AC20" s="153">
        <v>2</v>
      </c>
      <c r="AD20" s="167">
        <v>1</v>
      </c>
      <c r="AE20" s="151">
        <v>1</v>
      </c>
      <c r="AF20" s="156">
        <v>17</v>
      </c>
      <c r="AG20" s="153">
        <v>0</v>
      </c>
      <c r="AH20" s="152">
        <v>99</v>
      </c>
      <c r="AI20" s="155">
        <v>0</v>
      </c>
      <c r="AJ20" s="152">
        <v>99</v>
      </c>
      <c r="AK20" s="155">
        <v>0</v>
      </c>
      <c r="AL20" s="126"/>
      <c r="AM20" s="127">
        <f t="shared" si="27"/>
        <v>11</v>
      </c>
      <c r="AN20" s="126"/>
      <c r="AO20" s="157">
        <f t="shared" si="5"/>
        <v>1000</v>
      </c>
      <c r="AP20" s="158">
        <f t="shared" si="6"/>
        <v>1000</v>
      </c>
      <c r="AQ20" s="159">
        <f t="shared" si="7"/>
        <v>1000</v>
      </c>
      <c r="AR20" s="158">
        <f t="shared" si="8"/>
        <v>1000</v>
      </c>
      <c r="AS20" s="159">
        <f t="shared" si="9"/>
        <v>1000</v>
      </c>
      <c r="AT20" s="159">
        <f t="shared" si="10"/>
        <v>1000</v>
      </c>
      <c r="AU20" s="159">
        <f t="shared" si="11"/>
        <v>1000</v>
      </c>
      <c r="AV20" s="159">
        <f t="shared" si="12"/>
        <v>1000</v>
      </c>
      <c r="AW20" s="158">
        <f t="shared" si="13"/>
        <v>1000</v>
      </c>
      <c r="AX20" s="159">
        <f t="shared" si="14"/>
        <v>0</v>
      </c>
      <c r="AY20" s="160">
        <f t="shared" si="15"/>
        <v>0</v>
      </c>
      <c r="AZ20" s="80"/>
      <c r="BA20" s="161">
        <f t="shared" si="16"/>
        <v>0</v>
      </c>
      <c r="BB20" s="162">
        <f t="shared" si="17"/>
        <v>13</v>
      </c>
      <c r="BC20" s="162">
        <f t="shared" si="18"/>
        <v>9</v>
      </c>
      <c r="BD20" s="163">
        <f t="shared" si="19"/>
        <v>6</v>
      </c>
      <c r="BE20" s="162">
        <f t="shared" si="20"/>
        <v>14</v>
      </c>
      <c r="BF20" s="162">
        <f t="shared" si="21"/>
        <v>14</v>
      </c>
      <c r="BG20" s="162">
        <f t="shared" si="22"/>
        <v>10</v>
      </c>
      <c r="BH20" s="162">
        <f t="shared" si="23"/>
        <v>9</v>
      </c>
      <c r="BI20" s="162">
        <f t="shared" si="24"/>
        <v>14</v>
      </c>
      <c r="BJ20" s="162">
        <f t="shared" si="25"/>
        <v>0</v>
      </c>
      <c r="BK20" s="162">
        <f t="shared" si="26"/>
        <v>0</v>
      </c>
      <c r="BL20" s="164">
        <f t="shared" si="31"/>
        <v>89</v>
      </c>
      <c r="BM20" s="158">
        <f t="shared" si="32"/>
        <v>0</v>
      </c>
      <c r="BN20" s="158">
        <f t="shared" si="33"/>
        <v>14</v>
      </c>
      <c r="BO20" s="165">
        <f t="shared" si="28"/>
        <v>89</v>
      </c>
      <c r="BP20" s="86"/>
    </row>
    <row r="21" spans="1:256" ht="15" x14ac:dyDescent="0.2">
      <c r="A21" s="137">
        <v>17</v>
      </c>
      <c r="B21" s="138" t="s">
        <v>24</v>
      </c>
      <c r="C21" s="209" t="s">
        <v>11</v>
      </c>
      <c r="D21" s="139"/>
      <c r="E21" s="166">
        <f t="shared" si="29"/>
        <v>1030</v>
      </c>
      <c r="F21" s="141">
        <f t="shared" si="0"/>
        <v>30</v>
      </c>
      <c r="G21" s="142">
        <v>1000</v>
      </c>
      <c r="H21" s="143">
        <f t="shared" si="1"/>
        <v>23.76</v>
      </c>
      <c r="I21" s="144">
        <f t="shared" si="30"/>
        <v>0</v>
      </c>
      <c r="J21" s="171">
        <v>3</v>
      </c>
      <c r="K21" s="146">
        <v>14</v>
      </c>
      <c r="L21" s="147">
        <v>9</v>
      </c>
      <c r="M21" s="148">
        <f t="shared" si="2"/>
        <v>1000</v>
      </c>
      <c r="N21" s="144">
        <f t="shared" si="3"/>
        <v>96</v>
      </c>
      <c r="O21" s="149">
        <f t="shared" si="4"/>
        <v>89</v>
      </c>
      <c r="P21" s="150">
        <v>8</v>
      </c>
      <c r="Q21" s="151">
        <v>2</v>
      </c>
      <c r="R21" s="152">
        <v>3</v>
      </c>
      <c r="S21" s="153">
        <v>2</v>
      </c>
      <c r="T21" s="154">
        <v>13</v>
      </c>
      <c r="U21" s="155">
        <v>0</v>
      </c>
      <c r="V21" s="152">
        <v>6</v>
      </c>
      <c r="W21" s="155">
        <v>1</v>
      </c>
      <c r="X21" s="154">
        <v>14</v>
      </c>
      <c r="Y21" s="155">
        <v>2</v>
      </c>
      <c r="Z21" s="154">
        <v>1</v>
      </c>
      <c r="AA21" s="155">
        <v>2</v>
      </c>
      <c r="AB21" s="154">
        <v>15</v>
      </c>
      <c r="AC21" s="153">
        <v>2</v>
      </c>
      <c r="AD21" s="150">
        <v>18</v>
      </c>
      <c r="AE21" s="151">
        <v>1</v>
      </c>
      <c r="AF21" s="156">
        <v>16</v>
      </c>
      <c r="AG21" s="153">
        <v>2</v>
      </c>
      <c r="AH21" s="152">
        <v>99</v>
      </c>
      <c r="AI21" s="155">
        <v>0</v>
      </c>
      <c r="AJ21" s="152">
        <v>99</v>
      </c>
      <c r="AK21" s="155">
        <v>0</v>
      </c>
      <c r="AL21" s="126"/>
      <c r="AM21" s="127">
        <f t="shared" si="27"/>
        <v>14</v>
      </c>
      <c r="AN21" s="126"/>
      <c r="AO21" s="157">
        <f t="shared" si="5"/>
        <v>1000</v>
      </c>
      <c r="AP21" s="158">
        <f t="shared" si="6"/>
        <v>1000</v>
      </c>
      <c r="AQ21" s="159">
        <f t="shared" si="7"/>
        <v>1000</v>
      </c>
      <c r="AR21" s="158">
        <f t="shared" si="8"/>
        <v>1000</v>
      </c>
      <c r="AS21" s="159">
        <f t="shared" si="9"/>
        <v>1000</v>
      </c>
      <c r="AT21" s="159">
        <f t="shared" si="10"/>
        <v>1000</v>
      </c>
      <c r="AU21" s="159">
        <f t="shared" si="11"/>
        <v>1000</v>
      </c>
      <c r="AV21" s="159">
        <f t="shared" si="12"/>
        <v>1000</v>
      </c>
      <c r="AW21" s="158">
        <f t="shared" si="13"/>
        <v>1000</v>
      </c>
      <c r="AX21" s="159">
        <f t="shared" si="14"/>
        <v>0</v>
      </c>
      <c r="AY21" s="160">
        <f t="shared" si="15"/>
        <v>0</v>
      </c>
      <c r="AZ21" s="80"/>
      <c r="BA21" s="161">
        <f t="shared" si="16"/>
        <v>7</v>
      </c>
      <c r="BB21" s="162">
        <f t="shared" si="17"/>
        <v>10</v>
      </c>
      <c r="BC21" s="162">
        <f t="shared" si="18"/>
        <v>13</v>
      </c>
      <c r="BD21" s="163">
        <f t="shared" si="19"/>
        <v>9</v>
      </c>
      <c r="BE21" s="162">
        <f t="shared" si="20"/>
        <v>9</v>
      </c>
      <c r="BF21" s="162">
        <f t="shared" si="21"/>
        <v>9</v>
      </c>
      <c r="BG21" s="162">
        <f t="shared" si="22"/>
        <v>14</v>
      </c>
      <c r="BH21" s="162">
        <f t="shared" si="23"/>
        <v>14</v>
      </c>
      <c r="BI21" s="162">
        <f t="shared" si="24"/>
        <v>11</v>
      </c>
      <c r="BJ21" s="162">
        <f t="shared" si="25"/>
        <v>0</v>
      </c>
      <c r="BK21" s="162">
        <f t="shared" si="26"/>
        <v>0</v>
      </c>
      <c r="BL21" s="164">
        <f t="shared" si="31"/>
        <v>96</v>
      </c>
      <c r="BM21" s="158">
        <f t="shared" si="32"/>
        <v>7</v>
      </c>
      <c r="BN21" s="158">
        <f t="shared" si="33"/>
        <v>14</v>
      </c>
      <c r="BO21" s="165">
        <f t="shared" si="28"/>
        <v>89</v>
      </c>
      <c r="BP21" s="86"/>
    </row>
    <row r="22" spans="1:256" ht="15" x14ac:dyDescent="0.2">
      <c r="A22" s="137">
        <v>18</v>
      </c>
      <c r="B22" s="138" t="s">
        <v>18</v>
      </c>
      <c r="C22" s="208" t="s">
        <v>14</v>
      </c>
      <c r="D22" s="139"/>
      <c r="E22" s="166">
        <f t="shared" si="29"/>
        <v>1030</v>
      </c>
      <c r="F22" s="141">
        <f t="shared" si="0"/>
        <v>30</v>
      </c>
      <c r="G22" s="142">
        <v>1000</v>
      </c>
      <c r="H22" s="143">
        <f t="shared" si="1"/>
        <v>24.64</v>
      </c>
      <c r="I22" s="144">
        <f t="shared" si="30"/>
        <v>0</v>
      </c>
      <c r="J22" s="171">
        <v>2</v>
      </c>
      <c r="K22" s="146">
        <v>14</v>
      </c>
      <c r="L22" s="147">
        <v>9</v>
      </c>
      <c r="M22" s="148">
        <f t="shared" si="2"/>
        <v>1000</v>
      </c>
      <c r="N22" s="144">
        <f t="shared" si="3"/>
        <v>97</v>
      </c>
      <c r="O22" s="149">
        <f t="shared" si="4"/>
        <v>89</v>
      </c>
      <c r="P22" s="150">
        <v>9</v>
      </c>
      <c r="Q22" s="151">
        <v>2</v>
      </c>
      <c r="R22" s="152">
        <v>1</v>
      </c>
      <c r="S22" s="153">
        <v>2</v>
      </c>
      <c r="T22" s="154">
        <v>15</v>
      </c>
      <c r="U22" s="155">
        <v>0</v>
      </c>
      <c r="V22" s="152">
        <v>2</v>
      </c>
      <c r="W22" s="155">
        <v>2</v>
      </c>
      <c r="X22" s="154">
        <v>13</v>
      </c>
      <c r="Y22" s="155">
        <v>2</v>
      </c>
      <c r="Z22" s="154">
        <v>16</v>
      </c>
      <c r="AA22" s="155">
        <v>1</v>
      </c>
      <c r="AB22" s="154">
        <v>11</v>
      </c>
      <c r="AC22" s="153">
        <v>2</v>
      </c>
      <c r="AD22" s="150">
        <v>17</v>
      </c>
      <c r="AE22" s="151">
        <v>1</v>
      </c>
      <c r="AF22" s="156">
        <v>14</v>
      </c>
      <c r="AG22" s="153">
        <v>2</v>
      </c>
      <c r="AH22" s="152">
        <v>99</v>
      </c>
      <c r="AI22" s="155">
        <v>0</v>
      </c>
      <c r="AJ22" s="152">
        <v>99</v>
      </c>
      <c r="AK22" s="155">
        <v>0</v>
      </c>
      <c r="AL22" s="126"/>
      <c r="AM22" s="127">
        <f t="shared" si="27"/>
        <v>14</v>
      </c>
      <c r="AN22" s="126"/>
      <c r="AO22" s="157">
        <f t="shared" si="5"/>
        <v>1000</v>
      </c>
      <c r="AP22" s="158">
        <f t="shared" si="6"/>
        <v>1000</v>
      </c>
      <c r="AQ22" s="159">
        <f t="shared" si="7"/>
        <v>1000</v>
      </c>
      <c r="AR22" s="158">
        <f t="shared" si="8"/>
        <v>1000</v>
      </c>
      <c r="AS22" s="159">
        <f t="shared" si="9"/>
        <v>1000</v>
      </c>
      <c r="AT22" s="159">
        <f t="shared" si="10"/>
        <v>1000</v>
      </c>
      <c r="AU22" s="159">
        <f t="shared" si="11"/>
        <v>1000</v>
      </c>
      <c r="AV22" s="159">
        <f t="shared" si="12"/>
        <v>1000</v>
      </c>
      <c r="AW22" s="158">
        <f t="shared" si="13"/>
        <v>1000</v>
      </c>
      <c r="AX22" s="159">
        <f t="shared" si="14"/>
        <v>0</v>
      </c>
      <c r="AY22" s="160">
        <f t="shared" si="15"/>
        <v>0</v>
      </c>
      <c r="AZ22" s="80"/>
      <c r="BA22" s="161">
        <f t="shared" si="16"/>
        <v>8</v>
      </c>
      <c r="BB22" s="162">
        <f t="shared" si="17"/>
        <v>9</v>
      </c>
      <c r="BC22" s="162">
        <f t="shared" si="18"/>
        <v>14</v>
      </c>
      <c r="BD22" s="163">
        <f t="shared" si="19"/>
        <v>9</v>
      </c>
      <c r="BE22" s="162">
        <f t="shared" si="20"/>
        <v>13</v>
      </c>
      <c r="BF22" s="162">
        <f t="shared" si="21"/>
        <v>11</v>
      </c>
      <c r="BG22" s="162">
        <f t="shared" si="22"/>
        <v>10</v>
      </c>
      <c r="BH22" s="162">
        <f t="shared" si="23"/>
        <v>14</v>
      </c>
      <c r="BI22" s="162">
        <f t="shared" si="24"/>
        <v>9</v>
      </c>
      <c r="BJ22" s="162">
        <f t="shared" si="25"/>
        <v>0</v>
      </c>
      <c r="BK22" s="162">
        <f t="shared" si="26"/>
        <v>0</v>
      </c>
      <c r="BL22" s="164">
        <f t="shared" si="31"/>
        <v>97</v>
      </c>
      <c r="BM22" s="158">
        <f t="shared" si="32"/>
        <v>8</v>
      </c>
      <c r="BN22" s="158">
        <f t="shared" si="33"/>
        <v>14</v>
      </c>
      <c r="BO22" s="165">
        <f t="shared" si="28"/>
        <v>89</v>
      </c>
      <c r="BP22" s="86"/>
    </row>
    <row r="23" spans="1:256" ht="14.25" hidden="1" customHeight="1" x14ac:dyDescent="0.2">
      <c r="A23" s="172">
        <v>99</v>
      </c>
      <c r="B23" s="173"/>
      <c r="C23" s="174"/>
      <c r="D23" s="175"/>
      <c r="E23" s="176"/>
      <c r="F23" s="177"/>
      <c r="G23" s="178">
        <v>0</v>
      </c>
      <c r="H23" s="179"/>
      <c r="I23" s="180"/>
      <c r="J23" s="181"/>
      <c r="K23" s="182"/>
      <c r="L23" s="183"/>
      <c r="M23" s="184"/>
      <c r="N23" s="180"/>
      <c r="O23" s="180"/>
      <c r="P23" s="185"/>
      <c r="Q23" s="186"/>
      <c r="R23" s="185"/>
      <c r="S23" s="186"/>
      <c r="T23" s="185"/>
      <c r="U23" s="186"/>
      <c r="V23" s="185"/>
      <c r="W23" s="186"/>
      <c r="X23" s="185"/>
      <c r="Y23" s="186"/>
      <c r="Z23" s="185"/>
      <c r="AA23" s="186"/>
      <c r="AB23" s="185"/>
      <c r="AC23" s="186"/>
      <c r="AD23" s="185"/>
      <c r="AE23" s="186"/>
      <c r="AF23" s="185"/>
      <c r="AG23" s="186"/>
      <c r="AH23" s="185"/>
      <c r="AI23" s="186"/>
      <c r="AJ23" s="185"/>
      <c r="AK23" s="186"/>
      <c r="AL23" s="126"/>
      <c r="AM23" s="127"/>
      <c r="AN23" s="126"/>
      <c r="AO23" s="187"/>
      <c r="AP23" s="187"/>
      <c r="AQ23" s="187"/>
      <c r="AR23" s="187"/>
      <c r="AS23" s="187"/>
      <c r="AT23" s="187"/>
      <c r="AU23" s="187"/>
      <c r="AV23" s="187"/>
      <c r="AW23" s="187"/>
      <c r="AX23" s="187"/>
      <c r="AY23" s="187"/>
      <c r="AZ23" s="80"/>
      <c r="BA23" s="188"/>
      <c r="BB23" s="188"/>
      <c r="BC23" s="188"/>
      <c r="BD23" s="188"/>
      <c r="BE23" s="188"/>
      <c r="BF23" s="188"/>
      <c r="BG23" s="188"/>
      <c r="BH23" s="188"/>
      <c r="BI23" s="188"/>
      <c r="BJ23" s="188"/>
      <c r="BK23" s="188"/>
      <c r="BL23" s="189"/>
      <c r="BM23" s="190"/>
      <c r="BN23" s="190"/>
      <c r="BO23" s="189"/>
      <c r="BP23" s="86"/>
    </row>
    <row r="24" spans="1:256" ht="14.25" hidden="1" customHeight="1" x14ac:dyDescent="0.2">
      <c r="A24" s="191">
        <f>IF(B5=0,0,COUNTA(A5:A22)+1)</f>
        <v>19</v>
      </c>
      <c r="B24" s="85"/>
      <c r="C24" s="192"/>
      <c r="D24" s="193"/>
      <c r="E24" s="194"/>
      <c r="F24" s="177"/>
      <c r="G24" s="195"/>
      <c r="H24" s="179"/>
      <c r="I24" s="195"/>
      <c r="J24" s="181"/>
      <c r="K24" s="182"/>
      <c r="L24" s="183"/>
      <c r="M24" s="184"/>
      <c r="N24" s="180"/>
      <c r="O24" s="180"/>
      <c r="P24" s="185"/>
      <c r="Q24" s="186"/>
      <c r="R24" s="185"/>
      <c r="S24" s="186"/>
      <c r="T24" s="196"/>
      <c r="U24" s="186"/>
      <c r="V24" s="196"/>
      <c r="W24" s="186"/>
      <c r="X24" s="196"/>
      <c r="Y24" s="186"/>
      <c r="Z24" s="196"/>
      <c r="AA24" s="186"/>
      <c r="AB24" s="196"/>
      <c r="AC24" s="186"/>
      <c r="AD24" s="185"/>
      <c r="AE24" s="186"/>
      <c r="AF24" s="196"/>
      <c r="AG24" s="186"/>
      <c r="AH24" s="196"/>
      <c r="AI24" s="186"/>
      <c r="AJ24" s="185"/>
      <c r="AK24" s="186"/>
      <c r="AL24" s="126"/>
      <c r="AM24" s="127"/>
      <c r="AN24" s="126"/>
      <c r="AO24" s="190"/>
      <c r="AP24" s="190"/>
      <c r="AQ24" s="190"/>
      <c r="AR24" s="190"/>
      <c r="AS24" s="190"/>
      <c r="AT24" s="190"/>
      <c r="AU24" s="190"/>
      <c r="AV24" s="190"/>
      <c r="AW24" s="190"/>
      <c r="AX24" s="190"/>
      <c r="AY24" s="190"/>
      <c r="AZ24" s="80"/>
      <c r="BA24" s="188"/>
      <c r="BB24" s="188"/>
      <c r="BC24" s="188"/>
      <c r="BD24" s="188"/>
      <c r="BE24" s="188"/>
      <c r="BF24" s="188"/>
      <c r="BG24" s="188"/>
      <c r="BH24" s="188"/>
      <c r="BI24" s="188"/>
      <c r="BJ24" s="188"/>
      <c r="BK24" s="188"/>
      <c r="BL24" s="189"/>
      <c r="BM24" s="190"/>
      <c r="BN24" s="190"/>
      <c r="BO24" s="189"/>
      <c r="BP24" s="86"/>
    </row>
    <row r="25" spans="1:256" ht="14.25" customHeight="1" x14ac:dyDescent="0.2">
      <c r="A25" s="197">
        <f>IF(B5=0,0,COUNTA(A5:A22))</f>
        <v>18</v>
      </c>
      <c r="B25" s="198"/>
      <c r="C25" s="199"/>
      <c r="D25" s="199"/>
      <c r="E25" s="199"/>
      <c r="F25" s="177"/>
      <c r="G25" s="200"/>
      <c r="H25" s="201"/>
      <c r="I25" s="201"/>
      <c r="J25" s="201"/>
      <c r="K25" s="182"/>
      <c r="L25" s="201"/>
      <c r="M25" s="201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202"/>
      <c r="AM25" s="202"/>
      <c r="AN25" s="202"/>
      <c r="AO25" s="190"/>
      <c r="AP25" s="203"/>
      <c r="AQ25" s="203"/>
      <c r="AR25" s="190"/>
      <c r="AS25" s="190"/>
      <c r="AT25" s="190"/>
      <c r="AU25" s="190"/>
      <c r="AV25" s="190"/>
      <c r="AW25" s="190"/>
      <c r="AX25" s="190"/>
      <c r="AY25" s="203"/>
      <c r="AZ25" s="80"/>
      <c r="BA25" s="80"/>
      <c r="BB25" s="80"/>
      <c r="BC25" s="85"/>
      <c r="BD25" s="85"/>
      <c r="BE25" s="203"/>
      <c r="BF25" s="188"/>
      <c r="BG25" s="203"/>
      <c r="BH25" s="203"/>
      <c r="BI25" s="203"/>
      <c r="BJ25" s="203"/>
      <c r="BK25" s="203"/>
      <c r="BL25" s="203"/>
      <c r="BM25" s="190"/>
      <c r="BN25" s="203"/>
      <c r="BO25" s="85"/>
      <c r="BP25" s="86"/>
    </row>
    <row r="26" spans="1:256" customFormat="1" ht="14.1" customHeight="1" x14ac:dyDescent="0.25">
      <c r="A26" s="210"/>
      <c r="B26" s="210"/>
      <c r="C26" s="210"/>
      <c r="D26" s="210"/>
      <c r="E26" s="210"/>
      <c r="F26" s="210"/>
      <c r="G26" s="210"/>
      <c r="H26" s="210"/>
      <c r="I26" s="210"/>
      <c r="J26" s="210"/>
      <c r="K26" s="210"/>
      <c r="L26" s="210"/>
      <c r="M26" s="210"/>
      <c r="N26" s="210"/>
      <c r="O26" s="210"/>
      <c r="P26" s="210"/>
      <c r="Q26" s="210"/>
      <c r="R26" s="210"/>
      <c r="S26" s="210"/>
      <c r="T26" s="210"/>
      <c r="U26" s="210"/>
      <c r="V26" s="210"/>
      <c r="W26" s="210"/>
      <c r="X26" s="210"/>
      <c r="Y26" s="210"/>
      <c r="Z26" s="210"/>
      <c r="AA26" s="210"/>
      <c r="AB26" s="210"/>
      <c r="AC26" s="210"/>
      <c r="AD26" s="210"/>
      <c r="AE26" s="210"/>
      <c r="AF26" s="210"/>
      <c r="AG26" s="210"/>
      <c r="AH26" s="210"/>
      <c r="AI26" s="210"/>
      <c r="AJ26" s="210"/>
      <c r="AK26" s="210"/>
      <c r="AL26" s="211"/>
      <c r="AM26" s="211"/>
      <c r="AN26" s="211"/>
      <c r="AO26" s="211"/>
      <c r="AP26" s="211"/>
      <c r="AQ26" s="211"/>
      <c r="AR26" s="211"/>
      <c r="AS26" s="211"/>
      <c r="AT26" s="211"/>
      <c r="AU26" s="211"/>
      <c r="AV26" s="211"/>
      <c r="AW26" s="211"/>
      <c r="AX26" s="211"/>
      <c r="AY26" s="211"/>
      <c r="AZ26" s="211"/>
      <c r="BA26" s="211"/>
      <c r="BB26" s="211"/>
      <c r="BC26" s="211"/>
      <c r="BD26" s="211"/>
      <c r="BE26" s="211"/>
      <c r="BF26" s="211"/>
      <c r="BG26" s="211"/>
      <c r="BH26" s="211"/>
      <c r="BI26" s="211"/>
      <c r="BJ26" s="211"/>
      <c r="BK26" s="211"/>
      <c r="BL26" s="211"/>
      <c r="BM26" s="211"/>
      <c r="BN26" s="211"/>
      <c r="BO26" s="211"/>
      <c r="BP26" s="211"/>
      <c r="BQ26" s="211"/>
      <c r="BR26" s="211"/>
      <c r="BS26" s="211"/>
      <c r="BT26" s="211"/>
      <c r="BU26" s="211"/>
      <c r="BV26" s="211"/>
      <c r="BW26" s="211"/>
      <c r="BX26" s="211"/>
      <c r="BY26" s="211"/>
      <c r="BZ26" s="211"/>
      <c r="CA26" s="211"/>
      <c r="CB26" s="211"/>
      <c r="CC26" s="211"/>
      <c r="CD26" s="211"/>
      <c r="CE26" s="211"/>
      <c r="CF26" s="211"/>
      <c r="CG26" s="211"/>
      <c r="CH26" s="211"/>
      <c r="CI26" s="211"/>
      <c r="CJ26" s="211"/>
      <c r="CK26" s="211"/>
      <c r="CL26" s="211"/>
      <c r="CM26" s="211"/>
      <c r="CN26" s="211"/>
      <c r="CO26" s="211"/>
      <c r="CP26" s="211"/>
      <c r="CQ26" s="211"/>
      <c r="CR26" s="211"/>
      <c r="CS26" s="211"/>
      <c r="CT26" s="211"/>
      <c r="CU26" s="211"/>
      <c r="CV26" s="211"/>
      <c r="CW26" s="211"/>
      <c r="CX26" s="211"/>
      <c r="CY26" s="211"/>
      <c r="CZ26" s="211"/>
      <c r="DA26" s="211"/>
      <c r="DB26" s="211"/>
      <c r="DC26" s="211"/>
      <c r="DD26" s="211"/>
      <c r="DE26" s="211"/>
      <c r="DF26" s="211"/>
      <c r="DG26" s="211"/>
      <c r="DH26" s="211"/>
      <c r="DI26" s="211"/>
      <c r="DJ26" s="211"/>
      <c r="DK26" s="211"/>
      <c r="DL26" s="211"/>
      <c r="DM26" s="211"/>
      <c r="DN26" s="211"/>
      <c r="DO26" s="211"/>
      <c r="DP26" s="211"/>
      <c r="DQ26" s="211"/>
      <c r="DR26" s="211"/>
      <c r="DS26" s="211"/>
      <c r="DT26" s="211"/>
      <c r="DU26" s="211"/>
      <c r="DV26" s="211"/>
      <c r="DW26" s="211"/>
      <c r="DX26" s="211"/>
      <c r="DY26" s="211"/>
      <c r="DZ26" s="211"/>
      <c r="EA26" s="211"/>
      <c r="EB26" s="211"/>
      <c r="EC26" s="211"/>
      <c r="ED26" s="211"/>
      <c r="EE26" s="211"/>
      <c r="EF26" s="211"/>
      <c r="EG26" s="211"/>
      <c r="EH26" s="211"/>
      <c r="EI26" s="211"/>
      <c r="EJ26" s="211"/>
      <c r="EK26" s="211"/>
      <c r="EL26" s="211"/>
      <c r="EM26" s="211"/>
      <c r="EN26" s="211"/>
      <c r="EO26" s="211"/>
      <c r="EP26" s="211"/>
      <c r="EQ26" s="211"/>
      <c r="ER26" s="211"/>
      <c r="ES26" s="211"/>
      <c r="ET26" s="211"/>
      <c r="EU26" s="211"/>
      <c r="EV26" s="211"/>
      <c r="EW26" s="211"/>
      <c r="EX26" s="211"/>
      <c r="EY26" s="211"/>
      <c r="EZ26" s="211"/>
      <c r="FA26" s="211"/>
      <c r="FB26" s="211"/>
      <c r="FC26" s="211"/>
      <c r="FD26" s="211"/>
      <c r="FE26" s="211"/>
      <c r="FF26" s="211"/>
      <c r="FG26" s="211"/>
      <c r="FH26" s="211"/>
      <c r="FI26" s="211"/>
      <c r="FJ26" s="211"/>
      <c r="FK26" s="211"/>
      <c r="FL26" s="211"/>
      <c r="FM26" s="211"/>
      <c r="FN26" s="211"/>
      <c r="FO26" s="211"/>
      <c r="FP26" s="211"/>
      <c r="FQ26" s="211"/>
      <c r="FR26" s="211"/>
      <c r="FS26" s="211"/>
      <c r="FT26" s="211"/>
      <c r="FU26" s="211"/>
      <c r="FV26" s="211"/>
      <c r="FW26" s="211"/>
      <c r="FX26" s="211"/>
      <c r="FY26" s="211"/>
      <c r="FZ26" s="211"/>
      <c r="GA26" s="211"/>
      <c r="GB26" s="211"/>
      <c r="GC26" s="211"/>
      <c r="GD26" s="211"/>
      <c r="GE26" s="211"/>
      <c r="GF26" s="211"/>
      <c r="GG26" s="211"/>
      <c r="GH26" s="212"/>
      <c r="GI26" s="212"/>
      <c r="GJ26" s="212"/>
      <c r="GK26" s="212"/>
      <c r="GL26" s="212"/>
      <c r="GM26" s="212"/>
      <c r="GN26" s="212"/>
      <c r="GO26" s="212"/>
      <c r="GP26" s="212"/>
      <c r="GQ26" s="212"/>
      <c r="GR26" s="212"/>
      <c r="GS26" s="212"/>
      <c r="GT26" s="212"/>
      <c r="GU26" s="212"/>
      <c r="GV26" s="212"/>
      <c r="GW26" s="212"/>
      <c r="GX26" s="212"/>
      <c r="GY26" s="212"/>
      <c r="GZ26" s="212"/>
      <c r="HA26" s="212"/>
      <c r="HB26" s="212"/>
      <c r="HC26" s="212"/>
      <c r="HD26" s="212"/>
      <c r="HE26" s="212"/>
      <c r="HF26" s="212"/>
      <c r="HG26" s="212"/>
      <c r="HH26" s="212"/>
      <c r="HI26" s="212"/>
      <c r="HJ26" s="212"/>
      <c r="HK26" s="212"/>
      <c r="HL26" s="212"/>
      <c r="HM26" s="212"/>
      <c r="HN26" s="212"/>
      <c r="HO26" s="212"/>
      <c r="HP26" s="212"/>
      <c r="HQ26" s="212"/>
      <c r="HR26" s="212"/>
      <c r="HS26" s="212"/>
      <c r="HT26" s="212"/>
      <c r="HU26" s="212"/>
      <c r="HV26" s="212"/>
      <c r="HW26" s="212"/>
      <c r="HX26" s="212"/>
      <c r="HY26" s="212"/>
      <c r="HZ26" s="212"/>
      <c r="IA26" s="212"/>
      <c r="IB26" s="212"/>
      <c r="IC26" s="212"/>
      <c r="ID26" s="212"/>
      <c r="IE26" s="212"/>
      <c r="IF26" s="212"/>
      <c r="IG26" s="212"/>
      <c r="IH26" s="212"/>
      <c r="II26" s="212"/>
      <c r="IJ26" s="212"/>
      <c r="IK26" s="212"/>
      <c r="IL26" s="212"/>
      <c r="IM26" s="212"/>
      <c r="IN26" s="212"/>
      <c r="IO26" s="212"/>
      <c r="IP26" s="212"/>
      <c r="IQ26" s="212"/>
      <c r="IR26" s="212"/>
      <c r="IS26" s="212"/>
      <c r="IT26" s="212"/>
      <c r="IU26" s="212"/>
      <c r="IV26" s="212"/>
    </row>
    <row r="27" spans="1:256" customFormat="1" ht="14.1" customHeight="1" x14ac:dyDescent="0.25">
      <c r="A27" s="213"/>
      <c r="B27" s="210"/>
      <c r="C27" s="210"/>
      <c r="D27" s="210"/>
      <c r="E27" s="210"/>
      <c r="F27" s="210"/>
      <c r="G27" s="210"/>
      <c r="H27" s="214"/>
      <c r="I27" s="215"/>
      <c r="J27" s="216"/>
      <c r="K27" s="214"/>
      <c r="L27" s="215"/>
      <c r="M27" s="216"/>
      <c r="N27" s="214"/>
      <c r="O27" s="215"/>
      <c r="P27" s="216"/>
      <c r="Q27" s="214"/>
      <c r="R27" s="215"/>
      <c r="S27" s="216"/>
      <c r="T27" s="214"/>
      <c r="U27" s="215"/>
      <c r="V27" s="214"/>
      <c r="W27" s="214"/>
      <c r="X27" s="215"/>
      <c r="Y27" s="216"/>
      <c r="Z27" s="214"/>
      <c r="AA27" s="215"/>
      <c r="AB27" s="215"/>
      <c r="AC27" s="215"/>
      <c r="AD27" s="215"/>
      <c r="AE27" s="215"/>
      <c r="AF27" s="215"/>
      <c r="AG27" s="210"/>
      <c r="AH27" s="210"/>
      <c r="AI27" s="210"/>
      <c r="AJ27" s="210"/>
      <c r="AK27" s="210"/>
      <c r="AL27" s="211"/>
      <c r="AM27" s="211"/>
      <c r="AN27" s="211"/>
      <c r="AO27" s="211"/>
      <c r="AP27" s="211"/>
      <c r="AQ27" s="211"/>
      <c r="AR27" s="211"/>
      <c r="AS27" s="211"/>
      <c r="AT27" s="211"/>
      <c r="AU27" s="211"/>
      <c r="AV27" s="211"/>
      <c r="AW27" s="211"/>
      <c r="AX27" s="211"/>
      <c r="AY27" s="211"/>
      <c r="AZ27" s="211"/>
      <c r="BA27" s="211"/>
      <c r="BB27" s="211"/>
      <c r="BC27" s="211"/>
      <c r="BD27" s="211"/>
      <c r="BE27" s="211"/>
      <c r="BF27" s="211"/>
      <c r="BG27" s="211"/>
      <c r="BH27" s="211"/>
      <c r="BI27" s="211"/>
      <c r="BJ27" s="211"/>
      <c r="BK27" s="211"/>
      <c r="BL27" s="211"/>
      <c r="BM27" s="211"/>
      <c r="BN27" s="211"/>
      <c r="BO27" s="211"/>
      <c r="BP27" s="211"/>
      <c r="BQ27" s="211"/>
      <c r="BR27" s="211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  <c r="CF27" s="211"/>
      <c r="CG27" s="211"/>
      <c r="CH27" s="211"/>
      <c r="CI27" s="211"/>
      <c r="CJ27" s="211"/>
      <c r="CK27" s="211"/>
      <c r="CL27" s="211"/>
      <c r="CM27" s="211"/>
      <c r="CN27" s="211"/>
      <c r="CO27" s="211"/>
      <c r="CP27" s="211"/>
      <c r="CQ27" s="211"/>
      <c r="CR27" s="211"/>
      <c r="CS27" s="211"/>
      <c r="CT27" s="211"/>
      <c r="CU27" s="211"/>
      <c r="CV27" s="211"/>
      <c r="CW27" s="211"/>
      <c r="CX27" s="211"/>
      <c r="CY27" s="211"/>
      <c r="CZ27" s="211"/>
      <c r="DA27" s="211"/>
      <c r="DB27" s="211"/>
      <c r="DC27" s="211"/>
      <c r="DD27" s="211"/>
      <c r="DE27" s="211"/>
      <c r="DF27" s="211"/>
      <c r="DG27" s="211"/>
      <c r="DH27" s="211"/>
      <c r="DI27" s="211"/>
      <c r="DJ27" s="211"/>
      <c r="DK27" s="211"/>
      <c r="DL27" s="211"/>
      <c r="DM27" s="211"/>
      <c r="DN27" s="211"/>
      <c r="DO27" s="211"/>
      <c r="DP27" s="211"/>
      <c r="DQ27" s="211"/>
      <c r="DR27" s="211"/>
      <c r="DS27" s="211"/>
      <c r="DT27" s="211"/>
      <c r="DU27" s="211"/>
      <c r="DV27" s="211"/>
      <c r="DW27" s="211"/>
      <c r="DX27" s="211"/>
      <c r="DY27" s="211"/>
      <c r="DZ27" s="211"/>
      <c r="EA27" s="211"/>
      <c r="EB27" s="211"/>
      <c r="EC27" s="211"/>
      <c r="ED27" s="211"/>
      <c r="EE27" s="211"/>
      <c r="EF27" s="211"/>
      <c r="EG27" s="211"/>
      <c r="EH27" s="211"/>
      <c r="EI27" s="211"/>
      <c r="EJ27" s="211"/>
      <c r="EK27" s="211"/>
      <c r="EL27" s="211"/>
      <c r="EM27" s="211"/>
      <c r="EN27" s="211"/>
      <c r="EO27" s="211"/>
      <c r="EP27" s="211"/>
      <c r="EQ27" s="211"/>
      <c r="ER27" s="211"/>
      <c r="ES27" s="211"/>
      <c r="ET27" s="211"/>
      <c r="EU27" s="211"/>
      <c r="EV27" s="211"/>
      <c r="EW27" s="211"/>
      <c r="EX27" s="211"/>
      <c r="EY27" s="211"/>
      <c r="EZ27" s="211"/>
      <c r="FA27" s="211"/>
      <c r="FB27" s="211"/>
      <c r="FC27" s="211"/>
      <c r="FD27" s="211"/>
      <c r="FE27" s="211"/>
      <c r="FF27" s="211"/>
      <c r="FG27" s="211"/>
      <c r="FH27" s="211"/>
      <c r="FI27" s="211"/>
      <c r="FJ27" s="211"/>
      <c r="FK27" s="211"/>
      <c r="FL27" s="211"/>
      <c r="FM27" s="211"/>
      <c r="FN27" s="211"/>
      <c r="FO27" s="211"/>
      <c r="FP27" s="211"/>
      <c r="FQ27" s="211"/>
      <c r="FR27" s="211"/>
      <c r="FS27" s="211"/>
      <c r="FT27" s="211"/>
      <c r="FU27" s="211"/>
      <c r="FV27" s="211"/>
      <c r="FW27" s="211"/>
      <c r="FX27" s="211"/>
      <c r="FY27" s="211"/>
      <c r="FZ27" s="211"/>
      <c r="GA27" s="211"/>
      <c r="GB27" s="211"/>
      <c r="GC27" s="211"/>
      <c r="GD27" s="211"/>
      <c r="GE27" s="211"/>
      <c r="GF27" s="211"/>
      <c r="GG27" s="211"/>
      <c r="GH27" s="212"/>
      <c r="GI27" s="212"/>
      <c r="GJ27" s="212"/>
      <c r="GK27" s="212"/>
      <c r="GL27" s="212"/>
      <c r="GM27" s="212"/>
      <c r="GN27" s="212"/>
      <c r="GO27" s="212"/>
      <c r="GP27" s="212"/>
      <c r="GQ27" s="212"/>
      <c r="GR27" s="212"/>
      <c r="GS27" s="212"/>
      <c r="GT27" s="212"/>
      <c r="GU27" s="212"/>
      <c r="GV27" s="212"/>
      <c r="GW27" s="212"/>
      <c r="GX27" s="212"/>
      <c r="GY27" s="212"/>
      <c r="GZ27" s="212"/>
      <c r="HA27" s="212"/>
      <c r="HB27" s="212"/>
      <c r="HC27" s="212"/>
      <c r="HD27" s="212"/>
      <c r="HE27" s="212"/>
      <c r="HF27" s="212"/>
      <c r="HG27" s="212"/>
      <c r="HH27" s="212"/>
      <c r="HI27" s="212"/>
      <c r="HJ27" s="212"/>
      <c r="HK27" s="212"/>
      <c r="HL27" s="212"/>
      <c r="HM27" s="212"/>
      <c r="HN27" s="212"/>
      <c r="HO27" s="212"/>
      <c r="HP27" s="212"/>
      <c r="HQ27" s="212"/>
      <c r="HR27" s="212"/>
      <c r="HS27" s="212"/>
      <c r="HT27" s="212"/>
      <c r="HU27" s="212"/>
      <c r="HV27" s="212"/>
      <c r="HW27" s="212"/>
      <c r="HX27" s="212"/>
      <c r="HY27" s="212"/>
      <c r="HZ27" s="212"/>
      <c r="IA27" s="212"/>
      <c r="IB27" s="212"/>
      <c r="IC27" s="212"/>
      <c r="ID27" s="212"/>
      <c r="IE27" s="212"/>
      <c r="IF27" s="212"/>
      <c r="IG27" s="212"/>
      <c r="IH27" s="212"/>
      <c r="II27" s="212"/>
      <c r="IJ27" s="212"/>
      <c r="IK27" s="212"/>
      <c r="IL27" s="212"/>
      <c r="IM27" s="212"/>
      <c r="IN27" s="212"/>
      <c r="IO27" s="212"/>
      <c r="IP27" s="212"/>
      <c r="IQ27" s="212"/>
      <c r="IR27" s="212"/>
      <c r="IS27" s="212"/>
      <c r="IT27" s="212"/>
      <c r="IU27" s="212"/>
      <c r="IV27" s="212"/>
    </row>
    <row r="28" spans="1:256" customFormat="1" ht="14.1" customHeight="1" x14ac:dyDescent="0.25">
      <c r="A28" s="213"/>
      <c r="B28" s="210"/>
      <c r="C28" s="210"/>
      <c r="D28" s="210"/>
      <c r="E28" s="210"/>
      <c r="F28" s="210"/>
      <c r="G28" s="210"/>
      <c r="H28" s="214"/>
      <c r="I28" s="210"/>
      <c r="J28" s="216"/>
      <c r="K28" s="214"/>
      <c r="L28" s="215"/>
      <c r="M28" s="216"/>
      <c r="N28" s="214"/>
      <c r="O28" s="215"/>
      <c r="P28" s="216"/>
      <c r="Q28" s="214"/>
      <c r="R28" s="215"/>
      <c r="S28" s="216"/>
      <c r="T28" s="214"/>
      <c r="U28" s="215"/>
      <c r="V28" s="216"/>
      <c r="W28" s="214"/>
      <c r="X28" s="215"/>
      <c r="Y28" s="216"/>
      <c r="Z28" s="216"/>
      <c r="AA28" s="215"/>
      <c r="AB28" s="215"/>
      <c r="AC28" s="215"/>
      <c r="AD28" s="215"/>
      <c r="AE28" s="215"/>
      <c r="AF28" s="215"/>
      <c r="AG28" s="210"/>
      <c r="AH28" s="210"/>
      <c r="AI28" s="210"/>
      <c r="AJ28" s="210"/>
      <c r="AK28" s="210"/>
      <c r="AL28" s="211"/>
      <c r="AM28" s="211"/>
      <c r="AN28" s="211"/>
      <c r="AO28" s="211"/>
      <c r="AP28" s="211"/>
      <c r="AQ28" s="211"/>
      <c r="AR28" s="211"/>
      <c r="AS28" s="211"/>
      <c r="AT28" s="211"/>
      <c r="AU28" s="211"/>
      <c r="AV28" s="211"/>
      <c r="AW28" s="211"/>
      <c r="AX28" s="211"/>
      <c r="AY28" s="211"/>
      <c r="AZ28" s="211"/>
      <c r="BA28" s="211"/>
      <c r="BB28" s="211"/>
      <c r="BC28" s="211"/>
      <c r="BD28" s="211"/>
      <c r="BE28" s="211"/>
      <c r="BF28" s="211"/>
      <c r="BG28" s="211"/>
      <c r="BH28" s="211"/>
      <c r="BI28" s="211"/>
      <c r="BJ28" s="211"/>
      <c r="BK28" s="211"/>
      <c r="BL28" s="211"/>
      <c r="BM28" s="211"/>
      <c r="BN28" s="211"/>
      <c r="BO28" s="211"/>
      <c r="BP28" s="211"/>
      <c r="BQ28" s="211"/>
      <c r="BR28" s="211"/>
      <c r="BS28" s="211"/>
      <c r="BT28" s="211"/>
      <c r="BU28" s="211"/>
      <c r="BV28" s="211"/>
      <c r="BW28" s="211"/>
      <c r="BX28" s="211"/>
      <c r="BY28" s="211"/>
      <c r="BZ28" s="211"/>
      <c r="CA28" s="211"/>
      <c r="CB28" s="211"/>
      <c r="CC28" s="211"/>
      <c r="CD28" s="211"/>
      <c r="CE28" s="211"/>
      <c r="CF28" s="211"/>
      <c r="CG28" s="211"/>
      <c r="CH28" s="211"/>
      <c r="CI28" s="211"/>
      <c r="CJ28" s="211"/>
      <c r="CK28" s="211"/>
      <c r="CL28" s="211"/>
      <c r="CM28" s="211"/>
      <c r="CN28" s="211"/>
      <c r="CO28" s="211"/>
      <c r="CP28" s="211"/>
      <c r="CQ28" s="211"/>
      <c r="CR28" s="211"/>
      <c r="CS28" s="211"/>
      <c r="CT28" s="211"/>
      <c r="CU28" s="211"/>
      <c r="CV28" s="211"/>
      <c r="CW28" s="211"/>
      <c r="CX28" s="211"/>
      <c r="CY28" s="211"/>
      <c r="CZ28" s="211"/>
      <c r="DA28" s="211"/>
      <c r="DB28" s="211"/>
      <c r="DC28" s="211"/>
      <c r="DD28" s="211"/>
      <c r="DE28" s="211"/>
      <c r="DF28" s="211"/>
      <c r="DG28" s="211"/>
      <c r="DH28" s="211"/>
      <c r="DI28" s="211"/>
      <c r="DJ28" s="211"/>
      <c r="DK28" s="211"/>
      <c r="DL28" s="211"/>
      <c r="DM28" s="211"/>
      <c r="DN28" s="211"/>
      <c r="DO28" s="211"/>
      <c r="DP28" s="211"/>
      <c r="DQ28" s="211"/>
      <c r="DR28" s="211"/>
      <c r="DS28" s="211"/>
      <c r="DT28" s="211"/>
      <c r="DU28" s="211"/>
      <c r="DV28" s="211"/>
      <c r="DW28" s="211"/>
      <c r="DX28" s="211"/>
      <c r="DY28" s="211"/>
      <c r="DZ28" s="211"/>
      <c r="EA28" s="211"/>
      <c r="EB28" s="211"/>
      <c r="EC28" s="211"/>
      <c r="ED28" s="211"/>
      <c r="EE28" s="211"/>
      <c r="EF28" s="211"/>
      <c r="EG28" s="211"/>
      <c r="EH28" s="211"/>
      <c r="EI28" s="211"/>
      <c r="EJ28" s="211"/>
      <c r="EK28" s="211"/>
      <c r="EL28" s="211"/>
      <c r="EM28" s="211"/>
      <c r="EN28" s="211"/>
      <c r="EO28" s="211"/>
      <c r="EP28" s="211"/>
      <c r="EQ28" s="211"/>
      <c r="ER28" s="211"/>
      <c r="ES28" s="211"/>
      <c r="ET28" s="211"/>
      <c r="EU28" s="211"/>
      <c r="EV28" s="211"/>
      <c r="EW28" s="211"/>
      <c r="EX28" s="211"/>
      <c r="EY28" s="211"/>
      <c r="EZ28" s="211"/>
      <c r="FA28" s="211"/>
      <c r="FB28" s="211"/>
      <c r="FC28" s="211"/>
      <c r="FD28" s="211"/>
      <c r="FE28" s="211"/>
      <c r="FF28" s="211"/>
      <c r="FG28" s="211"/>
      <c r="FH28" s="211"/>
      <c r="FI28" s="211"/>
      <c r="FJ28" s="211"/>
      <c r="FK28" s="211"/>
      <c r="FL28" s="211"/>
      <c r="FM28" s="211"/>
      <c r="FN28" s="211"/>
      <c r="FO28" s="211"/>
      <c r="FP28" s="211"/>
      <c r="FQ28" s="211"/>
      <c r="FR28" s="211"/>
      <c r="FS28" s="211"/>
      <c r="FT28" s="211"/>
      <c r="FU28" s="211"/>
      <c r="FV28" s="211"/>
      <c r="FW28" s="211"/>
      <c r="FX28" s="211"/>
      <c r="FY28" s="211"/>
      <c r="FZ28" s="211"/>
      <c r="GA28" s="211"/>
      <c r="GB28" s="211"/>
      <c r="GC28" s="211"/>
      <c r="GD28" s="211"/>
      <c r="GE28" s="211"/>
      <c r="GF28" s="211"/>
      <c r="GG28" s="211"/>
      <c r="GH28" s="212"/>
      <c r="GI28" s="212"/>
      <c r="GJ28" s="212"/>
      <c r="GK28" s="212"/>
      <c r="GL28" s="212"/>
      <c r="GM28" s="212"/>
      <c r="GN28" s="212"/>
      <c r="GO28" s="212"/>
      <c r="GP28" s="212"/>
      <c r="GQ28" s="212"/>
      <c r="GR28" s="212"/>
      <c r="GS28" s="212"/>
      <c r="GT28" s="212"/>
      <c r="GU28" s="212"/>
      <c r="GV28" s="212"/>
      <c r="GW28" s="212"/>
      <c r="GX28" s="212"/>
      <c r="GY28" s="212"/>
      <c r="GZ28" s="212"/>
      <c r="HA28" s="212"/>
      <c r="HB28" s="212"/>
      <c r="HC28" s="212"/>
      <c r="HD28" s="212"/>
      <c r="HE28" s="212"/>
      <c r="HF28" s="212"/>
      <c r="HG28" s="212"/>
      <c r="HH28" s="212"/>
      <c r="HI28" s="212"/>
      <c r="HJ28" s="212"/>
      <c r="HK28" s="212"/>
      <c r="HL28" s="212"/>
      <c r="HM28" s="212"/>
      <c r="HN28" s="212"/>
      <c r="HO28" s="212"/>
      <c r="HP28" s="212"/>
      <c r="HQ28" s="212"/>
      <c r="HR28" s="212"/>
      <c r="HS28" s="212"/>
      <c r="HT28" s="212"/>
      <c r="HU28" s="212"/>
      <c r="HV28" s="212"/>
      <c r="HW28" s="212"/>
      <c r="HX28" s="212"/>
      <c r="HY28" s="212"/>
      <c r="HZ28" s="212"/>
      <c r="IA28" s="212"/>
      <c r="IB28" s="212"/>
      <c r="IC28" s="212"/>
      <c r="ID28" s="212"/>
      <c r="IE28" s="212"/>
      <c r="IF28" s="212"/>
      <c r="IG28" s="212"/>
      <c r="IH28" s="212"/>
      <c r="II28" s="212"/>
      <c r="IJ28" s="212"/>
      <c r="IK28" s="212"/>
      <c r="IL28" s="212"/>
      <c r="IM28" s="212"/>
      <c r="IN28" s="212"/>
      <c r="IO28" s="212"/>
      <c r="IP28" s="212"/>
      <c r="IQ28" s="212"/>
      <c r="IR28" s="212"/>
      <c r="IS28" s="212"/>
      <c r="IT28" s="212"/>
      <c r="IU28" s="212"/>
      <c r="IV28" s="212"/>
    </row>
    <row r="29" spans="1:256" customFormat="1" ht="14.1" customHeight="1" x14ac:dyDescent="0.25">
      <c r="A29" s="213"/>
      <c r="B29" s="210"/>
      <c r="C29" s="210"/>
      <c r="D29" s="210"/>
      <c r="E29" s="210"/>
      <c r="F29" s="210"/>
      <c r="G29" s="210"/>
      <c r="H29" s="214"/>
      <c r="I29" s="215"/>
      <c r="J29" s="216"/>
      <c r="K29" s="214"/>
      <c r="L29" s="215"/>
      <c r="M29" s="216"/>
      <c r="N29" s="214"/>
      <c r="O29" s="215"/>
      <c r="P29" s="216"/>
      <c r="Q29" s="214"/>
      <c r="R29" s="215"/>
      <c r="S29" s="216"/>
      <c r="T29" s="214"/>
      <c r="U29" s="215"/>
      <c r="V29" s="216"/>
      <c r="W29" s="214"/>
      <c r="X29" s="215"/>
      <c r="Y29" s="216"/>
      <c r="Z29" s="216"/>
      <c r="AA29" s="215"/>
      <c r="AB29" s="215"/>
      <c r="AC29" s="215"/>
      <c r="AD29" s="215"/>
      <c r="AE29" s="215"/>
      <c r="AF29" s="215"/>
      <c r="AG29" s="210"/>
      <c r="AH29" s="210"/>
      <c r="AI29" s="210"/>
      <c r="AJ29" s="210"/>
      <c r="AK29" s="210"/>
      <c r="AL29" s="211"/>
      <c r="AM29" s="211"/>
      <c r="AN29" s="211"/>
      <c r="AO29" s="211"/>
      <c r="AP29" s="211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11"/>
      <c r="BK29" s="211"/>
      <c r="BL29" s="211"/>
      <c r="BM29" s="211"/>
      <c r="BN29" s="211"/>
      <c r="BO29" s="211"/>
      <c r="BP29" s="211"/>
      <c r="BQ29" s="211"/>
      <c r="BR29" s="211"/>
      <c r="BS29" s="211"/>
      <c r="BT29" s="211"/>
      <c r="BU29" s="211"/>
      <c r="BV29" s="211"/>
      <c r="BW29" s="211"/>
      <c r="BX29" s="211"/>
      <c r="BY29" s="211"/>
      <c r="BZ29" s="211"/>
      <c r="CA29" s="211"/>
      <c r="CB29" s="211"/>
      <c r="CC29" s="211"/>
      <c r="CD29" s="211"/>
      <c r="CE29" s="211"/>
      <c r="CF29" s="211"/>
      <c r="CG29" s="211"/>
      <c r="CH29" s="211"/>
      <c r="CI29" s="211"/>
      <c r="CJ29" s="211"/>
      <c r="CK29" s="211"/>
      <c r="CL29" s="211"/>
      <c r="CM29" s="211"/>
      <c r="CN29" s="211"/>
      <c r="CO29" s="211"/>
      <c r="CP29" s="211"/>
      <c r="CQ29" s="211"/>
      <c r="CR29" s="211"/>
      <c r="CS29" s="211"/>
      <c r="CT29" s="211"/>
      <c r="CU29" s="211"/>
      <c r="CV29" s="211"/>
      <c r="CW29" s="211"/>
      <c r="CX29" s="211"/>
      <c r="CY29" s="211"/>
      <c r="CZ29" s="211"/>
      <c r="DA29" s="211"/>
      <c r="DB29" s="211"/>
      <c r="DC29" s="211"/>
      <c r="DD29" s="211"/>
      <c r="DE29" s="211"/>
      <c r="DF29" s="211"/>
      <c r="DG29" s="211"/>
      <c r="DH29" s="211"/>
      <c r="DI29" s="211"/>
      <c r="DJ29" s="211"/>
      <c r="DK29" s="211"/>
      <c r="DL29" s="211"/>
      <c r="DM29" s="211"/>
      <c r="DN29" s="211"/>
      <c r="DO29" s="211"/>
      <c r="DP29" s="211"/>
      <c r="DQ29" s="211"/>
      <c r="DR29" s="211"/>
      <c r="DS29" s="211"/>
      <c r="DT29" s="211"/>
      <c r="DU29" s="211"/>
      <c r="DV29" s="211"/>
      <c r="DW29" s="211"/>
      <c r="DX29" s="211"/>
      <c r="DY29" s="211"/>
      <c r="DZ29" s="211"/>
      <c r="EA29" s="211"/>
      <c r="EB29" s="211"/>
      <c r="EC29" s="211"/>
      <c r="ED29" s="211"/>
      <c r="EE29" s="211"/>
      <c r="EF29" s="211"/>
      <c r="EG29" s="211"/>
      <c r="EH29" s="211"/>
      <c r="EI29" s="211"/>
      <c r="EJ29" s="211"/>
      <c r="EK29" s="211"/>
      <c r="EL29" s="211"/>
      <c r="EM29" s="211"/>
      <c r="EN29" s="211"/>
      <c r="EO29" s="211"/>
      <c r="EP29" s="211"/>
      <c r="EQ29" s="211"/>
      <c r="ER29" s="211"/>
      <c r="ES29" s="211"/>
      <c r="ET29" s="211"/>
      <c r="EU29" s="211"/>
      <c r="EV29" s="211"/>
      <c r="EW29" s="211"/>
      <c r="EX29" s="211"/>
      <c r="EY29" s="211"/>
      <c r="EZ29" s="211"/>
      <c r="FA29" s="211"/>
      <c r="FB29" s="211"/>
      <c r="FC29" s="211"/>
      <c r="FD29" s="211"/>
      <c r="FE29" s="211"/>
      <c r="FF29" s="211"/>
      <c r="FG29" s="211"/>
      <c r="FH29" s="211"/>
      <c r="FI29" s="211"/>
      <c r="FJ29" s="211"/>
      <c r="FK29" s="211"/>
      <c r="FL29" s="211"/>
      <c r="FM29" s="211"/>
      <c r="FN29" s="211"/>
      <c r="FO29" s="211"/>
      <c r="FP29" s="211"/>
      <c r="FQ29" s="211"/>
      <c r="FR29" s="211"/>
      <c r="FS29" s="211"/>
      <c r="FT29" s="211"/>
      <c r="FU29" s="211"/>
      <c r="FV29" s="211"/>
      <c r="FW29" s="211"/>
      <c r="FX29" s="211"/>
      <c r="FY29" s="211"/>
      <c r="FZ29" s="211"/>
      <c r="GA29" s="211"/>
      <c r="GB29" s="211"/>
      <c r="GC29" s="211"/>
      <c r="GD29" s="211"/>
      <c r="GE29" s="211"/>
      <c r="GF29" s="211"/>
      <c r="GG29" s="211"/>
      <c r="GH29" s="212"/>
      <c r="GI29" s="212"/>
      <c r="GJ29" s="212"/>
      <c r="GK29" s="212"/>
      <c r="GL29" s="212"/>
      <c r="GM29" s="212"/>
      <c r="GN29" s="212"/>
      <c r="GO29" s="212"/>
      <c r="GP29" s="212"/>
      <c r="GQ29" s="212"/>
      <c r="GR29" s="212"/>
      <c r="GS29" s="212"/>
      <c r="GT29" s="212"/>
      <c r="GU29" s="212"/>
      <c r="GV29" s="212"/>
      <c r="GW29" s="212"/>
      <c r="GX29" s="212"/>
      <c r="GY29" s="212"/>
      <c r="GZ29" s="212"/>
      <c r="HA29" s="212"/>
      <c r="HB29" s="212"/>
      <c r="HC29" s="212"/>
      <c r="HD29" s="212"/>
      <c r="HE29" s="212"/>
      <c r="HF29" s="212"/>
      <c r="HG29" s="212"/>
      <c r="HH29" s="212"/>
      <c r="HI29" s="212"/>
      <c r="HJ29" s="212"/>
      <c r="HK29" s="212"/>
      <c r="HL29" s="212"/>
      <c r="HM29" s="212"/>
      <c r="HN29" s="212"/>
      <c r="HO29" s="212"/>
      <c r="HP29" s="212"/>
      <c r="HQ29" s="212"/>
      <c r="HR29" s="212"/>
      <c r="HS29" s="212"/>
      <c r="HT29" s="212"/>
      <c r="HU29" s="212"/>
      <c r="HV29" s="212"/>
      <c r="HW29" s="212"/>
      <c r="HX29" s="212"/>
      <c r="HY29" s="212"/>
      <c r="HZ29" s="212"/>
      <c r="IA29" s="212"/>
      <c r="IB29" s="212"/>
      <c r="IC29" s="212"/>
      <c r="ID29" s="212"/>
      <c r="IE29" s="212"/>
      <c r="IF29" s="212"/>
      <c r="IG29" s="212"/>
      <c r="IH29" s="212"/>
      <c r="II29" s="212"/>
      <c r="IJ29" s="212"/>
      <c r="IK29" s="212"/>
      <c r="IL29" s="212"/>
      <c r="IM29" s="212"/>
      <c r="IN29" s="212"/>
      <c r="IO29" s="212"/>
      <c r="IP29" s="212"/>
      <c r="IQ29" s="212"/>
      <c r="IR29" s="212"/>
      <c r="IS29" s="212"/>
      <c r="IT29" s="212"/>
      <c r="IU29" s="212"/>
      <c r="IV29" s="212"/>
    </row>
    <row r="30" spans="1:256" customFormat="1" ht="15" x14ac:dyDescent="0.25">
      <c r="A30" s="213"/>
      <c r="B30" s="210"/>
      <c r="C30" s="210"/>
      <c r="D30" s="210"/>
      <c r="E30" s="210"/>
      <c r="F30" s="210"/>
      <c r="G30" s="210"/>
      <c r="H30" s="214"/>
      <c r="I30" s="215"/>
      <c r="J30" s="216"/>
      <c r="K30" s="214"/>
      <c r="L30" s="215"/>
      <c r="M30" s="216"/>
      <c r="N30" s="214"/>
      <c r="O30" s="215"/>
      <c r="P30" s="216"/>
      <c r="Q30" s="214"/>
      <c r="R30" s="215"/>
      <c r="S30" s="216"/>
      <c r="T30" s="214"/>
      <c r="U30" s="215"/>
      <c r="V30" s="216"/>
      <c r="W30" s="214"/>
      <c r="X30" s="215"/>
      <c r="Y30" s="216"/>
      <c r="Z30" s="216"/>
      <c r="AA30" s="215"/>
      <c r="AB30" s="215"/>
      <c r="AC30" s="215"/>
      <c r="AD30" s="215"/>
      <c r="AE30" s="215"/>
      <c r="AF30" s="215"/>
      <c r="AG30" s="210"/>
      <c r="AH30" s="210"/>
      <c r="AI30" s="210"/>
      <c r="AJ30" s="210"/>
      <c r="AK30" s="210"/>
      <c r="AL30" s="211"/>
      <c r="AM30" s="211"/>
      <c r="AN30" s="211"/>
      <c r="AO30" s="211"/>
    </row>
    <row r="31" spans="1:256" customFormat="1" ht="15" x14ac:dyDescent="0.25">
      <c r="A31" s="217" t="s">
        <v>221</v>
      </c>
      <c r="B31" s="217"/>
      <c r="C31" s="218"/>
      <c r="D31" s="218"/>
      <c r="E31" s="218"/>
      <c r="F31" s="218"/>
      <c r="G31" s="218"/>
      <c r="H31" s="218"/>
      <c r="I31" s="218"/>
      <c r="J31" s="218"/>
      <c r="K31" s="218"/>
      <c r="L31" s="218"/>
      <c r="M31" s="216"/>
      <c r="N31" s="214"/>
      <c r="O31" s="215"/>
      <c r="P31" s="216"/>
      <c r="Q31" s="214"/>
      <c r="R31" s="215"/>
      <c r="S31" s="216"/>
      <c r="T31" s="214"/>
      <c r="U31" s="215"/>
      <c r="V31" s="216"/>
      <c r="W31" s="214"/>
      <c r="X31" s="215"/>
      <c r="Y31" s="216"/>
      <c r="Z31" s="214"/>
      <c r="AA31" s="215"/>
      <c r="AB31" s="215"/>
      <c r="AC31" s="215"/>
      <c r="AD31" s="215"/>
      <c r="AE31" s="215"/>
      <c r="AF31" s="215"/>
      <c r="AG31" s="210"/>
      <c r="AH31" s="210"/>
      <c r="AI31" s="210"/>
      <c r="AJ31" s="210"/>
      <c r="AK31" s="210"/>
      <c r="AL31" s="211"/>
      <c r="AM31" s="211"/>
      <c r="AN31" s="211"/>
      <c r="AO31" s="211"/>
    </row>
    <row r="32" spans="1:256" x14ac:dyDescent="0.2">
      <c r="A32" s="80"/>
      <c r="B32" s="80"/>
      <c r="C32" s="80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80"/>
      <c r="AD32" s="80"/>
      <c r="AE32" s="80"/>
      <c r="AF32" s="80"/>
      <c r="AG32" s="80"/>
      <c r="AH32" s="80"/>
      <c r="AI32" s="80"/>
      <c r="AJ32" s="80"/>
      <c r="AK32" s="80"/>
      <c r="AL32" s="88"/>
      <c r="AM32" s="88"/>
      <c r="AN32" s="88"/>
      <c r="AO32" s="80"/>
      <c r="AP32" s="80"/>
      <c r="AQ32" s="80"/>
      <c r="AR32" s="80"/>
      <c r="AS32" s="80"/>
      <c r="AT32" s="80"/>
      <c r="AU32" s="80"/>
      <c r="AV32" s="80"/>
      <c r="AW32" s="80"/>
      <c r="AX32" s="80"/>
      <c r="AY32" s="80"/>
      <c r="AZ32" s="80"/>
      <c r="BA32" s="80"/>
      <c r="BB32" s="80"/>
      <c r="BC32" s="80"/>
      <c r="BD32" s="80"/>
      <c r="BE32" s="80"/>
      <c r="BF32" s="80"/>
      <c r="BG32" s="80"/>
      <c r="BH32" s="80"/>
      <c r="BI32" s="80"/>
      <c r="BJ32" s="80"/>
      <c r="BK32" s="80"/>
      <c r="BL32" s="80"/>
      <c r="BM32" s="80"/>
      <c r="BN32" s="80"/>
      <c r="BO32" s="80"/>
      <c r="BP32" s="205"/>
    </row>
    <row r="33" spans="1:68" x14ac:dyDescent="0.2">
      <c r="A33" s="80"/>
      <c r="B33" s="80"/>
      <c r="C33" s="204"/>
      <c r="D33" s="80"/>
      <c r="E33" s="80"/>
      <c r="F33" s="80"/>
      <c r="G33" s="80"/>
      <c r="H33" s="80"/>
      <c r="I33" s="80"/>
      <c r="J33" s="80"/>
      <c r="K33" s="80"/>
      <c r="L33" s="80"/>
      <c r="M33" s="204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80"/>
      <c r="AD33" s="80"/>
      <c r="AE33" s="80"/>
      <c r="AF33" s="80"/>
      <c r="AG33" s="80"/>
      <c r="AH33" s="80"/>
      <c r="AI33" s="80"/>
      <c r="AJ33" s="80"/>
      <c r="AK33" s="80"/>
      <c r="AL33" s="88"/>
      <c r="AM33" s="88"/>
      <c r="AN33" s="88"/>
      <c r="AO33" s="80"/>
      <c r="AP33" s="80"/>
      <c r="AQ33" s="80"/>
      <c r="AR33" s="80"/>
      <c r="AS33" s="80"/>
      <c r="AT33" s="80"/>
      <c r="AU33" s="80"/>
      <c r="AV33" s="80"/>
      <c r="AW33" s="80"/>
      <c r="AX33" s="80"/>
      <c r="AY33" s="80"/>
      <c r="AZ33" s="80"/>
      <c r="BA33" s="80"/>
      <c r="BB33" s="80"/>
      <c r="BC33" s="80"/>
      <c r="BD33" s="80"/>
      <c r="BE33" s="80"/>
      <c r="BF33" s="80"/>
      <c r="BG33" s="80"/>
      <c r="BH33" s="80"/>
      <c r="BI33" s="80"/>
      <c r="BJ33" s="80"/>
      <c r="BK33" s="80"/>
      <c r="BL33" s="80"/>
      <c r="BM33" s="80"/>
      <c r="BN33" s="80"/>
      <c r="BO33" s="80"/>
      <c r="BP33" s="205"/>
    </row>
    <row r="34" spans="1:68" x14ac:dyDescent="0.2">
      <c r="A34" s="80"/>
      <c r="B34" s="80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  <c r="AC34" s="80"/>
      <c r="AD34" s="80"/>
      <c r="AE34" s="80"/>
      <c r="AF34" s="80"/>
      <c r="AG34" s="80"/>
      <c r="AH34" s="80"/>
      <c r="AI34" s="80"/>
      <c r="AJ34" s="80"/>
      <c r="AK34" s="80"/>
      <c r="AL34" s="88"/>
      <c r="AM34" s="88"/>
      <c r="AN34" s="88"/>
      <c r="AO34" s="80"/>
      <c r="AP34" s="80"/>
      <c r="AQ34" s="80"/>
      <c r="AR34" s="80"/>
      <c r="AS34" s="80"/>
      <c r="AT34" s="80"/>
      <c r="AU34" s="80"/>
      <c r="AV34" s="80"/>
      <c r="AW34" s="80"/>
      <c r="AX34" s="80"/>
      <c r="AY34" s="80"/>
      <c r="AZ34" s="80"/>
      <c r="BA34" s="80"/>
      <c r="BB34" s="80"/>
      <c r="BC34" s="80"/>
      <c r="BD34" s="80"/>
      <c r="BE34" s="80"/>
      <c r="BF34" s="80"/>
      <c r="BG34" s="80"/>
      <c r="BH34" s="80"/>
      <c r="BI34" s="80"/>
      <c r="BJ34" s="80"/>
      <c r="BK34" s="80"/>
      <c r="BL34" s="80"/>
      <c r="BM34" s="80"/>
      <c r="BN34" s="80"/>
      <c r="BO34" s="80"/>
      <c r="BP34" s="205"/>
    </row>
    <row r="35" spans="1:68" x14ac:dyDescent="0.2">
      <c r="A35" s="80"/>
      <c r="B35" s="80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  <c r="AC35" s="80"/>
      <c r="AD35" s="80"/>
      <c r="AE35" s="80"/>
      <c r="AF35" s="80"/>
      <c r="AG35" s="80"/>
      <c r="AH35" s="80"/>
      <c r="AI35" s="80"/>
      <c r="AJ35" s="80"/>
      <c r="AK35" s="80"/>
      <c r="AL35" s="88"/>
      <c r="AM35" s="88"/>
      <c r="AN35" s="88"/>
    </row>
    <row r="36" spans="1:68" x14ac:dyDescent="0.2">
      <c r="A36" s="80"/>
      <c r="B36" s="80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80"/>
      <c r="AD36" s="80"/>
      <c r="AE36" s="80"/>
      <c r="AF36" s="80"/>
      <c r="AG36" s="80"/>
      <c r="AH36" s="80"/>
      <c r="AI36" s="80"/>
      <c r="AJ36" s="80"/>
      <c r="AK36" s="80"/>
      <c r="AL36" s="88"/>
      <c r="AM36" s="88"/>
      <c r="AN36" s="88"/>
    </row>
    <row r="37" spans="1:68" x14ac:dyDescent="0.2">
      <c r="A37" s="80"/>
      <c r="B37" s="80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  <c r="AC37" s="80"/>
      <c r="AD37" s="80"/>
      <c r="AE37" s="80"/>
      <c r="AF37" s="80"/>
      <c r="AG37" s="80"/>
      <c r="AH37" s="80"/>
      <c r="AI37" s="80"/>
      <c r="AJ37" s="80"/>
      <c r="AK37" s="80"/>
      <c r="AL37" s="88"/>
      <c r="AM37" s="88"/>
      <c r="AN37" s="88"/>
    </row>
    <row r="38" spans="1:68" x14ac:dyDescent="0.2">
      <c r="A38" s="80"/>
      <c r="B38" s="80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  <c r="AC38" s="80"/>
      <c r="AD38" s="80"/>
      <c r="AE38" s="80"/>
      <c r="AF38" s="80"/>
      <c r="AG38" s="80"/>
      <c r="AH38" s="80"/>
      <c r="AI38" s="80"/>
      <c r="AJ38" s="80"/>
      <c r="AK38" s="80"/>
      <c r="AL38" s="88"/>
      <c r="AM38" s="88"/>
      <c r="AN38" s="88"/>
    </row>
    <row r="39" spans="1:68" x14ac:dyDescent="0.2">
      <c r="A39" s="80"/>
      <c r="B39" s="80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80"/>
      <c r="AD39" s="80"/>
      <c r="AE39" s="80"/>
      <c r="AF39" s="80"/>
      <c r="AG39" s="80"/>
      <c r="AH39" s="80"/>
      <c r="AI39" s="80"/>
      <c r="AJ39" s="80"/>
      <c r="AK39" s="80"/>
      <c r="AL39" s="88"/>
      <c r="AM39" s="88"/>
      <c r="AN39" s="88"/>
    </row>
    <row r="40" spans="1:68" x14ac:dyDescent="0.2">
      <c r="A40" s="80"/>
      <c r="B40" s="80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  <c r="AC40" s="80"/>
      <c r="AD40" s="80"/>
      <c r="AE40" s="80"/>
      <c r="AF40" s="80"/>
      <c r="AG40" s="80"/>
      <c r="AH40" s="80"/>
      <c r="AI40" s="80"/>
      <c r="AJ40" s="80"/>
      <c r="AK40" s="80"/>
      <c r="AL40" s="88"/>
      <c r="AM40" s="88"/>
      <c r="AN40" s="88"/>
    </row>
    <row r="41" spans="1:68" x14ac:dyDescent="0.2">
      <c r="A41" s="80"/>
      <c r="B41" s="80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  <c r="AC41" s="80"/>
      <c r="AD41" s="80"/>
      <c r="AE41" s="80"/>
      <c r="AF41" s="80"/>
      <c r="AG41" s="80"/>
      <c r="AH41" s="80"/>
      <c r="AI41" s="80"/>
      <c r="AJ41" s="80"/>
      <c r="AK41" s="80"/>
      <c r="AL41" s="88"/>
      <c r="AM41" s="88"/>
      <c r="AN41" s="88"/>
    </row>
    <row r="42" spans="1:68" x14ac:dyDescent="0.2">
      <c r="A42" s="80"/>
      <c r="B42" s="80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  <c r="AC42" s="80"/>
      <c r="AD42" s="80"/>
      <c r="AE42" s="80"/>
      <c r="AF42" s="80"/>
      <c r="AG42" s="80"/>
      <c r="AH42" s="80"/>
      <c r="AI42" s="80"/>
      <c r="AJ42" s="80"/>
      <c r="AK42" s="80"/>
      <c r="AL42" s="88"/>
      <c r="AM42" s="88"/>
      <c r="AN42" s="88"/>
    </row>
    <row r="43" spans="1:68" x14ac:dyDescent="0.2">
      <c r="A43" s="80"/>
      <c r="B43" s="80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  <c r="AC43" s="80"/>
      <c r="AD43" s="80"/>
      <c r="AE43" s="80"/>
      <c r="AF43" s="80"/>
      <c r="AG43" s="80"/>
      <c r="AH43" s="80"/>
      <c r="AI43" s="80"/>
      <c r="AJ43" s="80"/>
      <c r="AK43" s="80"/>
      <c r="AL43" s="88"/>
      <c r="AM43" s="88"/>
      <c r="AN43" s="88"/>
    </row>
    <row r="44" spans="1:68" x14ac:dyDescent="0.2">
      <c r="A44" s="80"/>
      <c r="B44" s="80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  <c r="AC44" s="80"/>
      <c r="AD44" s="80"/>
      <c r="AE44" s="80"/>
      <c r="AF44" s="80"/>
      <c r="AG44" s="80"/>
      <c r="AH44" s="80"/>
      <c r="AI44" s="80"/>
      <c r="AJ44" s="80"/>
      <c r="AK44" s="80"/>
      <c r="AL44" s="88"/>
      <c r="AM44" s="88"/>
      <c r="AN44" s="88"/>
    </row>
    <row r="45" spans="1:68" x14ac:dyDescent="0.2">
      <c r="A45" s="80"/>
      <c r="B45" s="80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  <c r="AC45" s="80"/>
      <c r="AD45" s="80"/>
      <c r="AE45" s="80"/>
      <c r="AF45" s="80"/>
      <c r="AG45" s="80"/>
      <c r="AH45" s="80"/>
      <c r="AI45" s="80"/>
      <c r="AJ45" s="80"/>
      <c r="AK45" s="80"/>
      <c r="AL45" s="88"/>
      <c r="AM45" s="88"/>
      <c r="AN45" s="88"/>
    </row>
  </sheetData>
  <protectedRanges>
    <protectedRange sqref="L5:L24" name="Diapazons4"/>
    <protectedRange sqref="P5:AK23" name="Diapazons2"/>
    <protectedRange sqref="A3 B23:D23 A25 K23:K25 L23:L24 A5:B22 D5:D22 K5:L22 G5:G23" name="Diapazons1"/>
    <protectedRange sqref="Q3 J5:J24" name="Diapazons3"/>
    <protectedRange sqref="C5:C11" name="Diapazons1_6_2_1_1_1_8_5_1_1_1_1"/>
    <protectedRange sqref="C15" name="Diapazons1_6_2_1_1_1_8_5_1_1_1_1_1"/>
    <protectedRange sqref="C13" name="Diapazons1_4_1"/>
    <protectedRange sqref="C17" name="Diapazons1_5_1_1"/>
    <protectedRange sqref="C21" name="Diapazons1_5_1_2"/>
    <protectedRange sqref="C12" name="Diapazons1_1"/>
    <protectedRange sqref="C14" name="Diapazons1_1_1"/>
    <protectedRange sqref="C18:C20" name="Diapazons1_8_1_1_1"/>
    <protectedRange sqref="C16" name="Diapazons1_8_1_1_2"/>
    <protectedRange sqref="C22" name="Diapazons1_8_1_1_3"/>
    <protectedRange sqref="A1" name="Diapazons1_6_1_1_1"/>
    <protectedRange sqref="N27:N31" name="Diapazons4_1_1"/>
    <protectedRange sqref="R27:Z31" name="Diapazons2_1_1"/>
    <protectedRange sqref="I27:I31 M27:N31 A27:F31" name="Diapazons1_9_2_1_1_1_1"/>
    <protectedRange sqref="L27:L31" name="Diapazons3_1_1_1"/>
  </protectedRanges>
  <mergeCells count="21">
    <mergeCell ref="A1:AG2"/>
    <mergeCell ref="AO1:AP1"/>
    <mergeCell ref="AR1:AT1"/>
    <mergeCell ref="AV1:AW1"/>
    <mergeCell ref="A3:B3"/>
    <mergeCell ref="D3:G3"/>
    <mergeCell ref="M3:P3"/>
    <mergeCell ref="Q3:AK3"/>
    <mergeCell ref="AO3:AY3"/>
    <mergeCell ref="AH4:AI4"/>
    <mergeCell ref="AJ4:AK4"/>
    <mergeCell ref="BA3:BO3"/>
    <mergeCell ref="P4:Q4"/>
    <mergeCell ref="R4:S4"/>
    <mergeCell ref="T4:U4"/>
    <mergeCell ref="V4:W4"/>
    <mergeCell ref="X4:Y4"/>
    <mergeCell ref="Z4:AA4"/>
    <mergeCell ref="AB4:AC4"/>
    <mergeCell ref="AD4:AE4"/>
    <mergeCell ref="AF4:AG4"/>
  </mergeCells>
  <conditionalFormatting sqref="E5:E22">
    <cfRule type="expression" dxfId="169" priority="94" stopIfTrue="1">
      <formula>A5=0</formula>
    </cfRule>
  </conditionalFormatting>
  <conditionalFormatting sqref="F5:F24">
    <cfRule type="expression" dxfId="168" priority="98" stopIfTrue="1">
      <formula>A5=0</formula>
    </cfRule>
  </conditionalFormatting>
  <conditionalFormatting sqref="H5:H22">
    <cfRule type="expression" dxfId="167" priority="99" stopIfTrue="1">
      <formula>A5=0</formula>
    </cfRule>
  </conditionalFormatting>
  <conditionalFormatting sqref="P5:P22">
    <cfRule type="expression" dxfId="166" priority="100" stopIfTrue="1">
      <formula>A5=0</formula>
    </cfRule>
    <cfRule type="expression" dxfId="165" priority="101" stopIfTrue="1">
      <formula>P5=99</formula>
    </cfRule>
  </conditionalFormatting>
  <conditionalFormatting sqref="M5:M22">
    <cfRule type="expression" dxfId="164" priority="102" stopIfTrue="1">
      <formula>A5=0</formula>
    </cfRule>
  </conditionalFormatting>
  <conditionalFormatting sqref="N5:N22">
    <cfRule type="expression" dxfId="163" priority="103" stopIfTrue="1">
      <formula>A5=0</formula>
    </cfRule>
  </conditionalFormatting>
  <conditionalFormatting sqref="O5:O22">
    <cfRule type="expression" dxfId="162" priority="104" stopIfTrue="1">
      <formula>A5=0</formula>
    </cfRule>
  </conditionalFormatting>
  <conditionalFormatting sqref="Q5:Q22">
    <cfRule type="expression" dxfId="161" priority="105" stopIfTrue="1">
      <formula>A5=0</formula>
    </cfRule>
  </conditionalFormatting>
  <conditionalFormatting sqref="S5:S22">
    <cfRule type="expression" dxfId="160" priority="106" stopIfTrue="1">
      <formula>A5=0</formula>
    </cfRule>
  </conditionalFormatting>
  <conditionalFormatting sqref="U5:U22">
    <cfRule type="expression" dxfId="159" priority="107" stopIfTrue="1">
      <formula>A5=0</formula>
    </cfRule>
  </conditionalFormatting>
  <conditionalFormatting sqref="W5:W22">
    <cfRule type="expression" dxfId="158" priority="108" stopIfTrue="1">
      <formula>A5=0</formula>
    </cfRule>
  </conditionalFormatting>
  <conditionalFormatting sqref="Y5:Y22">
    <cfRule type="expression" dxfId="157" priority="109" stopIfTrue="1">
      <formula>A5=0</formula>
    </cfRule>
  </conditionalFormatting>
  <conditionalFormatting sqref="AA5:AA22">
    <cfRule type="expression" dxfId="156" priority="110" stopIfTrue="1">
      <formula>A5=0</formula>
    </cfRule>
  </conditionalFormatting>
  <conditionalFormatting sqref="B5:B22">
    <cfRule type="expression" dxfId="155" priority="111" stopIfTrue="1">
      <formula>J5=1</formula>
    </cfRule>
    <cfRule type="expression" dxfId="154" priority="112" stopIfTrue="1">
      <formula>J5=2</formula>
    </cfRule>
    <cfRule type="expression" dxfId="153" priority="113" stopIfTrue="1">
      <formula>J5=3</formula>
    </cfRule>
  </conditionalFormatting>
  <conditionalFormatting sqref="AC5:AC22">
    <cfRule type="expression" dxfId="152" priority="118" stopIfTrue="1">
      <formula>A5=0</formula>
    </cfRule>
  </conditionalFormatting>
  <conditionalFormatting sqref="AE5:AE22">
    <cfRule type="expression" dxfId="151" priority="119" stopIfTrue="1">
      <formula>A5=0</formula>
    </cfRule>
  </conditionalFormatting>
  <conditionalFormatting sqref="AG5:AG22">
    <cfRule type="expression" dxfId="150" priority="120" stopIfTrue="1">
      <formula>A5=0</formula>
    </cfRule>
  </conditionalFormatting>
  <conditionalFormatting sqref="AI5:AI22">
    <cfRule type="expression" dxfId="149" priority="121" stopIfTrue="1">
      <formula>A5=0</formula>
    </cfRule>
  </conditionalFormatting>
  <conditionalFormatting sqref="AK5:AK22">
    <cfRule type="expression" dxfId="148" priority="122" stopIfTrue="1">
      <formula>A5=0</formula>
    </cfRule>
  </conditionalFormatting>
  <conditionalFormatting sqref="I5:I22">
    <cfRule type="expression" dxfId="147" priority="123" stopIfTrue="1">
      <formula>A5=0</formula>
    </cfRule>
    <cfRule type="expression" dxfId="146" priority="124" stopIfTrue="1">
      <formula>I5&gt;150</formula>
    </cfRule>
    <cfRule type="expression" dxfId="145" priority="125" stopIfTrue="1">
      <formula>I5&lt;-150</formula>
    </cfRule>
  </conditionalFormatting>
  <conditionalFormatting sqref="R5:R22">
    <cfRule type="expression" dxfId="144" priority="126" stopIfTrue="1">
      <formula>A5=0</formula>
    </cfRule>
    <cfRule type="expression" dxfId="143" priority="127" stopIfTrue="1">
      <formula>R5=99</formula>
    </cfRule>
  </conditionalFormatting>
  <conditionalFormatting sqref="T5:T22">
    <cfRule type="expression" dxfId="142" priority="128" stopIfTrue="1">
      <formula>A5=0</formula>
    </cfRule>
    <cfRule type="expression" dxfId="141" priority="129" stopIfTrue="1">
      <formula>T5=99</formula>
    </cfRule>
  </conditionalFormatting>
  <conditionalFormatting sqref="V5:V22">
    <cfRule type="expression" dxfId="140" priority="130" stopIfTrue="1">
      <formula>A5=0</formula>
    </cfRule>
    <cfRule type="expression" dxfId="139" priority="131" stopIfTrue="1">
      <formula>V5=99</formula>
    </cfRule>
  </conditionalFormatting>
  <conditionalFormatting sqref="X5:X22">
    <cfRule type="expression" dxfId="138" priority="132" stopIfTrue="1">
      <formula>A5=0</formula>
    </cfRule>
    <cfRule type="expression" dxfId="137" priority="133" stopIfTrue="1">
      <formula>X5=99</formula>
    </cfRule>
  </conditionalFormatting>
  <conditionalFormatting sqref="Z5:Z22">
    <cfRule type="expression" dxfId="136" priority="134" stopIfTrue="1">
      <formula>A5=0</formula>
    </cfRule>
    <cfRule type="expression" dxfId="135" priority="135" stopIfTrue="1">
      <formula>Z5=99</formula>
    </cfRule>
  </conditionalFormatting>
  <conditionalFormatting sqref="AB5:AB22">
    <cfRule type="expression" dxfId="134" priority="136" stopIfTrue="1">
      <formula>A5=0</formula>
    </cfRule>
    <cfRule type="expression" dxfId="133" priority="137" stopIfTrue="1">
      <formula>AB5=99</formula>
    </cfRule>
  </conditionalFormatting>
  <conditionalFormatting sqref="AD5:AD22">
    <cfRule type="expression" dxfId="132" priority="138" stopIfTrue="1">
      <formula>A5=0</formula>
    </cfRule>
    <cfRule type="expression" dxfId="131" priority="139" stopIfTrue="1">
      <formula>AD5=99</formula>
    </cfRule>
  </conditionalFormatting>
  <conditionalFormatting sqref="AF5:AF22">
    <cfRule type="expression" dxfId="130" priority="140" stopIfTrue="1">
      <formula>A5=0</formula>
    </cfRule>
    <cfRule type="expression" dxfId="129" priority="141" stopIfTrue="1">
      <formula>AF5=99</formula>
    </cfRule>
  </conditionalFormatting>
  <conditionalFormatting sqref="AH5:AH22">
    <cfRule type="expression" dxfId="128" priority="142" stopIfTrue="1">
      <formula>A5=0</formula>
    </cfRule>
    <cfRule type="expression" dxfId="127" priority="143" stopIfTrue="1">
      <formula>AH5=99</formula>
    </cfRule>
  </conditionalFormatting>
  <conditionalFormatting sqref="AJ5:AJ22">
    <cfRule type="expression" dxfId="126" priority="144" stopIfTrue="1">
      <formula>A5=0</formula>
    </cfRule>
    <cfRule type="expression" dxfId="125" priority="145" stopIfTrue="1">
      <formula>AJ5=99</formula>
    </cfRule>
  </conditionalFormatting>
  <conditionalFormatting sqref="AO5:AO22">
    <cfRule type="expression" dxfId="124" priority="146" stopIfTrue="1">
      <formula>A5=0</formula>
    </cfRule>
  </conditionalFormatting>
  <conditionalFormatting sqref="AP5:AP22">
    <cfRule type="expression" dxfId="123" priority="147" stopIfTrue="1">
      <formula>A5=0</formula>
    </cfRule>
  </conditionalFormatting>
  <conditionalFormatting sqref="AQ5:AQ22">
    <cfRule type="expression" dxfId="122" priority="148" stopIfTrue="1">
      <formula>A5=0</formula>
    </cfRule>
  </conditionalFormatting>
  <conditionalFormatting sqref="AR5:AR22">
    <cfRule type="expression" dxfId="121" priority="149" stopIfTrue="1">
      <formula>A5=0</formula>
    </cfRule>
  </conditionalFormatting>
  <conditionalFormatting sqref="AS5:AS22">
    <cfRule type="expression" dxfId="120" priority="150" stopIfTrue="1">
      <formula>A5=0</formula>
    </cfRule>
  </conditionalFormatting>
  <conditionalFormatting sqref="AT5:AT22">
    <cfRule type="expression" dxfId="119" priority="151" stopIfTrue="1">
      <formula>A5=0</formula>
    </cfRule>
  </conditionalFormatting>
  <conditionalFormatting sqref="AU5:AU22">
    <cfRule type="expression" dxfId="118" priority="152" stopIfTrue="1">
      <formula>A5=0</formula>
    </cfRule>
  </conditionalFormatting>
  <conditionalFormatting sqref="AV5:AV22">
    <cfRule type="expression" dxfId="117" priority="153" stopIfTrue="1">
      <formula>A5=0</formula>
    </cfRule>
  </conditionalFormatting>
  <conditionalFormatting sqref="AW5:AW22">
    <cfRule type="expression" dxfId="116" priority="154" stopIfTrue="1">
      <formula>A5=0</formula>
    </cfRule>
  </conditionalFormatting>
  <conditionalFormatting sqref="AX5:AX22">
    <cfRule type="expression" dxfId="115" priority="155" stopIfTrue="1">
      <formula>A5=0</formula>
    </cfRule>
  </conditionalFormatting>
  <conditionalFormatting sqref="AY5:AY22">
    <cfRule type="expression" dxfId="114" priority="156" stopIfTrue="1">
      <formula>A5=0</formula>
    </cfRule>
  </conditionalFormatting>
  <conditionalFormatting sqref="BA5:BA22">
    <cfRule type="expression" dxfId="113" priority="157" stopIfTrue="1">
      <formula>A5=0</formula>
    </cfRule>
  </conditionalFormatting>
  <conditionalFormatting sqref="BB5:BB22">
    <cfRule type="expression" dxfId="112" priority="158" stopIfTrue="1">
      <formula>A5=0</formula>
    </cfRule>
  </conditionalFormatting>
  <conditionalFormatting sqref="BC5:BC22">
    <cfRule type="expression" dxfId="111" priority="159" stopIfTrue="1">
      <formula>A5=0</formula>
    </cfRule>
  </conditionalFormatting>
  <conditionalFormatting sqref="BD5:BD22">
    <cfRule type="expression" dxfId="110" priority="160" stopIfTrue="1">
      <formula>A5=0</formula>
    </cfRule>
  </conditionalFormatting>
  <conditionalFormatting sqref="BE5:BE22">
    <cfRule type="expression" dxfId="109" priority="161" stopIfTrue="1">
      <formula>A5=0</formula>
    </cfRule>
  </conditionalFormatting>
  <conditionalFormatting sqref="BF5:BF22">
    <cfRule type="expression" dxfId="108" priority="162" stopIfTrue="1">
      <formula>A5=0</formula>
    </cfRule>
  </conditionalFormatting>
  <conditionalFormatting sqref="BG5:BG22">
    <cfRule type="expression" dxfId="107" priority="163" stopIfTrue="1">
      <formula>A5=0</formula>
    </cfRule>
  </conditionalFormatting>
  <conditionalFormatting sqref="BH5:BH22">
    <cfRule type="expression" dxfId="106" priority="164" stopIfTrue="1">
      <formula>A5=0</formula>
    </cfRule>
  </conditionalFormatting>
  <conditionalFormatting sqref="BI5:BI22">
    <cfRule type="expression" dxfId="105" priority="165" stopIfTrue="1">
      <formula>A5=0</formula>
    </cfRule>
  </conditionalFormatting>
  <conditionalFormatting sqref="BJ5:BJ22">
    <cfRule type="expression" dxfId="104" priority="166" stopIfTrue="1">
      <formula>A5=0</formula>
    </cfRule>
  </conditionalFormatting>
  <conditionalFormatting sqref="BK5:BK22">
    <cfRule type="expression" dxfId="103" priority="167" stopIfTrue="1">
      <formula>A5=0</formula>
    </cfRule>
  </conditionalFormatting>
  <conditionalFormatting sqref="BL5:BL22">
    <cfRule type="expression" dxfId="102" priority="168" stopIfTrue="1">
      <formula>A5=0</formula>
    </cfRule>
  </conditionalFormatting>
  <conditionalFormatting sqref="BM5:BM22">
    <cfRule type="expression" dxfId="101" priority="169" stopIfTrue="1">
      <formula>A5=0</formula>
    </cfRule>
  </conditionalFormatting>
  <conditionalFormatting sqref="BN5:BN22">
    <cfRule type="expression" dxfId="100" priority="170" stopIfTrue="1">
      <formula>A5=0</formula>
    </cfRule>
  </conditionalFormatting>
  <conditionalFormatting sqref="BO5:BO22">
    <cfRule type="expression" dxfId="99" priority="171" stopIfTrue="1">
      <formula>A5=0</formula>
    </cfRule>
  </conditionalFormatting>
  <conditionalFormatting sqref="K5:K22">
    <cfRule type="expression" dxfId="98" priority="172" stopIfTrue="1">
      <formula>A5=0</formula>
    </cfRule>
  </conditionalFormatting>
  <conditionalFormatting sqref="Q3:AK3">
    <cfRule type="expression" dxfId="97" priority="97" stopIfTrue="1">
      <formula>$Q$3=0</formula>
    </cfRule>
  </conditionalFormatting>
  <conditionalFormatting sqref="J5:J22">
    <cfRule type="cellIs" dxfId="96" priority="114" stopIfTrue="1" operator="equal">
      <formula>1</formula>
    </cfRule>
    <cfRule type="cellIs" dxfId="95" priority="115" stopIfTrue="1" operator="equal">
      <formula>2</formula>
    </cfRule>
    <cfRule type="cellIs" dxfId="94" priority="116" stopIfTrue="1" operator="equal">
      <formula>3</formula>
    </cfRule>
  </conditionalFormatting>
  <conditionalFormatting sqref="H3">
    <cfRule type="cellIs" dxfId="93" priority="117" stopIfTrue="1" operator="equal">
      <formula>0</formula>
    </cfRule>
  </conditionalFormatting>
  <conditionalFormatting sqref="G27:G30">
    <cfRule type="expression" dxfId="92" priority="90" stopIfTrue="1">
      <formula>A27=0</formula>
    </cfRule>
  </conditionalFormatting>
  <conditionalFormatting sqref="H27:H30">
    <cfRule type="expression" dxfId="91" priority="89" stopIfTrue="1">
      <formula>A27=0</formula>
    </cfRule>
  </conditionalFormatting>
  <conditionalFormatting sqref="J27:J30">
    <cfRule type="expression" dxfId="90" priority="88" stopIfTrue="1">
      <formula>A27=0</formula>
    </cfRule>
  </conditionalFormatting>
  <conditionalFormatting sqref="R27:R31">
    <cfRule type="expression" dxfId="89" priority="86" stopIfTrue="1">
      <formula>A27=0</formula>
    </cfRule>
    <cfRule type="expression" dxfId="88" priority="87" stopIfTrue="1">
      <formula>R27=99</formula>
    </cfRule>
  </conditionalFormatting>
  <conditionalFormatting sqref="O27:O31 AA27:AA31">
    <cfRule type="expression" dxfId="87" priority="85" stopIfTrue="1">
      <formula>A27=0</formula>
    </cfRule>
  </conditionalFormatting>
  <conditionalFormatting sqref="P27:P31">
    <cfRule type="expression" dxfId="86" priority="84" stopIfTrue="1">
      <formula>A27=0</formula>
    </cfRule>
  </conditionalFormatting>
  <conditionalFormatting sqref="S27:S31">
    <cfRule type="expression" dxfId="85" priority="83" stopIfTrue="1">
      <formula>A27=0</formula>
    </cfRule>
  </conditionalFormatting>
  <conditionalFormatting sqref="W27:W31">
    <cfRule type="expression" dxfId="84" priority="82" stopIfTrue="1">
      <formula>A27=0</formula>
    </cfRule>
  </conditionalFormatting>
  <conditionalFormatting sqref="Y27:Y31">
    <cfRule type="expression" dxfId="83" priority="81" stopIfTrue="1">
      <formula>A27=0</formula>
    </cfRule>
  </conditionalFormatting>
  <conditionalFormatting sqref="D27:D30">
    <cfRule type="expression" dxfId="82" priority="78" stopIfTrue="1">
      <formula>L27=1</formula>
    </cfRule>
    <cfRule type="expression" dxfId="81" priority="79" stopIfTrue="1">
      <formula>L27=2</formula>
    </cfRule>
    <cfRule type="expression" dxfId="80" priority="80" stopIfTrue="1">
      <formula>L27=3</formula>
    </cfRule>
  </conditionalFormatting>
  <conditionalFormatting sqref="T27:T31">
    <cfRule type="expression" dxfId="79" priority="76" stopIfTrue="1">
      <formula>A27=0</formula>
    </cfRule>
    <cfRule type="expression" dxfId="78" priority="77" stopIfTrue="1">
      <formula>T27=99</formula>
    </cfRule>
  </conditionalFormatting>
  <conditionalFormatting sqref="V28:V31">
    <cfRule type="expression" dxfId="77" priority="74" stopIfTrue="1">
      <formula>A28=0</formula>
    </cfRule>
    <cfRule type="expression" dxfId="76" priority="75" stopIfTrue="1">
      <formula>V28=99</formula>
    </cfRule>
  </conditionalFormatting>
  <conditionalFormatting sqref="X27:X31">
    <cfRule type="expression" dxfId="75" priority="72" stopIfTrue="1">
      <formula>A27=0</formula>
    </cfRule>
    <cfRule type="expression" dxfId="74" priority="73" stopIfTrue="1">
      <formula>X27=99</formula>
    </cfRule>
  </conditionalFormatting>
  <conditionalFormatting sqref="Z28:Z31">
    <cfRule type="expression" dxfId="73" priority="70" stopIfTrue="1">
      <formula>A28=0</formula>
    </cfRule>
    <cfRule type="expression" dxfId="72" priority="71" stopIfTrue="1">
      <formula>Z28=99</formula>
    </cfRule>
  </conditionalFormatting>
  <conditionalFormatting sqref="M27:M31">
    <cfRule type="expression" dxfId="71" priority="69" stopIfTrue="1">
      <formula>A27=0</formula>
    </cfRule>
  </conditionalFormatting>
  <conditionalFormatting sqref="L27:L30">
    <cfRule type="cellIs" dxfId="70" priority="66" stopIfTrue="1" operator="equal">
      <formula>1</formula>
    </cfRule>
    <cfRule type="cellIs" dxfId="69" priority="67" stopIfTrue="1" operator="equal">
      <formula>2</formula>
    </cfRule>
    <cfRule type="cellIs" dxfId="68" priority="68" stopIfTrue="1" operator="equal">
      <formula>3</formula>
    </cfRule>
  </conditionalFormatting>
  <conditionalFormatting sqref="G27:G29">
    <cfRule type="expression" dxfId="67" priority="65" stopIfTrue="1">
      <formula>A27=0</formula>
    </cfRule>
  </conditionalFormatting>
  <conditionalFormatting sqref="H27:H30">
    <cfRule type="expression" dxfId="66" priority="64" stopIfTrue="1">
      <formula>A27=0</formula>
    </cfRule>
  </conditionalFormatting>
  <conditionalFormatting sqref="J27:J29">
    <cfRule type="expression" dxfId="65" priority="63" stopIfTrue="1">
      <formula>A27=0</formula>
    </cfRule>
  </conditionalFormatting>
  <conditionalFormatting sqref="R27:R29">
    <cfRule type="expression" dxfId="64" priority="61" stopIfTrue="1">
      <formula>A27=0</formula>
    </cfRule>
    <cfRule type="expression" dxfId="63" priority="62" stopIfTrue="1">
      <formula>R27=99</formula>
    </cfRule>
  </conditionalFormatting>
  <conditionalFormatting sqref="O27:O29">
    <cfRule type="expression" dxfId="62" priority="60" stopIfTrue="1">
      <formula>A27=0</formula>
    </cfRule>
  </conditionalFormatting>
  <conditionalFormatting sqref="P27:P29">
    <cfRule type="expression" dxfId="61" priority="59" stopIfTrue="1">
      <formula>A27=0</formula>
    </cfRule>
  </conditionalFormatting>
  <conditionalFormatting sqref="Q27:Q31">
    <cfRule type="expression" dxfId="60" priority="58" stopIfTrue="1">
      <formula>A27=0</formula>
    </cfRule>
  </conditionalFormatting>
  <conditionalFormatting sqref="S27:S29">
    <cfRule type="expression" dxfId="59" priority="57" stopIfTrue="1">
      <formula>A27=0</formula>
    </cfRule>
  </conditionalFormatting>
  <conditionalFormatting sqref="U27:U31">
    <cfRule type="expression" dxfId="58" priority="56" stopIfTrue="1">
      <formula>A27=0</formula>
    </cfRule>
  </conditionalFormatting>
  <conditionalFormatting sqref="W27:W29">
    <cfRule type="expression" dxfId="57" priority="55" stopIfTrue="1">
      <formula>A27=0</formula>
    </cfRule>
  </conditionalFormatting>
  <conditionalFormatting sqref="Y27:Y29">
    <cfRule type="expression" dxfId="56" priority="54" stopIfTrue="1">
      <formula>A27=0</formula>
    </cfRule>
  </conditionalFormatting>
  <conditionalFormatting sqref="D27:D29">
    <cfRule type="expression" dxfId="55" priority="51" stopIfTrue="1">
      <formula>L27=1</formula>
    </cfRule>
    <cfRule type="expression" dxfId="54" priority="52" stopIfTrue="1">
      <formula>L27=2</formula>
    </cfRule>
    <cfRule type="expression" dxfId="53" priority="53" stopIfTrue="1">
      <formula>L27=3</formula>
    </cfRule>
  </conditionalFormatting>
  <conditionalFormatting sqref="T27:T29">
    <cfRule type="expression" dxfId="52" priority="49" stopIfTrue="1">
      <formula>A27=0</formula>
    </cfRule>
    <cfRule type="expression" dxfId="51" priority="50" stopIfTrue="1">
      <formula>T27=99</formula>
    </cfRule>
  </conditionalFormatting>
  <conditionalFormatting sqref="V28:V29">
    <cfRule type="expression" dxfId="50" priority="47" stopIfTrue="1">
      <formula>A28=0</formula>
    </cfRule>
    <cfRule type="expression" dxfId="49" priority="48" stopIfTrue="1">
      <formula>V28=99</formula>
    </cfRule>
  </conditionalFormatting>
  <conditionalFormatting sqref="X27:X29">
    <cfRule type="expression" dxfId="48" priority="45" stopIfTrue="1">
      <formula>A27=0</formula>
    </cfRule>
    <cfRule type="expression" dxfId="47" priority="46" stopIfTrue="1">
      <formula>X27=99</formula>
    </cfRule>
  </conditionalFormatting>
  <conditionalFormatting sqref="Z28:Z29">
    <cfRule type="expression" dxfId="46" priority="43" stopIfTrue="1">
      <formula>A28=0</formula>
    </cfRule>
    <cfRule type="expression" dxfId="45" priority="44" stopIfTrue="1">
      <formula>Z28=99</formula>
    </cfRule>
  </conditionalFormatting>
  <conditionalFormatting sqref="M27:M29">
    <cfRule type="expression" dxfId="44" priority="42" stopIfTrue="1">
      <formula>A27=0</formula>
    </cfRule>
  </conditionalFormatting>
  <conditionalFormatting sqref="G27:G30">
    <cfRule type="expression" dxfId="43" priority="41" stopIfTrue="1">
      <formula>A27=0</formula>
    </cfRule>
  </conditionalFormatting>
  <conditionalFormatting sqref="H27:H30">
    <cfRule type="expression" dxfId="42" priority="40" stopIfTrue="1">
      <formula>A27=0</formula>
    </cfRule>
  </conditionalFormatting>
  <conditionalFormatting sqref="J27:J30">
    <cfRule type="expression" dxfId="41" priority="39" stopIfTrue="1">
      <formula>A27=0</formula>
    </cfRule>
  </conditionalFormatting>
  <conditionalFormatting sqref="R27:R31">
    <cfRule type="expression" dxfId="40" priority="37" stopIfTrue="1">
      <formula>A27=0</formula>
    </cfRule>
    <cfRule type="expression" dxfId="39" priority="38" stopIfTrue="1">
      <formula>R27=99</formula>
    </cfRule>
  </conditionalFormatting>
  <conditionalFormatting sqref="O27:O31">
    <cfRule type="expression" dxfId="38" priority="36" stopIfTrue="1">
      <formula>A27=0</formula>
    </cfRule>
  </conditionalFormatting>
  <conditionalFormatting sqref="P27:P31">
    <cfRule type="expression" dxfId="37" priority="35" stopIfTrue="1">
      <formula>A27=0</formula>
    </cfRule>
  </conditionalFormatting>
  <conditionalFormatting sqref="Q27:Q31">
    <cfRule type="expression" dxfId="36" priority="34" stopIfTrue="1">
      <formula>A27=0</formula>
    </cfRule>
  </conditionalFormatting>
  <conditionalFormatting sqref="S27:S31">
    <cfRule type="expression" dxfId="35" priority="33" stopIfTrue="1">
      <formula>A27=0</formula>
    </cfRule>
  </conditionalFormatting>
  <conditionalFormatting sqref="U27:U31">
    <cfRule type="expression" dxfId="34" priority="32" stopIfTrue="1">
      <formula>A27=0</formula>
    </cfRule>
  </conditionalFormatting>
  <conditionalFormatting sqref="W27:W31">
    <cfRule type="expression" dxfId="33" priority="31" stopIfTrue="1">
      <formula>A27=0</formula>
    </cfRule>
  </conditionalFormatting>
  <conditionalFormatting sqref="Y27:Y31">
    <cfRule type="expression" dxfId="32" priority="30" stopIfTrue="1">
      <formula>A27=0</formula>
    </cfRule>
  </conditionalFormatting>
  <conditionalFormatting sqref="D27:D30">
    <cfRule type="expression" dxfId="31" priority="27" stopIfTrue="1">
      <formula>L27=1</formula>
    </cfRule>
    <cfRule type="expression" dxfId="30" priority="28" stopIfTrue="1">
      <formula>L27=2</formula>
    </cfRule>
    <cfRule type="expression" dxfId="29" priority="29" stopIfTrue="1">
      <formula>L27=3</formula>
    </cfRule>
  </conditionalFormatting>
  <conditionalFormatting sqref="T27:T31">
    <cfRule type="expression" dxfId="28" priority="25" stopIfTrue="1">
      <formula>A27=0</formula>
    </cfRule>
    <cfRule type="expression" dxfId="27" priority="26" stopIfTrue="1">
      <formula>T27=99</formula>
    </cfRule>
  </conditionalFormatting>
  <conditionalFormatting sqref="V28:V31">
    <cfRule type="expression" dxfId="26" priority="23" stopIfTrue="1">
      <formula>A28=0</formula>
    </cfRule>
    <cfRule type="expression" dxfId="25" priority="24" stopIfTrue="1">
      <formula>V28=99</formula>
    </cfRule>
  </conditionalFormatting>
  <conditionalFormatting sqref="X27:X31">
    <cfRule type="expression" dxfId="24" priority="21" stopIfTrue="1">
      <formula>A27=0</formula>
    </cfRule>
    <cfRule type="expression" dxfId="23" priority="22" stopIfTrue="1">
      <formula>X27=99</formula>
    </cfRule>
  </conditionalFormatting>
  <conditionalFormatting sqref="Z28:Z31">
    <cfRule type="expression" dxfId="22" priority="19" stopIfTrue="1">
      <formula>A28=0</formula>
    </cfRule>
    <cfRule type="expression" dxfId="21" priority="20" stopIfTrue="1">
      <formula>Z28=99</formula>
    </cfRule>
  </conditionalFormatting>
  <conditionalFormatting sqref="M27:M31">
    <cfRule type="expression" dxfId="20" priority="18" stopIfTrue="1">
      <formula>A27=0</formula>
    </cfRule>
  </conditionalFormatting>
  <conditionalFormatting sqref="V28:V30 Z28:Z30">
    <cfRule type="expression" dxfId="19" priority="17" stopIfTrue="1">
      <formula>FR26=0</formula>
    </cfRule>
  </conditionalFormatting>
  <conditionalFormatting sqref="F28">
    <cfRule type="expression" dxfId="18" priority="16" stopIfTrue="1">
      <formula>A28=0</formula>
    </cfRule>
  </conditionalFormatting>
  <conditionalFormatting sqref="I28">
    <cfRule type="expression" dxfId="17" priority="15" stopIfTrue="1">
      <formula>E28=0</formula>
    </cfRule>
  </conditionalFormatting>
  <conditionalFormatting sqref="E28">
    <cfRule type="expression" dxfId="16" priority="91" stopIfTrue="1">
      <formula>FW26=0</formula>
    </cfRule>
  </conditionalFormatting>
  <conditionalFormatting sqref="AB27:AF27 AB31:AF31 AB28:AE30">
    <cfRule type="expression" dxfId="15" priority="92" stopIfTrue="1">
      <formula>Q27=0</formula>
    </cfRule>
  </conditionalFormatting>
  <conditionalFormatting sqref="AF28:AF30">
    <cfRule type="expression" dxfId="14" priority="14" stopIfTrue="1">
      <formula>U28=0</formula>
    </cfRule>
  </conditionalFormatting>
  <conditionalFormatting sqref="AP26:AR29">
    <cfRule type="expression" dxfId="13" priority="93" stopIfTrue="1">
      <formula>AB28=0</formula>
    </cfRule>
  </conditionalFormatting>
  <conditionalFormatting sqref="V27">
    <cfRule type="expression" dxfId="12" priority="12" stopIfTrue="1">
      <formula>C27=0</formula>
    </cfRule>
    <cfRule type="expression" dxfId="11" priority="13" stopIfTrue="1">
      <formula>V27=99</formula>
    </cfRule>
  </conditionalFormatting>
  <conditionalFormatting sqref="V27">
    <cfRule type="expression" dxfId="10" priority="10" stopIfTrue="1">
      <formula>C27=0</formula>
    </cfRule>
    <cfRule type="expression" dxfId="9" priority="11" stopIfTrue="1">
      <formula>V27=99</formula>
    </cfRule>
  </conditionalFormatting>
  <conditionalFormatting sqref="V27">
    <cfRule type="expression" dxfId="8" priority="8" stopIfTrue="1">
      <formula>C27=0</formula>
    </cfRule>
    <cfRule type="expression" dxfId="7" priority="9" stopIfTrue="1">
      <formula>V27=99</formula>
    </cfRule>
  </conditionalFormatting>
  <conditionalFormatting sqref="Z27">
    <cfRule type="expression" dxfId="6" priority="6" stopIfTrue="1">
      <formula>G27=0</formula>
    </cfRule>
    <cfRule type="expression" dxfId="5" priority="7" stopIfTrue="1">
      <formula>Z27=99</formula>
    </cfRule>
  </conditionalFormatting>
  <conditionalFormatting sqref="Z27">
    <cfRule type="expression" dxfId="4" priority="4" stopIfTrue="1">
      <formula>G27=0</formula>
    </cfRule>
    <cfRule type="expression" dxfId="3" priority="5" stopIfTrue="1">
      <formula>Z27=99</formula>
    </cfRule>
  </conditionalFormatting>
  <conditionalFormatting sqref="Z27">
    <cfRule type="expression" dxfId="2" priority="2" stopIfTrue="1">
      <formula>G27=0</formula>
    </cfRule>
    <cfRule type="expression" dxfId="1" priority="3" stopIfTrue="1">
      <formula>Z27=99</formula>
    </cfRule>
  </conditionalFormatting>
  <conditionalFormatting sqref="AL26:AO31">
    <cfRule type="expression" dxfId="0" priority="1" stopIfTrue="1">
      <formula>X28=0</formula>
    </cfRule>
  </conditionalFormatting>
  <pageMargins left="0.75" right="0.75" top="1" bottom="1" header="0" footer="0"/>
  <pageSetup paperSize="9" scale="70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3</vt:i4>
      </vt:variant>
    </vt:vector>
  </HeadingPairs>
  <TitlesOfParts>
    <vt:vector size="12" baseType="lpstr">
      <vt:lpstr>dalībnieki</vt:lpstr>
      <vt:lpstr>Pāri_9.maijs</vt:lpstr>
      <vt:lpstr>Pāri_21.marts</vt:lpstr>
      <vt:lpstr>kopvērtējums</vt:lpstr>
      <vt:lpstr>5.posms</vt:lpstr>
      <vt:lpstr>4.posms</vt:lpstr>
      <vt:lpstr>3.posms</vt:lpstr>
      <vt:lpstr>2.posms</vt:lpstr>
      <vt:lpstr>1.posms</vt:lpstr>
      <vt:lpstr>'1.posms'!Print_Area</vt:lpstr>
      <vt:lpstr>'2.posms'!Print_Area</vt:lpstr>
      <vt:lpstr>'4.posms'!Print_Area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Andrejs Ploriņš</dc:creator>
  <cp:lastModifiedBy>Andrejs Ploriņš</cp:lastModifiedBy>
  <cp:lastPrinted>2026-05-24T08:13:59Z</cp:lastPrinted>
  <dcterms:created xsi:type="dcterms:W3CDTF">2026-01-05T17:34:53Z</dcterms:created>
  <dcterms:modified xsi:type="dcterms:W3CDTF">2026-05-24T12:12:09Z</dcterms:modified>
</cp:coreProperties>
</file>