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firstSheet="5" activeTab="13"/>
  </bookViews>
  <sheets>
    <sheet name="autocelu izl-vid term" sheetId="1" r:id="rId1"/>
    <sheet name="autocelu izl" sheetId="2" r:id="rId2"/>
    <sheet name="specbudz2015 " sheetId="3" r:id="rId3"/>
    <sheet name="pb-izd-soc" sheetId="4" r:id="rId4"/>
    <sheet name="pb-izd-izgl" sheetId="5" r:id="rId5"/>
    <sheet name="pb-izd-kult" sheetId="6" r:id="rId6"/>
    <sheet name="pb-izd-ts" sheetId="7" r:id="rId7"/>
    <sheet name="pb-izd-sab.kart." sheetId="8" r:id="rId8"/>
    <sheet name="pb-izd-vald.dien." sheetId="9" r:id="rId9"/>
    <sheet name="sadal-funk.kateg." sheetId="10" r:id="rId10"/>
    <sheet name="pb-kred-finan" sheetId="11" r:id="rId11"/>
    <sheet name="naudas līdz.atlik." sheetId="12" r:id="rId12"/>
    <sheet name="ienem-pamatb.2015" sheetId="13" r:id="rId13"/>
    <sheet name="saturs" sheetId="14" r:id="rId14"/>
    <sheet name="titullapa" sheetId="15" r:id="rId15"/>
  </sheets>
  <definedNames/>
  <calcPr fullCalcOnLoad="1"/>
</workbook>
</file>

<file path=xl/sharedStrings.xml><?xml version="1.0" encoding="utf-8"?>
<sst xmlns="http://schemas.openxmlformats.org/spreadsheetml/2006/main" count="1878" uniqueCount="946">
  <si>
    <t>Zaķumuižas pamatskolas rekonstrukcijas darbu tehniskā projekta ekspertīze</t>
  </si>
  <si>
    <t>ēkas Stārasti darbnīcu daļas jumta remonts</t>
  </si>
  <si>
    <t>kursu dal.maksa</t>
  </si>
  <si>
    <t>attīstības pasākumi un programmas</t>
  </si>
  <si>
    <t>kanalizācijas sistēmu remonts</t>
  </si>
  <si>
    <t>līdzfinansējums SIA Vilkme projektam "Dalītās atkritumu sistēmas ieviešana Ropažu novadā "</t>
  </si>
  <si>
    <t>Ūdens gultnes pasu izstrāde Ropažu, Silakroga,Mucenieku, Zaķumuižas ciemos</t>
  </si>
  <si>
    <t>kapu vārtu stabu remonts un zvana torņa izbūve</t>
  </si>
  <si>
    <t>pārējie- konteineru izvešana</t>
  </si>
  <si>
    <t>veselības ( Venden) pakalpojumi</t>
  </si>
  <si>
    <t>kursi,semināri</t>
  </si>
  <si>
    <t>iekārtu, inventāra,aparatūras remonts</t>
  </si>
  <si>
    <t>informācijas sistēmu autoruzraudzība</t>
  </si>
  <si>
    <t>datortehnikas tehn.apkalpošana</t>
  </si>
  <si>
    <t>pārējā noma ( paklāji )</t>
  </si>
  <si>
    <t>pārējie iepriekš neuzskaitītie pakalpojumi</t>
  </si>
  <si>
    <t>biroja preces</t>
  </si>
  <si>
    <t>inventārs</t>
  </si>
  <si>
    <t>degviela</t>
  </si>
  <si>
    <t>remontmateriāli</t>
  </si>
  <si>
    <t>saimnieciskie materiāli</t>
  </si>
  <si>
    <t>grants izlīdzināšana,greiderēšana</t>
  </si>
  <si>
    <t>Vispārējie valdības dienesti ( t.sk. kredītprocentu nomaksa)</t>
  </si>
  <si>
    <t>multifunkcionālie centri</t>
  </si>
  <si>
    <t>Silazera apkārnes/gultnes tīrīšana</t>
  </si>
  <si>
    <t>poligometrijas un nivelēšanas tīklu apsekošana</t>
  </si>
  <si>
    <t>līdzdalība biedrības  sporta klubs "Brīze " ES projektā - atbalsts vietējās teritorijas iedzīvotāju aktivitātēm un iniciatīvām</t>
  </si>
  <si>
    <t>mācību literatūras iegāde</t>
  </si>
  <si>
    <t>mācību literatūras  iegāde</t>
  </si>
  <si>
    <t>nojumes un soliņu izvietošana tirgošanās laukumā Ropažos</t>
  </si>
  <si>
    <t>Grīdas seguma nomaiņa, zāles sienu , griestu ,apkures remonts Zaķumuižas klubā</t>
  </si>
  <si>
    <t>līdzdalība iedzīvotāju grupai "Aktīvie vecāki " projketā "āra trenažieru un ielu vingrošanai paredzēta'trenažieru uzstādīšana Tumšupes ciema teritorijā "</t>
  </si>
  <si>
    <t>Jaunatnes starptautisko programmu aģentūras projekts - Atbalsts jauniešu centru darbnīcas nodrošināšanai pašvaldībās ar mērķi īstenot neformālās mācīšnas aktivitātes visiem jauniešiem "</t>
  </si>
  <si>
    <t>IZM projekts "Sporta inventāra iegāde vispārējās izglītības iestādēs "</t>
  </si>
  <si>
    <t>gājēju taciņa Ropažu parkā no Ropažu vidusskolas līdz āra klasei</t>
  </si>
  <si>
    <t>līdzdalība biedrības "Pirmā māja " ES projektā "- Ropažu dīķa krasta labiekārtošana "</t>
  </si>
  <si>
    <t>projekts Siltumnīcefekta gāzu emisijas samazināšana transporta sektorā- atbalsts elektromobīļu un to uzlādes infrastruktūras ieviešanai</t>
  </si>
  <si>
    <t>projekts Siltumnīcefekta gāzu emisijas samazināšana transporta sektorā- atbalsts elektromobīļu un to uzlādes infrastruktūras ieviešanai -1 automobīļa iegāde</t>
  </si>
  <si>
    <t>ES projekts- ūdenstūrisma attīstība uz 01.01.-DRN</t>
  </si>
  <si>
    <t>pamatkapitāla palielināšana SIA Vilkme siltināšanas projketu realizācijai</t>
  </si>
  <si>
    <t>IZM projekts - Sporta inventāra iegāde vispārējās izglītības iestādēs</t>
  </si>
  <si>
    <t xml:space="preserve">ES projekts - veselības pakalpojumu pieejamības uzlabošana Zaķumuižas doktorātā </t>
  </si>
  <si>
    <t>ELFLA projekts - veselības pakalpojumu pieejamības uzlabošana Zaķumuižas doktorātā</t>
  </si>
  <si>
    <t>ES projekts -skrejceļa iegāde Zaķumuižas trenažieru zālei</t>
  </si>
  <si>
    <t>ELFLA projekts - skrejceļa iegāde Zaķumuižas trenažieru zālei</t>
  </si>
  <si>
    <t>ES projekts - sporta un kultūras pārraižu vērošanas nodrošināšana Ropažu novadā</t>
  </si>
  <si>
    <t>ELFLA projekts - sporta un kultūras pārraižu vērošanas nodrošināšana Ropažu novadā</t>
  </si>
  <si>
    <t>avansa norēķinā</t>
  </si>
  <si>
    <r>
      <t xml:space="preserve">Zaķumuižas pamatskolas </t>
    </r>
    <r>
      <rPr>
        <b/>
        <i/>
        <sz val="10"/>
        <rFont val="Times New Roman"/>
        <family val="1"/>
      </rPr>
      <t xml:space="preserve">(kluba ) </t>
    </r>
    <r>
      <rPr>
        <i/>
        <sz val="10"/>
        <rFont val="Times New Roman"/>
        <family val="1"/>
      </rPr>
      <t>iekšējo tīklu vienkāršotas renovācijas tehniskās dokumnetācijas izstrāde</t>
    </r>
  </si>
  <si>
    <t>Ropažu vidusskolas remonts( ugunsdrošības siganaliz.,elektrība,ēdnīca,uml.)</t>
  </si>
  <si>
    <t>dienas nauda-ārzemes</t>
  </si>
  <si>
    <t>pārējie komandējumu un dienesta braucienu izdevumi - ārzemes</t>
  </si>
  <si>
    <t>ēku,telpu, būvju remonts</t>
  </si>
  <si>
    <t>Transferti</t>
  </si>
  <si>
    <t>transferts daļ.fin.publ.personām</t>
  </si>
  <si>
    <t>remonta un iest.uztur.pakalp.</t>
  </si>
  <si>
    <t>iekārtu un inv. Remonts,tehn.apk.</t>
  </si>
  <si>
    <t>pārējānoma paklāji</t>
  </si>
  <si>
    <t>kārt.rem.un uztur. Mater.</t>
  </si>
  <si>
    <t>inform.tehnol.pakalp.</t>
  </si>
  <si>
    <t>līdzdalība mazo projektu konkursam - biedrība 'Ropažu partnerība "</t>
  </si>
  <si>
    <r>
      <t xml:space="preserve">Zaķumuižas </t>
    </r>
    <r>
      <rPr>
        <b/>
        <i/>
        <sz val="10"/>
        <rFont val="Times New Roman"/>
        <family val="1"/>
      </rPr>
      <t>kluba</t>
    </r>
    <r>
      <rPr>
        <i/>
        <sz val="10"/>
        <rFont val="Times New Roman"/>
        <family val="1"/>
      </rPr>
      <t xml:space="preserve"> siltināšanas ES projekta dokumentācijas izstrāde un projekts</t>
    </r>
  </si>
  <si>
    <t>ES projekts - nodarbinātības pasākumi vasaras brīvlaikā</t>
  </si>
  <si>
    <t>Ropažu vidusskolas ventilācijas sistēmas remonts</t>
  </si>
  <si>
    <t>LAD -dzesētavu iegāde Āfrikas cūku mēra un Klasiskā cūku mēra ierobežošanas pasākumam</t>
  </si>
  <si>
    <t>LAD finasējums - dzesētavu iegādei Āfrikas cūku mēra un Klasiskā cūku mēra ierobežošanas pasākumam</t>
  </si>
  <si>
    <t>ESFprojekts- kapacitātes stiprināšana ES politiku un instrumentu un pārējās ārvalstu palīdzības līdzfinansēto projektu un pasākumu īstenošanai</t>
  </si>
  <si>
    <t>KPFI projekts - kompleksi risinājumi siltumnīcefekta gāzu emisiju samazināšanai Zaķumuižas pamatskolas bērnudārza korpusā</t>
  </si>
  <si>
    <t>ES projekts- Ropažu mūzika un mākslas skolas - mūzikas instrumentu un aprīkojuma iegāde</t>
  </si>
  <si>
    <t>uz 01.09.2014. EUR</t>
  </si>
  <si>
    <t>t.sk. ziedojums sporta centra pasākumu organizēšanai Swedbanka</t>
  </si>
  <si>
    <t>t.sk. projekts - elektroautomobīļu iegāde</t>
  </si>
  <si>
    <t>t.sk. VK - projekts Izzini,iedvesmojies, iesaisties</t>
  </si>
  <si>
    <t>t.sk. VK - finansējums 1.,2.,3.klašu brīvpusdienas,mērķdotācija skolu mācību literatūras iegādei, bezmaksas interneta nodrošinājumam bibliotēkās,dziesmu svētku dalībnieki</t>
  </si>
  <si>
    <t>t.sk. VK - projekts -sporta inventāra iegāde izglītības iestādēs</t>
  </si>
  <si>
    <t>pārējie  pabalsti virs 213,43 EUR</t>
  </si>
  <si>
    <t>9.pielikums</t>
  </si>
  <si>
    <t>Vidēja termiņa autoceļu fonda izlietojuma programma 2015.-2017. gadi</t>
  </si>
  <si>
    <t xml:space="preserve">Rezerves fonds ( novirzīts kā līdzekļi neparedzētiem izdevumiem) </t>
  </si>
  <si>
    <t>Volejbols ( nometne )</t>
  </si>
  <si>
    <t>Projekta Riwervays peldvietas sakārtošana Ropažos un Zaķumuižā</t>
  </si>
  <si>
    <t xml:space="preserve"> Ropažu kapu plāna aktualizācija</t>
  </si>
  <si>
    <t>Kākciema dzeramā/notekūdeņu ūdens attīrīšanas iekārtu sakārtošanas darbi</t>
  </si>
  <si>
    <t>Jaunatnes starptautisko programmu aģentūras projektu konkursā "Atbalsts jauniešu centru darbības nodrošināšanai pašvaldībās ar mērķi īstenot neformālās mācīšanās aktivitātes visiem jauniešiem " Izzini,Iedvesmojies,Iesaisties</t>
  </si>
  <si>
    <t>pieturvietu izveide un sakārtošana</t>
  </si>
  <si>
    <t>t.sk. VK-  vides dejas</t>
  </si>
  <si>
    <t>Zaķumuižas kultūras nama rekonstrukcija</t>
  </si>
  <si>
    <t>pagalmu uzturēšana</t>
  </si>
  <si>
    <t>Pārējie nenodokļu ieņēmumi ( kavējuma nauda zemes,telpu noma , % maks.pirkuma līgumi,utml.)</t>
  </si>
  <si>
    <t>summa EUR</t>
  </si>
  <si>
    <t xml:space="preserve">Izdevumu </t>
  </si>
  <si>
    <t>Ropažu sporta zāles grīdas remonts</t>
  </si>
  <si>
    <t>2015. GADA PAMATBUDŽETA IEŅĒMUMU PLĀNS</t>
  </si>
  <si>
    <t>uz 01.01.2015.</t>
  </si>
  <si>
    <t>Ieņēmumi par pārējo dokumentu izsniegšanu un kancelejas pakalpojumiem,t.sk.:</t>
  </si>
  <si>
    <t>komteineru izvešana</t>
  </si>
  <si>
    <t>Normatīvos aktos noteiktie darbin.vesel.izdev.( obligātā veselības pārbaude )</t>
  </si>
  <si>
    <t>apdrošināšana OCTA+ Kasko</t>
  </si>
  <si>
    <t>normatīvos aktos noteiktie darbin.ves.pakalp. (obligātā veselības pārbaude)</t>
  </si>
  <si>
    <t>transportlīdzekļa uzturēšana,remonts</t>
  </si>
  <si>
    <t>datortehnika un cita biroja tehnika</t>
  </si>
  <si>
    <t>iekārtu,aparatūras rem.mater.</t>
  </si>
  <si>
    <t>9. pielikums</t>
  </si>
  <si>
    <t>Transporta līdzekļi</t>
  </si>
  <si>
    <t>t.sk. naudas pabalsti ( pēc apcietin., māc.līdz.,dokum.kārt.,pārējie)</t>
  </si>
  <si>
    <t>pārējie kom.pakalpojumi</t>
  </si>
  <si>
    <t>autoruzraudzība datorprogrammu</t>
  </si>
  <si>
    <t>medikamenti</t>
  </si>
  <si>
    <t>iekārtu,inventāra rem. materiāli</t>
  </si>
  <si>
    <t>iekārtu,inventāra, aparatūras remonts, apkalpošana</t>
  </si>
  <si>
    <t>multifunkcionālo centru pakalpojumi</t>
  </si>
  <si>
    <t>transporta līdzekļa remonts</t>
  </si>
  <si>
    <t xml:space="preserve">kapitālais remonts </t>
  </si>
  <si>
    <t>PII Annele rekonstrukcija</t>
  </si>
  <si>
    <t>Pamatbudžeta finansēšanas , kreditēšanas plāns 2015. gadam</t>
  </si>
  <si>
    <t>2015. gada budžeta izdevumu sadalījums</t>
  </si>
  <si>
    <t>iekārtu,aparatūras remontmateriāli</t>
  </si>
  <si>
    <t>ēdināšanas izdevumi</t>
  </si>
  <si>
    <t>pārējās preces</t>
  </si>
  <si>
    <t>pārējie pamatlīdzekļi</t>
  </si>
  <si>
    <t>avīzes iespieddarbi</t>
  </si>
  <si>
    <t>transporta pakalpojumi</t>
  </si>
  <si>
    <t>iekārtu,inventāra,aparatūras remonts</t>
  </si>
  <si>
    <t>iekārtu,inventāra noma ( Venden)</t>
  </si>
  <si>
    <t xml:space="preserve"> remontmateriāli</t>
  </si>
  <si>
    <t>mīkstais inventārs</t>
  </si>
  <si>
    <t>datorprogramma</t>
  </si>
  <si>
    <t>Ropažu ciemata siltumtrases rekonstrukcija</t>
  </si>
  <si>
    <t>Zaķumuižas ciemata siltumtrases rekonstrukcija</t>
  </si>
  <si>
    <t>Sociālā centra Dzīpari rekonstrukcija</t>
  </si>
  <si>
    <t>Ropažu vidusskolas 2.kārtas rekonstrukcija</t>
  </si>
  <si>
    <t>Zaķumuižas pamatskolas rekonstrukcija un sporta zāles ar savienotājpāreju izbūve</t>
  </si>
  <si>
    <t>Tehnoloģiju pāreja no fosilajiem uz atjaunojamiem resursiem</t>
  </si>
  <si>
    <t>Satiksmes drošības uzlabojumi Ropažu novada apdzīvotās vietās</t>
  </si>
  <si>
    <t>Aizsardzība (sargi)</t>
  </si>
  <si>
    <t>Pakalpojumi, kopā</t>
  </si>
  <si>
    <t xml:space="preserve">Krājumi,materiāli,energo resursi,inventārs, ko neuzskaita  5000 . kodā </t>
  </si>
  <si>
    <t>iekārtu un inventāra remonts</t>
  </si>
  <si>
    <t>pārējie neuzskaitītie pakalpojumi</t>
  </si>
  <si>
    <t>rezerves daļas</t>
  </si>
  <si>
    <t>pārējie pakalpojumi, konteineru izvešana</t>
  </si>
  <si>
    <t>transportlīdzekļu uzturēšana, remonts</t>
  </si>
  <si>
    <t>datoru,iek.apkalpošana</t>
  </si>
  <si>
    <t xml:space="preserve">pārējā noma </t>
  </si>
  <si>
    <t>kārtējā remonta un uzturēšanas materiāli</t>
  </si>
  <si>
    <t>iekārtu.aparatūras remontmateriāli</t>
  </si>
  <si>
    <t>O8.000</t>
  </si>
  <si>
    <t>Ropažu bibliotēka- informācijas centrs</t>
  </si>
  <si>
    <t>veselības pakalpojumi (Venden)</t>
  </si>
  <si>
    <t>iekāru,inventāra,aparatūras apkalpošana</t>
  </si>
  <si>
    <t>satiksmes drošības uzlabojumi uz pašvaldības autoceļiem ( 20 gb.guļošie policisti)</t>
  </si>
  <si>
    <t>apgriešanās laukums Silakrogā (asfalts )</t>
  </si>
  <si>
    <t>gājēju taciņas izveide Silakrogā</t>
  </si>
  <si>
    <t>Rīgas ielas bruģēšana 70 kvm.</t>
  </si>
  <si>
    <t>gājēju taciņa Zaķumuižā no kultūras nama uz skolu ( bruģis)</t>
  </si>
  <si>
    <t>satiksmes drošības uzlabojumi uz pašvaldības autoceļiem ( gājēju pārejas 2 gb.Ropažos)</t>
  </si>
  <si>
    <t>Mucenieku teritorijas pie dzīvojamām mājām nr.5 un 6 vides sakārtošana 400 kvm.</t>
  </si>
  <si>
    <t>kapu teritorijas priekšizpētes darbi Ropažos</t>
  </si>
  <si>
    <t>gājēju taciņa Ropažos Centra iela - Rubīni</t>
  </si>
  <si>
    <t>gājēju taciņa Centra iela -Granīti Ropažos</t>
  </si>
  <si>
    <t>gājēju taciņa Zaķumuižā no kultūras nama  uz skolu ( bruģis)</t>
  </si>
  <si>
    <t>inventāra ,iekārtu noma ( Venden)</t>
  </si>
  <si>
    <t>Zaķumuiža bibliotēka</t>
  </si>
  <si>
    <t>elektrība</t>
  </si>
  <si>
    <t>veselības pakalpojumi ( Venden)</t>
  </si>
  <si>
    <t>datortehnika</t>
  </si>
  <si>
    <t>iekārtu,inventāra,aparatūras apkalpošana</t>
  </si>
  <si>
    <t>apdrošināšana ( Telpai)</t>
  </si>
  <si>
    <t>Kori</t>
  </si>
  <si>
    <t>Folkloras kopa -Oglīte</t>
  </si>
  <si>
    <t>datortehnika,cita biroja tehnika</t>
  </si>
  <si>
    <t>Ropažu kultūras un izglītības centrs</t>
  </si>
  <si>
    <t>transporta līdzekļu noma</t>
  </si>
  <si>
    <t>iekārtu,inventāra,aparatūras noma</t>
  </si>
  <si>
    <t>opertīvās darb.izdev.</t>
  </si>
  <si>
    <t>medikamenti,ķimikālijas</t>
  </si>
  <si>
    <t>ēku, būvju,telpu remonts</t>
  </si>
  <si>
    <t>kārtējā remonta un iestāžu uztur, mater.</t>
  </si>
  <si>
    <t>Sports,t.sk.:</t>
  </si>
  <si>
    <t>remonta un iestāžu uzturēšanas pakalpojumi</t>
  </si>
  <si>
    <t>apdrošināšana OCTA</t>
  </si>
  <si>
    <t>datoru,aparatūras apkope</t>
  </si>
  <si>
    <t>pārējie pakalpojumi,konteineru izvešana</t>
  </si>
  <si>
    <t>pārējā noma</t>
  </si>
  <si>
    <t>operatīvās darbības izdevumi</t>
  </si>
  <si>
    <t>iekārtu,aparatūras uzturēšanas materiāli</t>
  </si>
  <si>
    <t>KULTŪRA KOPĀ:</t>
  </si>
  <si>
    <t>SPORTS KOPĀ:</t>
  </si>
  <si>
    <t>Ropažu novada pašvaldība</t>
  </si>
  <si>
    <t>O6.000</t>
  </si>
  <si>
    <t>elektroenenerģija</t>
  </si>
  <si>
    <t>konteineri</t>
  </si>
  <si>
    <t>pārējie remontdarbi</t>
  </si>
  <si>
    <t>datoru,iekārtu apkope</t>
  </si>
  <si>
    <t>operatīvās darb.izdevumi</t>
  </si>
  <si>
    <t xml:space="preserve">pārējie iepriekš neuzskaitītie pakalpojumi, </t>
  </si>
  <si>
    <t>apdrošināšana</t>
  </si>
  <si>
    <t>Kulturmantojuma saglabāšana un uzturēšana ( muzejs)</t>
  </si>
  <si>
    <t>Sociālie pabalsti naudā,kopā</t>
  </si>
  <si>
    <t>bēru pabalsti</t>
  </si>
  <si>
    <t>veselības aprūpei</t>
  </si>
  <si>
    <t>ēdināšana citās skolās</t>
  </si>
  <si>
    <t>ārkārtas situācijās</t>
  </si>
  <si>
    <t>bāreņi,audžuģimenes</t>
  </si>
  <si>
    <t>dzīvokļu pabalsti</t>
  </si>
  <si>
    <t>Sociālie pabalsti natūrā, kopā</t>
  </si>
  <si>
    <t>brīvpusdienas</t>
  </si>
  <si>
    <t>sociālo dzīvokļu uzturēšana</t>
  </si>
  <si>
    <t>Krājumi,materiāli,energo resursi,inventārs, ko neuzskaita 5000. kodā</t>
  </si>
  <si>
    <t>O4.000</t>
  </si>
  <si>
    <t>elektrenerģija</t>
  </si>
  <si>
    <t>veselības pakalpojumi</t>
  </si>
  <si>
    <t>deratizācija,dezinfekcija</t>
  </si>
  <si>
    <t>datortehnikas, biroja tehnikas apkalpošana</t>
  </si>
  <si>
    <t>iekārtu, inventāra īre un noma</t>
  </si>
  <si>
    <t>medikamendi,ķimikālijas</t>
  </si>
  <si>
    <t>saimniecības materiāli</t>
  </si>
  <si>
    <t>iekārtu,aparatūras apkalpošanas materiāli</t>
  </si>
  <si>
    <t>pārējie materiāli</t>
  </si>
  <si>
    <t>virtuves inventārs</t>
  </si>
  <si>
    <t>mācību līdzekļi</t>
  </si>
  <si>
    <t>pārējie komandēju un dienestu braucienu izdevumi iekšzeme</t>
  </si>
  <si>
    <t>dienas nauda-iekšzeme</t>
  </si>
  <si>
    <t>pārējie komunālie pakalpojumi</t>
  </si>
  <si>
    <t>pārējie administratīvie pakalpojumi</t>
  </si>
  <si>
    <t>iekārtu,inventāra tehn.apkalpošana</t>
  </si>
  <si>
    <t>datoru tehn.apkope</t>
  </si>
  <si>
    <t>iekārtu,inventāra noma</t>
  </si>
  <si>
    <t>līdzekļi neparedzētiem gadījumiem</t>
  </si>
  <si>
    <t>kārtējā remonta iestāžu materiāli</t>
  </si>
  <si>
    <t>iekārtu,aparatūras apkalpošana</t>
  </si>
  <si>
    <t>konteineru izvešana</t>
  </si>
  <si>
    <t>ēku,telpu remonts</t>
  </si>
  <si>
    <t>iekārtu,inventāra,tehn.apkalpošana</t>
  </si>
  <si>
    <t>datoru,inf.tehn.tehniskā apkalpe</t>
  </si>
  <si>
    <t>iekārtu,inventāra  noma</t>
  </si>
  <si>
    <t>iekārtu,aparatūras apkalpošanas mater.</t>
  </si>
  <si>
    <t>transporta līdzekļu remonts</t>
  </si>
  <si>
    <t>iek.,inventāra remonts,tehn.apkalpošana</t>
  </si>
  <si>
    <t>transporta līdzekļu apdrošināšana</t>
  </si>
  <si>
    <t>kārtējie remonta un iest. Uztur. Mater.</t>
  </si>
  <si>
    <t>dienas nauda -iekšzemē</t>
  </si>
  <si>
    <t>pārējie komandējumu un dienesta braucienu izdevumi - iekšzemē</t>
  </si>
  <si>
    <t>pārējie administrat. Izdevumi</t>
  </si>
  <si>
    <t>datoru,tehniskā apkalpošana</t>
  </si>
  <si>
    <t>telpu īre, noma</t>
  </si>
  <si>
    <t>remonta materiāli</t>
  </si>
  <si>
    <t>iekārtu,aparatūras remonta apkalpoš. Materiāli</t>
  </si>
  <si>
    <t>transporta izdevumu kompensācija</t>
  </si>
  <si>
    <t>O7.000</t>
  </si>
  <si>
    <t>O7.300</t>
  </si>
  <si>
    <t xml:space="preserve">Investīcijas </t>
  </si>
  <si>
    <t>Pakalpojumi kopā,t.sk.:</t>
  </si>
  <si>
    <t>Pamatkapitāla veidošana kopā,t.sk.:</t>
  </si>
  <si>
    <t>transporta līdzekļu uzturēšana, remonts</t>
  </si>
  <si>
    <t>zāles pļaušana</t>
  </si>
  <si>
    <t>pārējie  materiāli</t>
  </si>
  <si>
    <t>bankas pakalpojumi</t>
  </si>
  <si>
    <t>pārējie iepriekš neuzskaitītie, pakalpojumi, konteineru izvešana</t>
  </si>
  <si>
    <t>apdošināšana</t>
  </si>
  <si>
    <t>Nodokļu maksājumi ( PVN+NĪN)</t>
  </si>
  <si>
    <t>Krājumi, materiāli,energo resursi, inventārs, ko neuzskaita 5000. kodā</t>
  </si>
  <si>
    <t>Labiekārtošana,kapu uzturēšana</t>
  </si>
  <si>
    <t>Ielu apsaimniekošana (apgaismošana)</t>
  </si>
  <si>
    <t xml:space="preserve">Darba samaksa,t.sk. </t>
  </si>
  <si>
    <t>pieaicināto ekspertu,audita,tulku pakalpojumi</t>
  </si>
  <si>
    <t>pārējie administratīvie izdevumi</t>
  </si>
  <si>
    <t>obligātā veselības pārbaude</t>
  </si>
  <si>
    <t>procenti par VK kredītiem</t>
  </si>
  <si>
    <t>Darba devēja sociāla rakstura pabalsti, kompensācijas</t>
  </si>
  <si>
    <t>uzturdevas kompensācija</t>
  </si>
  <si>
    <t>attīstības programmas</t>
  </si>
  <si>
    <t>Naudas līdzekļi</t>
  </si>
  <si>
    <t>sociālā centra Dzīpari jumta remonts</t>
  </si>
  <si>
    <t>kursi,semināri dalības  maksa</t>
  </si>
  <si>
    <t>remonta pakalpojumi-ēkas</t>
  </si>
  <si>
    <t>rem.un iestāžu uztur.pakalpojumi</t>
  </si>
  <si>
    <t>kārtējā remonta un iest.uztur.materiāli</t>
  </si>
  <si>
    <t>kredītu apkalpošanas izdevumi VK</t>
  </si>
  <si>
    <t>iekšpagalmu sakārtošana -taciņu,soliņu un atkritumu urnu uzstādīšana novada ciemos</t>
  </si>
  <si>
    <t>pārējā  noma</t>
  </si>
  <si>
    <t>Ropažu vidusskolas rekonstrukcijas darbu veikšanas būvprojekta izstrāde</t>
  </si>
  <si>
    <t>Ropažu vidusskolas rekonstrukcijas veikšanas būvprojekta izstrāde</t>
  </si>
  <si>
    <t>Zaķumuižas dīķu kaskādes</t>
  </si>
  <si>
    <t>Pamatlīdzekļu veidošana</t>
  </si>
  <si>
    <t>kursi,dalības maksa</t>
  </si>
  <si>
    <t>kursu,sem.organiz.</t>
  </si>
  <si>
    <t>operatīvās darb.izdev.</t>
  </si>
  <si>
    <t xml:space="preserve">Plānotie ieņēmumi kopā </t>
  </si>
  <si>
    <t>izglītība</t>
  </si>
  <si>
    <t>Plānotie izdevumi kopā ,t.sk.:</t>
  </si>
  <si>
    <t xml:space="preserve"> vispārējie valdības dienesti</t>
  </si>
  <si>
    <t>Sociālie pabalsti naudā un natūrā</t>
  </si>
  <si>
    <t>iekārtu,inventāra, aparatūras apkalpošana</t>
  </si>
  <si>
    <t>NENODOKĻU IEŅĒMUMI KOPĀ</t>
  </si>
  <si>
    <t>MAKSAS PAKALPOJUMI UN CITI PAŠU IEŅĒMUMI KOPĀ</t>
  </si>
  <si>
    <t>Finansēšana,t.sk.:</t>
  </si>
  <si>
    <t>atlikums gada sākumā</t>
  </si>
  <si>
    <t>atlikums gada beigās</t>
  </si>
  <si>
    <t>Kreditēšana kopā</t>
  </si>
  <si>
    <t>Autoceļu fonds uz 01.01.</t>
  </si>
  <si>
    <t>Dabas resursu nodoklis uz 01.01.</t>
  </si>
  <si>
    <t>Ziedojumi un dāvinājumi uz 01.01.</t>
  </si>
  <si>
    <t>Ceļu un ielu rekonstrukcija,t.sk. :</t>
  </si>
  <si>
    <t>Rezerves līdzekļi</t>
  </si>
  <si>
    <t xml:space="preserve">Pamatkapitāla veidošana,t.sk. </t>
  </si>
  <si>
    <t>atvaļinājuma pabalsts25%</t>
  </si>
  <si>
    <t>Pamatkapitāla izveidošana</t>
  </si>
  <si>
    <t>ceļu un ielu kārtējais remonts</t>
  </si>
  <si>
    <t>4.1.1.2.</t>
  </si>
  <si>
    <t>Nekustāmā īpašuma nodokļa par zemi iepriekšējo gadu parāds</t>
  </si>
  <si>
    <t>4.1.2.2</t>
  </si>
  <si>
    <t>Nekustāmā īpašuma nodokļa par  ēkām iepriekšējo gadu parāds</t>
  </si>
  <si>
    <t>4.1.2.2.</t>
  </si>
  <si>
    <t>Kultūras un izglītības centra biļešu realizācija</t>
  </si>
  <si>
    <t xml:space="preserve">Saturs </t>
  </si>
  <si>
    <t xml:space="preserve">1. pielikums </t>
  </si>
  <si>
    <t>Lpp.</t>
  </si>
  <si>
    <t>2. pielikums</t>
  </si>
  <si>
    <t xml:space="preserve">3. pielikums </t>
  </si>
  <si>
    <t>4. pielikums</t>
  </si>
  <si>
    <t>5. pielikums</t>
  </si>
  <si>
    <t>vispārējie valdības dienesti</t>
  </si>
  <si>
    <t>lēmējvara</t>
  </si>
  <si>
    <t>izpildvara,t.sk.dzimtsaraksts, būvvalde</t>
  </si>
  <si>
    <t>sabiedrisko attiecību daļa</t>
  </si>
  <si>
    <t>attīstības daļa</t>
  </si>
  <si>
    <t>valsts iekšējo aizdevumu kredītprocentu atmaksa</t>
  </si>
  <si>
    <t>norēķini ar pašvaldību budžetiem</t>
  </si>
  <si>
    <t>Sabiedriskā kārtība un drošība, t.sk.:</t>
  </si>
  <si>
    <t>Sociālā aizsardzība,t.sk.:</t>
  </si>
  <si>
    <t>Pašvaldības teritoriju un mājokļu apsaimniekošana,t.sk. :</t>
  </si>
  <si>
    <t>Atpūta, kultūra un reliģija,t.sk. :</t>
  </si>
  <si>
    <t>aizsardzība( sargi)</t>
  </si>
  <si>
    <t>sabiedriskā kārtība ( ugunsdrošība)</t>
  </si>
  <si>
    <t>sabiedriskā kārtība ( vetārsts)</t>
  </si>
  <si>
    <t>pašvaldības policija</t>
  </si>
  <si>
    <t>pašvaldības teritoriju un mājokļu apsaimniekošana</t>
  </si>
  <si>
    <t>dzīvokļu un komunālā saimniecība</t>
  </si>
  <si>
    <t xml:space="preserve">investīcijas </t>
  </si>
  <si>
    <t>labiekārtošana , kapu uzturēšana</t>
  </si>
  <si>
    <t>ielu apsaimniekošana</t>
  </si>
  <si>
    <t>atpūta,kultūra un reliģija</t>
  </si>
  <si>
    <t>tūrisms</t>
  </si>
  <si>
    <t>Kultūrmantojuma saglabāšana un uzturēšana ( muzejs )</t>
  </si>
  <si>
    <t>pieaugušo izglītība</t>
  </si>
  <si>
    <t>volejbols</t>
  </si>
  <si>
    <t>PII Annele</t>
  </si>
  <si>
    <t>Skolēnu pārvadāšana,transporta izdevumu kompensācija</t>
  </si>
  <si>
    <t>Ropažu mūzikas-mākslas skola</t>
  </si>
  <si>
    <t>pārējie interešu izglītības pasākumi</t>
  </si>
  <si>
    <t xml:space="preserve">7. pielikums </t>
  </si>
  <si>
    <t>8. pielikums</t>
  </si>
  <si>
    <t xml:space="preserve">% pret </t>
  </si>
  <si>
    <t xml:space="preserve">izdevumu </t>
  </si>
  <si>
    <t>kopsummu</t>
  </si>
  <si>
    <t>Funkcionālās kategorijas</t>
  </si>
  <si>
    <t>Izdevumu kopsumma</t>
  </si>
  <si>
    <t>Sabiedriskā kārtība un drošība</t>
  </si>
  <si>
    <t>Pašvaldības teritoriju un mājokļu apsaimniekošana</t>
  </si>
  <si>
    <t>Atpūta, kultūra un reliģija</t>
  </si>
  <si>
    <t>Sociālā aizsardzība</t>
  </si>
  <si>
    <t>sabiedriskā kārtība un drošība</t>
  </si>
  <si>
    <t>sociālā aizsardzība</t>
  </si>
  <si>
    <t>atpūta, kultūra un reliģija</t>
  </si>
  <si>
    <t>juriskonsults ES līdzekļi</t>
  </si>
  <si>
    <t>5.1.</t>
  </si>
  <si>
    <t>5.2.</t>
  </si>
  <si>
    <t>5.3.</t>
  </si>
  <si>
    <t>5.4.</t>
  </si>
  <si>
    <t>5.5.</t>
  </si>
  <si>
    <t>5.6.</t>
  </si>
  <si>
    <t>sociālais dienesta centrs Dzīpari</t>
  </si>
  <si>
    <t>sociālā palīdzība</t>
  </si>
  <si>
    <t>mājas aprūpe</t>
  </si>
  <si>
    <t>bāriņtiesa</t>
  </si>
  <si>
    <t>1. pielikums</t>
  </si>
  <si>
    <t>3.pielikums</t>
  </si>
  <si>
    <t>5.1.pielikums</t>
  </si>
  <si>
    <t>5.2. pielikums</t>
  </si>
  <si>
    <t>5.5. pielikums</t>
  </si>
  <si>
    <t>5.6. pielikums</t>
  </si>
  <si>
    <t>5.4. pielikums</t>
  </si>
  <si>
    <t>5.3. pielikums</t>
  </si>
  <si>
    <t>7.pielikums</t>
  </si>
  <si>
    <t>atbilstoši funkcionālām kategorijām</t>
  </si>
  <si>
    <t>4.pielikums</t>
  </si>
  <si>
    <t>Sabiedrisko attiecību daļa,t.sk. Tūrisms</t>
  </si>
  <si>
    <t>veselības pakalpojumi ( venden)</t>
  </si>
  <si>
    <t>norm aktos noteiktie darbin.ves.izdevumi ( venden)</t>
  </si>
  <si>
    <t>pārējā noma ( paklāji)</t>
  </si>
  <si>
    <t>ceļmalu pļaušana un krūmu pļaušana 1.5 -2.0 m platumā</t>
  </si>
  <si>
    <t xml:space="preserve">Valsts mērķdotācijas (pedagogi un asistenti) kopā, t.sk. : </t>
  </si>
  <si>
    <t>Pašvaldības nodeva par dzīvnieku turēšanu</t>
  </si>
  <si>
    <t>Ropažu bibliotēka</t>
  </si>
  <si>
    <t>GMI</t>
  </si>
  <si>
    <t>21.3.5.9.</t>
  </si>
  <si>
    <t>ēku, būvju, telpu remonts</t>
  </si>
  <si>
    <t>pabalsts, ja bērns invalīds līdz 18 gadiem</t>
  </si>
  <si>
    <t xml:space="preserve">iekārtu,inventāra noma </t>
  </si>
  <si>
    <t>iekārtu,aparatūras rem.materiāli</t>
  </si>
  <si>
    <t>tehnoloģiskās iekārtas</t>
  </si>
  <si>
    <t>Reliģiskās organizācijas</t>
  </si>
  <si>
    <t>KIC grīdas parketa slīpēšana mazajā zālē</t>
  </si>
  <si>
    <t>EUR</t>
  </si>
  <si>
    <t>kursi,semināri dalības maksa</t>
  </si>
  <si>
    <t>semināru,pasākumu organ.</t>
  </si>
  <si>
    <t>inform.tehnol.autoruzraudzība</t>
  </si>
  <si>
    <t>semināri,pasākumu organizēšana</t>
  </si>
  <si>
    <t>Pārējās valsts nodevas, kuras ieskaita pašvaldību budžetā ( dzīves vietas deklarēšana,izziņa )</t>
  </si>
  <si>
    <t>9.5.1.7.</t>
  </si>
  <si>
    <t>Pašvaldības nodeva -reklāmas izvietošana publiskās vietās</t>
  </si>
  <si>
    <t>Pārējās pašvaldības nodevas (būvvaldes izziņas, tehn.noteik. )</t>
  </si>
  <si>
    <t>13.4.0.0.</t>
  </si>
  <si>
    <t>Ieņēmumi no pašvaldības kustamā īpašuma un mantas realizācijas</t>
  </si>
  <si>
    <t>13.2.1.0.</t>
  </si>
  <si>
    <t>Ieņēmumi no zemes pārdošanas</t>
  </si>
  <si>
    <t>Pērējie ieņēmumi par izglītības pakalpojumiem ( pašvaldību savstarpējie norēķini )</t>
  </si>
  <si>
    <t>Valsts iekšējā aizdevuma - kredīta saņemšana</t>
  </si>
  <si>
    <t xml:space="preserve">Valsts iekšējā aizdevuma - kredīta atmaksa, t.sk. </t>
  </si>
  <si>
    <t>Atmaksa budžetam ( ministrijai ) par iepriekšējos gados saņemtiem valsts budžeta transfertiem kapitālajiem izdevumiem saistībā ar ES līzdfinansētiem projektiem</t>
  </si>
  <si>
    <t>iekšzemes pārējie komandējumu, dienesta braucienu  izdevumi</t>
  </si>
  <si>
    <t>Valsts iekšējā aizdevuma - kredītu procentu atmaksa</t>
  </si>
  <si>
    <t>datortehnika, un cita biroja tehnika</t>
  </si>
  <si>
    <t>datorprogrammas</t>
  </si>
  <si>
    <t>Preses izdevumi ( Ropaži, Tumšupe, Silakrogs)</t>
  </si>
  <si>
    <t>bibliotēku fonds( Ropaži, Tumšupe, Silakrogs)</t>
  </si>
  <si>
    <t>Multifunkcionālie centri Tumšupē, Silakrogā,Kākciems</t>
  </si>
  <si>
    <t>bruģa seguma remonts 50 kvm. Pie Baueriem</t>
  </si>
  <si>
    <t>inventārs - atkrituma urnu iegāde</t>
  </si>
  <si>
    <t>zemes iegāde Pilskalni</t>
  </si>
  <si>
    <t>izdevumi par apkuri</t>
  </si>
  <si>
    <t>Zaķumuižas sporta zāles grīdas lakošana</t>
  </si>
  <si>
    <t>komunālie pakalpojumi</t>
  </si>
  <si>
    <t>Darba devēja VSOAI</t>
  </si>
  <si>
    <t>obligātie veselibas pakalpojumi ( Venden)</t>
  </si>
  <si>
    <t>remonta,iest.uztur.pakalpojumi</t>
  </si>
  <si>
    <t>pārējā noma (paklāju noma )</t>
  </si>
  <si>
    <t>kārtējā remonta un iest.uzturēšanas materiāli</t>
  </si>
  <si>
    <t>iekārtu,inventāra apkalpoš.materiāli</t>
  </si>
  <si>
    <t>ES projekts - Aerobikas -deju zāles skaņas iekārtu komplekta iegāde un uzstādīšana</t>
  </si>
  <si>
    <t>ES projekts - Aktīvās atpūtas laukuma izveidošana Ropažu parkā- trenažieri katram</t>
  </si>
  <si>
    <t>ES projekts - "Attīstam novadus "</t>
  </si>
  <si>
    <t>līdzdalība biedrībai "Dabas dārzi " ES projektā-augļu un dārzeņu pārstrādes iekārtu komplektu iegāde pakalpojumu sniegšanai</t>
  </si>
  <si>
    <t>līdzdalība biedrības "Cits Silakrogs" ES projektā -rotaļu komplekss bērniem no 2-8 gadiem pie mājas Liedagi</t>
  </si>
  <si>
    <t>līdzdalība biedrības "Cits Silakrogs " ES projektā - rotaļu laukums bērniem no 1-4 gadiem pie mājas Priedes 5</t>
  </si>
  <si>
    <t>Sociālā palīdzība natūrā</t>
  </si>
  <si>
    <t>Attīstības daļa ( ietverts  jauniešu lietu speciālists)</t>
  </si>
  <si>
    <t>sociālās mājas Zītari 5 pagraba siltināšana un logu aiļu apdare</t>
  </si>
  <si>
    <t>IZDEVUMI 2015. gads</t>
  </si>
  <si>
    <t>NAUDAS LĪDZEKĻU ATLIKUMS uz 01.01.2015</t>
  </si>
  <si>
    <t>Pamatbudžets 2015. gads</t>
  </si>
  <si>
    <t>IZDEVUMI 2015.</t>
  </si>
  <si>
    <t xml:space="preserve">ES projekts-Bērnu rotaļu un atpūtas stūrītis bibliotēkā </t>
  </si>
  <si>
    <t>ES projekts - Aerobikas -deju zāles skaņas iekārtu kompleksa iegāde un uzstādīšana</t>
  </si>
  <si>
    <t>ES projekts - aktīvās atpūtas laukuma izveidošana Ropažu parkā- trenažieri katram</t>
  </si>
  <si>
    <t>ES projekts - Telpu iekārtošana sociālo pakalpojumu nodrošināšanai multifunkcionālā centrā, iespējami tuvu dzīves vietai Tumšupes iedzīvotājiem</t>
  </si>
  <si>
    <t>mērķdotācija asistenti (izglīt.iest.)</t>
  </si>
  <si>
    <t>mērķdotācija - sociālie asistenti</t>
  </si>
  <si>
    <t>t.sk. konts SEB banka</t>
  </si>
  <si>
    <t>mērķdotācija tautas mākslas kolektīvu vadītājiem atlīdzībai</t>
  </si>
  <si>
    <t>ēku,būvju,telpu remonts</t>
  </si>
  <si>
    <t>pārējie komumālie pakalpojumi</t>
  </si>
  <si>
    <t>Komandējumi ,dienesta braucieni</t>
  </si>
  <si>
    <t>Komandējumi, dienesta braucieni</t>
  </si>
  <si>
    <t>kārtējā remonta in iestāžu uztur.mater.</t>
  </si>
  <si>
    <t>ēdināšanas pakalpojumi</t>
  </si>
  <si>
    <t>Komandējumi,dienesta braucieni</t>
  </si>
  <si>
    <t>dienas nauda ārzemju komandējumos</t>
  </si>
  <si>
    <t>transporta noma</t>
  </si>
  <si>
    <t>pārējie admin.pakalpojumi</t>
  </si>
  <si>
    <t>Sociālie asistenti</t>
  </si>
  <si>
    <t>iekārtu,tehn.apkalpoš.</t>
  </si>
  <si>
    <t>Kapitālais remonts un rekonstrukcija</t>
  </si>
  <si>
    <t>citi komunālie pakalpojumi</t>
  </si>
  <si>
    <t>pasākumi saistīti ar vides aizsardzību- ūdens kvalitātes mērījumu veikšana novada peldvietās,dzīvnieku atlieku savākšana</t>
  </si>
  <si>
    <t xml:space="preserve">t.sk. VK -   LAD projekti </t>
  </si>
  <si>
    <t>t.sk. ES projekts - ūdenstūrisma attīstība</t>
  </si>
  <si>
    <t xml:space="preserve"> dotācija mācību literatūras iegādei un līdzekļu iegādei</t>
  </si>
  <si>
    <t>t.sk.konts SEB banka</t>
  </si>
  <si>
    <t>t.sk. VK - tautas mākslas kolektīvu vadītāju atlīdzības saņemšanai</t>
  </si>
  <si>
    <t>mācību līdzekļu iegāde</t>
  </si>
  <si>
    <t>darba aizsardzības pakalpojumu- organizatoriskās struktūras un sistēmas izveidošana un uzturēšana visās pašvaldības iestādēs</t>
  </si>
  <si>
    <t>pagalmu un ielu uzturēšanas izdevumi</t>
  </si>
  <si>
    <t>Būvprojekta izstrāde Ropažu vidusskolas rekonstrukcijas darbiem</t>
  </si>
  <si>
    <t>PII Annele paplašināšanas tehniskais projekts</t>
  </si>
  <si>
    <t>Ropažu mūzikas -mākslas skolas ES projekts par muzikāli tehniskā aprīkojuma iegādi</t>
  </si>
  <si>
    <t>kārtējā remonta un uztur.mater.</t>
  </si>
  <si>
    <t>PVN</t>
  </si>
  <si>
    <t>NĪN ( Lācplēša iela 24 )</t>
  </si>
  <si>
    <t>ES projekts-Videonovērošanas sistēmas infrastruktūras attīstība Ropažu novadā</t>
  </si>
  <si>
    <t>ES projekts-Ropažu mūzikas mākslas skolas - mūzikas kabineta modernizācija</t>
  </si>
  <si>
    <t>ES projekts -Lielo meiteņu mazie vaļasprieki</t>
  </si>
  <si>
    <t>ES projekts- Lielo meiteņu mazie vaļasprieki</t>
  </si>
  <si>
    <t>ES projekts- Bērnu rotaļu un atpūtas stūrītis bibliotēkā</t>
  </si>
  <si>
    <t>līdzdalība biedrības "Lustīgs un kustīgs " ELFLA projektā- deju kolektīva Cielava materiāli tehniskās bāzes nodrošinājums ( tautas tērpi)</t>
  </si>
  <si>
    <t>18.6.3.0.</t>
  </si>
  <si>
    <t>t.sk. VK - skolu pedagogu darba samaksa,asistenti ,VSAOI</t>
  </si>
  <si>
    <t>ES projekts- Sanitārā mezgla rekonstrukcija un labierīcību iekārtošana nekustāmajā īpašumā Modriņi</t>
  </si>
  <si>
    <t>remonta un iest.uztur.pakalpojkumi</t>
  </si>
  <si>
    <t>remonta un iest.uzt.pakalpojumi</t>
  </si>
  <si>
    <t>transporta līdzekļu remonts,uzturēšana</t>
  </si>
  <si>
    <t>iekārtu,inventāra remonts</t>
  </si>
  <si>
    <t>īre un noma</t>
  </si>
  <si>
    <t>inf.kab.tehniskā apkalpošana</t>
  </si>
  <si>
    <t>iekārtu,inventāra tehn.apkope</t>
  </si>
  <si>
    <t>ēku,telpu,būvju remonts</t>
  </si>
  <si>
    <t>kapitālais remonts,rekonstrukcija</t>
  </si>
  <si>
    <t>EST LAT projekts -  Development of Water Tourism as Nature and Active Tourism Components in Latvia and Estonia</t>
  </si>
  <si>
    <t>Klasif.kods</t>
  </si>
  <si>
    <t>mācību līdzekļi PII Annele</t>
  </si>
  <si>
    <t>inventārs PII Annele</t>
  </si>
  <si>
    <t>paklāju noma</t>
  </si>
  <si>
    <t>kārtējā remonta un iest.uztur.mater.</t>
  </si>
  <si>
    <t>pārējie neuzskaitītie palkalpojumi</t>
  </si>
  <si>
    <t>kursi,semināri organ.</t>
  </si>
  <si>
    <t>mīkstais izventārs</t>
  </si>
  <si>
    <t>komunālie pakalpoj.</t>
  </si>
  <si>
    <t>datoru,inf.kab.tehn.apk.</t>
  </si>
  <si>
    <t>Bezdarbnieku ikmēneša atlīdzība</t>
  </si>
  <si>
    <t>iekārtu un invent.remonts,tehn.apk.</t>
  </si>
  <si>
    <t>datortehn.,inf.kab.tehn.apkope</t>
  </si>
  <si>
    <t>datortehnika,cita biroja tehn.</t>
  </si>
  <si>
    <t>9.5.1.4.</t>
  </si>
  <si>
    <t>Soda sankcijas par vispārējiem nodokļu maksāšanas pārkāpumiem ( NĪN )</t>
  </si>
  <si>
    <t xml:space="preserve">mūzikas- mākslas skola </t>
  </si>
  <si>
    <t>mūzikas -mākslas skolas studijas vadīšana</t>
  </si>
  <si>
    <t>Pašvaldības nodeva par tirdzniecības vietām</t>
  </si>
  <si>
    <t>datortehnika,cita biroja tehnikas tehn.apkope</t>
  </si>
  <si>
    <t>datortehnika, cita biroja tehnikas tehn.apk.</t>
  </si>
  <si>
    <t>Sabiedriskā kārtība ( ugunsdrošība un vetārsts)</t>
  </si>
  <si>
    <t>Valsts mēŗkdotācija tautas mākslas kolektīvi kopā,t.sk.:</t>
  </si>
  <si>
    <t>inform.tehnoloģiju apkalpošana</t>
  </si>
  <si>
    <t>pārējā noma (paklāji)</t>
  </si>
  <si>
    <t>pārējie iestādes administratīvie izdevumi</t>
  </si>
  <si>
    <t>datoru,inform.kab.tehn.apkope</t>
  </si>
  <si>
    <t>elektroenerģijas izdevumi</t>
  </si>
  <si>
    <t>jaundzimušo pabalsts</t>
  </si>
  <si>
    <t>pabalsts komun.maksājumiem</t>
  </si>
  <si>
    <t>malka</t>
  </si>
  <si>
    <t>autoruzraudzība datorprogrammas</t>
  </si>
  <si>
    <t>Krājumi, materiāli, energo resursi, inventārs ko neuzskaita 5000. kodā</t>
  </si>
  <si>
    <t>ES projekts - Algotie pagaidu darbi</t>
  </si>
  <si>
    <t>redzes pārbaude un korekcijas līdzekļu iegāde</t>
  </si>
  <si>
    <t>dienas nauda iekšzeme</t>
  </si>
  <si>
    <t>pārējie iekšzemes komandējumu izdev.</t>
  </si>
  <si>
    <t>dienas nauda ārzemes</t>
  </si>
  <si>
    <t>sociālā centra pakalpojumi</t>
  </si>
  <si>
    <t>bibliotēku pakalpojumi</t>
  </si>
  <si>
    <t>ekspertu pak.-audits</t>
  </si>
  <si>
    <t>noma</t>
  </si>
  <si>
    <t>ES projekts - Algotie pagaidu sabiedriskie darbi</t>
  </si>
  <si>
    <t>Ropažu novada pašvaldības</t>
  </si>
  <si>
    <t xml:space="preserve">APSTIPRINĀTS </t>
  </si>
  <si>
    <t>kursu un semināru organizēšana</t>
  </si>
  <si>
    <t xml:space="preserve">datorprogrammas </t>
  </si>
  <si>
    <t>kursi,semināri organizēšana</t>
  </si>
  <si>
    <t>pārējie remonta, uzturēšanas pakalpojumi,t.sk. deratizācija</t>
  </si>
  <si>
    <t>pārējie kom.izdev ārzemes</t>
  </si>
  <si>
    <t>pārējie remonta un uzturēšanas pakalpojumi</t>
  </si>
  <si>
    <t>pārējie remonta un uzturēšanas pakalpojumi,t.sk.deratizācija</t>
  </si>
  <si>
    <t>kursu,semināru organizēšana</t>
  </si>
  <si>
    <t xml:space="preserve"> dzīvokļu pabalstu kompensācija</t>
  </si>
  <si>
    <t>ES projekts-brīvā laika aktivitāšu pilnveidošana multifunkcionālajos centros Silakrogā un Tumšupē dažāda vecuma grupām</t>
  </si>
  <si>
    <t>KM ES projekts- Vides dejas 2014</t>
  </si>
  <si>
    <t>KM ES projekts Vides dejas 2014.</t>
  </si>
  <si>
    <t>Dzīvokļu un komunālā saimniecība ( tautsaimniecība )</t>
  </si>
  <si>
    <t>EST LAT projekts Development of Water Tourism as Nature and Active Tourism Components in Latvia and Estonia</t>
  </si>
  <si>
    <t xml:space="preserve">t.sk. konts Swedbank ES darba praktizēšanas pasākumu nodrošinājums </t>
  </si>
  <si>
    <t>t.sk. VK- mūzikas -mākslas skolas pedagogu darba samaksa</t>
  </si>
  <si>
    <t>pārējie komand.un dienesta braucienu izdevumi</t>
  </si>
  <si>
    <t>IEŅĒMUMI   PAMATBUDŽETĀ</t>
  </si>
  <si>
    <t xml:space="preserve">KOPĀ  :                                                 </t>
  </si>
  <si>
    <t xml:space="preserve">PII " Annele" </t>
  </si>
  <si>
    <t>01.100.</t>
  </si>
  <si>
    <t>Vispārējie valdības dienesti</t>
  </si>
  <si>
    <t>Pakalpojumi kopā</t>
  </si>
  <si>
    <t>Lēmējvara</t>
  </si>
  <si>
    <t>Komandējumi un dienesta braucieni</t>
  </si>
  <si>
    <t>03.000</t>
  </si>
  <si>
    <t>Izglītība</t>
  </si>
  <si>
    <t>04.110</t>
  </si>
  <si>
    <t>Pirmsskolas bērnu iestādes, t.sk.:</t>
  </si>
  <si>
    <t>Pašvaldības līdzekļi</t>
  </si>
  <si>
    <t>Preses izdevumi</t>
  </si>
  <si>
    <t>Valsts mērķdotācijas kopā :</t>
  </si>
  <si>
    <t>04.211</t>
  </si>
  <si>
    <t>Sākumskolas, pamatskolas, vidusskolas, t.sk.:</t>
  </si>
  <si>
    <t>Ropažu vidusskola</t>
  </si>
  <si>
    <t>Zaķumuižas pamatskola</t>
  </si>
  <si>
    <t>Skolēnu pārvadāšana, transporta izdevumu kompensācija</t>
  </si>
  <si>
    <t>04.421</t>
  </si>
  <si>
    <t>Mūzikas un mākslas skola</t>
  </si>
  <si>
    <t>Valsts mērķdotācijas kopā, t.sk. :</t>
  </si>
  <si>
    <t>04.423</t>
  </si>
  <si>
    <t>Pārējie interešu izglītības pasākumi, t.sk.:</t>
  </si>
  <si>
    <t xml:space="preserve"> Ropažu vidusskola:</t>
  </si>
  <si>
    <t xml:space="preserve"> Zaķumuižas pamatskola</t>
  </si>
  <si>
    <t>Mājas aprūpe</t>
  </si>
  <si>
    <t>Sociālā palīdzība</t>
  </si>
  <si>
    <t>Kultūra, t.sk.:</t>
  </si>
  <si>
    <t>KOPĀ</t>
  </si>
  <si>
    <t>Kākciema bibliotēka</t>
  </si>
  <si>
    <t>Norēķini ar pašvaldību budžetiem:</t>
  </si>
  <si>
    <t xml:space="preserve">Ieņēmumi kopā </t>
  </si>
  <si>
    <t xml:space="preserve">Izdevumi kopā </t>
  </si>
  <si>
    <t>Izdevumi kopā</t>
  </si>
  <si>
    <t>Darba samaksa</t>
  </si>
  <si>
    <t>Darba devēja VSAOI</t>
  </si>
  <si>
    <t>Pamatkapitāla veidošana</t>
  </si>
  <si>
    <t>Pašvaldības policija</t>
  </si>
  <si>
    <t>Bāriņtiesa</t>
  </si>
  <si>
    <t>Krājumi, materiāli, energo resursi, inventārs, ko neuzskaita 5000. kodā</t>
  </si>
  <si>
    <t>darba devēja VSAOI</t>
  </si>
  <si>
    <t xml:space="preserve">darba samaksa </t>
  </si>
  <si>
    <t xml:space="preserve">t.sk. darba samaksa </t>
  </si>
  <si>
    <t>darba samaksa</t>
  </si>
  <si>
    <t>KOPĀ:</t>
  </si>
  <si>
    <t>Nodokļu maksājumi ( PVN)</t>
  </si>
  <si>
    <t>Nodokļu maksājumi (PVN)</t>
  </si>
  <si>
    <t>IZDEVUMI PAMATBUDŽETĀ KOPĀ</t>
  </si>
  <si>
    <t>Sociālais dienesta centrs Dzīpari</t>
  </si>
  <si>
    <t>Krājumi, materiāli,energo resursi, inventārs,ko neuzskaita 5000.kodā</t>
  </si>
  <si>
    <t>Krājumi, materiāli, energo resursi, inventārs, ko neuzskaita 5000.kodā</t>
  </si>
  <si>
    <t>Krājumi, materiāli, energo resursi, inventārs ,ko neuzskaita 5000.kodā</t>
  </si>
  <si>
    <t>Nodokļu maksājumi</t>
  </si>
  <si>
    <t>Krājumi,materiāli,energo resursi, inventārs, ko neuzskaita 5000. kodā</t>
  </si>
  <si>
    <t>Krājumi, materiāli, energoresursi, inventārs, ko neuzskaita 5000. kodā</t>
  </si>
  <si>
    <t>Krājumi,materiāli,energo resursi, inventārs, ko neuzskaita 5000.kodā</t>
  </si>
  <si>
    <t>noramatīvos aktos noteiktie darbinieku ves.izdev.</t>
  </si>
  <si>
    <t xml:space="preserve">Kompleksi risinājumi siltumnīcefekta gāzu emisiju samazināšanai Zaķumuižas pamatskolas bērnudārza korpusā </t>
  </si>
  <si>
    <t xml:space="preserve">Zaķumuižas pamatskolas bērnudārza rekonstrukcijas  papildus darbi </t>
  </si>
  <si>
    <t>Kompleksi risinājumi siltumnīcefekta gāzu emisiju samazināšanai Zaķumuižas pamatskolas bērnudārza būvdarbi</t>
  </si>
  <si>
    <t>Pārējās licences,un tamlīdzīgas tiesības</t>
  </si>
  <si>
    <t>normatīvos aktos noteiktie obligātieves.izd.obligātā veselības pārbaude</t>
  </si>
  <si>
    <t>normatīvos aktos noteiktā obligātie darbinieku ves.izdev.obligātā veselības pārbaude</t>
  </si>
  <si>
    <t>Apstiprināts 27.12.2014.</t>
  </si>
  <si>
    <t>bezmaksas interneta nodrošnājums bibliotēkās</t>
  </si>
  <si>
    <t>Projekts - Meža dienas</t>
  </si>
  <si>
    <t>projekts Izzini, iedvesmojies, iesaisties</t>
  </si>
  <si>
    <t>Apstiprināts 17.12.2014.</t>
  </si>
  <si>
    <t>8.6.0.0.</t>
  </si>
  <si>
    <t xml:space="preserve">Procentu ieņēmumi par kontu atlikumiem </t>
  </si>
  <si>
    <t>citi pašu ieņēmumi</t>
  </si>
  <si>
    <t>Apstiprināts 17.02.2014.</t>
  </si>
  <si>
    <t>Apstiprināts 27.02.2014.</t>
  </si>
  <si>
    <t>Kākciema multifunkcionālā centra telpu remonts</t>
  </si>
  <si>
    <t>MMS-1 dzīvokļa remonts klases izveidei</t>
  </si>
  <si>
    <t>līdzdalība iedzīvotāju grupai "lustīgā Garaušu saime " projektā - Ropažu novada bērnu deju kolektīva "Garauši tērpu materiālu iegāde "</t>
  </si>
  <si>
    <t>Atlikums uz 01.01.</t>
  </si>
  <si>
    <t>Atlikums gada beigās</t>
  </si>
  <si>
    <t>LĪDZEKĻU ATLIKUMI GADA BEIGĀS</t>
  </si>
  <si>
    <t xml:space="preserve">Autoceļu fonds </t>
  </si>
  <si>
    <t xml:space="preserve">Dabas resursu nodoklis </t>
  </si>
  <si>
    <t>ES projekts- ūdenstūrisma attīstība -DRN</t>
  </si>
  <si>
    <t xml:space="preserve">Ziedojumi un dāvinājumi </t>
  </si>
  <si>
    <t>ziedojums bērniem aizbildnībā - saldumu pakas</t>
  </si>
  <si>
    <t>apgriešanās laukumi</t>
  </si>
  <si>
    <t>autostāvvietas</t>
  </si>
  <si>
    <t>satiksmes drošības uzlabojumi uz pašvaldības autoceļiem ( gājēju pārejas,gājēju ietves,margu izbūve,seguma rekonstrukcija un tml.)</t>
  </si>
  <si>
    <t>gājēju/velo celiņu izbūve</t>
  </si>
  <si>
    <t xml:space="preserve">bruģa seguma remonts </t>
  </si>
  <si>
    <t>VIDĒJA TERMIŅA AUTOCEĻU FONDA IZLIETOJUMA PROGRAMMA</t>
  </si>
  <si>
    <t>2015.-2017.gadi</t>
  </si>
  <si>
    <t>2015.gads</t>
  </si>
  <si>
    <t>pārējie pabalsti zem 213,43 EUR</t>
  </si>
  <si>
    <t>pārējie pabalsti virs 213,43 EUR</t>
  </si>
  <si>
    <t>pārējie pabalsti virs  213,43 EUR</t>
  </si>
  <si>
    <t>pāejie pabalsti virs 213,43 EUR</t>
  </si>
  <si>
    <t>transporta līdzekļu eksluatācijas izdevumu kompensācija zem 57 EUR/mēn.</t>
  </si>
  <si>
    <t>pabalsts par bērnu invalīdu līdz 18 gadu vecumam</t>
  </si>
  <si>
    <t>prēmijas,naudas balvas un materiālā stimulēšana ( koplīgums )</t>
  </si>
  <si>
    <t>pārējie administartīvie pakalpojumi</t>
  </si>
  <si>
    <t>pārējie iepr.neuzsk. pakalpojumi</t>
  </si>
  <si>
    <t>KPFI projekts - kompleksi risinājumi siltumnīcefekta gāzu emisiju samazināšanai Zaķumuižas kultūras namā</t>
  </si>
  <si>
    <t xml:space="preserve">Kompleksi risinājumi siltumnīcefekta gāzu emisiju samazināšanai Zaķumuižas kultūras namā </t>
  </si>
  <si>
    <t>Nekustāmā īpašuma nodokļa par būvēm/dzīvokļiem iepriekšējo gadu parāds</t>
  </si>
  <si>
    <t>BIBLIOTĒKAS KOPĀ</t>
  </si>
  <si>
    <t>autoruzraudzība</t>
  </si>
  <si>
    <t>normatīvos aktos noteiktie obligātie darbinieku ves.izdev.,obligātā veselības pārbaude</t>
  </si>
  <si>
    <t>Silazera un pieguļošās teritorijas attīstības mets</t>
  </si>
  <si>
    <t>teritoriju sakopšana( sauso,bīstamo un plānveida  koku zāģēšana )</t>
  </si>
  <si>
    <t>Ropažu parka plānojuma izstrāde</t>
  </si>
  <si>
    <t>transporta līdzekļi</t>
  </si>
  <si>
    <t>Erasmus + programmas ES projekts mācību mobilitāte skolu sektorā</t>
  </si>
  <si>
    <t>Erasmus + programmas projekts</t>
  </si>
  <si>
    <t>2015. gada budžeta ieņēmumu plāns</t>
  </si>
  <si>
    <t>Naudas līdzekļu atlikums uz 01.01.2015.</t>
  </si>
  <si>
    <t>2015. gada budžeta izdevumu sadalījums atbilstoši funkcionālām kategorijām</t>
  </si>
  <si>
    <t>2015. gada budžeta izdevumu sadalījums pa iestādēm un struktūrvienībām,t.sk.:</t>
  </si>
  <si>
    <t>Speciālā budžeta plāns 2015. gadam</t>
  </si>
  <si>
    <t>Autoceļu fonda izlietojuma programma 2015. gadam</t>
  </si>
  <si>
    <t>Komandējumi un  dienesta braucieni</t>
  </si>
  <si>
    <t>dotācija brīvpusdienu nodrošinājums 1.-3.kl.skolēniem</t>
  </si>
  <si>
    <t>ELFLA projekts - Meža ekonomiskās vērtības uzlabošana Ropažu novadā</t>
  </si>
  <si>
    <t>Pasākums Tīrības diena/lielā talka</t>
  </si>
  <si>
    <t>prēmijas,naudas balva un materiālā stimulēšana ( koplīgums)</t>
  </si>
  <si>
    <t>Darba samaksa,t.sk.:</t>
  </si>
  <si>
    <t>prēmijas, naudas balva un materiālā stimulēšana ( koplīgums )</t>
  </si>
  <si>
    <t>prēmijas, naudas balvas un materiālā stimulēšana ( koplīgums )</t>
  </si>
  <si>
    <t>prēmijas, naudas balva un materiālā stimulēšana (koplīgums )</t>
  </si>
  <si>
    <t>prēmijas,naudas balvas un materiālā stimulēšana (koplīgums )</t>
  </si>
  <si>
    <t>Darba samaksa,t.sk:</t>
  </si>
  <si>
    <t>prēmijas,naudas balvaun materiālā stimulēšana ( koplīgums )</t>
  </si>
  <si>
    <t>prēmijas,naudas balva un materiālā stimulēšana (koplīgums )</t>
  </si>
  <si>
    <t>prēmijas,naudas balva un materiālā stimulēšana ( koplīgums )</t>
  </si>
  <si>
    <t>Darba samaksa,t.sk. :</t>
  </si>
  <si>
    <t>prēmijas,nuadas balva un materiālā stimulēšana ( koplīgums )</t>
  </si>
  <si>
    <t>Darba devēja sociālā rakstura pabalsti, kompensācijas (koplīgums )</t>
  </si>
  <si>
    <t>atvaļinājuma pabalsts 50%</t>
  </si>
  <si>
    <t xml:space="preserve">redzes pārbaude un korekcijas līdzekļu iegādes kompensācija </t>
  </si>
  <si>
    <t>transporta līdzekļu ekspluatācijas izdevumu kompensācija</t>
  </si>
  <si>
    <t>Darba devēja sociālā rakstura pabalsti,kompensācijas (koplīgums )</t>
  </si>
  <si>
    <t>atvaļinājuma pabalsts 50 %</t>
  </si>
  <si>
    <t>redzes pārbaude un korekcijas līdzekļu iegādes kompensācija</t>
  </si>
  <si>
    <t>Darba devēja sociāla rakstura pabalsti, kompensācijas ( koplīgums )</t>
  </si>
  <si>
    <t>nelaimes gadījumu  apdrošināšana</t>
  </si>
  <si>
    <t>Darba devēja sociāla rakstura pabalsti, kompensācijas (koplīgums )</t>
  </si>
  <si>
    <t xml:space="preserve">nelaimes gadījumu apdrošināšana </t>
  </si>
  <si>
    <t>Darba devēja sociālā rakstura pabalsti, kompensijas ( koplīgums )</t>
  </si>
  <si>
    <t>nelaimes gadījumu apdrošināšana</t>
  </si>
  <si>
    <t>Darba devēja sociālā rakstura pabalsti,kompensācijas ( koplīgums )</t>
  </si>
  <si>
    <t>Darba devēja sociālā rakstura pabalsti, kompensācijas ( koplīgums )</t>
  </si>
  <si>
    <t>darba devēja socilā rakstura pabalsti, kompensācijas ( koplīgums )</t>
  </si>
  <si>
    <t>redzes pārbaude un korekcijas līdzekļu iegādes izdevumu kompensācija</t>
  </si>
  <si>
    <t>redzes korekcijas un briļļu iegādes izdevumu kompensācija</t>
  </si>
  <si>
    <t>Darba devēja sociāla rakstura pabalsti,kompensācijas ( koplīgums )</t>
  </si>
  <si>
    <t>Darba devēja sociāla rakstura pabalsti , kompensācijas ( koplīgums )</t>
  </si>
  <si>
    <t>atvaļinājum apabalsts 50%</t>
  </si>
  <si>
    <t>redzes pārbaude un korekcijas līdzekļu iegādes izdevumi</t>
  </si>
  <si>
    <t>transporta līdzekļu ekspluatācijas izdevumu kompensācija zem 57 EUR/mēn.</t>
  </si>
  <si>
    <t>Darba devēja sociāla rakstura pabalsti,kompensācijas</t>
  </si>
  <si>
    <t>autotransporta  ekspluatācijas izdevumu kompensācija zem 57 EUR/mēn.</t>
  </si>
  <si>
    <t>transporta līdzekļu ekpluatācijas izdevumu kompensācija zem 57 EUR/mēn.</t>
  </si>
  <si>
    <t>transporta līdzekļu ekspluatācijas izdevumu kompensācijaz zem 57 EUR/mēn.</t>
  </si>
  <si>
    <t xml:space="preserve"> transporta līdzekļu ekspluatācijas izdevumu kompensācija zem  57 EUR/mēn.</t>
  </si>
  <si>
    <t>transporta līdzekļa ekspluatācijas izdevumu kompensācija zem 57 EUR/mēn.</t>
  </si>
  <si>
    <t>transporta līzdekļu ekspluatācijas izdevumu kompensācija zem 57 EUR /mēn.</t>
  </si>
  <si>
    <t>ELFLA projekts - Sociālo pakalpojumu pilnveidošana Ropažu novada pašvaldības Multifunkcionālos centros</t>
  </si>
  <si>
    <t>ELFLA projekts- Sociālo pakalpojumu pieejamība Ropažu novada pašvaldības Multifunkcionālos centors</t>
  </si>
  <si>
    <t>Dzīvojamās mājas Augšciemi jumta nomaiņa</t>
  </si>
  <si>
    <t xml:space="preserve">ēku, telpu remonts </t>
  </si>
  <si>
    <t>pārējie remonta, uzturēšanas pakalpojumi</t>
  </si>
  <si>
    <t>Pamatbudžeta finansēšanas, kreditēšanas plāns 2015. gadam</t>
  </si>
  <si>
    <t>pāsvaldības ēku apdrošināšana</t>
  </si>
  <si>
    <t>Multif.centra Muceniekos Veikals nr.2 projekta aktualizācija</t>
  </si>
  <si>
    <t>Ropažu stadiona un tribīņu tehn projekts</t>
  </si>
  <si>
    <t>Skeitparks Zaķumuižā/Ropažos</t>
  </si>
  <si>
    <t>Bērnu aktīvās atpūtas laukums Tumšupē/Ropažos</t>
  </si>
  <si>
    <t>StacijasAugšciems  jumta remonts</t>
  </si>
  <si>
    <t>Stacijas Augšciems uzgaidāmās telpas remonts,pārbūve</t>
  </si>
  <si>
    <t>Mucenieki-Silakroga ceļa projekts</t>
  </si>
  <si>
    <t>Darba samaksa.t.sk.:</t>
  </si>
  <si>
    <t xml:space="preserve">PII Annele rekonstrukcija </t>
  </si>
  <si>
    <t xml:space="preserve">Zaķumuižas pamatskolas bērnu dārza rekonstrukcijas būvdarbi </t>
  </si>
  <si>
    <t>Zaķumuižas pamatskolas bērnudārza rekonstrukcijas būvdarbi</t>
  </si>
  <si>
    <t>kārtējais ceļu,tiltu remonts (ceļu rem.,bedrīšu piebēršana, profila labošana,caurteku remonts )</t>
  </si>
  <si>
    <t>Ropažu kapu  labiekārtošana ( 2.kārta )</t>
  </si>
  <si>
    <t>internets</t>
  </si>
  <si>
    <t>brīvpusdienas ( valsts 1-3.kl.)</t>
  </si>
  <si>
    <t>satiksmes drošības uzlabojumi uz pašvaldības autoceļiem ( guļošie policisti)</t>
  </si>
  <si>
    <t xml:space="preserve">ūdenstorņa Ropažos remonts </t>
  </si>
  <si>
    <t>skiču projekts ( mets ) taciņa uz kapiem Ropažos</t>
  </si>
  <si>
    <t>t.sk. VK - ES Erasmus +programmas projekts Ropažu vsk.</t>
  </si>
  <si>
    <t>t.sk. VK - ES Erasmus +programmas projekts Zaķumuižas psk.</t>
  </si>
  <si>
    <t>t.sk. VK - dotācija bibliotēku bezmaksas interneta projektam</t>
  </si>
  <si>
    <t>t.sk.  VK - PII Annele rekonstrukcija</t>
  </si>
  <si>
    <t>t.sk.  VK - Zaķumuižas pamatskolas bērnudārza  papildus darbi</t>
  </si>
  <si>
    <t>t.sk.  VK - Zaķumuižas pamatskolas bērnudārza rekonstrukcija</t>
  </si>
  <si>
    <t>t.sk. ziedojums bērniem aizbildnībā privātpersonas</t>
  </si>
  <si>
    <t>iekārtu un inventāra noma</t>
  </si>
  <si>
    <t>virtuves inventārs,trauki,galda pied.</t>
  </si>
  <si>
    <t>ēku un telpu noma</t>
  </si>
  <si>
    <t>kārtējā remonta un iestāžu uztur.</t>
  </si>
  <si>
    <t>kārtējā remonta un iestāžu uztur.mat.</t>
  </si>
  <si>
    <t>iekārtu un nventāra remonts, apkalp.</t>
  </si>
  <si>
    <t>izdev.par komun pak.</t>
  </si>
  <si>
    <t>kursu organizēšana</t>
  </si>
  <si>
    <t>ceļu,ielu,pagalmu uzturēšana</t>
  </si>
  <si>
    <t>remonta un iestāžu uztur.pak.</t>
  </si>
  <si>
    <t>iekārtu un aparatūras remonts</t>
  </si>
  <si>
    <t>Krājumi, materiāli,energo resursi, inventārs, ko neuzskaita 500. kodā</t>
  </si>
  <si>
    <t>Krājumi,materiāli,energo resursi, inventārs , ko neuzskaita 5000.kodā</t>
  </si>
  <si>
    <t>Zaķumuižas klubs</t>
  </si>
  <si>
    <t>Preses pakalpojumi</t>
  </si>
  <si>
    <t>Ropažu sporta centrs</t>
  </si>
  <si>
    <t>Zaķumuižas sporta zāle</t>
  </si>
  <si>
    <t>1.1.1.1.</t>
  </si>
  <si>
    <t xml:space="preserve">Nesadalītais iedzīvotāju ienākuma nodoklis par iepriekšējo gadu </t>
  </si>
  <si>
    <t xml:space="preserve">Pašvaldības līdzekļi </t>
  </si>
  <si>
    <t>Pakalpojumi</t>
  </si>
  <si>
    <t>Krājumi, materiāli,energo resursi, inventārs , ko neuzskaita 5000. kodā</t>
  </si>
  <si>
    <t>Krājumi, materiāli, energo resursi, inventārs , ko uzskaita 5000. kodā</t>
  </si>
  <si>
    <t>4.1.1.1.</t>
  </si>
  <si>
    <t>Nekustamā ienākuma nodoklis par zemi kārtējā gada</t>
  </si>
  <si>
    <t>Nekustāmā īpašuma nodoklis par ēkām kārtējā gada</t>
  </si>
  <si>
    <t>4.1.2.1.</t>
  </si>
  <si>
    <t>Nekustāmā īpašuma nodoklis par mājokļiem kārtējā gada</t>
  </si>
  <si>
    <t>Pierīgas izglītības ,kulturas un sporta pārvalde</t>
  </si>
  <si>
    <t>Pieaugušo izglītība</t>
  </si>
  <si>
    <t>bibliotēku apkalpošana</t>
  </si>
  <si>
    <t>bibliotēku fonds</t>
  </si>
  <si>
    <t xml:space="preserve">Valsts mērķdotācijas skolas ped.kopā, t.sk.: </t>
  </si>
  <si>
    <t>SPECIĀLĀ BUDŽETA PLĀNS</t>
  </si>
  <si>
    <t>IEŅĒMUMI</t>
  </si>
  <si>
    <t>1. Autoceļu fonds</t>
  </si>
  <si>
    <t>18.9.1.0.</t>
  </si>
  <si>
    <t>2. Dabas resursu nodoklis</t>
  </si>
  <si>
    <t>DRN par dabas resursu ieguvi un vides piesārņošanu</t>
  </si>
  <si>
    <t>5.5.3.1.</t>
  </si>
  <si>
    <t>3. Ziedojumi un dāvinājumi</t>
  </si>
  <si>
    <t>Juridisku personu ziedojumi un dāvinājumi naudā</t>
  </si>
  <si>
    <t>23.4.1.0.</t>
  </si>
  <si>
    <t>Fizisku personu ziedojumi un dāvinājumi naudā</t>
  </si>
  <si>
    <t>23.5.1.0.</t>
  </si>
  <si>
    <t>4. Dažādi nenodokļu ieņēmumi</t>
  </si>
  <si>
    <t>12.3.9.0.</t>
  </si>
  <si>
    <t>Citi dažādi nenodokļu ieņēmumi</t>
  </si>
  <si>
    <t>IZDEVUMI</t>
  </si>
  <si>
    <t>1. Autoceļu fonds,t.sk.</t>
  </si>
  <si>
    <t>bankas komisija, pakalpojumi</t>
  </si>
  <si>
    <t>AUTOCEĻU FONDA IZLIETOJUMA PROGRAMMA</t>
  </si>
  <si>
    <t xml:space="preserve">Piešķirtā mēŗkdotācija pašvaldību autoceļu ( ielu ) fondam </t>
  </si>
  <si>
    <t>Autoceļu fonds kopā</t>
  </si>
  <si>
    <t>Plānotais līdzekļu izlietojums</t>
  </si>
  <si>
    <t>sniega tīrīšana un ceļu kaisīšana</t>
  </si>
  <si>
    <t>ceļu uzturēšanas materiālu iegāde ( caurtekas , ceļazīmes )</t>
  </si>
  <si>
    <t>šķembu, atsiju,smilts iegāde</t>
  </si>
  <si>
    <t>Pārējie izdevumi,t.sk.:</t>
  </si>
  <si>
    <t>Ceļu un ielu ikdienas uzturēšana,t.sk.</t>
  </si>
  <si>
    <t>ceļazīmju uzstādīšana</t>
  </si>
  <si>
    <t>Ceļu un ielu periodiskā uzturēšana ( renovācija ), t.sk.:</t>
  </si>
  <si>
    <t>Krājumi,materiāli,energoresursi,preces,biroja preces un inventārs, kurus neuzskaita kodā 5000</t>
  </si>
  <si>
    <t>Pakalpojumi,t.sk.:</t>
  </si>
  <si>
    <t>monitoringa pasākums rekultivētās atkritumu izgāztuvēs Tumšupe un Kangari</t>
  </si>
  <si>
    <t>bankas komisija , pakalpojumi</t>
  </si>
  <si>
    <t>pasākumu organizēšana</t>
  </si>
  <si>
    <t>LĪDZEKĻU ATLIKUMI</t>
  </si>
  <si>
    <t>Mērķdotācija pašvaldību autoceļu ( ielu ) fondam</t>
  </si>
  <si>
    <t>NODOKĻU IEŅĒMUMI</t>
  </si>
  <si>
    <t>NENODOKĻU IEŅĒMUMI</t>
  </si>
  <si>
    <t>Pārskata gadā ieskaitītais iedzīvotāju ienākuma nodoklis</t>
  </si>
  <si>
    <t>1.1.1.2</t>
  </si>
  <si>
    <t>4.1.3.1</t>
  </si>
  <si>
    <t>Nekustāmā īpašuma nodoklis par būvēm kārtējā gada</t>
  </si>
  <si>
    <t>9.4.2.0</t>
  </si>
  <si>
    <t>Valsts nodeva par apliecinājumiem un citu funkciju pildīšanu bāriņtiesā</t>
  </si>
  <si>
    <t>9.4.5.0.</t>
  </si>
  <si>
    <t>Valsts nodevas par civilstāvokļa aktu reģistrēšanu, grozīšanu un papildināšanu</t>
  </si>
  <si>
    <t>9.4.9.0.</t>
  </si>
  <si>
    <t>9.5.1.5.</t>
  </si>
  <si>
    <t>9.5.2.1.</t>
  </si>
  <si>
    <t>Pašvaldības nodeva par būvatļaujas saņemšanu</t>
  </si>
  <si>
    <t>9.5.2.9.</t>
  </si>
  <si>
    <t>Naudas sodi, ko uzliek pašvaldības ( administratītie )</t>
  </si>
  <si>
    <t>10.1.4.0.</t>
  </si>
  <si>
    <t>10.3.0.0.</t>
  </si>
  <si>
    <t>13.1.0.0.</t>
  </si>
  <si>
    <t>Ieņēmumi no ēku un būvju īpašuma pārdošanas</t>
  </si>
  <si>
    <t>21.3.5.2.</t>
  </si>
  <si>
    <t>Ieņēmumi no vecāku maksām,t.sk.:</t>
  </si>
  <si>
    <t>21.3.7.9.</t>
  </si>
  <si>
    <t>21.3.8.1.</t>
  </si>
  <si>
    <t>Ieņēmumi par nomu un īri,t.sk. :</t>
  </si>
  <si>
    <t>autotransporta noma</t>
  </si>
  <si>
    <t>kultūras un izglītības centra telpu noma</t>
  </si>
  <si>
    <t>zemes noma</t>
  </si>
  <si>
    <t>iekārtu, inventāra noma</t>
  </si>
  <si>
    <t>pārējie ieņēmumi par nomu un īri</t>
  </si>
  <si>
    <t>21.4.9.9.</t>
  </si>
  <si>
    <t>būvvaldes lēmumi</t>
  </si>
  <si>
    <t>sporta zāles telpu  noma</t>
  </si>
  <si>
    <t>pārējo pašvaldības nekustamo īpašumu noma</t>
  </si>
  <si>
    <t>Citi iepriekš neklasificētie pašu  ieņēmumi,t.sk.:</t>
  </si>
  <si>
    <t>valsts nodevas kopā</t>
  </si>
  <si>
    <t>pašvaldības nodevas kopā</t>
  </si>
  <si>
    <t>naudas sodi kopā</t>
  </si>
  <si>
    <t>MAKSAS PAKALPOJUMI UN CITI PAŠU IEŅĒMUMI</t>
  </si>
  <si>
    <t>21.3.9.3.</t>
  </si>
  <si>
    <t>sporta zāles pakalpojumi</t>
  </si>
  <si>
    <t>TRANSFERTI</t>
  </si>
  <si>
    <t>18.0.0.0</t>
  </si>
  <si>
    <t>Valsts budžeta transferti,t.sk.:</t>
  </si>
  <si>
    <t>mērķdotācijas pašvaldībām izglītības funkciju nodrošināšanai no valsts dotāciju sadales</t>
  </si>
  <si>
    <t>18.6.2.0.</t>
  </si>
  <si>
    <t xml:space="preserve">mērķdotācija mūzikas - mākslas skolas pedagogu darba samaksai un VSAOI </t>
  </si>
  <si>
    <t>valsts budžeta transferti kopā</t>
  </si>
  <si>
    <t>IEŅĒMUMI PAMATBUDŽETĀ KOPĀ</t>
  </si>
  <si>
    <t>nodokļu ieņēmumi kopā</t>
  </si>
  <si>
    <t>t.sk.  kase</t>
  </si>
  <si>
    <t>t.sk.  konts Swedbanka</t>
  </si>
  <si>
    <t>t.sk.  konts SEB banka</t>
  </si>
  <si>
    <t>PAMATBUDŽETA LĪDZEKĻU ATLIKUMS</t>
  </si>
  <si>
    <t>SPECIĀLĀ BUDŽETA ATLIKUMS</t>
  </si>
  <si>
    <t>ZIEDOJUMU UN DĀVINĀJUMU ATLIKUMS</t>
  </si>
  <si>
    <t>t.sk. ceļa fonds Swedbanka</t>
  </si>
  <si>
    <t>t.sk. dabas resursu nodoklis Swedbanka</t>
  </si>
  <si>
    <t>Izpildvara, t.sk. dzimtsaraksts, būvvalde</t>
  </si>
  <si>
    <t>interneta pakalpojumi</t>
  </si>
  <si>
    <t>sakaru pakalpojumi</t>
  </si>
  <si>
    <t>apkure</t>
  </si>
  <si>
    <t>ūdens un kanalizācija</t>
  </si>
  <si>
    <t>ēku,telpu,būvju uzturēšana</t>
  </si>
  <si>
    <t>normatīvos aktos noteiktie darbin.vesel.izdevumi</t>
  </si>
  <si>
    <t>normatīvos aktos noteiktie darbinieku vesel.pakalpoj.</t>
  </si>
  <si>
    <t xml:space="preserve">kursi,semināri org. </t>
  </si>
  <si>
    <t>veselības pakalpojumi ( Zaķumuižas ūdens)</t>
  </si>
  <si>
    <t>pārējie komandējuma izdevumi-iekšzeme</t>
  </si>
  <si>
    <t>Erasmus + programmas ES projekts - mobilitāte skolu sektorā Zaķumuižas pamatskola</t>
  </si>
  <si>
    <t>Erasmus + programmas ES projekts - mobilitāte skolu sektorā Ropažu vidusskola</t>
  </si>
  <si>
    <t>Zaķumuižas pamatskolas bērnudārza rekonstrukcijas būvdarbu papildus darbi</t>
  </si>
  <si>
    <t>par savstarpējiem izglītības pakalpojumiem</t>
  </si>
  <si>
    <t>par sociālajiem pakalpojumiem</t>
  </si>
  <si>
    <t>elektroenerģija</t>
  </si>
  <si>
    <t>pašvaldības IT infrastuktūras uzlabošana - interneta pieslēgums Metro RNP</t>
  </si>
  <si>
    <t>Apstiprināts 23.02.2015.</t>
  </si>
  <si>
    <t>Prognoze 2016.</t>
  </si>
  <si>
    <t>Prognoze 2017.</t>
  </si>
  <si>
    <t xml:space="preserve">prēmijas.naudas balvas un materiālā stimulāšana </t>
  </si>
  <si>
    <t>dzīvojamās mājas Augšciemi šķūnīšu izveide</t>
  </si>
  <si>
    <t>gājēju laipas remonts Zaķumuižā</t>
  </si>
  <si>
    <t>Mērķdotācija - nodarbinātības pasākumi skolēnu brīvdienās</t>
  </si>
  <si>
    <t>VKKF- Datorklase Ropažu mūzikas mākslas skolā</t>
  </si>
  <si>
    <t>Grozījumi uz 27.05.2015.</t>
  </si>
  <si>
    <t>Apstiprināts 27.05.2015.</t>
  </si>
  <si>
    <t>Mēbeļu un informācijas tehnoloģiju iegāde Ropažu novada pašvaldības vajadzībām</t>
  </si>
  <si>
    <t>Mēbeļu iegāde Zaķumuižas pamatskolai</t>
  </si>
  <si>
    <t>Mēbeļu iegāde Zaķumuižas pamatskolai ( plauktiņi, spēlu kastes )</t>
  </si>
  <si>
    <t>Informācijas tehnoloģiju iegāde Ropažu novada pašv.vajadzībām ( Annele, Zaķumuižas psk. )</t>
  </si>
  <si>
    <t>VKKF - arheoloģiskā izpēte iespējamos Vanadziņu un Sniedžu uzkalniņu kapulaukos</t>
  </si>
  <si>
    <t>kult.,mākslas priekšmeti</t>
  </si>
  <si>
    <t>Grozījumi uz 27.05.2015</t>
  </si>
  <si>
    <t xml:space="preserve">ar Ropažu novada domes 27.05.2015.sēdes lēmumu </t>
  </si>
  <si>
    <t xml:space="preserve">"Par grozījumiem Ropažu novada pašvaldības saistošos noteikumos Nr. 1 "Par Ropažu novada pašvaldības </t>
  </si>
  <si>
    <t>2015. gada budžetu " "</t>
  </si>
  <si>
    <t>uz 01.05.2015.</t>
  </si>
  <si>
    <t>t.sk. VK - Zaķumuižas kluba siltināšana</t>
  </si>
  <si>
    <t>t.sk.  VK- arheoloģijas izpēte</t>
  </si>
  <si>
    <t>t.sk. ziedojums multifunkcionāliem centriem elektropreču iegādei</t>
  </si>
  <si>
    <t>izdevumu</t>
  </si>
  <si>
    <t>% pret</t>
  </si>
  <si>
    <t>multifunkcionaļiem centriem  elektropreču iegādei</t>
  </si>
  <si>
    <t>statūtkapitāla palielināšana  SIA Vilkme - ūdens gultņu pašu izgatavošana Zaķumuižā</t>
  </si>
  <si>
    <t>statūtkapitāla palielināšana  SIA Ciemats - ūdens gultņu pašu izgatavošana Silakrogs.Mucenieki,Ropaži</t>
  </si>
  <si>
    <t>prot. Nr.  7    &amp; 25</t>
  </si>
  <si>
    <t>saistošie noteikumi Nr. 8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</si>
</sst>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;[Red]0"/>
    <numFmt numFmtId="183" formatCode="0_ ;\-0\ "/>
    <numFmt numFmtId="184" formatCode="[$-426]dddd\,\ yyyy&quot;. gada &quot;d\.\ mmmm"/>
    <numFmt numFmtId="185" formatCode="0.000"/>
    <numFmt numFmtId="186" formatCode="0.0000"/>
    <numFmt numFmtId="187" formatCode="0.0"/>
  </numFmts>
  <fonts count="6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u val="single"/>
      <sz val="12"/>
      <name val="Arial"/>
      <family val="2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2"/>
      <name val="Times New Roman"/>
      <family val="1"/>
    </font>
    <font>
      <b/>
      <sz val="20"/>
      <name val="Arial"/>
      <family val="2"/>
    </font>
    <font>
      <b/>
      <sz val="20"/>
      <name val="Times New Roman"/>
      <family val="1"/>
    </font>
    <font>
      <b/>
      <sz val="11"/>
      <name val="Arial"/>
      <family val="2"/>
    </font>
    <font>
      <sz val="9"/>
      <color indexed="10"/>
      <name val="Arial"/>
      <family val="2"/>
    </font>
    <font>
      <sz val="8"/>
      <name val="Times New Roman"/>
      <family val="1"/>
    </font>
    <font>
      <i/>
      <sz val="9"/>
      <name val="Times New Roman"/>
      <family val="1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3" fillId="0" borderId="15" xfId="0" applyFont="1" applyBorder="1" applyAlignment="1">
      <alignment horizontal="right" wrapText="1"/>
    </xf>
    <xf numFmtId="0" fontId="3" fillId="0" borderId="18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12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right" wrapText="1"/>
    </xf>
    <xf numFmtId="0" fontId="12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right" wrapText="1"/>
    </xf>
    <xf numFmtId="0" fontId="12" fillId="0" borderId="12" xfId="0" applyFont="1" applyBorder="1" applyAlignment="1">
      <alignment horizontal="left" wrapText="1"/>
    </xf>
    <xf numFmtId="0" fontId="3" fillId="0" borderId="19" xfId="0" applyFont="1" applyBorder="1" applyAlignment="1">
      <alignment horizontal="right" wrapText="1"/>
    </xf>
    <xf numFmtId="0" fontId="7" fillId="0" borderId="18" xfId="0" applyFont="1" applyBorder="1" applyAlignment="1">
      <alignment horizontal="left" wrapText="1"/>
    </xf>
    <xf numFmtId="0" fontId="19" fillId="0" borderId="20" xfId="0" applyFont="1" applyBorder="1" applyAlignment="1">
      <alignment horizontal="left" wrapText="1"/>
    </xf>
    <xf numFmtId="0" fontId="19" fillId="0" borderId="21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19" fillId="0" borderId="1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19" fillId="0" borderId="14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23" xfId="0" applyFont="1" applyBorder="1" applyAlignment="1">
      <alignment/>
    </xf>
    <xf numFmtId="0" fontId="3" fillId="0" borderId="24" xfId="0" applyFont="1" applyBorder="1" applyAlignment="1">
      <alignment horizontal="left" wrapText="1"/>
    </xf>
    <xf numFmtId="0" fontId="19" fillId="0" borderId="23" xfId="0" applyFont="1" applyBorder="1" applyAlignment="1">
      <alignment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14" fillId="33" borderId="0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25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2" fillId="0" borderId="0" xfId="0" applyFont="1" applyAlignment="1">
      <alignment horizontal="right"/>
    </xf>
    <xf numFmtId="0" fontId="3" fillId="0" borderId="0" xfId="0" applyFont="1" applyAlignment="1">
      <alignment/>
    </xf>
    <xf numFmtId="0" fontId="8" fillId="0" borderId="25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7" xfId="0" applyFont="1" applyBorder="1" applyAlignment="1">
      <alignment/>
    </xf>
    <xf numFmtId="0" fontId="3" fillId="0" borderId="23" xfId="0" applyFont="1" applyBorder="1" applyAlignment="1">
      <alignment/>
    </xf>
    <xf numFmtId="0" fontId="12" fillId="0" borderId="17" xfId="0" applyFont="1" applyBorder="1" applyAlignment="1">
      <alignment horizontal="left" wrapText="1"/>
    </xf>
    <xf numFmtId="0" fontId="19" fillId="0" borderId="28" xfId="0" applyFont="1" applyBorder="1" applyAlignment="1">
      <alignment/>
    </xf>
    <xf numFmtId="0" fontId="10" fillId="34" borderId="25" xfId="0" applyFont="1" applyFill="1" applyBorder="1" applyAlignment="1">
      <alignment/>
    </xf>
    <xf numFmtId="0" fontId="8" fillId="0" borderId="0" xfId="0" applyFont="1" applyAlignment="1">
      <alignment horizontal="left" wrapText="1"/>
    </xf>
    <xf numFmtId="0" fontId="15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10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right" wrapText="1"/>
    </xf>
    <xf numFmtId="0" fontId="10" fillId="0" borderId="11" xfId="0" applyFont="1" applyBorder="1" applyAlignment="1">
      <alignment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9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2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19" fillId="0" borderId="17" xfId="0" applyFont="1" applyBorder="1" applyAlignment="1">
      <alignment horizontal="left" wrapText="1"/>
    </xf>
    <xf numFmtId="0" fontId="10" fillId="0" borderId="27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left" wrapText="1"/>
    </xf>
    <xf numFmtId="0" fontId="0" fillId="0" borderId="28" xfId="0" applyBorder="1" applyAlignment="1">
      <alignment/>
    </xf>
    <xf numFmtId="0" fontId="10" fillId="0" borderId="13" xfId="0" applyFont="1" applyBorder="1" applyAlignment="1">
      <alignment horizontal="left" wrapText="1"/>
    </xf>
    <xf numFmtId="0" fontId="20" fillId="0" borderId="32" xfId="0" applyFont="1" applyBorder="1" applyAlignment="1">
      <alignment/>
    </xf>
    <xf numFmtId="0" fontId="10" fillId="0" borderId="33" xfId="0" applyFont="1" applyBorder="1" applyAlignment="1">
      <alignment horizontal="left"/>
    </xf>
    <xf numFmtId="0" fontId="0" fillId="0" borderId="29" xfId="0" applyBorder="1" applyAlignment="1">
      <alignment/>
    </xf>
    <xf numFmtId="0" fontId="19" fillId="0" borderId="14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0" fillId="0" borderId="15" xfId="0" applyFont="1" applyBorder="1" applyAlignment="1">
      <alignment horizontal="left" wrapText="1"/>
    </xf>
    <xf numFmtId="0" fontId="18" fillId="0" borderId="13" xfId="0" applyFont="1" applyBorder="1" applyAlignment="1">
      <alignment horizontal="center" wrapText="1"/>
    </xf>
    <xf numFmtId="0" fontId="19" fillId="0" borderId="34" xfId="0" applyFont="1" applyBorder="1" applyAlignment="1">
      <alignment horizontal="center" wrapText="1"/>
    </xf>
    <xf numFmtId="0" fontId="21" fillId="0" borderId="2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2" fillId="0" borderId="35" xfId="0" applyFont="1" applyBorder="1" applyAlignment="1">
      <alignment horizontal="left" wrapText="1"/>
    </xf>
    <xf numFmtId="0" fontId="12" fillId="0" borderId="33" xfId="0" applyFont="1" applyBorder="1" applyAlignment="1">
      <alignment horizontal="left" wrapText="1"/>
    </xf>
    <xf numFmtId="0" fontId="12" fillId="0" borderId="36" xfId="0" applyFont="1" applyBorder="1" applyAlignment="1">
      <alignment horizontal="right" wrapText="1"/>
    </xf>
    <xf numFmtId="0" fontId="8" fillId="0" borderId="29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10" fillId="0" borderId="28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2" fillId="0" borderId="24" xfId="0" applyFont="1" applyBorder="1" applyAlignment="1">
      <alignment horizontal="right" wrapText="1"/>
    </xf>
    <xf numFmtId="0" fontId="10" fillId="35" borderId="30" xfId="0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0" borderId="38" xfId="0" applyFont="1" applyBorder="1" applyAlignment="1">
      <alignment horizontal="left" wrapText="1"/>
    </xf>
    <xf numFmtId="0" fontId="3" fillId="0" borderId="11" xfId="0" applyFont="1" applyBorder="1" applyAlignment="1">
      <alignment horizontal="right" wrapText="1"/>
    </xf>
    <xf numFmtId="0" fontId="3" fillId="0" borderId="17" xfId="0" applyFont="1" applyBorder="1" applyAlignment="1">
      <alignment horizontal="right" wrapText="1"/>
    </xf>
    <xf numFmtId="0" fontId="12" fillId="0" borderId="11" xfId="0" applyNumberFormat="1" applyFont="1" applyBorder="1" applyAlignment="1">
      <alignment horizontal="left"/>
    </xf>
    <xf numFmtId="0" fontId="3" fillId="0" borderId="28" xfId="0" applyFont="1" applyBorder="1" applyAlignment="1">
      <alignment/>
    </xf>
    <xf numFmtId="0" fontId="10" fillId="34" borderId="29" xfId="0" applyFont="1" applyFill="1" applyBorder="1" applyAlignment="1">
      <alignment/>
    </xf>
    <xf numFmtId="0" fontId="19" fillId="0" borderId="11" xfId="0" applyFont="1" applyBorder="1" applyAlignment="1">
      <alignment/>
    </xf>
    <xf numFmtId="0" fontId="3" fillId="0" borderId="39" xfId="0" applyFont="1" applyBorder="1" applyAlignment="1">
      <alignment horizontal="left" wrapText="1"/>
    </xf>
    <xf numFmtId="0" fontId="3" fillId="0" borderId="24" xfId="0" applyFont="1" applyBorder="1" applyAlignment="1">
      <alignment horizontal="right" wrapText="1"/>
    </xf>
    <xf numFmtId="0" fontId="12" fillId="0" borderId="24" xfId="0" applyFont="1" applyBorder="1" applyAlignment="1">
      <alignment horizontal="left" wrapText="1"/>
    </xf>
    <xf numFmtId="0" fontId="24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3" fillId="0" borderId="25" xfId="0" applyFont="1" applyBorder="1" applyAlignment="1">
      <alignment/>
    </xf>
    <xf numFmtId="0" fontId="3" fillId="0" borderId="20" xfId="0" applyFont="1" applyBorder="1" applyAlignment="1">
      <alignment horizontal="right" wrapText="1"/>
    </xf>
    <xf numFmtId="0" fontId="7" fillId="0" borderId="40" xfId="0" applyFont="1" applyBorder="1" applyAlignment="1">
      <alignment horizontal="left" wrapText="1"/>
    </xf>
    <xf numFmtId="0" fontId="7" fillId="0" borderId="41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13" fillId="0" borderId="19" xfId="0" applyFont="1" applyBorder="1" applyAlignment="1">
      <alignment horizontal="left" wrapText="1"/>
    </xf>
    <xf numFmtId="0" fontId="3" fillId="0" borderId="42" xfId="0" applyFont="1" applyBorder="1" applyAlignment="1">
      <alignment horizontal="left" wrapText="1"/>
    </xf>
    <xf numFmtId="0" fontId="12" fillId="0" borderId="43" xfId="0" applyFont="1" applyBorder="1" applyAlignment="1">
      <alignment horizontal="left" wrapText="1"/>
    </xf>
    <xf numFmtId="0" fontId="7" fillId="0" borderId="44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33" borderId="15" xfId="0" applyFont="1" applyFill="1" applyBorder="1" applyAlignment="1">
      <alignment horizontal="left" wrapText="1"/>
    </xf>
    <xf numFmtId="0" fontId="13" fillId="0" borderId="45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5" fillId="0" borderId="44" xfId="0" applyFont="1" applyBorder="1" applyAlignment="1">
      <alignment horizontal="right" wrapText="1"/>
    </xf>
    <xf numFmtId="0" fontId="3" fillId="0" borderId="46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12" fillId="0" borderId="45" xfId="0" applyFont="1" applyBorder="1" applyAlignment="1">
      <alignment horizontal="right" wrapText="1"/>
    </xf>
    <xf numFmtId="0" fontId="3" fillId="0" borderId="47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2" fillId="0" borderId="37" xfId="0" applyFont="1" applyBorder="1" applyAlignment="1">
      <alignment horizontal="right" wrapText="1"/>
    </xf>
    <xf numFmtId="0" fontId="10" fillId="0" borderId="48" xfId="0" applyFont="1" applyBorder="1" applyAlignment="1">
      <alignment/>
    </xf>
    <xf numFmtId="0" fontId="0" fillId="0" borderId="20" xfId="0" applyBorder="1" applyAlignment="1">
      <alignment/>
    </xf>
    <xf numFmtId="0" fontId="7" fillId="0" borderId="44" xfId="0" applyFont="1" applyBorder="1" applyAlignment="1">
      <alignment wrapText="1"/>
    </xf>
    <xf numFmtId="0" fontId="13" fillId="0" borderId="44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6" fillId="0" borderId="0" xfId="0" applyFont="1" applyAlignment="1">
      <alignment horizontal="right" wrapText="1"/>
    </xf>
    <xf numFmtId="0" fontId="19" fillId="0" borderId="16" xfId="0" applyFont="1" applyBorder="1" applyAlignment="1">
      <alignment wrapText="1"/>
    </xf>
    <xf numFmtId="0" fontId="3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46" xfId="0" applyBorder="1" applyAlignment="1">
      <alignment/>
    </xf>
    <xf numFmtId="0" fontId="0" fillId="0" borderId="4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4" fillId="0" borderId="43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right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4" fillId="0" borderId="11" xfId="0" applyFont="1" applyBorder="1" applyAlignment="1">
      <alignment wrapText="1"/>
    </xf>
    <xf numFmtId="0" fontId="26" fillId="0" borderId="11" xfId="0" applyFont="1" applyBorder="1" applyAlignment="1">
      <alignment horizontal="right" wrapText="1"/>
    </xf>
    <xf numFmtId="0" fontId="0" fillId="0" borderId="11" xfId="0" applyFont="1" applyBorder="1" applyAlignment="1">
      <alignment horizontal="left" wrapText="1"/>
    </xf>
    <xf numFmtId="0" fontId="26" fillId="0" borderId="11" xfId="0" applyFont="1" applyBorder="1" applyAlignment="1">
      <alignment horizontal="right"/>
    </xf>
    <xf numFmtId="0" fontId="27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wrapText="1"/>
    </xf>
    <xf numFmtId="0" fontId="4" fillId="0" borderId="24" xfId="0" applyFont="1" applyBorder="1" applyAlignment="1">
      <alignment horizontal="right"/>
    </xf>
    <xf numFmtId="0" fontId="0" fillId="0" borderId="49" xfId="0" applyBorder="1" applyAlignment="1">
      <alignment/>
    </xf>
    <xf numFmtId="0" fontId="4" fillId="0" borderId="50" xfId="0" applyFont="1" applyBorder="1" applyAlignment="1">
      <alignment horizontal="right"/>
    </xf>
    <xf numFmtId="0" fontId="12" fillId="33" borderId="50" xfId="0" applyFont="1" applyFill="1" applyBorder="1" applyAlignment="1">
      <alignment horizontal="right" wrapText="1"/>
    </xf>
    <xf numFmtId="0" fontId="16" fillId="0" borderId="5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3" fillId="0" borderId="50" xfId="0" applyFont="1" applyBorder="1" applyAlignment="1">
      <alignment horizontal="left" wrapText="1"/>
    </xf>
    <xf numFmtId="0" fontId="12" fillId="0" borderId="50" xfId="0" applyFont="1" applyBorder="1" applyAlignment="1">
      <alignment horizontal="right" wrapText="1"/>
    </xf>
    <xf numFmtId="0" fontId="12" fillId="0" borderId="21" xfId="0" applyFont="1" applyBorder="1" applyAlignment="1">
      <alignment horizontal="right" wrapText="1"/>
    </xf>
    <xf numFmtId="0" fontId="3" fillId="0" borderId="51" xfId="0" applyFont="1" applyBorder="1" applyAlignment="1">
      <alignment horizontal="left" wrapText="1"/>
    </xf>
    <xf numFmtId="0" fontId="4" fillId="0" borderId="2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10" fillId="0" borderId="0" xfId="0" applyFont="1" applyAlignment="1">
      <alignment wrapText="1"/>
    </xf>
    <xf numFmtId="0" fontId="3" fillId="33" borderId="1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right" wrapText="1"/>
    </xf>
    <xf numFmtId="0" fontId="3" fillId="33" borderId="12" xfId="0" applyFont="1" applyFill="1" applyBorder="1" applyAlignment="1">
      <alignment horizontal="left" wrapText="1"/>
    </xf>
    <xf numFmtId="0" fontId="19" fillId="33" borderId="23" xfId="0" applyFont="1" applyFill="1" applyBorder="1" applyAlignment="1">
      <alignment/>
    </xf>
    <xf numFmtId="0" fontId="3" fillId="33" borderId="15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horizontal="right" wrapText="1"/>
    </xf>
    <xf numFmtId="0" fontId="3" fillId="33" borderId="19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 horizontal="left" wrapText="1"/>
    </xf>
    <xf numFmtId="0" fontId="3" fillId="33" borderId="39" xfId="0" applyFont="1" applyFill="1" applyBorder="1" applyAlignment="1">
      <alignment horizontal="left" wrapText="1"/>
    </xf>
    <xf numFmtId="0" fontId="3" fillId="33" borderId="24" xfId="0" applyFont="1" applyFill="1" applyBorder="1" applyAlignment="1">
      <alignment horizontal="left" wrapText="1"/>
    </xf>
    <xf numFmtId="0" fontId="19" fillId="33" borderId="11" xfId="0" applyFont="1" applyFill="1" applyBorder="1" applyAlignment="1">
      <alignment/>
    </xf>
    <xf numFmtId="0" fontId="12" fillId="0" borderId="0" xfId="0" applyFont="1" applyAlignment="1">
      <alignment horizontal="right" wrapText="1"/>
    </xf>
    <xf numFmtId="0" fontId="19" fillId="33" borderId="11" xfId="0" applyFont="1" applyFill="1" applyBorder="1" applyAlignment="1">
      <alignment horizontal="left" wrapText="1"/>
    </xf>
    <xf numFmtId="0" fontId="0" fillId="0" borderId="20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28" fillId="0" borderId="0" xfId="0" applyFont="1" applyAlignment="1">
      <alignment horizontal="center" wrapText="1"/>
    </xf>
    <xf numFmtId="0" fontId="10" fillId="0" borderId="30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left" wrapText="1"/>
    </xf>
    <xf numFmtId="0" fontId="19" fillId="0" borderId="23" xfId="0" applyFont="1" applyFill="1" applyBorder="1" applyAlignment="1">
      <alignment/>
    </xf>
    <xf numFmtId="0" fontId="3" fillId="0" borderId="21" xfId="0" applyFont="1" applyFill="1" applyBorder="1" applyAlignment="1">
      <alignment horizontal="left" wrapText="1"/>
    </xf>
    <xf numFmtId="0" fontId="19" fillId="0" borderId="28" xfId="0" applyFont="1" applyFill="1" applyBorder="1" applyAlignment="1">
      <alignment/>
    </xf>
    <xf numFmtId="0" fontId="3" fillId="0" borderId="12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15" xfId="0" applyFont="1" applyFill="1" applyBorder="1" applyAlignment="1">
      <alignment horizontal="right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right" wrapText="1"/>
    </xf>
    <xf numFmtId="0" fontId="19" fillId="0" borderId="11" xfId="0" applyFont="1" applyBorder="1" applyAlignment="1">
      <alignment horizontal="right" vertical="center" wrapText="1"/>
    </xf>
    <xf numFmtId="0" fontId="10" fillId="0" borderId="23" xfId="0" applyFont="1" applyFill="1" applyBorder="1" applyAlignment="1">
      <alignment/>
    </xf>
    <xf numFmtId="0" fontId="3" fillId="0" borderId="11" xfId="0" applyFont="1" applyFill="1" applyBorder="1" applyAlignment="1">
      <alignment horizontal="right" wrapText="1"/>
    </xf>
    <xf numFmtId="0" fontId="19" fillId="0" borderId="27" xfId="0" applyFont="1" applyFill="1" applyBorder="1" applyAlignment="1">
      <alignment/>
    </xf>
    <xf numFmtId="0" fontId="7" fillId="0" borderId="22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wrapText="1"/>
    </xf>
    <xf numFmtId="16" fontId="19" fillId="0" borderId="17" xfId="0" applyNumberFormat="1" applyFont="1" applyFill="1" applyBorder="1" applyAlignment="1">
      <alignment horizontal="left" wrapText="1"/>
    </xf>
    <xf numFmtId="0" fontId="19" fillId="0" borderId="2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wrapText="1"/>
    </xf>
    <xf numFmtId="0" fontId="19" fillId="0" borderId="17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right" wrapText="1"/>
    </xf>
    <xf numFmtId="0" fontId="10" fillId="0" borderId="27" xfId="0" applyFont="1" applyFill="1" applyBorder="1" applyAlignment="1">
      <alignment/>
    </xf>
    <xf numFmtId="0" fontId="10" fillId="0" borderId="39" xfId="0" applyFont="1" applyFill="1" applyBorder="1" applyAlignment="1">
      <alignment wrapText="1"/>
    </xf>
    <xf numFmtId="0" fontId="7" fillId="0" borderId="11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right" wrapText="1"/>
    </xf>
    <xf numFmtId="0" fontId="19" fillId="0" borderId="17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7" fillId="0" borderId="12" xfId="0" applyFont="1" applyFill="1" applyBorder="1" applyAlignment="1">
      <alignment horizontal="right" wrapText="1"/>
    </xf>
    <xf numFmtId="0" fontId="10" fillId="0" borderId="13" xfId="0" applyFont="1" applyFill="1" applyBorder="1" applyAlignment="1">
      <alignment horizontal="left" wrapText="1"/>
    </xf>
    <xf numFmtId="0" fontId="10" fillId="0" borderId="30" xfId="0" applyFont="1" applyFill="1" applyBorder="1" applyAlignment="1">
      <alignment/>
    </xf>
    <xf numFmtId="0" fontId="7" fillId="0" borderId="52" xfId="0" applyFont="1" applyFill="1" applyBorder="1" applyAlignment="1">
      <alignment horizontal="right"/>
    </xf>
    <xf numFmtId="0" fontId="10" fillId="0" borderId="29" xfId="0" applyFont="1" applyFill="1" applyBorder="1" applyAlignment="1">
      <alignment/>
    </xf>
    <xf numFmtId="0" fontId="19" fillId="0" borderId="21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/>
    </xf>
    <xf numFmtId="0" fontId="19" fillId="0" borderId="48" xfId="0" applyFont="1" applyFill="1" applyBorder="1" applyAlignment="1">
      <alignment/>
    </xf>
    <xf numFmtId="0" fontId="7" fillId="0" borderId="41" xfId="0" applyFont="1" applyFill="1" applyBorder="1" applyAlignment="1">
      <alignment horizontal="right" wrapText="1"/>
    </xf>
    <xf numFmtId="0" fontId="15" fillId="0" borderId="0" xfId="0" applyFont="1" applyAlignment="1">
      <alignment vertical="center" wrapText="1"/>
    </xf>
    <xf numFmtId="0" fontId="6" fillId="0" borderId="20" xfId="0" applyFont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right" wrapText="1"/>
    </xf>
    <xf numFmtId="0" fontId="23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0" fontId="3" fillId="0" borderId="11" xfId="0" applyFont="1" applyBorder="1" applyAlignment="1">
      <alignment wrapText="1"/>
    </xf>
    <xf numFmtId="0" fontId="6" fillId="0" borderId="28" xfId="0" applyFont="1" applyBorder="1" applyAlignment="1">
      <alignment/>
    </xf>
    <xf numFmtId="0" fontId="0" fillId="0" borderId="23" xfId="0" applyBorder="1" applyAlignment="1">
      <alignment/>
    </xf>
    <xf numFmtId="0" fontId="7" fillId="0" borderId="53" xfId="0" applyFont="1" applyFill="1" applyBorder="1" applyAlignment="1">
      <alignment horizontal="left" wrapText="1"/>
    </xf>
    <xf numFmtId="0" fontId="19" fillId="0" borderId="17" xfId="0" applyFont="1" applyFill="1" applyBorder="1" applyAlignment="1">
      <alignment horizontal="right" vertical="center" wrapText="1"/>
    </xf>
    <xf numFmtId="0" fontId="19" fillId="0" borderId="17" xfId="0" applyFont="1" applyBorder="1" applyAlignment="1">
      <alignment/>
    </xf>
    <xf numFmtId="0" fontId="19" fillId="33" borderId="20" xfId="0" applyFont="1" applyFill="1" applyBorder="1" applyAlignment="1">
      <alignment/>
    </xf>
    <xf numFmtId="0" fontId="12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0" borderId="26" xfId="0" applyFont="1" applyFill="1" applyBorder="1" applyAlignment="1">
      <alignment/>
    </xf>
    <xf numFmtId="0" fontId="2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38" xfId="0" applyBorder="1" applyAlignment="1">
      <alignment/>
    </xf>
    <xf numFmtId="0" fontId="4" fillId="0" borderId="12" xfId="0" applyFont="1" applyBorder="1" applyAlignment="1">
      <alignment horizontal="right"/>
    </xf>
    <xf numFmtId="0" fontId="17" fillId="0" borderId="15" xfId="0" applyFont="1" applyFill="1" applyBorder="1" applyAlignment="1">
      <alignment horizontal="left" wrapText="1"/>
    </xf>
    <xf numFmtId="0" fontId="33" fillId="0" borderId="23" xfId="0" applyFont="1" applyFill="1" applyBorder="1" applyAlignment="1">
      <alignment/>
    </xf>
    <xf numFmtId="0" fontId="10" fillId="0" borderId="2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right" wrapText="1"/>
    </xf>
    <xf numFmtId="0" fontId="8" fillId="0" borderId="25" xfId="0" applyFont="1" applyFill="1" applyBorder="1" applyAlignment="1">
      <alignment horizontal="center"/>
    </xf>
    <xf numFmtId="0" fontId="19" fillId="33" borderId="27" xfId="0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1" fontId="12" fillId="0" borderId="26" xfId="0" applyNumberFormat="1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32" fillId="0" borderId="23" xfId="0" applyFont="1" applyFill="1" applyBorder="1" applyAlignment="1">
      <alignment/>
    </xf>
    <xf numFmtId="0" fontId="10" fillId="36" borderId="29" xfId="0" applyFont="1" applyFill="1" applyBorder="1" applyAlignment="1">
      <alignment/>
    </xf>
    <xf numFmtId="0" fontId="23" fillId="0" borderId="11" xfId="0" applyFont="1" applyFill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33" borderId="11" xfId="0" applyFont="1" applyFill="1" applyBorder="1" applyAlignment="1">
      <alignment/>
    </xf>
    <xf numFmtId="0" fontId="19" fillId="33" borderId="28" xfId="0" applyFont="1" applyFill="1" applyBorder="1" applyAlignment="1">
      <alignment/>
    </xf>
    <xf numFmtId="0" fontId="13" fillId="33" borderId="24" xfId="0" applyFont="1" applyFill="1" applyBorder="1" applyAlignment="1">
      <alignment horizontal="left" wrapText="1"/>
    </xf>
    <xf numFmtId="0" fontId="25" fillId="0" borderId="23" xfId="0" applyFont="1" applyBorder="1" applyAlignment="1">
      <alignment/>
    </xf>
    <xf numFmtId="0" fontId="3" fillId="0" borderId="0" xfId="0" applyFont="1" applyFill="1" applyAlignment="1">
      <alignment horizontal="left" wrapText="1"/>
    </xf>
    <xf numFmtId="0" fontId="4" fillId="0" borderId="51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6" fillId="0" borderId="11" xfId="0" applyFont="1" applyBorder="1" applyAlignment="1">
      <alignment horizontal="left" wrapText="1"/>
    </xf>
    <xf numFmtId="0" fontId="25" fillId="0" borderId="1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3" xfId="0" applyFill="1" applyBorder="1" applyAlignment="1">
      <alignment/>
    </xf>
    <xf numFmtId="0" fontId="6" fillId="33" borderId="54" xfId="0" applyFont="1" applyFill="1" applyBorder="1" applyAlignment="1">
      <alignment wrapText="1"/>
    </xf>
    <xf numFmtId="0" fontId="12" fillId="0" borderId="23" xfId="0" applyFont="1" applyFill="1" applyBorder="1" applyAlignment="1">
      <alignment/>
    </xf>
    <xf numFmtId="0" fontId="17" fillId="0" borderId="44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12" fillId="0" borderId="11" xfId="0" applyFont="1" applyFill="1" applyBorder="1" applyAlignment="1">
      <alignment/>
    </xf>
    <xf numFmtId="0" fontId="0" fillId="33" borderId="0" xfId="0" applyFill="1" applyAlignment="1">
      <alignment/>
    </xf>
    <xf numFmtId="0" fontId="19" fillId="0" borderId="0" xfId="0" applyFont="1" applyFill="1" applyBorder="1" applyAlignment="1">
      <alignment/>
    </xf>
    <xf numFmtId="0" fontId="34" fillId="33" borderId="0" xfId="0" applyFont="1" applyFill="1" applyAlignment="1">
      <alignment/>
    </xf>
    <xf numFmtId="0" fontId="3" fillId="0" borderId="17" xfId="0" applyFont="1" applyFill="1" applyBorder="1" applyAlignment="1">
      <alignment horizontal="right" wrapText="1"/>
    </xf>
    <xf numFmtId="0" fontId="19" fillId="33" borderId="0" xfId="0" applyFont="1" applyFill="1" applyBorder="1" applyAlignment="1">
      <alignment/>
    </xf>
    <xf numFmtId="0" fontId="19" fillId="33" borderId="46" xfId="0" applyFont="1" applyFill="1" applyBorder="1" applyAlignment="1">
      <alignment/>
    </xf>
    <xf numFmtId="0" fontId="6" fillId="0" borderId="11" xfId="0" applyFont="1" applyBorder="1" applyAlignment="1">
      <alignment horizontal="right" wrapText="1"/>
    </xf>
    <xf numFmtId="0" fontId="0" fillId="0" borderId="0" xfId="0" applyFont="1" applyFill="1" applyAlignment="1">
      <alignment/>
    </xf>
    <xf numFmtId="0" fontId="19" fillId="0" borderId="23" xfId="0" applyFont="1" applyBorder="1" applyAlignment="1" quotePrefix="1">
      <alignment/>
    </xf>
    <xf numFmtId="0" fontId="6" fillId="0" borderId="0" xfId="0" applyFont="1" applyFill="1" applyBorder="1" applyAlignment="1">
      <alignment wrapText="1"/>
    </xf>
    <xf numFmtId="0" fontId="17" fillId="0" borderId="15" xfId="0" applyFont="1" applyBorder="1" applyAlignment="1">
      <alignment horizontal="left" wrapText="1"/>
    </xf>
    <xf numFmtId="0" fontId="6" fillId="0" borderId="23" xfId="0" applyFont="1" applyBorder="1" applyAlignment="1">
      <alignment/>
    </xf>
    <xf numFmtId="0" fontId="12" fillId="0" borderId="12" xfId="0" applyFont="1" applyBorder="1" applyAlignment="1">
      <alignment horizontal="right" wrapText="1"/>
    </xf>
    <xf numFmtId="0" fontId="10" fillId="33" borderId="11" xfId="0" applyFont="1" applyFill="1" applyBorder="1" applyAlignment="1">
      <alignment/>
    </xf>
    <xf numFmtId="0" fontId="12" fillId="33" borderId="25" xfId="0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horizontal="left" wrapText="1"/>
    </xf>
    <xf numFmtId="0" fontId="6" fillId="0" borderId="0" xfId="0" applyFont="1" applyFill="1" applyAlignment="1">
      <alignment/>
    </xf>
    <xf numFmtId="0" fontId="12" fillId="0" borderId="25" xfId="0" applyFont="1" applyFill="1" applyBorder="1" applyAlignment="1">
      <alignment horizontal="center" vertical="center" textRotation="90" wrapText="1"/>
    </xf>
    <xf numFmtId="0" fontId="6" fillId="0" borderId="38" xfId="0" applyFont="1" applyFill="1" applyBorder="1" applyAlignment="1">
      <alignment wrapText="1"/>
    </xf>
    <xf numFmtId="0" fontId="3" fillId="0" borderId="28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0" fillId="0" borderId="51" xfId="0" applyBorder="1" applyAlignment="1">
      <alignment/>
    </xf>
    <xf numFmtId="0" fontId="4" fillId="0" borderId="4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38" xfId="0" applyFont="1" applyBorder="1" applyAlignment="1">
      <alignment/>
    </xf>
    <xf numFmtId="0" fontId="0" fillId="0" borderId="11" xfId="0" applyFont="1" applyFill="1" applyBorder="1" applyAlignment="1">
      <alignment/>
    </xf>
    <xf numFmtId="0" fontId="17" fillId="0" borderId="12" xfId="0" applyFont="1" applyFill="1" applyBorder="1" applyAlignment="1">
      <alignment horizontal="left" wrapText="1"/>
    </xf>
    <xf numFmtId="0" fontId="3" fillId="0" borderId="45" xfId="0" applyFont="1" applyFill="1" applyBorder="1" applyAlignment="1">
      <alignment/>
    </xf>
    <xf numFmtId="0" fontId="3" fillId="0" borderId="24" xfId="0" applyFont="1" applyFill="1" applyBorder="1" applyAlignment="1">
      <alignment horizontal="left" wrapText="1"/>
    </xf>
    <xf numFmtId="0" fontId="13" fillId="0" borderId="24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right" wrapText="1"/>
    </xf>
    <xf numFmtId="0" fontId="15" fillId="0" borderId="0" xfId="0" applyFont="1" applyAlignment="1">
      <alignment horizontal="center" wrapText="1"/>
    </xf>
    <xf numFmtId="0" fontId="18" fillId="0" borderId="55" xfId="0" applyFont="1" applyBorder="1" applyAlignment="1">
      <alignment horizontal="left" wrapText="1"/>
    </xf>
    <xf numFmtId="0" fontId="18" fillId="0" borderId="56" xfId="0" applyFont="1" applyBorder="1" applyAlignment="1">
      <alignment horizontal="left" wrapText="1"/>
    </xf>
    <xf numFmtId="0" fontId="18" fillId="0" borderId="57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15" fillId="0" borderId="0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wrapText="1"/>
    </xf>
    <xf numFmtId="0" fontId="18" fillId="0" borderId="59" xfId="0" applyFont="1" applyBorder="1" applyAlignment="1">
      <alignment horizontal="center" wrapText="1"/>
    </xf>
    <xf numFmtId="0" fontId="18" fillId="0" borderId="60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55" xfId="0" applyFont="1" applyBorder="1" applyAlignment="1">
      <alignment horizontal="left" wrapText="1"/>
    </xf>
    <xf numFmtId="0" fontId="20" fillId="0" borderId="35" xfId="0" applyFont="1" applyBorder="1" applyAlignment="1">
      <alignment horizontal="left" wrapText="1"/>
    </xf>
    <xf numFmtId="0" fontId="20" fillId="0" borderId="33" xfId="0" applyFont="1" applyBorder="1" applyAlignment="1">
      <alignment horizontal="left" wrapText="1"/>
    </xf>
    <xf numFmtId="0" fontId="20" fillId="0" borderId="52" xfId="0" applyFont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17" fillId="34" borderId="60" xfId="0" applyFont="1" applyFill="1" applyBorder="1" applyAlignment="1">
      <alignment horizontal="left" wrapText="1"/>
    </xf>
    <xf numFmtId="0" fontId="17" fillId="34" borderId="32" xfId="0" applyFont="1" applyFill="1" applyBorder="1" applyAlignment="1">
      <alignment horizontal="left" wrapText="1"/>
    </xf>
    <xf numFmtId="0" fontId="17" fillId="34" borderId="61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wrapText="1"/>
    </xf>
    <xf numFmtId="0" fontId="11" fillId="0" borderId="63" xfId="0" applyFont="1" applyBorder="1" applyAlignment="1">
      <alignment horizontal="center" wrapText="1"/>
    </xf>
    <xf numFmtId="0" fontId="11" fillId="0" borderId="64" xfId="0" applyFont="1" applyBorder="1" applyAlignment="1">
      <alignment horizontal="center" wrapText="1"/>
    </xf>
    <xf numFmtId="0" fontId="16" fillId="0" borderId="0" xfId="0" applyFont="1" applyAlignment="1">
      <alignment horizontal="left" wrapText="1"/>
    </xf>
    <xf numFmtId="0" fontId="11" fillId="0" borderId="62" xfId="0" applyFont="1" applyBorder="1" applyAlignment="1">
      <alignment horizontal="center" wrapText="1"/>
    </xf>
    <xf numFmtId="0" fontId="17" fillId="34" borderId="62" xfId="0" applyFont="1" applyFill="1" applyBorder="1" applyAlignment="1">
      <alignment horizontal="left" wrapText="1"/>
    </xf>
    <xf numFmtId="0" fontId="17" fillId="34" borderId="63" xfId="0" applyFont="1" applyFill="1" applyBorder="1" applyAlignment="1">
      <alignment horizontal="left" wrapText="1"/>
    </xf>
    <xf numFmtId="0" fontId="17" fillId="34" borderId="64" xfId="0" applyFont="1" applyFill="1" applyBorder="1" applyAlignment="1">
      <alignment horizontal="left" wrapText="1"/>
    </xf>
    <xf numFmtId="0" fontId="17" fillId="36" borderId="60" xfId="0" applyFont="1" applyFill="1" applyBorder="1" applyAlignment="1">
      <alignment horizontal="left" wrapText="1"/>
    </xf>
    <xf numFmtId="0" fontId="17" fillId="36" borderId="32" xfId="0" applyFont="1" applyFill="1" applyBorder="1" applyAlignment="1">
      <alignment horizontal="left" wrapText="1"/>
    </xf>
    <xf numFmtId="0" fontId="17" fillId="36" borderId="61" xfId="0" applyFont="1" applyFill="1" applyBorder="1" applyAlignment="1">
      <alignment horizontal="left" wrapText="1"/>
    </xf>
    <xf numFmtId="0" fontId="21" fillId="0" borderId="0" xfId="0" applyFont="1" applyAlignment="1">
      <alignment horizontal="center" wrapText="1"/>
    </xf>
    <xf numFmtId="0" fontId="12" fillId="0" borderId="12" xfId="0" applyFont="1" applyBorder="1" applyAlignment="1">
      <alignment horizontal="left" wrapText="1"/>
    </xf>
    <xf numFmtId="0" fontId="12" fillId="0" borderId="46" xfId="0" applyFont="1" applyBorder="1" applyAlignment="1">
      <alignment horizontal="left" wrapText="1"/>
    </xf>
    <xf numFmtId="0" fontId="12" fillId="0" borderId="38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46" xfId="0" applyFont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2" fillId="33" borderId="11" xfId="0" applyFont="1" applyFill="1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12" fillId="0" borderId="55" xfId="0" applyFont="1" applyBorder="1" applyAlignment="1">
      <alignment horizontal="left" wrapText="1"/>
    </xf>
    <xf numFmtId="0" fontId="12" fillId="0" borderId="56" xfId="0" applyFont="1" applyBorder="1" applyAlignment="1">
      <alignment horizontal="left" wrapText="1"/>
    </xf>
    <xf numFmtId="0" fontId="12" fillId="0" borderId="57" xfId="0" applyFont="1" applyBorder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9" fillId="0" borderId="62" xfId="0" applyFont="1" applyBorder="1" applyAlignment="1">
      <alignment horizontal="left" wrapText="1"/>
    </xf>
    <xf numFmtId="0" fontId="9" fillId="0" borderId="63" xfId="0" applyFont="1" applyBorder="1" applyAlignment="1">
      <alignment horizontal="left" wrapText="1"/>
    </xf>
    <xf numFmtId="0" fontId="9" fillId="0" borderId="64" xfId="0" applyFont="1" applyBorder="1" applyAlignment="1">
      <alignment horizontal="left" wrapText="1"/>
    </xf>
    <xf numFmtId="0" fontId="12" fillId="0" borderId="47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37" xfId="0" applyFont="1" applyBorder="1" applyAlignment="1">
      <alignment horizontal="left" wrapText="1"/>
    </xf>
    <xf numFmtId="0" fontId="12" fillId="0" borderId="62" xfId="0" applyFont="1" applyBorder="1" applyAlignment="1">
      <alignment horizontal="left" wrapText="1"/>
    </xf>
    <xf numFmtId="0" fontId="12" fillId="0" borderId="63" xfId="0" applyFont="1" applyBorder="1" applyAlignment="1">
      <alignment horizontal="left" wrapText="1"/>
    </xf>
    <xf numFmtId="0" fontId="12" fillId="0" borderId="64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45" xfId="0" applyFont="1" applyBorder="1" applyAlignment="1">
      <alignment horizontal="left" wrapText="1"/>
    </xf>
    <xf numFmtId="0" fontId="13" fillId="35" borderId="65" xfId="0" applyFont="1" applyFill="1" applyBorder="1" applyAlignment="1">
      <alignment horizontal="left" wrapText="1"/>
    </xf>
    <xf numFmtId="0" fontId="13" fillId="35" borderId="66" xfId="0" applyFont="1" applyFill="1" applyBorder="1" applyAlignment="1">
      <alignment horizontal="left" wrapText="1"/>
    </xf>
    <xf numFmtId="0" fontId="13" fillId="35" borderId="67" xfId="0" applyFont="1" applyFill="1" applyBorder="1" applyAlignment="1">
      <alignment horizontal="left" wrapText="1"/>
    </xf>
    <xf numFmtId="0" fontId="11" fillId="0" borderId="60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61" xfId="0" applyFont="1" applyBorder="1" applyAlignment="1">
      <alignment horizontal="center" wrapText="1"/>
    </xf>
    <xf numFmtId="0" fontId="9" fillId="0" borderId="65" xfId="0" applyFont="1" applyBorder="1" applyAlignment="1">
      <alignment horizontal="left" wrapText="1"/>
    </xf>
    <xf numFmtId="0" fontId="9" fillId="0" borderId="66" xfId="0" applyFont="1" applyBorder="1" applyAlignment="1">
      <alignment horizontal="left" wrapText="1"/>
    </xf>
    <xf numFmtId="0" fontId="9" fillId="0" borderId="67" xfId="0" applyFont="1" applyBorder="1" applyAlignment="1">
      <alignment horizontal="left" wrapText="1"/>
    </xf>
    <xf numFmtId="0" fontId="27" fillId="0" borderId="50" xfId="0" applyFont="1" applyBorder="1" applyAlignment="1">
      <alignment horizontal="right" wrapText="1"/>
    </xf>
    <xf numFmtId="0" fontId="27" fillId="0" borderId="0" xfId="0" applyFont="1" applyBorder="1" applyAlignment="1">
      <alignment horizontal="right" wrapText="1"/>
    </xf>
    <xf numFmtId="0" fontId="27" fillId="0" borderId="68" xfId="0" applyFont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4"/>
  <sheetViews>
    <sheetView zoomScale="75" zoomScaleNormal="75" zoomScalePageLayoutView="0" workbookViewId="0" topLeftCell="A4">
      <selection activeCell="J21" sqref="J21"/>
    </sheetView>
  </sheetViews>
  <sheetFormatPr defaultColWidth="9.140625" defaultRowHeight="12.75"/>
  <cols>
    <col min="1" max="1" width="5.28125" style="3" customWidth="1"/>
    <col min="2" max="2" width="5.140625" style="27" customWidth="1"/>
    <col min="3" max="3" width="33.00390625" style="3" customWidth="1"/>
    <col min="4" max="4" width="6.421875" style="3" customWidth="1"/>
    <col min="5" max="5" width="10.7109375" style="3" customWidth="1"/>
    <col min="6" max="6" width="10.421875" style="0" customWidth="1"/>
    <col min="7" max="7" width="8.57421875" style="0" customWidth="1"/>
    <col min="8" max="8" width="10.7109375" style="0" customWidth="1"/>
    <col min="9" max="9" width="8.8515625" style="0" customWidth="1"/>
    <col min="10" max="10" width="12.00390625" style="0" customWidth="1"/>
    <col min="11" max="11" width="7.57421875" style="0" customWidth="1"/>
    <col min="12" max="12" width="6.8515625" style="0" customWidth="1"/>
  </cols>
  <sheetData>
    <row r="2" ht="12.75">
      <c r="D2" s="204" t="s">
        <v>102</v>
      </c>
    </row>
    <row r="3" spans="1:3" ht="21" customHeight="1">
      <c r="A3" s="180" t="s">
        <v>188</v>
      </c>
      <c r="B3" s="181"/>
      <c r="C3" s="180"/>
    </row>
    <row r="5" spans="1:5" ht="48.75" customHeight="1">
      <c r="A5" s="362" t="s">
        <v>662</v>
      </c>
      <c r="B5" s="362"/>
      <c r="C5" s="362"/>
      <c r="D5" s="362"/>
      <c r="E5" s="362"/>
    </row>
    <row r="6" ht="15.75">
      <c r="C6" s="169" t="s">
        <v>663</v>
      </c>
    </row>
    <row r="7" spans="3:9" ht="24">
      <c r="C7" s="27"/>
      <c r="D7" s="89" t="s">
        <v>509</v>
      </c>
      <c r="E7" s="348" t="s">
        <v>915</v>
      </c>
      <c r="F7" s="348" t="s">
        <v>916</v>
      </c>
      <c r="G7" s="348" t="s">
        <v>917</v>
      </c>
      <c r="H7" s="339"/>
      <c r="I7" s="111"/>
    </row>
    <row r="8" spans="3:7" ht="19.5" customHeight="1">
      <c r="C8" s="27"/>
      <c r="D8" s="276"/>
      <c r="E8" s="324" t="s">
        <v>404</v>
      </c>
      <c r="F8" s="324" t="s">
        <v>404</v>
      </c>
      <c r="G8" s="324" t="s">
        <v>404</v>
      </c>
    </row>
    <row r="9" spans="1:7" ht="12.75">
      <c r="A9" s="178"/>
      <c r="B9" s="90">
        <v>1</v>
      </c>
      <c r="C9" s="90" t="s">
        <v>649</v>
      </c>
      <c r="D9" s="276"/>
      <c r="E9" s="277">
        <v>33543</v>
      </c>
      <c r="F9" s="277">
        <v>9690</v>
      </c>
      <c r="G9" s="277">
        <v>5760</v>
      </c>
    </row>
    <row r="10" spans="1:7" ht="24">
      <c r="A10" s="89"/>
      <c r="B10" s="90">
        <v>2</v>
      </c>
      <c r="C10" s="278" t="s">
        <v>822</v>
      </c>
      <c r="D10" s="243"/>
      <c r="E10" s="243">
        <v>134397</v>
      </c>
      <c r="F10" s="243">
        <v>145000</v>
      </c>
      <c r="G10" s="243">
        <v>150000</v>
      </c>
    </row>
    <row r="11" spans="1:7" ht="12.75">
      <c r="A11" s="89"/>
      <c r="B11" s="90"/>
      <c r="C11" s="279" t="s">
        <v>823</v>
      </c>
      <c r="D11" s="243"/>
      <c r="E11" s="243">
        <v>167940</v>
      </c>
      <c r="F11" s="243">
        <v>154690</v>
      </c>
      <c r="G11" s="243">
        <v>155760</v>
      </c>
    </row>
    <row r="12" spans="1:7" ht="12.75">
      <c r="A12" s="89"/>
      <c r="B12" s="90"/>
      <c r="C12" s="264"/>
      <c r="D12" s="243"/>
      <c r="E12" s="243"/>
      <c r="F12" s="243"/>
      <c r="G12" s="243"/>
    </row>
    <row r="13" spans="1:7" ht="12.75">
      <c r="A13" s="89"/>
      <c r="B13" s="90"/>
      <c r="C13" s="264"/>
      <c r="D13" s="243"/>
      <c r="E13" s="243"/>
      <c r="F13" s="243"/>
      <c r="G13" s="243"/>
    </row>
    <row r="14" spans="1:7" ht="12.75">
      <c r="A14" s="89"/>
      <c r="B14" s="90"/>
      <c r="C14" s="279" t="s">
        <v>824</v>
      </c>
      <c r="D14" s="243"/>
      <c r="E14" s="243">
        <f>E16+E23+E28+E35</f>
        <v>158250</v>
      </c>
      <c r="F14" s="243">
        <f>F16+F23+F28+F35</f>
        <v>148930</v>
      </c>
      <c r="G14" s="243">
        <f>G16+G23+G28+G35</f>
        <v>150000</v>
      </c>
    </row>
    <row r="15" spans="1:7" ht="12.75">
      <c r="A15" s="89"/>
      <c r="B15" s="90"/>
      <c r="C15" s="280"/>
      <c r="D15" s="243"/>
      <c r="E15" s="243"/>
      <c r="F15" s="243"/>
      <c r="G15" s="243"/>
    </row>
    <row r="16" spans="1:7" ht="12.75">
      <c r="A16" s="89"/>
      <c r="B16" s="90">
        <v>1</v>
      </c>
      <c r="C16" s="310" t="s">
        <v>303</v>
      </c>
      <c r="D16" s="243"/>
      <c r="E16" s="243">
        <f>SUM(E17:E21)</f>
        <v>67990</v>
      </c>
      <c r="F16" s="243">
        <f>SUM(F17:F21)</f>
        <v>51500</v>
      </c>
      <c r="G16" s="243">
        <f>SUM(G17:G21)</f>
        <v>54985</v>
      </c>
    </row>
    <row r="17" spans="1:7" ht="36">
      <c r="A17" s="89"/>
      <c r="B17" s="90"/>
      <c r="C17" s="244" t="s">
        <v>760</v>
      </c>
      <c r="D17" s="243">
        <v>5218</v>
      </c>
      <c r="E17" s="243">
        <v>20000</v>
      </c>
      <c r="F17" s="243">
        <v>5000</v>
      </c>
      <c r="G17" s="243">
        <v>3000</v>
      </c>
    </row>
    <row r="18" spans="1:7" ht="12.75">
      <c r="A18" s="89"/>
      <c r="B18" s="90"/>
      <c r="C18" s="244" t="s">
        <v>657</v>
      </c>
      <c r="D18" s="243">
        <v>5218</v>
      </c>
      <c r="E18" s="243">
        <v>16000</v>
      </c>
      <c r="F18" s="243">
        <v>7500</v>
      </c>
      <c r="G18" s="243">
        <v>5000</v>
      </c>
    </row>
    <row r="19" spans="1:7" ht="12.75">
      <c r="A19" s="89"/>
      <c r="B19" s="90"/>
      <c r="C19" s="244" t="s">
        <v>658</v>
      </c>
      <c r="D19" s="243">
        <v>5218</v>
      </c>
      <c r="E19" s="243">
        <v>0</v>
      </c>
      <c r="F19" s="243">
        <v>4000</v>
      </c>
      <c r="G19" s="243">
        <v>3000</v>
      </c>
    </row>
    <row r="20" spans="1:7" ht="12.75">
      <c r="A20" s="89"/>
      <c r="B20" s="90"/>
      <c r="C20" s="244" t="s">
        <v>660</v>
      </c>
      <c r="D20" s="243">
        <v>5218</v>
      </c>
      <c r="E20" s="243">
        <v>11190</v>
      </c>
      <c r="F20" s="243">
        <v>20000</v>
      </c>
      <c r="G20" s="243">
        <v>20000</v>
      </c>
    </row>
    <row r="21" spans="1:7" ht="36.75" customHeight="1">
      <c r="A21" s="89"/>
      <c r="B21" s="90"/>
      <c r="C21" s="244" t="s">
        <v>659</v>
      </c>
      <c r="D21" s="243">
        <v>5218</v>
      </c>
      <c r="E21" s="243">
        <v>20800</v>
      </c>
      <c r="F21" s="243">
        <v>15000</v>
      </c>
      <c r="G21" s="243">
        <v>23985</v>
      </c>
    </row>
    <row r="22" spans="1:7" ht="12.75">
      <c r="A22" s="89"/>
      <c r="B22" s="90"/>
      <c r="C22" s="280"/>
      <c r="D22" s="243"/>
      <c r="E22" s="243"/>
      <c r="F22" s="243"/>
      <c r="G22" s="243"/>
    </row>
    <row r="23" spans="1:7" ht="25.5" customHeight="1">
      <c r="A23" s="89"/>
      <c r="B23" s="90">
        <v>2</v>
      </c>
      <c r="C23" s="310" t="s">
        <v>829</v>
      </c>
      <c r="D23" s="243"/>
      <c r="E23" s="243">
        <f>SUM(E24:E26)</f>
        <v>54500</v>
      </c>
      <c r="F23" s="243">
        <f>SUM(F24:F26)</f>
        <v>56915</v>
      </c>
      <c r="G23" s="243">
        <f>SUM(G24:G26)</f>
        <v>56000</v>
      </c>
    </row>
    <row r="24" spans="1:7" ht="12.75">
      <c r="A24" s="89"/>
      <c r="B24" s="90"/>
      <c r="C24" s="281" t="s">
        <v>825</v>
      </c>
      <c r="D24" s="243">
        <v>2246</v>
      </c>
      <c r="E24" s="243">
        <v>35000</v>
      </c>
      <c r="F24" s="243">
        <v>34915</v>
      </c>
      <c r="G24" s="243">
        <v>35000</v>
      </c>
    </row>
    <row r="25" spans="1:7" ht="12.75">
      <c r="A25" s="89"/>
      <c r="B25" s="90"/>
      <c r="C25" s="244" t="s">
        <v>21</v>
      </c>
      <c r="D25" s="243">
        <v>2246</v>
      </c>
      <c r="E25" s="243">
        <v>16000</v>
      </c>
      <c r="F25" s="243">
        <v>17000</v>
      </c>
      <c r="G25" s="243">
        <v>16000</v>
      </c>
    </row>
    <row r="26" spans="1:7" ht="24">
      <c r="A26" s="89"/>
      <c r="B26" s="90"/>
      <c r="C26" s="244" t="s">
        <v>391</v>
      </c>
      <c r="D26" s="243">
        <v>2246</v>
      </c>
      <c r="E26" s="243">
        <v>3500</v>
      </c>
      <c r="F26" s="243">
        <v>5000</v>
      </c>
      <c r="G26" s="243">
        <v>5000</v>
      </c>
    </row>
    <row r="27" spans="1:7" ht="12.75">
      <c r="A27" s="89"/>
      <c r="B27" s="90"/>
      <c r="C27" s="264"/>
      <c r="D27" s="243"/>
      <c r="E27" s="243"/>
      <c r="F27" s="243"/>
      <c r="G27" s="243"/>
    </row>
    <row r="28" spans="1:7" ht="27.75" customHeight="1">
      <c r="A28" s="89"/>
      <c r="B28" s="90">
        <v>3</v>
      </c>
      <c r="C28" s="310" t="s">
        <v>831</v>
      </c>
      <c r="D28" s="243"/>
      <c r="E28" s="243">
        <f>SUM(E29:E33)</f>
        <v>35750</v>
      </c>
      <c r="F28" s="243">
        <f>SUM(F29:F33)</f>
        <v>40500</v>
      </c>
      <c r="G28" s="243">
        <f>SUM(G29:G33)</f>
        <v>39000</v>
      </c>
    </row>
    <row r="29" spans="1:7" ht="36">
      <c r="A29" s="89"/>
      <c r="B29" s="90"/>
      <c r="C29" s="336" t="s">
        <v>756</v>
      </c>
      <c r="D29" s="89">
        <v>2246</v>
      </c>
      <c r="E29" s="243">
        <v>24500</v>
      </c>
      <c r="F29" s="243">
        <v>24500</v>
      </c>
      <c r="G29" s="243">
        <v>24500</v>
      </c>
    </row>
    <row r="30" spans="1:7" ht="12.75">
      <c r="A30" s="89"/>
      <c r="B30" s="90"/>
      <c r="C30" s="336" t="s">
        <v>661</v>
      </c>
      <c r="D30" s="89">
        <v>2246</v>
      </c>
      <c r="E30" s="243">
        <v>750</v>
      </c>
      <c r="F30" s="243">
        <v>5000</v>
      </c>
      <c r="G30" s="243">
        <v>3000</v>
      </c>
    </row>
    <row r="31" spans="1:7" ht="24">
      <c r="A31" s="89"/>
      <c r="B31" s="90"/>
      <c r="C31" s="179" t="s">
        <v>826</v>
      </c>
      <c r="D31" s="89">
        <v>2246</v>
      </c>
      <c r="E31" s="243">
        <v>5000</v>
      </c>
      <c r="F31" s="243">
        <v>5000</v>
      </c>
      <c r="G31" s="243">
        <v>5000</v>
      </c>
    </row>
    <row r="32" spans="1:7" ht="12.75">
      <c r="A32" s="89"/>
      <c r="B32" s="90"/>
      <c r="C32" s="179" t="s">
        <v>830</v>
      </c>
      <c r="D32" s="89">
        <v>2350</v>
      </c>
      <c r="E32" s="243">
        <v>1500</v>
      </c>
      <c r="F32" s="243">
        <v>2000</v>
      </c>
      <c r="G32" s="243">
        <v>2500</v>
      </c>
    </row>
    <row r="33" spans="1:7" ht="12.75">
      <c r="A33" s="89"/>
      <c r="B33" s="90"/>
      <c r="C33" s="179" t="s">
        <v>827</v>
      </c>
      <c r="D33" s="89">
        <v>2350</v>
      </c>
      <c r="E33" s="243">
        <v>4000</v>
      </c>
      <c r="F33" s="243">
        <v>4000</v>
      </c>
      <c r="G33" s="243">
        <v>4000</v>
      </c>
    </row>
    <row r="34" spans="1:7" ht="12.75">
      <c r="A34" s="89"/>
      <c r="B34" s="90"/>
      <c r="C34" s="90"/>
      <c r="D34" s="89"/>
      <c r="E34" s="243"/>
      <c r="F34" s="243"/>
      <c r="G34" s="243"/>
    </row>
    <row r="35" spans="1:7" ht="12.75">
      <c r="A35" s="89"/>
      <c r="B35" s="90">
        <v>4</v>
      </c>
      <c r="C35" s="311" t="s">
        <v>828</v>
      </c>
      <c r="D35" s="89"/>
      <c r="E35" s="243">
        <v>10</v>
      </c>
      <c r="F35" s="243">
        <v>15</v>
      </c>
      <c r="G35" s="243">
        <v>15</v>
      </c>
    </row>
    <row r="36" spans="1:7" ht="12.75">
      <c r="A36" s="89"/>
      <c r="B36" s="90"/>
      <c r="C36" s="179" t="s">
        <v>820</v>
      </c>
      <c r="D36" s="89">
        <v>2236</v>
      </c>
      <c r="E36" s="243">
        <v>10</v>
      </c>
      <c r="F36" s="243">
        <v>15</v>
      </c>
      <c r="G36" s="243">
        <v>15</v>
      </c>
    </row>
    <row r="37" spans="1:7" ht="12.75">
      <c r="A37" s="89"/>
      <c r="B37" s="90"/>
      <c r="C37" s="90"/>
      <c r="D37" s="89"/>
      <c r="E37" s="243"/>
      <c r="F37" s="243"/>
      <c r="G37" s="243"/>
    </row>
    <row r="38" spans="1:7" ht="12.75">
      <c r="A38" s="89"/>
      <c r="B38" s="90">
        <v>5</v>
      </c>
      <c r="C38" s="311" t="s">
        <v>304</v>
      </c>
      <c r="D38" s="89"/>
      <c r="E38" s="243">
        <v>3165</v>
      </c>
      <c r="F38" s="243">
        <v>2975</v>
      </c>
      <c r="G38" s="243">
        <v>3000</v>
      </c>
    </row>
    <row r="39" spans="1:7" ht="12.75">
      <c r="A39" s="89"/>
      <c r="B39" s="90">
        <v>6</v>
      </c>
      <c r="C39" s="311" t="s">
        <v>650</v>
      </c>
      <c r="D39" s="89"/>
      <c r="E39" s="243">
        <v>6525</v>
      </c>
      <c r="F39" s="243">
        <v>2785</v>
      </c>
      <c r="G39" s="243">
        <v>2760</v>
      </c>
    </row>
    <row r="40" ht="12.75">
      <c r="C40" s="27"/>
    </row>
    <row r="41" ht="12.75">
      <c r="C41" s="159"/>
    </row>
    <row r="42" ht="12.75">
      <c r="C42" s="159"/>
    </row>
    <row r="43" ht="12.75">
      <c r="C43" s="159"/>
    </row>
    <row r="44" ht="12.75">
      <c r="C44" s="159"/>
    </row>
    <row r="45" ht="12.75">
      <c r="C45" s="27"/>
    </row>
    <row r="46" ht="12.75">
      <c r="C46" s="27"/>
    </row>
    <row r="47" ht="12.75">
      <c r="C47" s="27"/>
    </row>
    <row r="48" ht="12.75">
      <c r="C48" s="27"/>
    </row>
    <row r="49" spans="2:9" s="3" customFormat="1" ht="12.75">
      <c r="B49" s="27"/>
      <c r="C49" s="27"/>
      <c r="F49"/>
      <c r="G49"/>
      <c r="H49"/>
      <c r="I49"/>
    </row>
    <row r="50" spans="2:9" s="3" customFormat="1" ht="12.75">
      <c r="B50" s="27"/>
      <c r="C50" s="27"/>
      <c r="F50"/>
      <c r="G50"/>
      <c r="H50"/>
      <c r="I50"/>
    </row>
    <row r="51" spans="2:9" s="3" customFormat="1" ht="12.75">
      <c r="B51" s="27"/>
      <c r="C51" s="27"/>
      <c r="F51"/>
      <c r="G51"/>
      <c r="H51"/>
      <c r="I51"/>
    </row>
    <row r="52" spans="2:9" s="3" customFormat="1" ht="12.75">
      <c r="B52" s="27"/>
      <c r="C52" s="27"/>
      <c r="F52"/>
      <c r="G52"/>
      <c r="H52"/>
      <c r="I52"/>
    </row>
    <row r="53" spans="2:9" s="3" customFormat="1" ht="12.75">
      <c r="B53" s="27"/>
      <c r="C53" s="27"/>
      <c r="F53"/>
      <c r="G53"/>
      <c r="H53"/>
      <c r="I53"/>
    </row>
    <row r="54" spans="2:9" s="3" customFormat="1" ht="12.75">
      <c r="B54" s="27"/>
      <c r="C54" s="27"/>
      <c r="F54"/>
      <c r="G54"/>
      <c r="H54"/>
      <c r="I54"/>
    </row>
    <row r="55" spans="2:9" s="3" customFormat="1" ht="12.75">
      <c r="B55" s="27"/>
      <c r="C55" s="27"/>
      <c r="F55"/>
      <c r="G55"/>
      <c r="H55"/>
      <c r="I55"/>
    </row>
    <row r="56" spans="2:9" s="3" customFormat="1" ht="12.75">
      <c r="B56" s="27"/>
      <c r="C56" s="27"/>
      <c r="F56"/>
      <c r="G56"/>
      <c r="H56"/>
      <c r="I56"/>
    </row>
    <row r="57" spans="2:9" s="3" customFormat="1" ht="12.75">
      <c r="B57" s="27"/>
      <c r="C57" s="27"/>
      <c r="F57"/>
      <c r="G57"/>
      <c r="H57"/>
      <c r="I57"/>
    </row>
    <row r="58" spans="2:9" s="3" customFormat="1" ht="12.75">
      <c r="B58" s="27"/>
      <c r="C58" s="27"/>
      <c r="F58"/>
      <c r="G58"/>
      <c r="H58"/>
      <c r="I58"/>
    </row>
    <row r="59" spans="2:9" s="3" customFormat="1" ht="12.75">
      <c r="B59" s="27"/>
      <c r="C59" s="27"/>
      <c r="F59"/>
      <c r="G59"/>
      <c r="H59"/>
      <c r="I59"/>
    </row>
    <row r="60" spans="2:9" s="3" customFormat="1" ht="12.75">
      <c r="B60" s="27"/>
      <c r="C60" s="27"/>
      <c r="F60"/>
      <c r="G60"/>
      <c r="H60"/>
      <c r="I60"/>
    </row>
    <row r="61" spans="2:9" s="3" customFormat="1" ht="12.75">
      <c r="B61" s="27"/>
      <c r="C61" s="27"/>
      <c r="F61"/>
      <c r="G61"/>
      <c r="H61"/>
      <c r="I61"/>
    </row>
    <row r="62" spans="2:9" s="3" customFormat="1" ht="12.75">
      <c r="B62" s="27"/>
      <c r="C62" s="27"/>
      <c r="F62"/>
      <c r="G62"/>
      <c r="H62"/>
      <c r="I62"/>
    </row>
    <row r="63" spans="2:9" s="3" customFormat="1" ht="12.75">
      <c r="B63" s="27"/>
      <c r="C63" s="27"/>
      <c r="F63"/>
      <c r="G63"/>
      <c r="H63"/>
      <c r="I63"/>
    </row>
    <row r="64" spans="2:9" s="3" customFormat="1" ht="12.75">
      <c r="B64" s="27"/>
      <c r="C64" s="27"/>
      <c r="F64"/>
      <c r="G64"/>
      <c r="H64"/>
      <c r="I64"/>
    </row>
    <row r="65" spans="2:9" s="3" customFormat="1" ht="12.75">
      <c r="B65" s="27"/>
      <c r="C65" s="27"/>
      <c r="F65"/>
      <c r="G65"/>
      <c r="H65"/>
      <c r="I65"/>
    </row>
    <row r="66" spans="2:9" s="3" customFormat="1" ht="12.75">
      <c r="B66" s="27"/>
      <c r="C66" s="27"/>
      <c r="F66"/>
      <c r="G66"/>
      <c r="H66"/>
      <c r="I66"/>
    </row>
    <row r="67" spans="2:9" s="3" customFormat="1" ht="12.75">
      <c r="B67" s="27"/>
      <c r="C67" s="27"/>
      <c r="F67"/>
      <c r="G67"/>
      <c r="H67"/>
      <c r="I67"/>
    </row>
    <row r="68" spans="2:9" s="3" customFormat="1" ht="12.75">
      <c r="B68" s="27"/>
      <c r="C68" s="27"/>
      <c r="F68"/>
      <c r="G68"/>
      <c r="H68"/>
      <c r="I68"/>
    </row>
    <row r="69" spans="2:9" s="3" customFormat="1" ht="12.75">
      <c r="B69" s="27"/>
      <c r="C69" s="27"/>
      <c r="F69"/>
      <c r="G69"/>
      <c r="H69"/>
      <c r="I69"/>
    </row>
    <row r="70" spans="2:9" s="3" customFormat="1" ht="12.75">
      <c r="B70" s="27"/>
      <c r="C70" s="27"/>
      <c r="F70"/>
      <c r="G70"/>
      <c r="H70"/>
      <c r="I70"/>
    </row>
    <row r="71" spans="2:9" s="3" customFormat="1" ht="12.75">
      <c r="B71" s="27"/>
      <c r="C71" s="27"/>
      <c r="F71"/>
      <c r="G71"/>
      <c r="H71"/>
      <c r="I71"/>
    </row>
    <row r="72" spans="2:9" s="3" customFormat="1" ht="12.75">
      <c r="B72" s="27"/>
      <c r="C72" s="27"/>
      <c r="F72"/>
      <c r="G72"/>
      <c r="H72"/>
      <c r="I72"/>
    </row>
    <row r="73" spans="2:9" s="3" customFormat="1" ht="12.75">
      <c r="B73" s="27"/>
      <c r="C73" s="27"/>
      <c r="F73"/>
      <c r="G73"/>
      <c r="H73"/>
      <c r="I73"/>
    </row>
    <row r="74" spans="2:9" s="3" customFormat="1" ht="12.75">
      <c r="B74" s="27"/>
      <c r="C74" s="27"/>
      <c r="F74"/>
      <c r="G74"/>
      <c r="H74"/>
      <c r="I74"/>
    </row>
    <row r="75" spans="2:9" s="3" customFormat="1" ht="12.75">
      <c r="B75" s="27"/>
      <c r="C75" s="27"/>
      <c r="F75"/>
      <c r="G75"/>
      <c r="H75"/>
      <c r="I75"/>
    </row>
    <row r="76" spans="2:9" s="3" customFormat="1" ht="12.75">
      <c r="B76" s="27"/>
      <c r="C76" s="27"/>
      <c r="F76"/>
      <c r="G76"/>
      <c r="H76"/>
      <c r="I76"/>
    </row>
    <row r="77" spans="2:9" s="3" customFormat="1" ht="12.75">
      <c r="B77" s="27"/>
      <c r="C77" s="27"/>
      <c r="F77"/>
      <c r="G77"/>
      <c r="H77"/>
      <c r="I77"/>
    </row>
    <row r="78" spans="2:9" s="3" customFormat="1" ht="12.75">
      <c r="B78" s="27"/>
      <c r="C78" s="27"/>
      <c r="F78"/>
      <c r="G78"/>
      <c r="H78"/>
      <c r="I78"/>
    </row>
    <row r="79" spans="2:9" s="3" customFormat="1" ht="12.75">
      <c r="B79" s="27"/>
      <c r="C79" s="27"/>
      <c r="F79"/>
      <c r="G79"/>
      <c r="H79"/>
      <c r="I79"/>
    </row>
    <row r="80" spans="2:9" s="3" customFormat="1" ht="12.75">
      <c r="B80" s="27"/>
      <c r="C80" s="27"/>
      <c r="F80"/>
      <c r="G80"/>
      <c r="H80"/>
      <c r="I80"/>
    </row>
    <row r="81" spans="2:9" s="3" customFormat="1" ht="12.75">
      <c r="B81" s="27"/>
      <c r="C81" s="27"/>
      <c r="F81"/>
      <c r="G81"/>
      <c r="H81"/>
      <c r="I81"/>
    </row>
    <row r="82" spans="2:9" s="3" customFormat="1" ht="12.75">
      <c r="B82" s="27"/>
      <c r="C82" s="27"/>
      <c r="F82"/>
      <c r="G82"/>
      <c r="H82"/>
      <c r="I82"/>
    </row>
    <row r="83" spans="2:9" s="3" customFormat="1" ht="12.75">
      <c r="B83" s="27"/>
      <c r="C83" s="27"/>
      <c r="F83"/>
      <c r="G83"/>
      <c r="H83"/>
      <c r="I83"/>
    </row>
    <row r="84" spans="2:9" s="3" customFormat="1" ht="12.75">
      <c r="B84" s="27"/>
      <c r="C84" s="27"/>
      <c r="F84"/>
      <c r="G84"/>
      <c r="H84"/>
      <c r="I84"/>
    </row>
    <row r="85" spans="2:9" s="3" customFormat="1" ht="12.75">
      <c r="B85" s="27"/>
      <c r="C85" s="27"/>
      <c r="F85"/>
      <c r="G85"/>
      <c r="H85"/>
      <c r="I85"/>
    </row>
    <row r="86" spans="2:9" s="3" customFormat="1" ht="12.75">
      <c r="B86" s="27"/>
      <c r="C86" s="27"/>
      <c r="F86"/>
      <c r="G86"/>
      <c r="H86"/>
      <c r="I86"/>
    </row>
    <row r="87" spans="2:9" s="3" customFormat="1" ht="12.75">
      <c r="B87" s="27"/>
      <c r="C87" s="27"/>
      <c r="F87"/>
      <c r="G87"/>
      <c r="H87"/>
      <c r="I87"/>
    </row>
    <row r="88" spans="2:9" s="3" customFormat="1" ht="12.75">
      <c r="B88" s="27"/>
      <c r="C88" s="27"/>
      <c r="F88"/>
      <c r="G88"/>
      <c r="H88"/>
      <c r="I88"/>
    </row>
    <row r="89" spans="2:9" s="3" customFormat="1" ht="12.75">
      <c r="B89" s="27"/>
      <c r="C89" s="27"/>
      <c r="F89"/>
      <c r="G89"/>
      <c r="H89"/>
      <c r="I89"/>
    </row>
    <row r="90" spans="2:9" s="3" customFormat="1" ht="12.75">
      <c r="B90" s="27"/>
      <c r="C90" s="27"/>
      <c r="F90"/>
      <c r="G90"/>
      <c r="H90"/>
      <c r="I90"/>
    </row>
    <row r="91" spans="2:9" s="3" customFormat="1" ht="12.75">
      <c r="B91" s="27"/>
      <c r="C91" s="27"/>
      <c r="F91"/>
      <c r="G91"/>
      <c r="H91"/>
      <c r="I91"/>
    </row>
    <row r="92" spans="2:9" s="3" customFormat="1" ht="12.75">
      <c r="B92" s="27"/>
      <c r="C92" s="27"/>
      <c r="F92"/>
      <c r="G92"/>
      <c r="H92"/>
      <c r="I92"/>
    </row>
    <row r="93" spans="2:9" s="3" customFormat="1" ht="12.75">
      <c r="B93" s="27"/>
      <c r="C93" s="27"/>
      <c r="F93"/>
      <c r="G93"/>
      <c r="H93"/>
      <c r="I93"/>
    </row>
    <row r="94" spans="2:9" s="3" customFormat="1" ht="12.75">
      <c r="B94" s="27"/>
      <c r="C94" s="27"/>
      <c r="F94"/>
      <c r="G94"/>
      <c r="H94"/>
      <c r="I94"/>
    </row>
    <row r="95" spans="2:9" s="3" customFormat="1" ht="12.75">
      <c r="B95" s="27"/>
      <c r="C95" s="27"/>
      <c r="F95"/>
      <c r="G95"/>
      <c r="H95"/>
      <c r="I95"/>
    </row>
    <row r="96" spans="2:9" s="3" customFormat="1" ht="12.75">
      <c r="B96" s="27"/>
      <c r="C96" s="27"/>
      <c r="F96"/>
      <c r="G96"/>
      <c r="H96"/>
      <c r="I96"/>
    </row>
    <row r="97" spans="2:9" s="3" customFormat="1" ht="12.75">
      <c r="B97" s="27"/>
      <c r="C97" s="27"/>
      <c r="F97"/>
      <c r="G97"/>
      <c r="H97"/>
      <c r="I97"/>
    </row>
    <row r="98" spans="2:9" s="3" customFormat="1" ht="12.75">
      <c r="B98" s="27"/>
      <c r="C98" s="27"/>
      <c r="F98"/>
      <c r="G98"/>
      <c r="H98"/>
      <c r="I98"/>
    </row>
    <row r="99" spans="2:9" s="3" customFormat="1" ht="12.75">
      <c r="B99" s="27"/>
      <c r="C99" s="27"/>
      <c r="F99"/>
      <c r="G99"/>
      <c r="H99"/>
      <c r="I99"/>
    </row>
    <row r="100" spans="2:9" s="3" customFormat="1" ht="12.75">
      <c r="B100" s="27"/>
      <c r="C100" s="27"/>
      <c r="F100"/>
      <c r="G100"/>
      <c r="H100"/>
      <c r="I100"/>
    </row>
    <row r="101" spans="2:9" s="3" customFormat="1" ht="12.75">
      <c r="B101" s="27"/>
      <c r="C101" s="27"/>
      <c r="F101"/>
      <c r="G101"/>
      <c r="H101"/>
      <c r="I101"/>
    </row>
    <row r="102" spans="2:9" s="3" customFormat="1" ht="12.75">
      <c r="B102" s="27"/>
      <c r="C102" s="27"/>
      <c r="F102"/>
      <c r="G102"/>
      <c r="H102"/>
      <c r="I102"/>
    </row>
    <row r="103" spans="2:9" s="3" customFormat="1" ht="12.75">
      <c r="B103" s="27"/>
      <c r="C103" s="27"/>
      <c r="F103"/>
      <c r="G103"/>
      <c r="H103"/>
      <c r="I103"/>
    </row>
    <row r="104" spans="2:9" s="3" customFormat="1" ht="12.75">
      <c r="B104" s="27"/>
      <c r="C104" s="27"/>
      <c r="F104"/>
      <c r="G104"/>
      <c r="H104"/>
      <c r="I104"/>
    </row>
    <row r="105" spans="2:9" s="3" customFormat="1" ht="12.75">
      <c r="B105" s="27"/>
      <c r="C105" s="27"/>
      <c r="F105"/>
      <c r="G105"/>
      <c r="H105"/>
      <c r="I105"/>
    </row>
    <row r="106" spans="2:9" s="3" customFormat="1" ht="12.75">
      <c r="B106" s="27"/>
      <c r="C106" s="27"/>
      <c r="F106"/>
      <c r="G106"/>
      <c r="H106"/>
      <c r="I106"/>
    </row>
    <row r="107" spans="2:9" s="3" customFormat="1" ht="12.75">
      <c r="B107" s="27"/>
      <c r="C107" s="27"/>
      <c r="F107"/>
      <c r="G107"/>
      <c r="H107"/>
      <c r="I107"/>
    </row>
    <row r="108" spans="2:9" s="3" customFormat="1" ht="12.75">
      <c r="B108" s="27"/>
      <c r="C108" s="27"/>
      <c r="F108"/>
      <c r="G108"/>
      <c r="H108"/>
      <c r="I108"/>
    </row>
    <row r="109" spans="2:9" s="3" customFormat="1" ht="12.75">
      <c r="B109" s="27"/>
      <c r="C109" s="27"/>
      <c r="F109"/>
      <c r="G109"/>
      <c r="H109"/>
      <c r="I109"/>
    </row>
    <row r="110" spans="2:9" s="3" customFormat="1" ht="12.75">
      <c r="B110" s="27"/>
      <c r="C110" s="27"/>
      <c r="F110"/>
      <c r="G110"/>
      <c r="H110"/>
      <c r="I110"/>
    </row>
    <row r="111" spans="2:9" s="3" customFormat="1" ht="12.75">
      <c r="B111" s="27"/>
      <c r="C111" s="27"/>
      <c r="F111"/>
      <c r="G111"/>
      <c r="H111"/>
      <c r="I111"/>
    </row>
    <row r="112" spans="2:9" s="3" customFormat="1" ht="12.75">
      <c r="B112" s="27"/>
      <c r="C112" s="27"/>
      <c r="F112"/>
      <c r="G112"/>
      <c r="H112"/>
      <c r="I112"/>
    </row>
    <row r="113" spans="2:9" s="3" customFormat="1" ht="12.75">
      <c r="B113" s="27"/>
      <c r="C113" s="27"/>
      <c r="F113"/>
      <c r="G113"/>
      <c r="H113"/>
      <c r="I113"/>
    </row>
    <row r="114" spans="2:9" s="3" customFormat="1" ht="12.75">
      <c r="B114" s="27"/>
      <c r="C114" s="27"/>
      <c r="F114"/>
      <c r="G114"/>
      <c r="H114"/>
      <c r="I114"/>
    </row>
    <row r="115" spans="2:9" s="3" customFormat="1" ht="12.75">
      <c r="B115" s="27"/>
      <c r="C115" s="27"/>
      <c r="F115"/>
      <c r="G115"/>
      <c r="H115"/>
      <c r="I115"/>
    </row>
    <row r="116" spans="2:9" s="3" customFormat="1" ht="12.75">
      <c r="B116" s="27"/>
      <c r="C116" s="27"/>
      <c r="F116"/>
      <c r="G116"/>
      <c r="H116"/>
      <c r="I116"/>
    </row>
    <row r="117" spans="2:9" s="3" customFormat="1" ht="12.75">
      <c r="B117" s="27"/>
      <c r="C117" s="27"/>
      <c r="F117"/>
      <c r="G117"/>
      <c r="H117"/>
      <c r="I117"/>
    </row>
    <row r="118" spans="2:9" s="3" customFormat="1" ht="12.75">
      <c r="B118" s="27"/>
      <c r="C118" s="27"/>
      <c r="F118"/>
      <c r="G118"/>
      <c r="H118"/>
      <c r="I118"/>
    </row>
    <row r="119" spans="2:9" s="3" customFormat="1" ht="12.75">
      <c r="B119" s="27"/>
      <c r="C119" s="27"/>
      <c r="F119"/>
      <c r="G119"/>
      <c r="H119"/>
      <c r="I119"/>
    </row>
    <row r="120" spans="2:9" s="3" customFormat="1" ht="12.75">
      <c r="B120" s="27"/>
      <c r="C120" s="27"/>
      <c r="F120"/>
      <c r="G120"/>
      <c r="H120"/>
      <c r="I120"/>
    </row>
    <row r="121" spans="2:9" s="3" customFormat="1" ht="12.75">
      <c r="B121" s="27"/>
      <c r="C121" s="27"/>
      <c r="F121"/>
      <c r="G121"/>
      <c r="H121"/>
      <c r="I121"/>
    </row>
    <row r="122" spans="2:9" s="3" customFormat="1" ht="12.75">
      <c r="B122" s="27"/>
      <c r="C122" s="27"/>
      <c r="F122"/>
      <c r="G122"/>
      <c r="H122"/>
      <c r="I122"/>
    </row>
    <row r="123" spans="2:9" s="3" customFormat="1" ht="12.75">
      <c r="B123" s="27"/>
      <c r="C123" s="27"/>
      <c r="F123"/>
      <c r="G123"/>
      <c r="H123"/>
      <c r="I123"/>
    </row>
    <row r="124" spans="2:9" s="3" customFormat="1" ht="12.75">
      <c r="B124" s="27"/>
      <c r="C124" s="27"/>
      <c r="F124"/>
      <c r="G124"/>
      <c r="H124"/>
      <c r="I124"/>
    </row>
    <row r="125" spans="2:9" s="3" customFormat="1" ht="12.75">
      <c r="B125" s="27"/>
      <c r="C125" s="27"/>
      <c r="F125"/>
      <c r="G125"/>
      <c r="H125"/>
      <c r="I125"/>
    </row>
    <row r="126" spans="2:9" s="3" customFormat="1" ht="12.75">
      <c r="B126" s="27"/>
      <c r="C126" s="27"/>
      <c r="F126"/>
      <c r="G126"/>
      <c r="H126"/>
      <c r="I126"/>
    </row>
    <row r="127" spans="2:9" s="3" customFormat="1" ht="12.75">
      <c r="B127" s="27"/>
      <c r="C127" s="27"/>
      <c r="F127"/>
      <c r="G127"/>
      <c r="H127"/>
      <c r="I127"/>
    </row>
    <row r="128" spans="2:9" s="3" customFormat="1" ht="12.75">
      <c r="B128" s="27"/>
      <c r="C128" s="27"/>
      <c r="F128"/>
      <c r="G128"/>
      <c r="H128"/>
      <c r="I128"/>
    </row>
    <row r="129" spans="2:9" s="3" customFormat="1" ht="12.75">
      <c r="B129" s="27"/>
      <c r="C129" s="27"/>
      <c r="F129"/>
      <c r="G129"/>
      <c r="H129"/>
      <c r="I129"/>
    </row>
    <row r="130" spans="2:9" s="3" customFormat="1" ht="12.75">
      <c r="B130" s="27"/>
      <c r="C130" s="27"/>
      <c r="F130"/>
      <c r="G130"/>
      <c r="H130"/>
      <c r="I130"/>
    </row>
    <row r="131" spans="2:9" s="3" customFormat="1" ht="12.75">
      <c r="B131" s="27"/>
      <c r="C131" s="27"/>
      <c r="F131"/>
      <c r="G131"/>
      <c r="H131"/>
      <c r="I131"/>
    </row>
    <row r="132" spans="2:9" s="3" customFormat="1" ht="12.75">
      <c r="B132" s="27"/>
      <c r="C132" s="27"/>
      <c r="F132"/>
      <c r="G132"/>
      <c r="H132"/>
      <c r="I132"/>
    </row>
    <row r="133" spans="2:9" s="3" customFormat="1" ht="12.75">
      <c r="B133" s="27"/>
      <c r="C133" s="27"/>
      <c r="F133"/>
      <c r="G133"/>
      <c r="H133"/>
      <c r="I133"/>
    </row>
    <row r="134" spans="2:9" s="3" customFormat="1" ht="12.75">
      <c r="B134" s="27"/>
      <c r="C134" s="27"/>
      <c r="F134"/>
      <c r="G134"/>
      <c r="H134"/>
      <c r="I134"/>
    </row>
  </sheetData>
  <sheetProtection/>
  <mergeCells count="1">
    <mergeCell ref="A5:E5"/>
  </mergeCells>
  <printOptions/>
  <pageMargins left="0.87" right="0.48" top="1.3" bottom="0.88" header="0.5" footer="0.3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13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41.00390625" style="2" customWidth="1"/>
    <col min="2" max="2" width="8.7109375" style="2" hidden="1" customWidth="1"/>
    <col min="3" max="4" width="8.7109375" style="2" customWidth="1"/>
    <col min="5" max="5" width="13.8515625" style="2" customWidth="1"/>
    <col min="6" max="6" width="0.13671875" style="2" hidden="1" customWidth="1"/>
    <col min="7" max="7" width="11.421875" style="2" customWidth="1"/>
    <col min="8" max="8" width="13.140625" style="60" customWidth="1"/>
    <col min="9" max="9" width="11.7109375" style="60" customWidth="1"/>
    <col min="10" max="10" width="13.7109375" style="60" customWidth="1"/>
    <col min="11" max="11" width="13.421875" style="60" customWidth="1"/>
    <col min="12" max="12" width="10.57421875" style="60" customWidth="1"/>
    <col min="13" max="13" width="9.00390625" style="60" hidden="1" customWidth="1"/>
    <col min="14" max="14" width="7.7109375" style="60" customWidth="1"/>
    <col min="15" max="15" width="8.8515625" style="60" customWidth="1"/>
    <col min="16" max="16" width="9.421875" style="60" customWidth="1"/>
    <col min="17" max="17" width="9.140625" style="60" customWidth="1"/>
  </cols>
  <sheetData>
    <row r="1" spans="1:11" ht="12.75">
      <c r="A1" s="1"/>
      <c r="E1" s="71"/>
      <c r="F1" s="58"/>
      <c r="G1" s="205" t="s">
        <v>386</v>
      </c>
      <c r="H1" s="57"/>
      <c r="I1" s="58"/>
      <c r="J1" s="57"/>
      <c r="K1" s="59"/>
    </row>
    <row r="2" spans="2:11" ht="15.75">
      <c r="B2" s="1"/>
      <c r="C2" s="1"/>
      <c r="D2" s="1"/>
      <c r="E2" s="54"/>
      <c r="F2" s="367"/>
      <c r="G2" s="367"/>
      <c r="H2" s="367"/>
      <c r="I2" s="367"/>
      <c r="J2" s="367"/>
      <c r="K2" s="367"/>
    </row>
    <row r="3" spans="1:11" ht="15.75" customHeight="1">
      <c r="A3" s="5" t="s">
        <v>188</v>
      </c>
      <c r="B3" s="5"/>
      <c r="C3" s="5"/>
      <c r="D3" s="5"/>
      <c r="E3" s="70"/>
      <c r="F3" s="58"/>
      <c r="G3" s="58"/>
      <c r="H3" s="57"/>
      <c r="I3" s="58"/>
      <c r="J3" s="57"/>
      <c r="K3" s="4"/>
    </row>
    <row r="4" spans="1:17" ht="17.25" customHeight="1">
      <c r="A4" s="398" t="s">
        <v>115</v>
      </c>
      <c r="B4" s="398"/>
      <c r="C4" s="398"/>
      <c r="D4" s="398"/>
      <c r="E4" s="398"/>
      <c r="F4" s="398"/>
      <c r="G4" s="398"/>
      <c r="H4" s="54"/>
      <c r="I4" s="54"/>
      <c r="M4"/>
      <c r="N4" s="55"/>
      <c r="O4"/>
      <c r="P4"/>
      <c r="Q4"/>
    </row>
    <row r="5" spans="1:17" ht="16.5" customHeight="1">
      <c r="A5" s="57"/>
      <c r="B5" s="58"/>
      <c r="C5" s="58"/>
      <c r="D5" s="58"/>
      <c r="E5" s="160" t="s">
        <v>385</v>
      </c>
      <c r="F5" s="4"/>
      <c r="G5" s="60"/>
      <c r="M5"/>
      <c r="N5"/>
      <c r="O5"/>
      <c r="P5"/>
      <c r="Q5"/>
    </row>
    <row r="6" spans="1:17" ht="16.5" customHeight="1">
      <c r="A6" s="57"/>
      <c r="B6" s="58"/>
      <c r="C6" s="58"/>
      <c r="D6" s="58"/>
      <c r="E6" s="160"/>
      <c r="F6" s="4"/>
      <c r="G6" s="60"/>
      <c r="M6"/>
      <c r="N6"/>
      <c r="O6"/>
      <c r="P6"/>
      <c r="Q6"/>
    </row>
    <row r="7" spans="1:17" ht="15.75" customHeight="1">
      <c r="A7"/>
      <c r="B7"/>
      <c r="C7"/>
      <c r="D7"/>
      <c r="E7" s="297" t="s">
        <v>915</v>
      </c>
      <c r="F7" s="173"/>
      <c r="G7" s="296"/>
      <c r="H7" s="354" t="s">
        <v>924</v>
      </c>
      <c r="I7" s="355"/>
      <c r="J7"/>
      <c r="K7"/>
      <c r="L7"/>
      <c r="M7"/>
      <c r="N7"/>
      <c r="O7"/>
      <c r="P7"/>
      <c r="Q7"/>
    </row>
    <row r="8" spans="1:17" ht="15.75" customHeight="1">
      <c r="A8" s="175" t="s">
        <v>356</v>
      </c>
      <c r="B8" s="173"/>
      <c r="C8" s="191"/>
      <c r="D8" s="191"/>
      <c r="E8" s="175" t="s">
        <v>90</v>
      </c>
      <c r="F8" s="174"/>
      <c r="G8" s="175" t="s">
        <v>353</v>
      </c>
      <c r="H8" s="188" t="s">
        <v>939</v>
      </c>
      <c r="I8" s="188" t="s">
        <v>940</v>
      </c>
      <c r="J8"/>
      <c r="K8"/>
      <c r="L8"/>
      <c r="M8"/>
      <c r="N8"/>
      <c r="O8"/>
      <c r="P8"/>
      <c r="Q8"/>
    </row>
    <row r="9" spans="1:17" ht="15.75" customHeight="1">
      <c r="A9" s="176"/>
      <c r="B9" s="173"/>
      <c r="C9" s="111"/>
      <c r="D9" s="111"/>
      <c r="E9" s="177" t="s">
        <v>89</v>
      </c>
      <c r="F9" s="173"/>
      <c r="G9" s="177" t="s">
        <v>354</v>
      </c>
      <c r="H9" s="353" t="s">
        <v>89</v>
      </c>
      <c r="I9" s="353" t="s">
        <v>939</v>
      </c>
      <c r="J9"/>
      <c r="K9"/>
      <c r="L9"/>
      <c r="M9"/>
      <c r="N9"/>
      <c r="O9"/>
      <c r="P9"/>
      <c r="Q9"/>
    </row>
    <row r="10" spans="1:17" ht="12.75">
      <c r="A10" s="151"/>
      <c r="B10" s="173"/>
      <c r="C10" s="352"/>
      <c r="D10" s="352"/>
      <c r="E10" s="151"/>
      <c r="F10" s="173"/>
      <c r="G10" s="322" t="s">
        <v>355</v>
      </c>
      <c r="H10" s="151"/>
      <c r="I10" s="200" t="s">
        <v>355</v>
      </c>
      <c r="J10"/>
      <c r="K10"/>
      <c r="L10"/>
      <c r="M10"/>
      <c r="N10"/>
      <c r="O10"/>
      <c r="P10"/>
      <c r="Q10"/>
    </row>
    <row r="11" spans="1:17" ht="12.75">
      <c r="A11" s="110"/>
      <c r="B11" s="110"/>
      <c r="C11" s="110"/>
      <c r="D11" s="110"/>
      <c r="E11" s="110"/>
      <c r="F11" s="110"/>
      <c r="G11" s="110"/>
      <c r="H11" s="110"/>
      <c r="I11" s="110"/>
      <c r="J11"/>
      <c r="K11"/>
      <c r="L11"/>
      <c r="M11"/>
      <c r="N11"/>
      <c r="O11"/>
      <c r="P11"/>
      <c r="Q11"/>
    </row>
    <row r="12" spans="1:17" ht="12.75">
      <c r="A12" s="171" t="s">
        <v>357</v>
      </c>
      <c r="B12" s="110"/>
      <c r="C12" s="110"/>
      <c r="D12" s="110"/>
      <c r="E12" s="170">
        <v>6930841</v>
      </c>
      <c r="F12" s="110"/>
      <c r="G12" s="110">
        <f>SUM(G14:G19)</f>
        <v>100</v>
      </c>
      <c r="H12" s="110">
        <v>7031140</v>
      </c>
      <c r="I12" s="110">
        <f>SUM(I14:I19)</f>
        <v>99.99999999999999</v>
      </c>
      <c r="J12"/>
      <c r="K12"/>
      <c r="L12"/>
      <c r="M12"/>
      <c r="N12"/>
      <c r="O12"/>
      <c r="P12"/>
      <c r="Q12"/>
    </row>
    <row r="13" spans="1:17" ht="12.75">
      <c r="A13" s="110"/>
      <c r="B13" s="110"/>
      <c r="C13" s="110"/>
      <c r="D13" s="110"/>
      <c r="E13" s="110"/>
      <c r="F13" s="110"/>
      <c r="G13" s="110"/>
      <c r="H13" s="110"/>
      <c r="I13" s="110"/>
      <c r="J13"/>
      <c r="K13"/>
      <c r="L13"/>
      <c r="M13"/>
      <c r="N13"/>
      <c r="O13"/>
      <c r="P13"/>
      <c r="Q13"/>
    </row>
    <row r="14" spans="1:17" ht="25.5">
      <c r="A14" s="172" t="s">
        <v>22</v>
      </c>
      <c r="B14" s="110"/>
      <c r="C14" s="110"/>
      <c r="D14" s="110"/>
      <c r="E14" s="110">
        <v>1110233</v>
      </c>
      <c r="F14" s="110"/>
      <c r="G14" s="170">
        <v>16.02</v>
      </c>
      <c r="H14" s="356">
        <v>1110313</v>
      </c>
      <c r="I14" s="110">
        <v>15.79</v>
      </c>
      <c r="J14" s="111"/>
      <c r="K14"/>
      <c r="L14"/>
      <c r="M14"/>
      <c r="N14"/>
      <c r="O14"/>
      <c r="P14"/>
      <c r="Q14"/>
    </row>
    <row r="15" spans="1:17" ht="12.75">
      <c r="A15" s="170" t="s">
        <v>358</v>
      </c>
      <c r="B15" s="110"/>
      <c r="C15" s="110"/>
      <c r="D15" s="110"/>
      <c r="E15" s="110">
        <v>223688</v>
      </c>
      <c r="F15" s="110"/>
      <c r="G15" s="110">
        <v>3.23</v>
      </c>
      <c r="H15" s="110">
        <v>223688</v>
      </c>
      <c r="I15" s="110">
        <v>3.19</v>
      </c>
      <c r="J15"/>
      <c r="K15"/>
      <c r="L15"/>
      <c r="M15"/>
      <c r="N15"/>
      <c r="O15"/>
      <c r="P15"/>
      <c r="Q15"/>
    </row>
    <row r="16" spans="1:17" ht="25.5">
      <c r="A16" s="172" t="s">
        <v>359</v>
      </c>
      <c r="B16" s="110"/>
      <c r="C16" s="110"/>
      <c r="D16" s="110"/>
      <c r="E16" s="110">
        <v>2374257</v>
      </c>
      <c r="F16" s="110"/>
      <c r="G16" s="170">
        <v>34.26</v>
      </c>
      <c r="H16" s="110">
        <v>2442515</v>
      </c>
      <c r="I16" s="110">
        <v>34.73</v>
      </c>
      <c r="J16"/>
      <c r="K16"/>
      <c r="L16"/>
      <c r="M16"/>
      <c r="N16"/>
      <c r="O16"/>
      <c r="P16"/>
      <c r="Q16"/>
    </row>
    <row r="17" spans="1:17" ht="12.75">
      <c r="A17" s="170" t="s">
        <v>360</v>
      </c>
      <c r="B17" s="110"/>
      <c r="C17" s="110"/>
      <c r="D17" s="110"/>
      <c r="E17" s="110">
        <v>540422</v>
      </c>
      <c r="F17" s="110"/>
      <c r="G17" s="110">
        <v>7.8</v>
      </c>
      <c r="H17" s="110">
        <v>540422</v>
      </c>
      <c r="I17" s="110">
        <v>7.69</v>
      </c>
      <c r="J17"/>
      <c r="K17"/>
      <c r="L17"/>
      <c r="M17"/>
      <c r="N17"/>
      <c r="O17"/>
      <c r="P17"/>
      <c r="Q17"/>
    </row>
    <row r="18" spans="1:17" ht="12.75">
      <c r="A18" s="170" t="s">
        <v>580</v>
      </c>
      <c r="B18" s="110"/>
      <c r="C18" s="110"/>
      <c r="D18" s="110"/>
      <c r="E18" s="110">
        <v>2166254</v>
      </c>
      <c r="F18" s="110"/>
      <c r="G18" s="110">
        <v>31.25</v>
      </c>
      <c r="H18" s="110">
        <v>2179712</v>
      </c>
      <c r="I18" s="110">
        <v>31</v>
      </c>
      <c r="J18"/>
      <c r="K18"/>
      <c r="L18"/>
      <c r="M18"/>
      <c r="N18"/>
      <c r="O18"/>
      <c r="P18"/>
      <c r="Q18"/>
    </row>
    <row r="19" spans="1:17" ht="12.75">
      <c r="A19" s="170" t="s">
        <v>361</v>
      </c>
      <c r="B19" s="110"/>
      <c r="C19" s="110"/>
      <c r="D19" s="110"/>
      <c r="E19" s="110">
        <v>515987</v>
      </c>
      <c r="F19" s="110"/>
      <c r="G19" s="110">
        <v>7.44</v>
      </c>
      <c r="H19" s="110">
        <v>534490</v>
      </c>
      <c r="I19" s="110">
        <v>7.6</v>
      </c>
      <c r="J19"/>
      <c r="K19"/>
      <c r="L19"/>
      <c r="M19"/>
      <c r="N19"/>
      <c r="O19"/>
      <c r="P19"/>
      <c r="Q19"/>
    </row>
    <row r="20" spans="1:17" ht="12.75">
      <c r="A20" s="170"/>
      <c r="B20" s="110"/>
      <c r="C20" s="110"/>
      <c r="D20" s="110"/>
      <c r="E20" s="110"/>
      <c r="F20" s="110"/>
      <c r="G20" s="110"/>
      <c r="H20" s="110"/>
      <c r="I20" s="110"/>
      <c r="J20"/>
      <c r="K20"/>
      <c r="L20"/>
      <c r="M20"/>
      <c r="N20"/>
      <c r="O20"/>
      <c r="P20"/>
      <c r="Q20"/>
    </row>
    <row r="21" spans="1:17" ht="12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.5" customHeight="1" hidden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5:17" ht="12.75"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5:17" ht="12.75"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5:17" ht="12.75"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5:17" ht="12.75"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5:17" ht="12.75"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5:17" ht="12.75"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5:17" ht="12.75"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5:17" ht="12.75"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5:17" ht="12.75"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8:17" ht="12.75">
      <c r="H32"/>
      <c r="I32"/>
      <c r="J32"/>
      <c r="K32"/>
      <c r="L32"/>
      <c r="M32"/>
      <c r="N32"/>
      <c r="O32"/>
      <c r="P32"/>
      <c r="Q32"/>
    </row>
    <row r="33" spans="8:17" ht="12.75">
      <c r="H33"/>
      <c r="I33"/>
      <c r="J33"/>
      <c r="K33"/>
      <c r="L33"/>
      <c r="M33"/>
      <c r="N33"/>
      <c r="O33"/>
      <c r="P33"/>
      <c r="Q33"/>
    </row>
    <row r="34" spans="8:17" ht="12.75">
      <c r="H34"/>
      <c r="I34"/>
      <c r="J34"/>
      <c r="K34"/>
      <c r="L34"/>
      <c r="M34"/>
      <c r="N34"/>
      <c r="O34"/>
      <c r="P34"/>
      <c r="Q34"/>
    </row>
    <row r="35" spans="8:17" ht="12.75">
      <c r="H35"/>
      <c r="I35"/>
      <c r="J35"/>
      <c r="K35"/>
      <c r="L35"/>
      <c r="M35"/>
      <c r="N35"/>
      <c r="O35"/>
      <c r="P35"/>
      <c r="Q35"/>
    </row>
    <row r="36" spans="8:17" ht="12.75">
      <c r="H36"/>
      <c r="I36"/>
      <c r="J36"/>
      <c r="K36"/>
      <c r="L36"/>
      <c r="M36"/>
      <c r="N36"/>
      <c r="O36"/>
      <c r="P36"/>
      <c r="Q36"/>
    </row>
    <row r="37" spans="8:17" ht="12.75">
      <c r="H37"/>
      <c r="I37"/>
      <c r="J37"/>
      <c r="K37"/>
      <c r="L37"/>
      <c r="M37"/>
      <c r="N37"/>
      <c r="O37"/>
      <c r="P37"/>
      <c r="Q37"/>
    </row>
    <row r="38" spans="8:17" ht="12.75">
      <c r="H38"/>
      <c r="I38"/>
      <c r="J38"/>
      <c r="K38"/>
      <c r="L38"/>
      <c r="M38"/>
      <c r="N38"/>
      <c r="O38"/>
      <c r="P38"/>
      <c r="Q38"/>
    </row>
    <row r="39" spans="8:17" ht="12.75">
      <c r="H39"/>
      <c r="I39"/>
      <c r="J39"/>
      <c r="K39"/>
      <c r="L39"/>
      <c r="M39"/>
      <c r="N39"/>
      <c r="O39"/>
      <c r="P39"/>
      <c r="Q39"/>
    </row>
    <row r="40" spans="8:17" ht="12.75">
      <c r="H40"/>
      <c r="I40"/>
      <c r="J40"/>
      <c r="K40"/>
      <c r="L40"/>
      <c r="M40"/>
      <c r="N40"/>
      <c r="O40"/>
      <c r="P40"/>
      <c r="Q40"/>
    </row>
    <row r="41" spans="8:17" ht="14.25" customHeight="1">
      <c r="H41"/>
      <c r="I41"/>
      <c r="J41"/>
      <c r="K41"/>
      <c r="L41"/>
      <c r="M41"/>
      <c r="N41"/>
      <c r="O41"/>
      <c r="P41"/>
      <c r="Q41"/>
    </row>
    <row r="42" spans="8:17" ht="12.75">
      <c r="H42"/>
      <c r="I42"/>
      <c r="J42"/>
      <c r="K42"/>
      <c r="L42"/>
      <c r="M42"/>
      <c r="N42"/>
      <c r="O42"/>
      <c r="P42"/>
      <c r="Q42"/>
    </row>
    <row r="43" spans="8:17" ht="12.75">
      <c r="H43"/>
      <c r="I43"/>
      <c r="J43"/>
      <c r="K43"/>
      <c r="L43"/>
      <c r="M43"/>
      <c r="N43"/>
      <c r="O43"/>
      <c r="P43"/>
      <c r="Q43"/>
    </row>
    <row r="44" spans="8:17" ht="12.75">
      <c r="H44"/>
      <c r="I44"/>
      <c r="J44"/>
      <c r="K44"/>
      <c r="L44"/>
      <c r="M44"/>
      <c r="N44"/>
      <c r="O44"/>
      <c r="P44"/>
      <c r="Q44"/>
    </row>
    <row r="45" spans="8:17" ht="12.75">
      <c r="H45"/>
      <c r="I45"/>
      <c r="J45"/>
      <c r="K45"/>
      <c r="L45"/>
      <c r="M45"/>
      <c r="N45"/>
      <c r="O45"/>
      <c r="P45"/>
      <c r="Q45"/>
    </row>
    <row r="46" spans="8:17" ht="15" customHeight="1">
      <c r="H46"/>
      <c r="I46"/>
      <c r="J46"/>
      <c r="K46"/>
      <c r="L46"/>
      <c r="M46"/>
      <c r="N46"/>
      <c r="O46"/>
      <c r="P46"/>
      <c r="Q46"/>
    </row>
    <row r="47" spans="8:17" ht="12.75">
      <c r="H47"/>
      <c r="I47"/>
      <c r="J47"/>
      <c r="K47"/>
      <c r="L47"/>
      <c r="M47"/>
      <c r="N47"/>
      <c r="O47"/>
      <c r="P47"/>
      <c r="Q47"/>
    </row>
    <row r="48" spans="8:17" ht="15.75" customHeight="1">
      <c r="H48"/>
      <c r="I48"/>
      <c r="J48"/>
      <c r="K48"/>
      <c r="L48"/>
      <c r="M48"/>
      <c r="N48"/>
      <c r="O48"/>
      <c r="P48"/>
      <c r="Q48"/>
    </row>
    <row r="49" spans="8:17" ht="12.75">
      <c r="H49"/>
      <c r="I49"/>
      <c r="J49"/>
      <c r="K49"/>
      <c r="L49"/>
      <c r="M49"/>
      <c r="N49"/>
      <c r="O49"/>
      <c r="P49"/>
      <c r="Q49"/>
    </row>
    <row r="50" spans="8:17" ht="12.75">
      <c r="H50"/>
      <c r="I50"/>
      <c r="J50"/>
      <c r="K50"/>
      <c r="L50"/>
      <c r="M50"/>
      <c r="N50"/>
      <c r="O50"/>
      <c r="P50"/>
      <c r="Q50"/>
    </row>
    <row r="51" spans="8:17" ht="12.75">
      <c r="H51"/>
      <c r="I51"/>
      <c r="J51"/>
      <c r="K51"/>
      <c r="L51"/>
      <c r="M51"/>
      <c r="N51"/>
      <c r="O51"/>
      <c r="P51"/>
      <c r="Q51"/>
    </row>
    <row r="52" spans="8:17" ht="12.75">
      <c r="H52"/>
      <c r="I52"/>
      <c r="J52"/>
      <c r="K52"/>
      <c r="L52"/>
      <c r="M52"/>
      <c r="N52"/>
      <c r="O52"/>
      <c r="P52"/>
      <c r="Q52"/>
    </row>
    <row r="53" spans="8:17" ht="12.75">
      <c r="H53"/>
      <c r="I53"/>
      <c r="J53"/>
      <c r="K53"/>
      <c r="L53"/>
      <c r="M53"/>
      <c r="N53"/>
      <c r="O53"/>
      <c r="P53"/>
      <c r="Q53"/>
    </row>
    <row r="54" spans="8:17" ht="12.75">
      <c r="H54"/>
      <c r="I54"/>
      <c r="J54"/>
      <c r="K54"/>
      <c r="L54"/>
      <c r="M54"/>
      <c r="N54"/>
      <c r="O54"/>
      <c r="P54"/>
      <c r="Q54"/>
    </row>
    <row r="55" spans="8:17" ht="12.75">
      <c r="H55"/>
      <c r="I55"/>
      <c r="J55"/>
      <c r="K55"/>
      <c r="L55"/>
      <c r="M55"/>
      <c r="N55"/>
      <c r="O55"/>
      <c r="P55"/>
      <c r="Q55"/>
    </row>
    <row r="56" spans="8:17" ht="12.75">
      <c r="H56"/>
      <c r="I56"/>
      <c r="J56"/>
      <c r="K56"/>
      <c r="L56"/>
      <c r="M56"/>
      <c r="N56"/>
      <c r="O56"/>
      <c r="P56"/>
      <c r="Q56"/>
    </row>
    <row r="57" spans="8:17" ht="12.75">
      <c r="H57"/>
      <c r="I57"/>
      <c r="J57"/>
      <c r="K57"/>
      <c r="L57"/>
      <c r="M57"/>
      <c r="N57"/>
      <c r="O57"/>
      <c r="P57"/>
      <c r="Q57"/>
    </row>
    <row r="58" spans="8:17" ht="12.75">
      <c r="H58"/>
      <c r="I58"/>
      <c r="J58"/>
      <c r="K58"/>
      <c r="L58"/>
      <c r="M58"/>
      <c r="N58"/>
      <c r="O58"/>
      <c r="P58"/>
      <c r="Q58"/>
    </row>
    <row r="59" spans="8:17" ht="12.75">
      <c r="H59"/>
      <c r="I59"/>
      <c r="J59"/>
      <c r="K59"/>
      <c r="L59"/>
      <c r="M59"/>
      <c r="N59"/>
      <c r="O59"/>
      <c r="P59"/>
      <c r="Q59"/>
    </row>
    <row r="60" spans="8:17" ht="12.75">
      <c r="H60"/>
      <c r="I60"/>
      <c r="J60"/>
      <c r="K60"/>
      <c r="L60"/>
      <c r="M60"/>
      <c r="N60"/>
      <c r="O60"/>
      <c r="P60"/>
      <c r="Q60"/>
    </row>
    <row r="61" spans="8:17" ht="12.75">
      <c r="H61"/>
      <c r="I61"/>
      <c r="J61"/>
      <c r="K61"/>
      <c r="L61"/>
      <c r="M61"/>
      <c r="N61"/>
      <c r="O61"/>
      <c r="P61"/>
      <c r="Q61"/>
    </row>
    <row r="62" spans="8:17" ht="12.75">
      <c r="H62"/>
      <c r="I62"/>
      <c r="J62"/>
      <c r="K62"/>
      <c r="L62"/>
      <c r="M62"/>
      <c r="N62"/>
      <c r="O62"/>
      <c r="P62"/>
      <c r="Q62"/>
    </row>
    <row r="63" spans="8:17" ht="12.75">
      <c r="H63"/>
      <c r="I63"/>
      <c r="J63"/>
      <c r="K63"/>
      <c r="L63"/>
      <c r="M63"/>
      <c r="N63"/>
      <c r="O63"/>
      <c r="P63"/>
      <c r="Q63"/>
    </row>
    <row r="64" spans="8:17" ht="12.75">
      <c r="H64"/>
      <c r="I64"/>
      <c r="J64"/>
      <c r="K64"/>
      <c r="L64"/>
      <c r="M64"/>
      <c r="N64"/>
      <c r="O64"/>
      <c r="P64"/>
      <c r="Q64"/>
    </row>
    <row r="65" spans="8:17" ht="12.75">
      <c r="H65"/>
      <c r="I65"/>
      <c r="J65"/>
      <c r="K65"/>
      <c r="L65"/>
      <c r="M65"/>
      <c r="N65"/>
      <c r="O65"/>
      <c r="P65"/>
      <c r="Q65"/>
    </row>
    <row r="66" spans="8:17" ht="12.75">
      <c r="H66"/>
      <c r="I66"/>
      <c r="J66"/>
      <c r="K66"/>
      <c r="L66"/>
      <c r="M66"/>
      <c r="N66"/>
      <c r="O66"/>
      <c r="P66"/>
      <c r="Q66"/>
    </row>
    <row r="67" spans="8:17" ht="12.75">
      <c r="H67"/>
      <c r="I67"/>
      <c r="J67"/>
      <c r="K67"/>
      <c r="L67"/>
      <c r="M67"/>
      <c r="N67"/>
      <c r="O67"/>
      <c r="P67"/>
      <c r="Q67"/>
    </row>
    <row r="68" spans="8:17" ht="12.75">
      <c r="H68"/>
      <c r="I68"/>
      <c r="J68"/>
      <c r="K68"/>
      <c r="L68"/>
      <c r="M68"/>
      <c r="N68"/>
      <c r="O68"/>
      <c r="P68"/>
      <c r="Q68"/>
    </row>
    <row r="69" spans="8:17" ht="12.75">
      <c r="H69"/>
      <c r="I69"/>
      <c r="J69"/>
      <c r="K69"/>
      <c r="L69"/>
      <c r="M69"/>
      <c r="N69"/>
      <c r="O69"/>
      <c r="P69"/>
      <c r="Q69"/>
    </row>
    <row r="70" spans="8:17" ht="27" customHeight="1">
      <c r="H70"/>
      <c r="I70"/>
      <c r="J70"/>
      <c r="K70"/>
      <c r="L70"/>
      <c r="M70"/>
      <c r="N70"/>
      <c r="O70"/>
      <c r="P70"/>
      <c r="Q70"/>
    </row>
    <row r="71" spans="8:17" ht="14.25" customHeight="1">
      <c r="H71"/>
      <c r="I71"/>
      <c r="J71"/>
      <c r="K71"/>
      <c r="L71"/>
      <c r="M71"/>
      <c r="N71"/>
      <c r="O71"/>
      <c r="P71"/>
      <c r="Q71"/>
    </row>
    <row r="72" spans="8:17" ht="14.25" customHeight="1">
      <c r="H72"/>
      <c r="I72"/>
      <c r="J72"/>
      <c r="K72"/>
      <c r="L72"/>
      <c r="M72"/>
      <c r="N72"/>
      <c r="O72"/>
      <c r="P72"/>
      <c r="Q72"/>
    </row>
    <row r="73" spans="8:17" ht="12.75" customHeight="1">
      <c r="H73"/>
      <c r="I73"/>
      <c r="J73"/>
      <c r="K73"/>
      <c r="L73"/>
      <c r="M73"/>
      <c r="N73"/>
      <c r="O73"/>
      <c r="P73"/>
      <c r="Q73"/>
    </row>
    <row r="74" spans="8:17" ht="13.5" customHeight="1">
      <c r="H74"/>
      <c r="I74"/>
      <c r="J74"/>
      <c r="K74"/>
      <c r="L74"/>
      <c r="M74"/>
      <c r="N74"/>
      <c r="O74"/>
      <c r="P74"/>
      <c r="Q74"/>
    </row>
    <row r="75" spans="8:17" ht="13.5" customHeight="1">
      <c r="H75"/>
      <c r="I75"/>
      <c r="J75"/>
      <c r="K75"/>
      <c r="L75"/>
      <c r="M75"/>
      <c r="N75"/>
      <c r="O75"/>
      <c r="P75"/>
      <c r="Q75"/>
    </row>
    <row r="76" spans="8:17" ht="13.5" customHeight="1">
      <c r="H76"/>
      <c r="I76"/>
      <c r="J76"/>
      <c r="K76"/>
      <c r="L76"/>
      <c r="M76"/>
      <c r="N76"/>
      <c r="O76"/>
      <c r="P76"/>
      <c r="Q76"/>
    </row>
    <row r="77" spans="8:17" ht="13.5" customHeight="1">
      <c r="H77"/>
      <c r="I77"/>
      <c r="J77"/>
      <c r="K77"/>
      <c r="L77"/>
      <c r="M77"/>
      <c r="N77"/>
      <c r="O77"/>
      <c r="P77"/>
      <c r="Q77"/>
    </row>
    <row r="78" spans="8:17" ht="13.5" customHeight="1">
      <c r="H78"/>
      <c r="I78"/>
      <c r="J78"/>
      <c r="K78"/>
      <c r="L78"/>
      <c r="M78"/>
      <c r="N78"/>
      <c r="O78"/>
      <c r="P78"/>
      <c r="Q78"/>
    </row>
    <row r="79" spans="8:17" ht="12.75">
      <c r="H79"/>
      <c r="I79"/>
      <c r="J79"/>
      <c r="K79"/>
      <c r="L79"/>
      <c r="M79"/>
      <c r="N79"/>
      <c r="O79"/>
      <c r="P79"/>
      <c r="Q79"/>
    </row>
    <row r="80" spans="8:17" ht="12.75">
      <c r="H80"/>
      <c r="I80"/>
      <c r="J80"/>
      <c r="K80"/>
      <c r="L80"/>
      <c r="M80"/>
      <c r="N80"/>
      <c r="O80"/>
      <c r="P80"/>
      <c r="Q80"/>
    </row>
    <row r="81" spans="8:17" ht="12.75">
      <c r="H81"/>
      <c r="I81"/>
      <c r="J81"/>
      <c r="K81"/>
      <c r="L81"/>
      <c r="M81"/>
      <c r="N81"/>
      <c r="O81"/>
      <c r="P81"/>
      <c r="Q81"/>
    </row>
    <row r="82" spans="8:17" ht="12.75">
      <c r="H82"/>
      <c r="I82"/>
      <c r="J82"/>
      <c r="K82"/>
      <c r="L82"/>
      <c r="M82"/>
      <c r="N82"/>
      <c r="O82"/>
      <c r="P82"/>
      <c r="Q82"/>
    </row>
    <row r="83" spans="8:17" ht="12.75">
      <c r="H83"/>
      <c r="I83"/>
      <c r="J83"/>
      <c r="K83"/>
      <c r="L83"/>
      <c r="M83"/>
      <c r="N83"/>
      <c r="O83"/>
      <c r="P83"/>
      <c r="Q83"/>
    </row>
    <row r="84" spans="8:17" ht="12.75">
      <c r="H84"/>
      <c r="I84"/>
      <c r="J84"/>
      <c r="K84"/>
      <c r="L84"/>
      <c r="M84"/>
      <c r="N84"/>
      <c r="O84"/>
      <c r="P84"/>
      <c r="Q84"/>
    </row>
    <row r="85" spans="8:17" ht="13.5" customHeight="1">
      <c r="H85"/>
      <c r="I85"/>
      <c r="J85"/>
      <c r="K85"/>
      <c r="L85"/>
      <c r="M85"/>
      <c r="N85"/>
      <c r="O85"/>
      <c r="P85"/>
      <c r="Q85"/>
    </row>
    <row r="86" spans="8:17" ht="18.75" customHeight="1">
      <c r="H86"/>
      <c r="I86"/>
      <c r="J86"/>
      <c r="K86"/>
      <c r="L86"/>
      <c r="M86"/>
      <c r="N86"/>
      <c r="O86"/>
      <c r="P86"/>
      <c r="Q86"/>
    </row>
    <row r="87" spans="8:17" ht="7.5" customHeight="1" hidden="1">
      <c r="H87"/>
      <c r="I87"/>
      <c r="J87"/>
      <c r="K87"/>
      <c r="L87"/>
      <c r="M87"/>
      <c r="N87"/>
      <c r="O87"/>
      <c r="P87"/>
      <c r="Q87"/>
    </row>
    <row r="88" spans="8:17" ht="21.75" customHeight="1">
      <c r="H88"/>
      <c r="I88"/>
      <c r="J88"/>
      <c r="K88"/>
      <c r="L88"/>
      <c r="M88"/>
      <c r="N88"/>
      <c r="O88"/>
      <c r="P88"/>
      <c r="Q88"/>
    </row>
    <row r="89" spans="8:17" ht="12.75">
      <c r="H89"/>
      <c r="I89"/>
      <c r="J89"/>
      <c r="K89"/>
      <c r="L89"/>
      <c r="M89"/>
      <c r="N89"/>
      <c r="O89"/>
      <c r="P89"/>
      <c r="Q89"/>
    </row>
    <row r="90" spans="8:17" ht="15.75" customHeight="1">
      <c r="H90"/>
      <c r="I90"/>
      <c r="J90"/>
      <c r="K90"/>
      <c r="L90"/>
      <c r="M90"/>
      <c r="N90"/>
      <c r="O90"/>
      <c r="P90"/>
      <c r="Q90"/>
    </row>
    <row r="91" spans="8:17" ht="12.75">
      <c r="H91"/>
      <c r="I91"/>
      <c r="J91"/>
      <c r="K91"/>
      <c r="L91"/>
      <c r="M91"/>
      <c r="N91"/>
      <c r="O91"/>
      <c r="P91"/>
      <c r="Q91"/>
    </row>
    <row r="92" spans="8:17" ht="12.75">
      <c r="H92"/>
      <c r="I92"/>
      <c r="J92"/>
      <c r="K92"/>
      <c r="L92"/>
      <c r="M92"/>
      <c r="N92"/>
      <c r="O92"/>
      <c r="P92"/>
      <c r="Q92"/>
    </row>
    <row r="93" spans="8:17" ht="12.75">
      <c r="H93"/>
      <c r="I93"/>
      <c r="J93"/>
      <c r="K93"/>
      <c r="L93"/>
      <c r="M93"/>
      <c r="N93"/>
      <c r="O93"/>
      <c r="P93"/>
      <c r="Q93"/>
    </row>
    <row r="94" spans="8:17" ht="16.5" customHeight="1">
      <c r="H94"/>
      <c r="I94"/>
      <c r="J94"/>
      <c r="K94"/>
      <c r="L94"/>
      <c r="M94"/>
      <c r="N94"/>
      <c r="O94"/>
      <c r="P94"/>
      <c r="Q94"/>
    </row>
    <row r="95" spans="8:17" ht="12.75">
      <c r="H95"/>
      <c r="I95"/>
      <c r="J95"/>
      <c r="K95"/>
      <c r="L95"/>
      <c r="M95"/>
      <c r="N95"/>
      <c r="O95"/>
      <c r="P95"/>
      <c r="Q95"/>
    </row>
    <row r="96" spans="8:17" ht="13.5" customHeight="1">
      <c r="H96"/>
      <c r="I96"/>
      <c r="J96"/>
      <c r="K96"/>
      <c r="L96"/>
      <c r="M96"/>
      <c r="N96"/>
      <c r="O96"/>
      <c r="P96"/>
      <c r="Q96"/>
    </row>
    <row r="97" spans="8:17" ht="14.25" customHeight="1">
      <c r="H97"/>
      <c r="I97"/>
      <c r="J97"/>
      <c r="K97"/>
      <c r="L97"/>
      <c r="M97"/>
      <c r="N97"/>
      <c r="O97"/>
      <c r="P97"/>
      <c r="Q97"/>
    </row>
    <row r="99" spans="1:17" s="55" customFormat="1" ht="30" customHeight="1">
      <c r="A99" s="2"/>
      <c r="B99" s="2"/>
      <c r="C99" s="2"/>
      <c r="D99" s="2"/>
      <c r="E99" s="2"/>
      <c r="F99" s="2"/>
      <c r="G99" s="2"/>
      <c r="H99" s="126"/>
      <c r="I99" s="54"/>
      <c r="J99" s="54"/>
      <c r="K99" s="54"/>
      <c r="L99" s="54"/>
      <c r="M99" s="54"/>
      <c r="N99" s="54"/>
      <c r="O99" s="54"/>
      <c r="P99" s="54"/>
      <c r="Q99" s="54"/>
    </row>
    <row r="110" spans="8:19" s="2" customFormat="1" ht="45.75" customHeight="1"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/>
      <c r="S110"/>
    </row>
    <row r="113" spans="8:19" s="2" customFormat="1" ht="15.75" customHeight="1"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/>
      <c r="S113"/>
    </row>
  </sheetData>
  <sheetProtection/>
  <mergeCells count="2">
    <mergeCell ref="F2:K2"/>
    <mergeCell ref="A4:G4"/>
  </mergeCells>
  <printOptions/>
  <pageMargins left="0.85" right="1.05" top="1" bottom="0.86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1"/>
  <sheetViews>
    <sheetView zoomScale="110" zoomScaleNormal="110" zoomScalePageLayoutView="0" workbookViewId="0" topLeftCell="A4">
      <selection activeCell="I12" sqref="I12"/>
    </sheetView>
  </sheetViews>
  <sheetFormatPr defaultColWidth="9.140625" defaultRowHeight="12.75"/>
  <cols>
    <col min="1" max="1" width="3.57421875" style="2" customWidth="1"/>
    <col min="2" max="2" width="4.28125" style="2" customWidth="1"/>
    <col min="3" max="3" width="31.57421875" style="2" customWidth="1"/>
    <col min="4" max="4" width="11.7109375" style="2" customWidth="1"/>
    <col min="5" max="6" width="9.00390625" style="60" customWidth="1"/>
    <col min="7" max="7" width="8.421875" style="60" customWidth="1"/>
    <col min="8" max="8" width="7.8515625" style="60" customWidth="1"/>
    <col min="9" max="9" width="9.28125" style="60" customWidth="1"/>
    <col min="10" max="10" width="7.7109375" style="60" customWidth="1"/>
    <col min="11" max="11" width="8.8515625" style="60" customWidth="1"/>
    <col min="12" max="12" width="9.421875" style="60" customWidth="1"/>
    <col min="13" max="13" width="9.140625" style="60" customWidth="1"/>
  </cols>
  <sheetData>
    <row r="1" ht="12.75">
      <c r="D1" s="71" t="s">
        <v>377</v>
      </c>
    </row>
    <row r="2" spans="1:7" ht="12.75">
      <c r="A2" s="1"/>
      <c r="C2" s="71"/>
      <c r="D2" s="58"/>
      <c r="E2" s="58"/>
      <c r="F2" s="58"/>
      <c r="G2" s="59"/>
    </row>
    <row r="3" spans="1:7" ht="15.75">
      <c r="A3" s="163" t="s">
        <v>188</v>
      </c>
      <c r="B3" s="1"/>
      <c r="C3" s="54"/>
      <c r="D3" s="367"/>
      <c r="E3" s="367"/>
      <c r="F3" s="367"/>
      <c r="G3" s="367"/>
    </row>
    <row r="4" spans="1:7" ht="18.75">
      <c r="A4" s="5"/>
      <c r="B4" s="164" t="s">
        <v>114</v>
      </c>
      <c r="C4" s="70"/>
      <c r="D4" s="58"/>
      <c r="E4" s="58"/>
      <c r="F4" s="58"/>
      <c r="G4" s="4"/>
    </row>
    <row r="5" spans="1:15" ht="15" customHeight="1">
      <c r="A5" s="368"/>
      <c r="B5" s="368"/>
      <c r="C5" s="368"/>
      <c r="D5" s="79"/>
      <c r="E5" s="369"/>
      <c r="F5" s="369"/>
      <c r="G5" s="369"/>
      <c r="H5" s="54"/>
      <c r="I5" s="54"/>
      <c r="J5" s="54"/>
      <c r="O5" s="55"/>
    </row>
    <row r="6" spans="1:6" ht="16.5" customHeight="1" thickBot="1">
      <c r="A6" s="7"/>
      <c r="B6" s="7"/>
      <c r="C6" s="7"/>
      <c r="D6" s="58"/>
      <c r="E6" s="319"/>
      <c r="F6" s="319"/>
    </row>
    <row r="7" spans="1:13" ht="76.5" customHeight="1" thickBot="1">
      <c r="A7" s="384" t="s">
        <v>451</v>
      </c>
      <c r="B7" s="385"/>
      <c r="C7" s="386"/>
      <c r="D7" s="235" t="s">
        <v>640</v>
      </c>
      <c r="E7" s="235" t="s">
        <v>915</v>
      </c>
      <c r="F7" s="235" t="s">
        <v>923</v>
      </c>
      <c r="G7" s="235" t="s">
        <v>924</v>
      </c>
      <c r="H7"/>
      <c r="I7"/>
      <c r="J7"/>
      <c r="K7"/>
      <c r="L7"/>
      <c r="M7"/>
    </row>
    <row r="8" spans="1:13" ht="20.25" thickBot="1">
      <c r="A8" s="391"/>
      <c r="B8" s="388"/>
      <c r="C8" s="389"/>
      <c r="D8" s="306" t="s">
        <v>404</v>
      </c>
      <c r="E8" s="306" t="s">
        <v>404</v>
      </c>
      <c r="F8" s="306"/>
      <c r="G8" s="306" t="s">
        <v>404</v>
      </c>
      <c r="H8"/>
      <c r="I8"/>
      <c r="J8"/>
      <c r="K8"/>
      <c r="L8"/>
      <c r="M8"/>
    </row>
    <row r="9" spans="1:13" ht="14.25">
      <c r="A9" s="136"/>
      <c r="B9" s="137"/>
      <c r="C9" s="138"/>
      <c r="D9" s="307"/>
      <c r="E9" s="307"/>
      <c r="F9" s="307"/>
      <c r="G9" s="307"/>
      <c r="H9"/>
      <c r="I9"/>
      <c r="J9"/>
      <c r="K9"/>
      <c r="L9"/>
      <c r="M9"/>
    </row>
    <row r="10" spans="1:13" ht="14.25">
      <c r="A10" s="136"/>
      <c r="B10" s="137"/>
      <c r="C10" s="138" t="s">
        <v>288</v>
      </c>
      <c r="D10" s="325">
        <v>5137420</v>
      </c>
      <c r="E10" s="325">
        <v>5286883</v>
      </c>
      <c r="F10" s="325">
        <v>17209</v>
      </c>
      <c r="G10" s="325">
        <v>5304092</v>
      </c>
      <c r="H10" s="295"/>
      <c r="I10"/>
      <c r="J10"/>
      <c r="K10"/>
      <c r="L10"/>
      <c r="M10"/>
    </row>
    <row r="11" spans="1:13" ht="14.25">
      <c r="A11" s="136"/>
      <c r="B11" s="137"/>
      <c r="C11" s="138" t="s">
        <v>290</v>
      </c>
      <c r="D11" s="325">
        <f>SUM(D12:D17)</f>
        <v>6769059</v>
      </c>
      <c r="E11" s="325">
        <f>SUM(E12:E17)</f>
        <v>6930841</v>
      </c>
      <c r="F11" s="325">
        <v>100299</v>
      </c>
      <c r="G11" s="325">
        <f>SUM(G12:G17)</f>
        <v>7031140</v>
      </c>
      <c r="H11" s="295"/>
      <c r="I11" s="295"/>
      <c r="J11" s="295"/>
      <c r="K11" s="295"/>
      <c r="L11"/>
      <c r="M11"/>
    </row>
    <row r="12" spans="1:13" ht="15">
      <c r="A12" s="136"/>
      <c r="B12" s="137"/>
      <c r="C12" s="143" t="s">
        <v>291</v>
      </c>
      <c r="D12" s="238">
        <v>1083898</v>
      </c>
      <c r="E12" s="238">
        <v>1110233</v>
      </c>
      <c r="F12" s="238">
        <v>80</v>
      </c>
      <c r="G12" s="238">
        <v>1110313</v>
      </c>
      <c r="H12" s="295"/>
      <c r="I12"/>
      <c r="J12"/>
      <c r="K12"/>
      <c r="L12"/>
      <c r="M12"/>
    </row>
    <row r="13" spans="1:13" ht="15">
      <c r="A13" s="136"/>
      <c r="B13" s="137"/>
      <c r="C13" s="143" t="s">
        <v>362</v>
      </c>
      <c r="D13" s="238">
        <v>222164</v>
      </c>
      <c r="E13" s="238">
        <v>223688</v>
      </c>
      <c r="F13" s="238">
        <v>0</v>
      </c>
      <c r="G13" s="238">
        <v>223688</v>
      </c>
      <c r="H13" s="295"/>
      <c r="I13"/>
      <c r="J13"/>
      <c r="K13"/>
      <c r="L13"/>
      <c r="M13"/>
    </row>
    <row r="14" spans="1:13" ht="15">
      <c r="A14" s="136"/>
      <c r="B14" s="137"/>
      <c r="C14" s="143" t="s">
        <v>289</v>
      </c>
      <c r="D14" s="238">
        <v>2240502</v>
      </c>
      <c r="E14" s="238">
        <v>2166254</v>
      </c>
      <c r="F14" s="238">
        <v>13458</v>
      </c>
      <c r="G14" s="238">
        <v>2179712</v>
      </c>
      <c r="H14" s="295"/>
      <c r="I14"/>
      <c r="J14"/>
      <c r="K14"/>
      <c r="L14"/>
      <c r="M14"/>
    </row>
    <row r="15" spans="1:13" ht="15">
      <c r="A15" s="136"/>
      <c r="B15" s="137"/>
      <c r="C15" s="143" t="s">
        <v>363</v>
      </c>
      <c r="D15" s="238">
        <v>470085</v>
      </c>
      <c r="E15" s="238">
        <v>515987</v>
      </c>
      <c r="F15" s="238">
        <v>18503</v>
      </c>
      <c r="G15" s="238">
        <v>534490</v>
      </c>
      <c r="H15" s="295"/>
      <c r="I15"/>
      <c r="J15"/>
      <c r="K15"/>
      <c r="L15"/>
      <c r="M15"/>
    </row>
    <row r="16" spans="1:13" ht="30">
      <c r="A16" s="136"/>
      <c r="B16" s="137"/>
      <c r="C16" s="143" t="s">
        <v>337</v>
      </c>
      <c r="D16" s="238">
        <v>2229836</v>
      </c>
      <c r="E16" s="238">
        <v>2374257</v>
      </c>
      <c r="F16" s="238">
        <v>68258</v>
      </c>
      <c r="G16" s="238">
        <v>2442515</v>
      </c>
      <c r="H16" s="295"/>
      <c r="I16"/>
      <c r="J16"/>
      <c r="K16"/>
      <c r="L16"/>
      <c r="M16"/>
    </row>
    <row r="17" spans="1:13" ht="15">
      <c r="A17" s="136"/>
      <c r="B17" s="137"/>
      <c r="C17" s="143" t="s">
        <v>364</v>
      </c>
      <c r="D17" s="238">
        <v>522574</v>
      </c>
      <c r="E17" s="238">
        <v>540422</v>
      </c>
      <c r="F17" s="238">
        <v>0</v>
      </c>
      <c r="G17" s="238">
        <v>540422</v>
      </c>
      <c r="H17" s="295"/>
      <c r="I17"/>
      <c r="J17"/>
      <c r="K17"/>
      <c r="L17"/>
      <c r="M17"/>
    </row>
    <row r="18" spans="1:14" ht="42.75">
      <c r="A18" s="136"/>
      <c r="B18" s="137"/>
      <c r="C18" s="138" t="s">
        <v>78</v>
      </c>
      <c r="D18" s="238">
        <v>639</v>
      </c>
      <c r="E18" s="325">
        <v>18006</v>
      </c>
      <c r="F18" s="325">
        <v>-15847</v>
      </c>
      <c r="G18" s="325">
        <v>2159</v>
      </c>
      <c r="H18" s="350"/>
      <c r="I18" s="350"/>
      <c r="J18" s="350"/>
      <c r="K18" s="350"/>
      <c r="L18" s="351"/>
      <c r="M18" s="351"/>
      <c r="N18" s="351"/>
    </row>
    <row r="19" spans="1:14" ht="15">
      <c r="A19" s="136"/>
      <c r="B19" s="137"/>
      <c r="C19" s="143"/>
      <c r="D19" s="308"/>
      <c r="E19" s="308"/>
      <c r="F19" s="308"/>
      <c r="G19" s="308"/>
      <c r="H19" s="350"/>
      <c r="I19" s="351"/>
      <c r="J19" s="351"/>
      <c r="K19" s="351"/>
      <c r="L19" s="351"/>
      <c r="M19" s="351"/>
      <c r="N19" s="351"/>
    </row>
    <row r="20" spans="1:14" ht="14.25">
      <c r="A20" s="136"/>
      <c r="B20" s="137"/>
      <c r="C20" s="152" t="s">
        <v>296</v>
      </c>
      <c r="D20" s="308"/>
      <c r="E20" s="308"/>
      <c r="F20" s="308"/>
      <c r="G20" s="308"/>
      <c r="H20" s="350"/>
      <c r="I20" s="351"/>
      <c r="J20" s="351"/>
      <c r="K20" s="351"/>
      <c r="L20" s="351"/>
      <c r="M20" s="351"/>
      <c r="N20" s="351"/>
    </row>
    <row r="21" spans="1:14" ht="13.5">
      <c r="A21" s="136"/>
      <c r="B21" s="137"/>
      <c r="C21" s="153" t="s">
        <v>272</v>
      </c>
      <c r="D21" s="308"/>
      <c r="E21" s="308"/>
      <c r="F21" s="308"/>
      <c r="G21" s="308"/>
      <c r="H21" s="350"/>
      <c r="I21" s="351"/>
      <c r="J21" s="351"/>
      <c r="K21" s="351"/>
      <c r="L21" s="351"/>
      <c r="M21" s="351"/>
      <c r="N21" s="351"/>
    </row>
    <row r="22" spans="1:14" ht="15">
      <c r="A22" s="136"/>
      <c r="B22" s="137"/>
      <c r="C22" s="143" t="s">
        <v>297</v>
      </c>
      <c r="D22" s="238">
        <v>525405</v>
      </c>
      <c r="E22" s="238">
        <v>745101</v>
      </c>
      <c r="F22" s="238"/>
      <c r="G22" s="238">
        <v>745101</v>
      </c>
      <c r="H22" s="350"/>
      <c r="I22" s="351"/>
      <c r="J22" s="351"/>
      <c r="K22" s="351"/>
      <c r="L22" s="351"/>
      <c r="M22" s="351"/>
      <c r="N22" s="351"/>
    </row>
    <row r="23" spans="1:14" ht="15">
      <c r="A23" s="136"/>
      <c r="B23" s="137"/>
      <c r="C23" s="143"/>
      <c r="D23" s="238"/>
      <c r="E23" s="238"/>
      <c r="F23" s="238"/>
      <c r="G23" s="238"/>
      <c r="H23" s="350"/>
      <c r="I23" s="351"/>
      <c r="J23" s="351"/>
      <c r="K23" s="351"/>
      <c r="L23" s="351"/>
      <c r="M23" s="351"/>
      <c r="N23" s="351"/>
    </row>
    <row r="24" spans="1:14" ht="15">
      <c r="A24" s="136"/>
      <c r="B24" s="137"/>
      <c r="C24" s="143" t="s">
        <v>298</v>
      </c>
      <c r="D24" s="238">
        <v>0</v>
      </c>
      <c r="E24" s="325">
        <v>100000</v>
      </c>
      <c r="F24" s="325">
        <v>-14143</v>
      </c>
      <c r="G24" s="325">
        <v>85857</v>
      </c>
      <c r="H24" s="350"/>
      <c r="I24" s="351"/>
      <c r="J24" s="351"/>
      <c r="K24" s="351"/>
      <c r="L24" s="351"/>
      <c r="M24" s="351"/>
      <c r="N24" s="351"/>
    </row>
    <row r="25" spans="1:14" ht="15">
      <c r="A25" s="136"/>
      <c r="B25" s="137"/>
      <c r="C25" s="143"/>
      <c r="D25" s="308"/>
      <c r="E25" s="308"/>
      <c r="F25" s="308"/>
      <c r="G25" s="308"/>
      <c r="H25" s="350"/>
      <c r="I25" s="351"/>
      <c r="J25" s="351"/>
      <c r="K25" s="351"/>
      <c r="L25" s="351"/>
      <c r="M25" s="351"/>
      <c r="N25" s="351"/>
    </row>
    <row r="26" spans="1:14" ht="14.25">
      <c r="A26" s="136"/>
      <c r="B26" s="137"/>
      <c r="C26" s="138" t="s">
        <v>299</v>
      </c>
      <c r="D26" s="325">
        <v>1269518</v>
      </c>
      <c r="E26" s="325">
        <v>1179508</v>
      </c>
      <c r="F26" s="325">
        <v>53100</v>
      </c>
      <c r="G26" s="325">
        <v>1232608</v>
      </c>
      <c r="H26" s="350"/>
      <c r="I26" s="351"/>
      <c r="J26" s="351"/>
      <c r="K26" s="351"/>
      <c r="L26" s="351"/>
      <c r="M26" s="351"/>
      <c r="N26" s="351"/>
    </row>
    <row r="27" spans="1:14" ht="27">
      <c r="A27" s="136"/>
      <c r="B27" s="137"/>
      <c r="C27" s="153" t="s">
        <v>418</v>
      </c>
      <c r="D27" s="238">
        <f>SUM(D28:D34)</f>
        <v>1520777</v>
      </c>
      <c r="E27" s="238">
        <f>SUM(E28:E34)</f>
        <v>1689313</v>
      </c>
      <c r="F27" s="238">
        <v>53100</v>
      </c>
      <c r="G27" s="238">
        <f>SUM(G28:G34)</f>
        <v>1742413</v>
      </c>
      <c r="H27" s="350"/>
      <c r="I27" s="351"/>
      <c r="J27" s="351"/>
      <c r="K27" s="351"/>
      <c r="L27" s="351"/>
      <c r="M27" s="351"/>
      <c r="N27" s="351"/>
    </row>
    <row r="28" spans="1:14" ht="25.5">
      <c r="A28" s="136"/>
      <c r="B28" s="137"/>
      <c r="C28" s="340" t="s">
        <v>282</v>
      </c>
      <c r="D28" s="238">
        <v>34150</v>
      </c>
      <c r="E28" s="238">
        <v>0</v>
      </c>
      <c r="F28" s="238"/>
      <c r="G28" s="238">
        <v>0</v>
      </c>
      <c r="H28" s="350"/>
      <c r="I28" s="351"/>
      <c r="J28" s="351"/>
      <c r="K28" s="351"/>
      <c r="L28" s="351"/>
      <c r="M28" s="351"/>
      <c r="N28" s="351"/>
    </row>
    <row r="29" spans="1:16" ht="12.75">
      <c r="A29" s="136"/>
      <c r="B29" s="137"/>
      <c r="C29" s="340" t="s">
        <v>113</v>
      </c>
      <c r="D29" s="238">
        <v>600000</v>
      </c>
      <c r="E29" s="238">
        <v>1138259</v>
      </c>
      <c r="F29" s="238"/>
      <c r="G29" s="238">
        <v>1138259</v>
      </c>
      <c r="H29" s="350"/>
      <c r="I29" s="350"/>
      <c r="J29" s="350"/>
      <c r="K29" s="350"/>
      <c r="L29" s="350"/>
      <c r="M29" s="350"/>
      <c r="N29" s="350"/>
      <c r="O29" s="295"/>
      <c r="P29" s="295"/>
    </row>
    <row r="30" spans="1:14" ht="25.5">
      <c r="A30" s="136"/>
      <c r="B30" s="137"/>
      <c r="C30" s="298" t="s">
        <v>755</v>
      </c>
      <c r="D30" s="238">
        <v>750000</v>
      </c>
      <c r="E30" s="238">
        <v>346516</v>
      </c>
      <c r="F30" s="238"/>
      <c r="G30" s="238">
        <v>346516</v>
      </c>
      <c r="H30" s="350"/>
      <c r="I30" s="351"/>
      <c r="J30" s="351"/>
      <c r="K30" s="351"/>
      <c r="L30" s="351"/>
      <c r="M30" s="351"/>
      <c r="N30" s="351"/>
    </row>
    <row r="31" spans="1:14" ht="25.5">
      <c r="A31" s="136"/>
      <c r="B31" s="137"/>
      <c r="C31" s="298" t="s">
        <v>86</v>
      </c>
      <c r="D31" s="238">
        <v>90000</v>
      </c>
      <c r="E31" s="238">
        <v>0</v>
      </c>
      <c r="F31" s="238"/>
      <c r="G31" s="238">
        <v>0</v>
      </c>
      <c r="H31" s="350"/>
      <c r="I31" s="351"/>
      <c r="J31" s="351"/>
      <c r="K31" s="351"/>
      <c r="L31" s="351"/>
      <c r="M31" s="351"/>
      <c r="N31" s="351"/>
    </row>
    <row r="32" spans="1:14" ht="38.25">
      <c r="A32" s="136"/>
      <c r="B32" s="137"/>
      <c r="C32" s="298" t="s">
        <v>675</v>
      </c>
      <c r="D32" s="238">
        <v>0</v>
      </c>
      <c r="E32" s="238">
        <v>91165</v>
      </c>
      <c r="F32" s="238"/>
      <c r="G32" s="238">
        <v>91165</v>
      </c>
      <c r="H32" s="350"/>
      <c r="I32" s="351"/>
      <c r="J32" s="351"/>
      <c r="K32" s="351"/>
      <c r="L32" s="351"/>
      <c r="M32" s="351"/>
      <c r="N32" s="351"/>
    </row>
    <row r="33" spans="1:14" ht="38.25">
      <c r="A33" s="136"/>
      <c r="B33" s="137"/>
      <c r="C33" s="357" t="s">
        <v>925</v>
      </c>
      <c r="D33" s="349">
        <v>0</v>
      </c>
      <c r="E33" s="358">
        <v>0</v>
      </c>
      <c r="F33" s="358">
        <v>53100</v>
      </c>
      <c r="G33" s="358">
        <v>53100</v>
      </c>
      <c r="H33" s="350"/>
      <c r="I33" s="350"/>
      <c r="J33" s="351"/>
      <c r="K33" s="351"/>
      <c r="L33" s="351"/>
      <c r="M33" s="351"/>
      <c r="N33" s="351"/>
    </row>
    <row r="34" spans="1:13" ht="44.25" customHeight="1">
      <c r="A34" s="136"/>
      <c r="B34" s="137"/>
      <c r="C34" s="326" t="s">
        <v>910</v>
      </c>
      <c r="D34" s="349">
        <v>46627</v>
      </c>
      <c r="E34" s="238">
        <v>113373</v>
      </c>
      <c r="F34" s="238"/>
      <c r="G34" s="238">
        <v>113373</v>
      </c>
      <c r="H34" s="295"/>
      <c r="I34"/>
      <c r="J34"/>
      <c r="K34"/>
      <c r="L34"/>
      <c r="M34"/>
    </row>
    <row r="35" spans="1:13" ht="13.5">
      <c r="A35" s="14"/>
      <c r="B35" s="66"/>
      <c r="C35" s="135"/>
      <c r="D35" s="308"/>
      <c r="E35" s="308"/>
      <c r="F35" s="308"/>
      <c r="G35" s="308"/>
      <c r="H35"/>
      <c r="I35"/>
      <c r="J35"/>
      <c r="K35"/>
      <c r="L35"/>
      <c r="M35"/>
    </row>
    <row r="36" spans="1:13" ht="27">
      <c r="A36" s="14"/>
      <c r="B36" s="15">
        <v>9999</v>
      </c>
      <c r="C36" s="135" t="s">
        <v>419</v>
      </c>
      <c r="D36" s="238">
        <f>SUM(D37:D47)</f>
        <v>-251259</v>
      </c>
      <c r="E36" s="238">
        <f>SUM(E37:E47)</f>
        <v>-509805</v>
      </c>
      <c r="F36" s="238"/>
      <c r="G36" s="238">
        <f>SUM(G37:G47)</f>
        <v>-509805</v>
      </c>
      <c r="H36"/>
      <c r="I36"/>
      <c r="J36"/>
      <c r="K36"/>
      <c r="L36"/>
      <c r="M36"/>
    </row>
    <row r="37" spans="1:13" ht="25.5">
      <c r="A37" s="14"/>
      <c r="B37" s="15"/>
      <c r="C37" s="24" t="s">
        <v>128</v>
      </c>
      <c r="D37" s="238">
        <v>-6886</v>
      </c>
      <c r="E37" s="238">
        <v>-6900</v>
      </c>
      <c r="F37" s="238"/>
      <c r="G37" s="238">
        <v>-6900</v>
      </c>
      <c r="H37"/>
      <c r="I37"/>
      <c r="J37"/>
      <c r="K37"/>
      <c r="L37"/>
      <c r="M37"/>
    </row>
    <row r="38" spans="1:13" ht="25.5">
      <c r="A38" s="14"/>
      <c r="B38" s="15"/>
      <c r="C38" s="24" t="s">
        <v>127</v>
      </c>
      <c r="D38" s="238">
        <v>-5386</v>
      </c>
      <c r="E38" s="238">
        <v>-5400</v>
      </c>
      <c r="F38" s="238"/>
      <c r="G38" s="238">
        <v>-5400</v>
      </c>
      <c r="H38"/>
      <c r="I38"/>
      <c r="J38"/>
      <c r="K38"/>
      <c r="L38"/>
      <c r="M38"/>
    </row>
    <row r="39" spans="1:13" ht="12.75">
      <c r="A39" s="14"/>
      <c r="B39" s="15"/>
      <c r="C39" s="24" t="s">
        <v>129</v>
      </c>
      <c r="D39" s="238">
        <v>-41548</v>
      </c>
      <c r="E39" s="238">
        <v>-41548</v>
      </c>
      <c r="F39" s="238"/>
      <c r="G39" s="238">
        <v>-41548</v>
      </c>
      <c r="H39"/>
      <c r="I39"/>
      <c r="J39"/>
      <c r="K39"/>
      <c r="L39"/>
      <c r="M39"/>
    </row>
    <row r="40" spans="1:13" ht="25.5">
      <c r="A40" s="14"/>
      <c r="B40" s="15"/>
      <c r="C40" s="24" t="s">
        <v>130</v>
      </c>
      <c r="D40" s="238">
        <v>-71144</v>
      </c>
      <c r="E40" s="238">
        <v>-71144</v>
      </c>
      <c r="F40" s="238"/>
      <c r="G40" s="238">
        <v>-71144</v>
      </c>
      <c r="H40"/>
      <c r="I40"/>
      <c r="J40"/>
      <c r="K40"/>
      <c r="L40"/>
      <c r="M40"/>
    </row>
    <row r="41" spans="1:13" ht="38.25">
      <c r="A41" s="14"/>
      <c r="B41" s="15"/>
      <c r="C41" s="24" t="s">
        <v>131</v>
      </c>
      <c r="D41" s="238">
        <v>-91804</v>
      </c>
      <c r="E41" s="238">
        <v>-91804</v>
      </c>
      <c r="F41" s="238"/>
      <c r="G41" s="238">
        <v>-91804</v>
      </c>
      <c r="H41"/>
      <c r="I41"/>
      <c r="J41"/>
      <c r="K41"/>
      <c r="L41"/>
      <c r="M41"/>
    </row>
    <row r="42" spans="1:13" ht="25.5">
      <c r="A42" s="14"/>
      <c r="B42" s="15"/>
      <c r="C42" s="24" t="s">
        <v>132</v>
      </c>
      <c r="D42" s="238">
        <v>-15811</v>
      </c>
      <c r="E42" s="238">
        <v>-15811</v>
      </c>
      <c r="F42" s="238"/>
      <c r="G42" s="238">
        <v>-15811</v>
      </c>
      <c r="H42"/>
      <c r="I42"/>
      <c r="J42"/>
      <c r="K42"/>
      <c r="L42"/>
      <c r="M42"/>
    </row>
    <row r="43" spans="1:13" ht="25.5">
      <c r="A43" s="14"/>
      <c r="B43" s="15"/>
      <c r="C43" s="24" t="s">
        <v>86</v>
      </c>
      <c r="D43" s="238">
        <v>0</v>
      </c>
      <c r="E43" s="238">
        <v>-51426</v>
      </c>
      <c r="F43" s="238"/>
      <c r="G43" s="238">
        <v>-51426</v>
      </c>
      <c r="H43"/>
      <c r="I43"/>
      <c r="J43"/>
      <c r="K43"/>
      <c r="L43"/>
      <c r="M43"/>
    </row>
    <row r="44" spans="1:13" ht="42" customHeight="1">
      <c r="A44" s="122"/>
      <c r="B44" s="15"/>
      <c r="C44" s="24" t="s">
        <v>632</v>
      </c>
      <c r="D44" s="238">
        <v>0</v>
      </c>
      <c r="E44" s="238">
        <v>-141475</v>
      </c>
      <c r="F44" s="238"/>
      <c r="G44" s="238">
        <v>-141475</v>
      </c>
      <c r="H44"/>
      <c r="I44"/>
      <c r="J44"/>
      <c r="K44"/>
      <c r="L44"/>
      <c r="M44"/>
    </row>
    <row r="45" spans="1:13" ht="42" customHeight="1">
      <c r="A45" s="122"/>
      <c r="B45" s="15"/>
      <c r="C45" s="230" t="s">
        <v>675</v>
      </c>
      <c r="D45" s="238">
        <v>0</v>
      </c>
      <c r="E45" s="238">
        <v>-50000</v>
      </c>
      <c r="F45" s="238"/>
      <c r="G45" s="238">
        <v>-50000</v>
      </c>
      <c r="H45"/>
      <c r="I45"/>
      <c r="J45"/>
      <c r="K45"/>
      <c r="L45"/>
      <c r="M45"/>
    </row>
    <row r="46" spans="1:13" ht="12.75">
      <c r="A46" s="122"/>
      <c r="B46" s="15"/>
      <c r="C46" s="24" t="s">
        <v>113</v>
      </c>
      <c r="D46" s="238">
        <v>0</v>
      </c>
      <c r="E46" s="238">
        <v>-29630</v>
      </c>
      <c r="F46" s="238"/>
      <c r="G46" s="238">
        <v>-29630</v>
      </c>
      <c r="H46"/>
      <c r="I46"/>
      <c r="J46"/>
      <c r="K46"/>
      <c r="L46"/>
      <c r="M46"/>
    </row>
    <row r="47" spans="1:13" ht="25.5">
      <c r="A47" s="9"/>
      <c r="B47" s="9"/>
      <c r="C47" s="13" t="s">
        <v>133</v>
      </c>
      <c r="D47" s="238">
        <v>-18680</v>
      </c>
      <c r="E47" s="238">
        <v>-4667</v>
      </c>
      <c r="F47" s="238"/>
      <c r="G47" s="238">
        <v>-4667</v>
      </c>
      <c r="H47"/>
      <c r="I47"/>
      <c r="J47"/>
      <c r="K47"/>
      <c r="L47"/>
      <c r="M47"/>
    </row>
    <row r="48" spans="1:13" ht="67.5">
      <c r="A48" s="320"/>
      <c r="B48" s="9">
        <v>9813</v>
      </c>
      <c r="C48" s="16" t="s">
        <v>420</v>
      </c>
      <c r="D48" s="329">
        <v>-162645</v>
      </c>
      <c r="E48" s="329">
        <v>-162645</v>
      </c>
      <c r="F48" s="329"/>
      <c r="G48" s="329">
        <v>-162645</v>
      </c>
      <c r="I48"/>
      <c r="J48"/>
      <c r="K48"/>
      <c r="L48"/>
      <c r="M48"/>
    </row>
    <row r="50" ht="15.75">
      <c r="C50" s="26"/>
    </row>
    <row r="58" ht="45.75" customHeight="1"/>
    <row r="61" spans="5:15" s="2" customFormat="1" ht="15.75" customHeight="1">
      <c r="E61" s="60"/>
      <c r="F61" s="60"/>
      <c r="G61" s="60"/>
      <c r="H61" s="60"/>
      <c r="I61" s="60"/>
      <c r="J61" s="60"/>
      <c r="K61" s="60"/>
      <c r="L61" s="60"/>
      <c r="M61" s="60"/>
      <c r="N61"/>
      <c r="O61"/>
    </row>
  </sheetData>
  <sheetProtection/>
  <mergeCells count="5">
    <mergeCell ref="A8:C8"/>
    <mergeCell ref="D3:G3"/>
    <mergeCell ref="A5:C5"/>
    <mergeCell ref="E5:G5"/>
    <mergeCell ref="A7:C7"/>
  </mergeCells>
  <printOptions/>
  <pageMargins left="0.85" right="1.05" top="1" bottom="0.86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9">
      <selection activeCell="I33" sqref="I33"/>
    </sheetView>
  </sheetViews>
  <sheetFormatPr defaultColWidth="9.140625" defaultRowHeight="12.75"/>
  <cols>
    <col min="1" max="2" width="8.7109375" style="2" customWidth="1"/>
    <col min="3" max="3" width="32.57421875" style="2" customWidth="1"/>
    <col min="4" max="5" width="8.28125" style="2" customWidth="1"/>
    <col min="6" max="6" width="9.140625" style="60" customWidth="1"/>
    <col min="7" max="7" width="8.00390625" style="60" customWidth="1"/>
    <col min="8" max="8" width="6.8515625" style="60" customWidth="1"/>
    <col min="9" max="9" width="7.8515625" style="60" customWidth="1"/>
    <col min="10" max="10" width="6.8515625" style="60" customWidth="1"/>
    <col min="11" max="11" width="7.8515625" style="60" customWidth="1"/>
    <col min="12" max="12" width="9.00390625" style="60" hidden="1" customWidth="1"/>
    <col min="13" max="13" width="7.7109375" style="60" customWidth="1"/>
    <col min="14" max="14" width="8.8515625" style="60" customWidth="1"/>
    <col min="15" max="15" width="9.421875" style="60" customWidth="1"/>
    <col min="16" max="16" width="9.140625" style="60" customWidth="1"/>
  </cols>
  <sheetData>
    <row r="1" spans="4:5" ht="12.75">
      <c r="D1" s="128" t="s">
        <v>318</v>
      </c>
      <c r="E1" s="75"/>
    </row>
    <row r="2" ht="8.25" customHeight="1"/>
    <row r="3" spans="1:10" ht="12.75">
      <c r="A3" s="202" t="s">
        <v>188</v>
      </c>
      <c r="C3" s="71"/>
      <c r="D3" s="58"/>
      <c r="E3" s="58"/>
      <c r="F3" s="57"/>
      <c r="G3" s="58"/>
      <c r="H3" s="58"/>
      <c r="I3" s="57"/>
      <c r="J3" s="59"/>
    </row>
    <row r="4" spans="2:10" ht="7.5" customHeight="1">
      <c r="B4" s="1"/>
      <c r="C4" s="54"/>
      <c r="D4" s="367"/>
      <c r="E4" s="367"/>
      <c r="F4" s="367"/>
      <c r="G4" s="367"/>
      <c r="H4" s="367"/>
      <c r="I4" s="367"/>
      <c r="J4" s="367"/>
    </row>
    <row r="5" spans="1:10" ht="18.75" hidden="1">
      <c r="A5" s="5"/>
      <c r="B5" s="5"/>
      <c r="C5" s="70"/>
      <c r="D5" s="58"/>
      <c r="E5" s="58"/>
      <c r="F5" s="57"/>
      <c r="G5" s="58"/>
      <c r="H5" s="58"/>
      <c r="I5" s="57"/>
      <c r="J5" s="4"/>
    </row>
    <row r="6" spans="1:18" ht="37.5" customHeight="1">
      <c r="A6" s="412" t="s">
        <v>450</v>
      </c>
      <c r="B6" s="412"/>
      <c r="C6" s="412"/>
      <c r="D6" s="412"/>
      <c r="E6" s="79"/>
      <c r="F6" s="369"/>
      <c r="G6" s="369"/>
      <c r="H6" s="369"/>
      <c r="I6" s="369"/>
      <c r="J6" s="369"/>
      <c r="K6" s="54"/>
      <c r="L6" s="54"/>
      <c r="M6" s="54"/>
      <c r="R6" s="55"/>
    </row>
    <row r="7" spans="1:9" ht="1.5" customHeight="1" thickBot="1">
      <c r="A7" s="7"/>
      <c r="B7" s="7"/>
      <c r="C7" s="7"/>
      <c r="D7" s="58"/>
      <c r="E7" s="58"/>
      <c r="F7" s="57"/>
      <c r="G7" s="58"/>
      <c r="I7" s="4"/>
    </row>
    <row r="8" spans="1:16" ht="71.25" customHeight="1" thickBot="1">
      <c r="A8" s="413"/>
      <c r="B8" s="414"/>
      <c r="C8" s="415"/>
      <c r="D8" s="235" t="s">
        <v>69</v>
      </c>
      <c r="E8" s="235" t="s">
        <v>93</v>
      </c>
      <c r="F8" s="235" t="s">
        <v>935</v>
      </c>
      <c r="G8"/>
      <c r="H8"/>
      <c r="I8"/>
      <c r="J8"/>
      <c r="K8"/>
      <c r="L8"/>
      <c r="M8"/>
      <c r="N8"/>
      <c r="O8"/>
      <c r="P8"/>
    </row>
    <row r="9" spans="1:16" ht="27.75" customHeight="1">
      <c r="A9" s="409" t="s">
        <v>892</v>
      </c>
      <c r="B9" s="410"/>
      <c r="C9" s="411"/>
      <c r="D9" s="305">
        <f>SUM(D10:D33)</f>
        <v>700672</v>
      </c>
      <c r="E9" s="305">
        <f>SUM(E10:E33)</f>
        <v>745101</v>
      </c>
      <c r="F9" s="305">
        <f>SUM(F10:F33)</f>
        <v>857145</v>
      </c>
      <c r="G9" s="295"/>
      <c r="H9" s="295"/>
      <c r="I9" s="295"/>
      <c r="J9" s="295"/>
      <c r="K9" s="295"/>
      <c r="L9" s="295"/>
      <c r="M9" s="295"/>
      <c r="N9"/>
      <c r="O9"/>
      <c r="P9"/>
    </row>
    <row r="10" spans="1:16" ht="17.25" customHeight="1">
      <c r="A10" s="403" t="s">
        <v>889</v>
      </c>
      <c r="B10" s="403"/>
      <c r="C10" s="404"/>
      <c r="D10" s="293">
        <v>2826</v>
      </c>
      <c r="E10" s="293">
        <v>3971</v>
      </c>
      <c r="F10" s="293">
        <v>3537</v>
      </c>
      <c r="G10"/>
      <c r="H10"/>
      <c r="I10"/>
      <c r="J10"/>
      <c r="K10"/>
      <c r="L10"/>
      <c r="M10"/>
      <c r="N10"/>
      <c r="O10"/>
      <c r="P10"/>
    </row>
    <row r="11" spans="1:16" ht="17.25" customHeight="1">
      <c r="A11" s="155" t="s">
        <v>47</v>
      </c>
      <c r="B11" s="155"/>
      <c r="C11" s="115"/>
      <c r="D11" s="293">
        <v>317</v>
      </c>
      <c r="E11" s="293">
        <v>0</v>
      </c>
      <c r="F11" s="293">
        <v>452</v>
      </c>
      <c r="G11"/>
      <c r="H11"/>
      <c r="I11"/>
      <c r="J11"/>
      <c r="K11"/>
      <c r="L11"/>
      <c r="M11"/>
      <c r="N11"/>
      <c r="O11"/>
      <c r="P11"/>
    </row>
    <row r="12" spans="1:16" ht="17.25" customHeight="1">
      <c r="A12" s="402" t="s">
        <v>890</v>
      </c>
      <c r="B12" s="403"/>
      <c r="C12" s="404"/>
      <c r="D12" s="294">
        <v>458349</v>
      </c>
      <c r="E12" s="294">
        <v>392513</v>
      </c>
      <c r="F12" s="294">
        <v>518798</v>
      </c>
      <c r="G12"/>
      <c r="H12"/>
      <c r="I12"/>
      <c r="J12"/>
      <c r="K12"/>
      <c r="L12"/>
      <c r="M12"/>
      <c r="N12"/>
      <c r="O12"/>
      <c r="P12"/>
    </row>
    <row r="13" spans="1:16" ht="17.25" customHeight="1">
      <c r="A13" s="154" t="s">
        <v>459</v>
      </c>
      <c r="B13" s="155"/>
      <c r="C13" s="156"/>
      <c r="D13" s="294">
        <v>118618</v>
      </c>
      <c r="E13" s="294">
        <v>61819</v>
      </c>
      <c r="F13" s="294">
        <v>75314</v>
      </c>
      <c r="G13"/>
      <c r="H13"/>
      <c r="I13"/>
      <c r="J13"/>
      <c r="K13"/>
      <c r="L13"/>
      <c r="M13"/>
      <c r="N13"/>
      <c r="O13"/>
      <c r="P13"/>
    </row>
    <row r="14" spans="1:16" ht="17.25" customHeight="1">
      <c r="A14" s="154" t="s">
        <v>479</v>
      </c>
      <c r="B14" s="155"/>
      <c r="C14" s="156"/>
      <c r="D14" s="294">
        <v>190</v>
      </c>
      <c r="E14" s="294">
        <v>50</v>
      </c>
      <c r="F14" s="294">
        <v>152</v>
      </c>
      <c r="G14"/>
      <c r="H14"/>
      <c r="I14"/>
      <c r="J14"/>
      <c r="K14"/>
      <c r="L14"/>
      <c r="M14"/>
      <c r="N14"/>
      <c r="O14"/>
      <c r="P14"/>
    </row>
    <row r="15" spans="1:16" ht="17.25" customHeight="1">
      <c r="A15" s="154" t="s">
        <v>459</v>
      </c>
      <c r="B15" s="144"/>
      <c r="C15" s="115"/>
      <c r="D15" s="294">
        <v>294</v>
      </c>
      <c r="E15" s="294">
        <v>41</v>
      </c>
      <c r="F15" s="294">
        <v>207</v>
      </c>
      <c r="G15"/>
      <c r="H15"/>
      <c r="I15"/>
      <c r="J15"/>
      <c r="K15"/>
      <c r="L15"/>
      <c r="M15"/>
      <c r="N15"/>
      <c r="O15"/>
      <c r="P15"/>
    </row>
    <row r="16" spans="1:16" ht="17.25" customHeight="1">
      <c r="A16" s="402" t="s">
        <v>891</v>
      </c>
      <c r="B16" s="403"/>
      <c r="C16" s="404"/>
      <c r="D16" s="293">
        <v>296</v>
      </c>
      <c r="E16" s="293">
        <v>107</v>
      </c>
      <c r="F16" s="293">
        <v>185</v>
      </c>
      <c r="G16"/>
      <c r="H16"/>
      <c r="I16"/>
      <c r="J16"/>
      <c r="K16"/>
      <c r="L16"/>
      <c r="M16"/>
      <c r="N16"/>
      <c r="O16"/>
      <c r="P16"/>
    </row>
    <row r="17" spans="1:16" ht="27" customHeight="1">
      <c r="A17" s="402" t="s">
        <v>568</v>
      </c>
      <c r="B17" s="403"/>
      <c r="C17" s="404"/>
      <c r="D17" s="293">
        <v>1162</v>
      </c>
      <c r="E17" s="293">
        <v>0</v>
      </c>
      <c r="F17" s="293">
        <v>0</v>
      </c>
      <c r="G17"/>
      <c r="H17"/>
      <c r="I17"/>
      <c r="J17"/>
      <c r="K17"/>
      <c r="L17"/>
      <c r="M17"/>
      <c r="N17"/>
      <c r="O17"/>
      <c r="P17"/>
    </row>
    <row r="18" spans="1:16" ht="27" customHeight="1">
      <c r="A18" s="154" t="s">
        <v>765</v>
      </c>
      <c r="B18" s="155"/>
      <c r="C18" s="156"/>
      <c r="D18" s="293">
        <v>0</v>
      </c>
      <c r="E18" s="293">
        <v>6321</v>
      </c>
      <c r="F18" s="293">
        <v>6321</v>
      </c>
      <c r="G18"/>
      <c r="H18"/>
      <c r="I18"/>
      <c r="J18"/>
      <c r="K18"/>
      <c r="L18"/>
      <c r="M18"/>
      <c r="N18"/>
      <c r="O18"/>
      <c r="P18"/>
    </row>
    <row r="19" spans="1:16" ht="27" customHeight="1">
      <c r="A19" s="154" t="s">
        <v>764</v>
      </c>
      <c r="B19" s="155"/>
      <c r="C19" s="156"/>
      <c r="D19" s="293">
        <v>0</v>
      </c>
      <c r="E19" s="293">
        <v>5246</v>
      </c>
      <c r="F19" s="293">
        <v>81</v>
      </c>
      <c r="G19"/>
      <c r="H19"/>
      <c r="I19"/>
      <c r="J19"/>
      <c r="K19"/>
      <c r="L19"/>
      <c r="M19"/>
      <c r="N19"/>
      <c r="O19"/>
      <c r="P19"/>
    </row>
    <row r="20" spans="1:16" ht="19.5" customHeight="1">
      <c r="A20" s="154" t="s">
        <v>763</v>
      </c>
      <c r="B20" s="155"/>
      <c r="C20" s="156"/>
      <c r="D20" s="293">
        <v>0</v>
      </c>
      <c r="E20" s="293">
        <v>14581</v>
      </c>
      <c r="F20" s="293">
        <v>10797</v>
      </c>
      <c r="G20"/>
      <c r="H20"/>
      <c r="I20"/>
      <c r="J20"/>
      <c r="K20"/>
      <c r="L20"/>
      <c r="M20"/>
      <c r="N20"/>
      <c r="O20"/>
      <c r="P20"/>
    </row>
    <row r="21" spans="1:16" ht="15.75" customHeight="1">
      <c r="A21" s="154" t="s">
        <v>497</v>
      </c>
      <c r="B21" s="155"/>
      <c r="C21" s="156"/>
      <c r="D21" s="293">
        <v>47499</v>
      </c>
      <c r="E21" s="293">
        <v>134</v>
      </c>
      <c r="F21" s="293">
        <v>68638</v>
      </c>
      <c r="G21"/>
      <c r="H21"/>
      <c r="I21"/>
      <c r="J21"/>
      <c r="K21"/>
      <c r="L21"/>
      <c r="M21"/>
      <c r="N21"/>
      <c r="O21"/>
      <c r="P21"/>
    </row>
    <row r="22" spans="1:16" ht="15.75" customHeight="1">
      <c r="A22" s="154" t="s">
        <v>480</v>
      </c>
      <c r="B22" s="155"/>
      <c r="C22" s="156"/>
      <c r="D22" s="293">
        <v>504</v>
      </c>
      <c r="E22" s="293">
        <v>0</v>
      </c>
      <c r="F22" s="293">
        <v>485</v>
      </c>
      <c r="G22"/>
      <c r="H22"/>
      <c r="I22"/>
      <c r="J22"/>
      <c r="K22"/>
      <c r="L22"/>
      <c r="M22"/>
      <c r="N22"/>
      <c r="O22"/>
      <c r="P22"/>
    </row>
    <row r="23" spans="1:16" ht="17.25" customHeight="1">
      <c r="A23" s="224" t="s">
        <v>569</v>
      </c>
      <c r="B23" s="225"/>
      <c r="C23" s="226"/>
      <c r="D23" s="293">
        <v>3983</v>
      </c>
      <c r="E23" s="293">
        <v>0</v>
      </c>
      <c r="F23" s="293">
        <v>6893</v>
      </c>
      <c r="G23"/>
      <c r="H23"/>
      <c r="I23"/>
      <c r="J23"/>
      <c r="K23"/>
      <c r="L23"/>
      <c r="M23"/>
      <c r="N23"/>
      <c r="O23"/>
      <c r="P23"/>
    </row>
    <row r="24" spans="1:16" ht="15.75" customHeight="1">
      <c r="A24" s="154" t="s">
        <v>72</v>
      </c>
      <c r="B24" s="144"/>
      <c r="C24" s="115"/>
      <c r="D24" s="293">
        <v>1991</v>
      </c>
      <c r="E24" s="293">
        <v>0</v>
      </c>
      <c r="F24" s="293">
        <v>0</v>
      </c>
      <c r="G24"/>
      <c r="H24"/>
      <c r="I24"/>
      <c r="J24"/>
      <c r="K24"/>
      <c r="L24"/>
      <c r="M24"/>
      <c r="N24"/>
      <c r="O24"/>
      <c r="P24"/>
    </row>
    <row r="25" spans="1:16" ht="15.75" customHeight="1">
      <c r="A25" s="154" t="s">
        <v>74</v>
      </c>
      <c r="B25" s="144"/>
      <c r="C25" s="115"/>
      <c r="D25" s="293">
        <v>5500</v>
      </c>
      <c r="E25" s="293">
        <v>0</v>
      </c>
      <c r="F25" s="293">
        <v>0</v>
      </c>
      <c r="G25"/>
      <c r="H25"/>
      <c r="I25"/>
      <c r="J25"/>
      <c r="K25"/>
      <c r="L25"/>
      <c r="M25"/>
      <c r="N25"/>
      <c r="O25"/>
      <c r="P25"/>
    </row>
    <row r="26" spans="1:16" ht="15.75" customHeight="1">
      <c r="A26" s="154" t="s">
        <v>768</v>
      </c>
      <c r="B26" s="144"/>
      <c r="C26" s="115"/>
      <c r="D26" s="293">
        <v>21523</v>
      </c>
      <c r="E26" s="293">
        <v>153402</v>
      </c>
      <c r="F26" s="293">
        <v>0</v>
      </c>
      <c r="G26"/>
      <c r="H26"/>
      <c r="I26"/>
      <c r="J26"/>
      <c r="K26"/>
      <c r="L26"/>
      <c r="M26"/>
      <c r="N26"/>
      <c r="O26"/>
      <c r="P26"/>
    </row>
    <row r="27" spans="1:16" ht="15.75" customHeight="1">
      <c r="A27" s="154" t="s">
        <v>767</v>
      </c>
      <c r="B27" s="144"/>
      <c r="C27" s="115"/>
      <c r="D27" s="293">
        <v>0</v>
      </c>
      <c r="E27" s="293">
        <v>8092</v>
      </c>
      <c r="F27" s="293">
        <v>0</v>
      </c>
      <c r="G27"/>
      <c r="H27"/>
      <c r="I27"/>
      <c r="J27"/>
      <c r="K27"/>
      <c r="L27"/>
      <c r="M27"/>
      <c r="N27"/>
      <c r="O27"/>
      <c r="P27"/>
    </row>
    <row r="28" spans="1:16" ht="15.75" customHeight="1">
      <c r="A28" s="154" t="s">
        <v>936</v>
      </c>
      <c r="B28" s="144"/>
      <c r="C28" s="115"/>
      <c r="D28" s="293">
        <v>0</v>
      </c>
      <c r="E28" s="293">
        <v>0</v>
      </c>
      <c r="F28" s="293">
        <v>19947</v>
      </c>
      <c r="G28"/>
      <c r="H28"/>
      <c r="I28"/>
      <c r="J28"/>
      <c r="K28"/>
      <c r="L28"/>
      <c r="M28"/>
      <c r="N28"/>
      <c r="O28"/>
      <c r="P28"/>
    </row>
    <row r="29" spans="1:16" ht="15.75" customHeight="1">
      <c r="A29" s="154" t="s">
        <v>937</v>
      </c>
      <c r="B29" s="144"/>
      <c r="C29" s="115"/>
      <c r="D29" s="293">
        <v>0</v>
      </c>
      <c r="E29" s="293">
        <v>0</v>
      </c>
      <c r="F29" s="293">
        <v>3000</v>
      </c>
      <c r="G29"/>
      <c r="H29"/>
      <c r="I29"/>
      <c r="J29"/>
      <c r="K29"/>
      <c r="L29"/>
      <c r="M29"/>
      <c r="N29"/>
      <c r="O29"/>
      <c r="P29"/>
    </row>
    <row r="30" spans="1:16" ht="15.75" customHeight="1">
      <c r="A30" s="154" t="s">
        <v>766</v>
      </c>
      <c r="B30" s="144"/>
      <c r="C30" s="115"/>
      <c r="D30" s="293">
        <v>0</v>
      </c>
      <c r="E30" s="293">
        <v>74355</v>
      </c>
      <c r="F30" s="293">
        <v>99697</v>
      </c>
      <c r="G30"/>
      <c r="H30"/>
      <c r="I30"/>
      <c r="J30"/>
      <c r="K30"/>
      <c r="L30"/>
      <c r="M30"/>
      <c r="N30"/>
      <c r="O30"/>
      <c r="P30"/>
    </row>
    <row r="31" spans="1:16" ht="15.75" customHeight="1">
      <c r="A31" s="154" t="s">
        <v>85</v>
      </c>
      <c r="B31" s="144"/>
      <c r="C31" s="115"/>
      <c r="D31" s="293">
        <v>9087</v>
      </c>
      <c r="E31" s="293">
        <v>0</v>
      </c>
      <c r="F31" s="293">
        <v>0</v>
      </c>
      <c r="G31"/>
      <c r="H31"/>
      <c r="I31"/>
      <c r="J31"/>
      <c r="K31"/>
      <c r="L31"/>
      <c r="M31"/>
      <c r="N31"/>
      <c r="O31"/>
      <c r="P31"/>
    </row>
    <row r="32" spans="1:16" ht="17.25" customHeight="1">
      <c r="A32" s="402" t="s">
        <v>476</v>
      </c>
      <c r="B32" s="403"/>
      <c r="C32" s="404"/>
      <c r="D32" s="293">
        <v>19686</v>
      </c>
      <c r="E32" s="293">
        <v>19686</v>
      </c>
      <c r="F32" s="293">
        <v>23379</v>
      </c>
      <c r="G32"/>
      <c r="H32"/>
      <c r="I32"/>
      <c r="J32"/>
      <c r="K32"/>
      <c r="L32"/>
      <c r="M32"/>
      <c r="N32"/>
      <c r="O32"/>
      <c r="P32"/>
    </row>
    <row r="33" spans="1:16" ht="39.75" customHeight="1">
      <c r="A33" s="402" t="s">
        <v>73</v>
      </c>
      <c r="B33" s="403"/>
      <c r="C33" s="404"/>
      <c r="D33" s="293">
        <v>8847</v>
      </c>
      <c r="E33" s="293">
        <v>4783</v>
      </c>
      <c r="F33" s="293">
        <v>19262</v>
      </c>
      <c r="G33"/>
      <c r="H33"/>
      <c r="I33"/>
      <c r="J33"/>
      <c r="K33"/>
      <c r="L33"/>
      <c r="M33"/>
      <c r="N33"/>
      <c r="O33"/>
      <c r="P33"/>
    </row>
    <row r="34" spans="1:16" ht="12" customHeight="1">
      <c r="A34" s="76"/>
      <c r="B34" s="76"/>
      <c r="C34" s="76"/>
      <c r="D34" s="295"/>
      <c r="E34" s="295"/>
      <c r="F34" s="295"/>
      <c r="G34"/>
      <c r="H34"/>
      <c r="I34"/>
      <c r="J34"/>
      <c r="K34"/>
      <c r="L34"/>
      <c r="M34"/>
      <c r="N34"/>
      <c r="O34"/>
      <c r="P34"/>
    </row>
    <row r="35" spans="1:16" ht="25.5" customHeight="1">
      <c r="A35" s="399" t="s">
        <v>893</v>
      </c>
      <c r="B35" s="400"/>
      <c r="C35" s="401"/>
      <c r="D35" s="329">
        <f>SUM(D36:D39)</f>
        <v>129163</v>
      </c>
      <c r="E35" s="329">
        <f>SUM(E36:E39)</f>
        <v>92365</v>
      </c>
      <c r="F35" s="329">
        <f>SUM(F36:F39)</f>
        <v>130924</v>
      </c>
      <c r="G35"/>
      <c r="H35"/>
      <c r="I35"/>
      <c r="J35"/>
      <c r="K35"/>
      <c r="L35"/>
      <c r="M35"/>
      <c r="N35"/>
      <c r="O35"/>
      <c r="P35"/>
    </row>
    <row r="36" spans="1:16" ht="25.5" customHeight="1">
      <c r="A36" s="154" t="s">
        <v>477</v>
      </c>
      <c r="B36" s="155"/>
      <c r="C36" s="156"/>
      <c r="D36" s="293">
        <v>888</v>
      </c>
      <c r="E36" s="293">
        <v>0</v>
      </c>
      <c r="F36" s="293">
        <v>8185</v>
      </c>
      <c r="G36"/>
      <c r="H36"/>
      <c r="I36"/>
      <c r="J36"/>
      <c r="K36"/>
      <c r="L36"/>
      <c r="M36"/>
      <c r="N36"/>
      <c r="O36"/>
      <c r="P36"/>
    </row>
    <row r="37" spans="1:16" ht="16.5" customHeight="1">
      <c r="A37" s="154" t="s">
        <v>71</v>
      </c>
      <c r="B37" s="155"/>
      <c r="C37" s="156"/>
      <c r="D37" s="293">
        <v>9250</v>
      </c>
      <c r="E37" s="293">
        <v>0</v>
      </c>
      <c r="F37" s="293">
        <v>9250</v>
      </c>
      <c r="G37"/>
      <c r="H37"/>
      <c r="I37"/>
      <c r="J37"/>
      <c r="K37"/>
      <c r="L37"/>
      <c r="M37"/>
      <c r="N37"/>
      <c r="O37"/>
      <c r="P37"/>
    </row>
    <row r="38" spans="1:16" ht="16.5" customHeight="1">
      <c r="A38" s="402" t="s">
        <v>895</v>
      </c>
      <c r="B38" s="403"/>
      <c r="C38" s="404"/>
      <c r="D38" s="293">
        <v>35171</v>
      </c>
      <c r="E38" s="293">
        <v>33543</v>
      </c>
      <c r="F38" s="293">
        <v>52585</v>
      </c>
      <c r="G38"/>
      <c r="H38"/>
      <c r="I38"/>
      <c r="J38"/>
      <c r="K38"/>
      <c r="L38"/>
      <c r="M38"/>
      <c r="N38"/>
      <c r="O38"/>
      <c r="P38"/>
    </row>
    <row r="39" spans="1:16" ht="16.5" customHeight="1">
      <c r="A39" s="402" t="s">
        <v>896</v>
      </c>
      <c r="B39" s="407"/>
      <c r="C39" s="408"/>
      <c r="D39" s="293">
        <v>83854</v>
      </c>
      <c r="E39" s="293">
        <v>58822</v>
      </c>
      <c r="F39" s="293">
        <v>60904</v>
      </c>
      <c r="G39"/>
      <c r="H39"/>
      <c r="I39"/>
      <c r="J39"/>
      <c r="K39"/>
      <c r="L39"/>
      <c r="M39"/>
      <c r="N39"/>
      <c r="O39"/>
      <c r="P39"/>
    </row>
    <row r="40" spans="1:16" ht="10.5" customHeight="1">
      <c r="A40" s="76"/>
      <c r="B40" s="76"/>
      <c r="C40" s="76"/>
      <c r="D40" s="295"/>
      <c r="E40" s="295"/>
      <c r="F40" s="295"/>
      <c r="G40"/>
      <c r="H40"/>
      <c r="I40"/>
      <c r="J40"/>
      <c r="K40"/>
      <c r="L40"/>
      <c r="M40"/>
      <c r="N40"/>
      <c r="O40"/>
      <c r="P40"/>
    </row>
    <row r="41" spans="1:16" ht="21" customHeight="1">
      <c r="A41" s="406" t="s">
        <v>894</v>
      </c>
      <c r="B41" s="406"/>
      <c r="C41" s="406"/>
      <c r="D41" s="329">
        <v>400</v>
      </c>
      <c r="E41" s="329">
        <v>10</v>
      </c>
      <c r="F41" s="329">
        <v>12</v>
      </c>
      <c r="H41"/>
      <c r="I41"/>
      <c r="J41"/>
      <c r="K41"/>
      <c r="L41"/>
      <c r="M41"/>
      <c r="N41"/>
      <c r="O41"/>
      <c r="P41"/>
    </row>
    <row r="42" spans="1:16" ht="21" customHeight="1">
      <c r="A42" s="290" t="s">
        <v>70</v>
      </c>
      <c r="B42" s="289"/>
      <c r="C42" s="289"/>
      <c r="D42" s="293">
        <v>400</v>
      </c>
      <c r="E42" s="293">
        <v>0</v>
      </c>
      <c r="F42" s="293">
        <v>0</v>
      </c>
      <c r="H42"/>
      <c r="I42"/>
      <c r="J42"/>
      <c r="K42"/>
      <c r="L42"/>
      <c r="M42"/>
      <c r="N42"/>
      <c r="O42"/>
      <c r="P42"/>
    </row>
    <row r="43" spans="1:16" ht="21" customHeight="1">
      <c r="A43" s="290" t="s">
        <v>938</v>
      </c>
      <c r="B43" s="289"/>
      <c r="C43" s="289"/>
      <c r="D43" s="293">
        <v>0</v>
      </c>
      <c r="E43" s="293">
        <v>0</v>
      </c>
      <c r="F43" s="293">
        <v>2</v>
      </c>
      <c r="H43"/>
      <c r="I43"/>
      <c r="J43"/>
      <c r="K43"/>
      <c r="L43"/>
      <c r="M43"/>
      <c r="N43"/>
      <c r="O43"/>
      <c r="P43"/>
    </row>
    <row r="44" spans="1:6" s="55" customFormat="1" ht="15.75" customHeight="1">
      <c r="A44" s="405" t="s">
        <v>769</v>
      </c>
      <c r="B44" s="405"/>
      <c r="C44" s="405"/>
      <c r="D44" s="293">
        <v>0</v>
      </c>
      <c r="E44" s="293">
        <v>10</v>
      </c>
      <c r="F44" s="293">
        <v>10</v>
      </c>
    </row>
    <row r="45" spans="1:5" ht="15.75">
      <c r="A45" s="26"/>
      <c r="B45" s="26"/>
      <c r="E45" s="26"/>
    </row>
    <row r="47" ht="15.75">
      <c r="C47" s="69"/>
    </row>
    <row r="55" ht="45.75" customHeight="1"/>
    <row r="58" spans="6:18" s="2" customFormat="1" ht="15.75" customHeight="1"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/>
      <c r="R58"/>
    </row>
  </sheetData>
  <sheetProtection/>
  <mergeCells count="16">
    <mergeCell ref="A32:C32"/>
    <mergeCell ref="A9:C9"/>
    <mergeCell ref="A17:C17"/>
    <mergeCell ref="D4:J4"/>
    <mergeCell ref="A6:D6"/>
    <mergeCell ref="F6:J6"/>
    <mergeCell ref="A8:C8"/>
    <mergeCell ref="A16:C16"/>
    <mergeCell ref="A10:C10"/>
    <mergeCell ref="A12:C12"/>
    <mergeCell ref="A35:C35"/>
    <mergeCell ref="A33:C33"/>
    <mergeCell ref="A44:C44"/>
    <mergeCell ref="A38:C38"/>
    <mergeCell ref="A41:C41"/>
    <mergeCell ref="A39:C39"/>
  </mergeCells>
  <printOptions/>
  <pageMargins left="0.85" right="1.05" top="1" bottom="0.86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15"/>
  <sheetViews>
    <sheetView zoomScalePageLayoutView="0" workbookViewId="0" topLeftCell="A91">
      <selection activeCell="K95" sqref="K95"/>
    </sheetView>
  </sheetViews>
  <sheetFormatPr defaultColWidth="9.140625" defaultRowHeight="12.75"/>
  <cols>
    <col min="1" max="2" width="8.7109375" style="2" customWidth="1"/>
    <col min="3" max="3" width="31.57421875" style="2" customWidth="1"/>
    <col min="4" max="4" width="8.28125" style="2" customWidth="1"/>
    <col min="5" max="5" width="8.140625" style="60" customWidth="1"/>
    <col min="6" max="6" width="7.8515625" style="60" customWidth="1"/>
    <col min="7" max="7" width="6.8515625" style="60" customWidth="1"/>
    <col min="8" max="8" width="7.8515625" style="60" customWidth="1"/>
    <col min="9" max="9" width="9.00390625" style="60" hidden="1" customWidth="1"/>
    <col min="10" max="10" width="7.7109375" style="60" customWidth="1"/>
    <col min="11" max="11" width="8.8515625" style="60" customWidth="1"/>
    <col min="12" max="12" width="9.421875" style="60" customWidth="1"/>
    <col min="13" max="13" width="9.140625" style="60" customWidth="1"/>
  </cols>
  <sheetData>
    <row r="1" spans="1:7" ht="12.75">
      <c r="A1" s="1"/>
      <c r="C1" s="71"/>
      <c r="D1" s="201" t="s">
        <v>376</v>
      </c>
      <c r="E1" s="58"/>
      <c r="F1" s="57"/>
      <c r="G1" s="59"/>
    </row>
    <row r="2" spans="1:7" ht="11.25" customHeight="1">
      <c r="A2" s="128" t="s">
        <v>188</v>
      </c>
      <c r="B2" s="1"/>
      <c r="C2" s="127"/>
      <c r="D2" s="367"/>
      <c r="E2" s="367"/>
      <c r="F2" s="367"/>
      <c r="G2" s="367"/>
    </row>
    <row r="3" spans="1:7" ht="18.75" hidden="1">
      <c r="A3" s="5"/>
      <c r="B3" s="5"/>
      <c r="C3" s="70"/>
      <c r="D3" s="58"/>
      <c r="E3" s="58"/>
      <c r="F3" s="57"/>
      <c r="G3" s="4"/>
    </row>
    <row r="4" spans="1:15" ht="48" customHeight="1">
      <c r="A4" s="412" t="s">
        <v>92</v>
      </c>
      <c r="B4" s="412"/>
      <c r="C4" s="412"/>
      <c r="D4" s="412"/>
      <c r="E4" s="369"/>
      <c r="F4" s="369"/>
      <c r="G4" s="369"/>
      <c r="H4" s="54"/>
      <c r="I4" s="54"/>
      <c r="J4" s="54"/>
      <c r="O4" s="55"/>
    </row>
    <row r="5" spans="1:6" ht="16.5" customHeight="1">
      <c r="A5" s="7"/>
      <c r="B5" s="7"/>
      <c r="C5" s="7"/>
      <c r="D5" s="58"/>
      <c r="E5" s="319"/>
      <c r="F5" s="4"/>
    </row>
    <row r="6" spans="1:13" ht="63.75" customHeight="1" thickBot="1">
      <c r="A6" s="430" t="s">
        <v>571</v>
      </c>
      <c r="B6" s="431"/>
      <c r="C6" s="432"/>
      <c r="D6" s="229" t="s">
        <v>636</v>
      </c>
      <c r="E6" s="229" t="s">
        <v>915</v>
      </c>
      <c r="F6" s="229" t="s">
        <v>923</v>
      </c>
      <c r="G6" s="229" t="s">
        <v>924</v>
      </c>
      <c r="H6"/>
      <c r="I6"/>
      <c r="J6"/>
      <c r="K6"/>
      <c r="L6"/>
      <c r="M6"/>
    </row>
    <row r="7" spans="1:13" ht="20.25" thickBot="1">
      <c r="A7" s="427"/>
      <c r="B7" s="428"/>
      <c r="C7" s="429"/>
      <c r="D7" s="107" t="s">
        <v>404</v>
      </c>
      <c r="E7" s="107" t="s">
        <v>404</v>
      </c>
      <c r="F7" s="107" t="s">
        <v>404</v>
      </c>
      <c r="G7" s="107" t="s">
        <v>404</v>
      </c>
      <c r="H7"/>
      <c r="I7"/>
      <c r="J7"/>
      <c r="K7"/>
      <c r="L7"/>
      <c r="M7"/>
    </row>
    <row r="8" spans="1:13" ht="13.5" customHeight="1" thickBot="1">
      <c r="A8" s="416" t="s">
        <v>839</v>
      </c>
      <c r="B8" s="417"/>
      <c r="C8" s="417"/>
      <c r="D8" s="108"/>
      <c r="E8" s="108"/>
      <c r="F8" s="108"/>
      <c r="G8" s="108"/>
      <c r="H8"/>
      <c r="I8"/>
      <c r="J8"/>
      <c r="K8"/>
      <c r="L8"/>
      <c r="M8"/>
    </row>
    <row r="9" spans="1:13" ht="24" customHeight="1">
      <c r="A9" s="21"/>
      <c r="B9" s="9" t="s">
        <v>787</v>
      </c>
      <c r="C9" s="10" t="s">
        <v>788</v>
      </c>
      <c r="D9" s="291">
        <v>19109</v>
      </c>
      <c r="E9" s="291">
        <v>36215</v>
      </c>
      <c r="F9" s="291">
        <v>0</v>
      </c>
      <c r="G9" s="291">
        <v>36215</v>
      </c>
      <c r="H9"/>
      <c r="I9"/>
      <c r="J9"/>
      <c r="K9"/>
      <c r="L9"/>
      <c r="M9"/>
    </row>
    <row r="10" spans="1:13" ht="28.5" customHeight="1">
      <c r="A10" s="9"/>
      <c r="B10" s="9" t="s">
        <v>842</v>
      </c>
      <c r="C10" s="10" t="s">
        <v>841</v>
      </c>
      <c r="D10" s="209">
        <v>3437860</v>
      </c>
      <c r="E10" s="209">
        <v>3643833</v>
      </c>
      <c r="F10" s="209">
        <v>0</v>
      </c>
      <c r="G10" s="209">
        <v>3643833</v>
      </c>
      <c r="H10"/>
      <c r="I10"/>
      <c r="J10"/>
      <c r="K10"/>
      <c r="L10"/>
      <c r="M10"/>
    </row>
    <row r="11" spans="1:13" ht="24.75" customHeight="1">
      <c r="A11" s="9"/>
      <c r="B11" s="9" t="s">
        <v>793</v>
      </c>
      <c r="C11" s="10" t="s">
        <v>794</v>
      </c>
      <c r="D11" s="231">
        <v>298060</v>
      </c>
      <c r="E11" s="231">
        <v>305000</v>
      </c>
      <c r="F11" s="231">
        <v>0</v>
      </c>
      <c r="G11" s="231">
        <v>305000</v>
      </c>
      <c r="H11" s="295"/>
      <c r="I11" s="295"/>
      <c r="J11" s="295"/>
      <c r="K11" s="295"/>
      <c r="L11" s="295"/>
      <c r="M11" s="295"/>
    </row>
    <row r="12" spans="1:13" ht="24.75" customHeight="1">
      <c r="A12" s="9"/>
      <c r="B12" s="9" t="s">
        <v>309</v>
      </c>
      <c r="C12" s="10" t="s">
        <v>310</v>
      </c>
      <c r="D12" s="231">
        <v>36283</v>
      </c>
      <c r="E12" s="231">
        <v>61718</v>
      </c>
      <c r="F12" s="231">
        <v>0</v>
      </c>
      <c r="G12" s="231">
        <v>61718</v>
      </c>
      <c r="H12"/>
      <c r="I12"/>
      <c r="J12"/>
      <c r="K12"/>
      <c r="L12"/>
      <c r="M12"/>
    </row>
    <row r="13" spans="1:13" ht="24" customHeight="1">
      <c r="A13" s="9"/>
      <c r="B13" s="9" t="s">
        <v>796</v>
      </c>
      <c r="C13" s="10" t="s">
        <v>795</v>
      </c>
      <c r="D13" s="231">
        <v>50119</v>
      </c>
      <c r="E13" s="231">
        <v>75000</v>
      </c>
      <c r="F13" s="231">
        <v>0</v>
      </c>
      <c r="G13" s="231">
        <v>75000</v>
      </c>
      <c r="H13"/>
      <c r="I13"/>
      <c r="J13"/>
      <c r="K13"/>
      <c r="L13"/>
      <c r="M13"/>
    </row>
    <row r="14" spans="1:13" ht="24" customHeight="1">
      <c r="A14" s="9"/>
      <c r="B14" s="9" t="s">
        <v>311</v>
      </c>
      <c r="C14" s="10" t="s">
        <v>312</v>
      </c>
      <c r="D14" s="231">
        <v>24758</v>
      </c>
      <c r="E14" s="231">
        <v>14701</v>
      </c>
      <c r="F14" s="231">
        <v>0</v>
      </c>
      <c r="G14" s="231">
        <v>14701</v>
      </c>
      <c r="H14"/>
      <c r="I14"/>
      <c r="J14"/>
      <c r="K14"/>
      <c r="L14"/>
      <c r="M14"/>
    </row>
    <row r="15" spans="1:13" ht="24" customHeight="1">
      <c r="A15" s="9"/>
      <c r="B15" s="9" t="s">
        <v>796</v>
      </c>
      <c r="C15" s="10" t="s">
        <v>844</v>
      </c>
      <c r="D15" s="231">
        <v>36088</v>
      </c>
      <c r="E15" s="231">
        <v>29857</v>
      </c>
      <c r="F15" s="231">
        <v>0</v>
      </c>
      <c r="G15" s="231">
        <v>29857</v>
      </c>
      <c r="H15"/>
      <c r="I15"/>
      <c r="J15"/>
      <c r="K15"/>
      <c r="L15"/>
      <c r="M15"/>
    </row>
    <row r="16" spans="1:13" ht="24" customHeight="1">
      <c r="A16" s="9"/>
      <c r="B16" s="9" t="s">
        <v>313</v>
      </c>
      <c r="C16" s="10" t="s">
        <v>676</v>
      </c>
      <c r="D16" s="64">
        <v>10444</v>
      </c>
      <c r="E16" s="248">
        <v>17767</v>
      </c>
      <c r="F16" s="248">
        <v>0</v>
      </c>
      <c r="G16" s="248">
        <v>17767</v>
      </c>
      <c r="H16"/>
      <c r="I16"/>
      <c r="J16"/>
      <c r="K16"/>
      <c r="L16"/>
      <c r="M16"/>
    </row>
    <row r="17" spans="1:13" ht="26.25" customHeight="1" thickBot="1">
      <c r="A17" s="9"/>
      <c r="B17" s="9" t="s">
        <v>843</v>
      </c>
      <c r="C17" s="10" t="s">
        <v>797</v>
      </c>
      <c r="D17" s="73">
        <v>56235</v>
      </c>
      <c r="E17" s="73">
        <v>47552</v>
      </c>
      <c r="F17" s="73">
        <v>0</v>
      </c>
      <c r="G17" s="73">
        <v>47552</v>
      </c>
      <c r="H17"/>
      <c r="I17"/>
      <c r="J17"/>
      <c r="K17"/>
      <c r="L17"/>
      <c r="M17"/>
    </row>
    <row r="18" spans="1:13" ht="13.5" thickBot="1">
      <c r="A18" s="104"/>
      <c r="B18" s="105"/>
      <c r="C18" s="106" t="s">
        <v>888</v>
      </c>
      <c r="D18" s="72">
        <f>SUM(D9:D17)</f>
        <v>3968956</v>
      </c>
      <c r="E18" s="72">
        <f>SUM(E9:E17)</f>
        <v>4231643</v>
      </c>
      <c r="F18" s="72">
        <f>SUM(F9:F17)</f>
        <v>0</v>
      </c>
      <c r="G18" s="72">
        <f>SUM(G9:G17)</f>
        <v>4231643</v>
      </c>
      <c r="H18"/>
      <c r="I18"/>
      <c r="J18"/>
      <c r="K18"/>
      <c r="L18"/>
      <c r="M18"/>
    </row>
    <row r="19" spans="1:13" ht="12.75" customHeight="1">
      <c r="A19" s="416" t="s">
        <v>840</v>
      </c>
      <c r="B19" s="417"/>
      <c r="C19" s="418"/>
      <c r="D19" s="74"/>
      <c r="E19" s="74"/>
      <c r="F19" s="74"/>
      <c r="G19" s="74"/>
      <c r="H19"/>
      <c r="I19"/>
      <c r="J19"/>
      <c r="K19"/>
      <c r="L19"/>
      <c r="M19"/>
    </row>
    <row r="20" spans="1:13" ht="12.75" customHeight="1">
      <c r="A20" s="21"/>
      <c r="B20" s="9" t="s">
        <v>641</v>
      </c>
      <c r="C20" s="10" t="s">
        <v>642</v>
      </c>
      <c r="D20" s="65">
        <v>0</v>
      </c>
      <c r="E20" s="65">
        <v>0</v>
      </c>
      <c r="F20" s="65">
        <v>0</v>
      </c>
      <c r="G20" s="65">
        <v>0</v>
      </c>
      <c r="H20"/>
      <c r="I20"/>
      <c r="J20"/>
      <c r="K20"/>
      <c r="L20"/>
      <c r="M20"/>
    </row>
    <row r="21" spans="1:13" ht="25.5">
      <c r="A21" s="18"/>
      <c r="B21" s="51" t="s">
        <v>845</v>
      </c>
      <c r="C21" s="52" t="s">
        <v>846</v>
      </c>
      <c r="D21" s="67">
        <v>2134</v>
      </c>
      <c r="E21" s="67">
        <v>2500</v>
      </c>
      <c r="F21" s="67">
        <v>0</v>
      </c>
      <c r="G21" s="67">
        <v>2500</v>
      </c>
      <c r="H21"/>
      <c r="I21"/>
      <c r="J21"/>
      <c r="K21"/>
      <c r="L21"/>
      <c r="M21"/>
    </row>
    <row r="22" spans="1:13" ht="39" customHeight="1">
      <c r="A22" s="8"/>
      <c r="B22" s="9" t="s">
        <v>847</v>
      </c>
      <c r="C22" s="13" t="s">
        <v>848</v>
      </c>
      <c r="D22" s="67">
        <v>427</v>
      </c>
      <c r="E22" s="67">
        <v>450</v>
      </c>
      <c r="F22" s="67">
        <v>0</v>
      </c>
      <c r="G22" s="67">
        <v>450</v>
      </c>
      <c r="H22"/>
      <c r="I22"/>
      <c r="J22"/>
      <c r="K22"/>
      <c r="L22"/>
      <c r="M22"/>
    </row>
    <row r="23" spans="1:13" ht="39" customHeight="1">
      <c r="A23" s="8"/>
      <c r="B23" s="9" t="s">
        <v>849</v>
      </c>
      <c r="C23" s="13" t="s">
        <v>409</v>
      </c>
      <c r="D23" s="67">
        <v>854</v>
      </c>
      <c r="E23" s="67">
        <v>800</v>
      </c>
      <c r="F23" s="67">
        <v>0</v>
      </c>
      <c r="G23" s="67">
        <v>800</v>
      </c>
      <c r="H23"/>
      <c r="I23"/>
      <c r="J23"/>
      <c r="K23"/>
      <c r="L23"/>
      <c r="M23"/>
    </row>
    <row r="24" spans="1:13" ht="16.5" customHeight="1">
      <c r="A24" s="8"/>
      <c r="B24" s="9"/>
      <c r="C24" s="30" t="s">
        <v>874</v>
      </c>
      <c r="D24" s="109">
        <f>SUM(D21:D23)</f>
        <v>3415</v>
      </c>
      <c r="E24" s="109">
        <f>SUM(E21:E23)</f>
        <v>3750</v>
      </c>
      <c r="F24" s="109">
        <f>SUM(F21:F23)</f>
        <v>0</v>
      </c>
      <c r="G24" s="109">
        <f>SUM(G21:G23)</f>
        <v>3750</v>
      </c>
      <c r="H24"/>
      <c r="I24"/>
      <c r="J24"/>
      <c r="K24"/>
      <c r="L24"/>
      <c r="M24"/>
    </row>
    <row r="25" spans="1:13" ht="27" customHeight="1">
      <c r="A25" s="8"/>
      <c r="B25" s="9" t="s">
        <v>523</v>
      </c>
      <c r="C25" s="13" t="s">
        <v>527</v>
      </c>
      <c r="D25" s="63">
        <v>712</v>
      </c>
      <c r="E25" s="63">
        <v>1000</v>
      </c>
      <c r="F25" s="63">
        <v>0</v>
      </c>
      <c r="G25" s="63">
        <v>1000</v>
      </c>
      <c r="H25"/>
      <c r="I25"/>
      <c r="J25"/>
      <c r="K25"/>
      <c r="L25"/>
      <c r="M25"/>
    </row>
    <row r="26" spans="1:13" ht="25.5">
      <c r="A26" s="8"/>
      <c r="B26" s="9" t="s">
        <v>850</v>
      </c>
      <c r="C26" s="13" t="s">
        <v>393</v>
      </c>
      <c r="D26" s="63">
        <v>143</v>
      </c>
      <c r="E26" s="63">
        <v>150</v>
      </c>
      <c r="F26" s="63">
        <v>0</v>
      </c>
      <c r="G26" s="63">
        <v>150</v>
      </c>
      <c r="H26"/>
      <c r="I26"/>
      <c r="J26"/>
      <c r="K26"/>
      <c r="L26"/>
      <c r="M26"/>
    </row>
    <row r="27" spans="1:13" ht="25.5">
      <c r="A27" s="8"/>
      <c r="B27" s="9" t="s">
        <v>410</v>
      </c>
      <c r="C27" s="13" t="s">
        <v>411</v>
      </c>
      <c r="D27" s="63">
        <v>143</v>
      </c>
      <c r="E27" s="63">
        <v>100</v>
      </c>
      <c r="F27" s="63">
        <v>0</v>
      </c>
      <c r="G27" s="63">
        <v>100</v>
      </c>
      <c r="H27"/>
      <c r="I27"/>
      <c r="J27"/>
      <c r="K27"/>
      <c r="L27"/>
      <c r="M27"/>
    </row>
    <row r="28" spans="1:13" ht="25.5">
      <c r="A28" s="8"/>
      <c r="B28" s="9" t="s">
        <v>851</v>
      </c>
      <c r="C28" s="13" t="s">
        <v>852</v>
      </c>
      <c r="D28" s="63">
        <v>1423</v>
      </c>
      <c r="E28" s="231">
        <v>3500</v>
      </c>
      <c r="F28" s="231">
        <v>0</v>
      </c>
      <c r="G28" s="231">
        <v>3500</v>
      </c>
      <c r="H28"/>
      <c r="I28"/>
      <c r="J28"/>
      <c r="K28"/>
      <c r="L28"/>
      <c r="M28"/>
    </row>
    <row r="29" spans="1:13" ht="25.5">
      <c r="A29" s="8"/>
      <c r="B29" s="9" t="s">
        <v>853</v>
      </c>
      <c r="C29" s="230" t="s">
        <v>412</v>
      </c>
      <c r="D29" s="231">
        <v>1423</v>
      </c>
      <c r="E29" s="231">
        <v>1000</v>
      </c>
      <c r="F29" s="231">
        <v>0</v>
      </c>
      <c r="G29" s="231">
        <v>1000</v>
      </c>
      <c r="H29"/>
      <c r="I29"/>
      <c r="J29"/>
      <c r="K29"/>
      <c r="L29"/>
      <c r="M29"/>
    </row>
    <row r="30" spans="1:13" ht="12.75">
      <c r="A30" s="8"/>
      <c r="B30" s="9"/>
      <c r="C30" s="30" t="s">
        <v>875</v>
      </c>
      <c r="D30" s="48">
        <f>SUM(D25:D29)</f>
        <v>3844</v>
      </c>
      <c r="E30" s="48">
        <f>SUM(E25:E29)</f>
        <v>5750</v>
      </c>
      <c r="F30" s="48">
        <f>SUM(F25:F29)</f>
        <v>0</v>
      </c>
      <c r="G30" s="48">
        <f>SUM(G25:G29)</f>
        <v>5750</v>
      </c>
      <c r="H30"/>
      <c r="I30"/>
      <c r="J30"/>
      <c r="K30"/>
      <c r="L30"/>
      <c r="M30"/>
    </row>
    <row r="31" spans="1:13" ht="25.5">
      <c r="A31" s="8"/>
      <c r="B31" s="9" t="s">
        <v>855</v>
      </c>
      <c r="C31" s="13" t="s">
        <v>854</v>
      </c>
      <c r="D31" s="63">
        <v>854</v>
      </c>
      <c r="E31" s="63">
        <v>1500</v>
      </c>
      <c r="F31" s="63">
        <v>0</v>
      </c>
      <c r="G31" s="63">
        <v>1500</v>
      </c>
      <c r="H31"/>
      <c r="I31"/>
      <c r="J31"/>
      <c r="K31"/>
      <c r="L31"/>
      <c r="M31"/>
    </row>
    <row r="32" spans="1:13" ht="25.5">
      <c r="A32" s="8"/>
      <c r="B32" s="9" t="s">
        <v>856</v>
      </c>
      <c r="C32" s="13" t="s">
        <v>524</v>
      </c>
      <c r="D32" s="231">
        <v>14229</v>
      </c>
      <c r="E32" s="231">
        <v>0</v>
      </c>
      <c r="F32" s="231">
        <v>0</v>
      </c>
      <c r="G32" s="231">
        <v>0</v>
      </c>
      <c r="H32"/>
      <c r="I32"/>
      <c r="J32"/>
      <c r="K32"/>
      <c r="L32"/>
      <c r="M32"/>
    </row>
    <row r="33" spans="1:13" ht="12.75">
      <c r="A33" s="8"/>
      <c r="B33" s="9"/>
      <c r="C33" s="30" t="s">
        <v>876</v>
      </c>
      <c r="D33" s="246">
        <f>SUM(D31:D32)</f>
        <v>15083</v>
      </c>
      <c r="E33" s="246">
        <f>SUM(E31:E32)</f>
        <v>1500</v>
      </c>
      <c r="F33" s="246">
        <f>SUM(F31:F32)</f>
        <v>0</v>
      </c>
      <c r="G33" s="246">
        <f>SUM(G31:G32)</f>
        <v>1500</v>
      </c>
      <c r="H33"/>
      <c r="I33"/>
      <c r="J33"/>
      <c r="K33"/>
      <c r="L33"/>
      <c r="M33"/>
    </row>
    <row r="34" spans="1:13" ht="38.25">
      <c r="A34" s="8"/>
      <c r="B34" s="9" t="s">
        <v>816</v>
      </c>
      <c r="C34" s="13" t="s">
        <v>88</v>
      </c>
      <c r="D34" s="231">
        <v>4980</v>
      </c>
      <c r="E34" s="231">
        <v>3500</v>
      </c>
      <c r="F34" s="231">
        <v>0</v>
      </c>
      <c r="G34" s="231">
        <v>3500</v>
      </c>
      <c r="H34"/>
      <c r="I34"/>
      <c r="J34"/>
      <c r="K34"/>
      <c r="L34"/>
      <c r="M34"/>
    </row>
    <row r="35" spans="1:13" ht="25.5">
      <c r="A35" s="8"/>
      <c r="B35" s="9" t="s">
        <v>857</v>
      </c>
      <c r="C35" s="230" t="s">
        <v>858</v>
      </c>
      <c r="D35" s="231">
        <v>18233</v>
      </c>
      <c r="E35" s="231">
        <v>24000</v>
      </c>
      <c r="F35" s="231">
        <v>0</v>
      </c>
      <c r="G35" s="231">
        <v>24000</v>
      </c>
      <c r="H35"/>
      <c r="I35"/>
      <c r="J35"/>
      <c r="K35"/>
      <c r="L35"/>
      <c r="M35"/>
    </row>
    <row r="36" spans="1:13" ht="12.75">
      <c r="A36" s="8"/>
      <c r="B36" s="9" t="s">
        <v>415</v>
      </c>
      <c r="C36" s="230" t="s">
        <v>416</v>
      </c>
      <c r="D36" s="231">
        <v>3540</v>
      </c>
      <c r="E36" s="231">
        <v>3500</v>
      </c>
      <c r="F36" s="231">
        <v>0</v>
      </c>
      <c r="G36" s="231">
        <v>3500</v>
      </c>
      <c r="H36"/>
      <c r="I36"/>
      <c r="J36"/>
      <c r="K36"/>
      <c r="L36"/>
      <c r="M36"/>
    </row>
    <row r="37" spans="1:13" ht="25.5">
      <c r="A37" s="8"/>
      <c r="B37" s="9" t="s">
        <v>413</v>
      </c>
      <c r="C37" s="230" t="s">
        <v>414</v>
      </c>
      <c r="D37" s="231">
        <v>2164</v>
      </c>
      <c r="E37" s="231">
        <v>3500</v>
      </c>
      <c r="F37" s="231">
        <v>0</v>
      </c>
      <c r="G37" s="231">
        <v>3500</v>
      </c>
      <c r="H37"/>
      <c r="I37"/>
      <c r="J37"/>
      <c r="K37"/>
      <c r="L37"/>
      <c r="M37"/>
    </row>
    <row r="38" spans="1:13" ht="12.75">
      <c r="A38" s="8"/>
      <c r="B38" s="9"/>
      <c r="C38" s="30" t="s">
        <v>294</v>
      </c>
      <c r="D38" s="48">
        <f>D24+D30+D33+D34+D35+D37+D36+D20</f>
        <v>51259</v>
      </c>
      <c r="E38" s="48">
        <f>E24+E30+E33+E34+E35+E37+E36+E20</f>
        <v>45500</v>
      </c>
      <c r="F38" s="48">
        <f>F24+F30+F33+F34+F35+F37+F36+F20</f>
        <v>0</v>
      </c>
      <c r="G38" s="48">
        <f>G24+G30+G33+G34+G35+G37+G36+G20</f>
        <v>45500</v>
      </c>
      <c r="H38"/>
      <c r="I38"/>
      <c r="J38"/>
      <c r="K38"/>
      <c r="L38"/>
      <c r="M38"/>
    </row>
    <row r="39" spans="1:13" ht="12.75">
      <c r="A39" s="145"/>
      <c r="B39" s="144"/>
      <c r="C39" s="146"/>
      <c r="D39" s="48"/>
      <c r="E39" s="48"/>
      <c r="F39" s="48"/>
      <c r="G39" s="48"/>
      <c r="H39"/>
      <c r="I39"/>
      <c r="J39"/>
      <c r="K39"/>
      <c r="L39"/>
      <c r="M39"/>
    </row>
    <row r="40" spans="1:13" ht="12.75">
      <c r="A40" s="422" t="s">
        <v>877</v>
      </c>
      <c r="B40" s="400"/>
      <c r="C40" s="423"/>
      <c r="D40" s="63"/>
      <c r="E40" s="63"/>
      <c r="F40" s="63"/>
      <c r="G40" s="63"/>
      <c r="H40"/>
      <c r="I40"/>
      <c r="J40"/>
      <c r="K40"/>
      <c r="L40"/>
      <c r="M40"/>
    </row>
    <row r="41" spans="1:13" ht="12.75">
      <c r="A41" s="8"/>
      <c r="B41" s="9" t="s">
        <v>859</v>
      </c>
      <c r="C41" s="13" t="s">
        <v>860</v>
      </c>
      <c r="D41" s="63">
        <f>SUM(D42:D42)</f>
        <v>46130</v>
      </c>
      <c r="E41" s="63">
        <f>SUM(E42:E42)</f>
        <v>0</v>
      </c>
      <c r="F41" s="63">
        <f>SUM(F42:F42)</f>
        <v>0</v>
      </c>
      <c r="G41" s="63">
        <f>SUM(G42:G42)</f>
        <v>0</v>
      </c>
      <c r="H41"/>
      <c r="I41"/>
      <c r="J41"/>
      <c r="K41"/>
      <c r="L41"/>
      <c r="M41"/>
    </row>
    <row r="42" spans="1:13" ht="13.5">
      <c r="A42" s="8"/>
      <c r="B42" s="16"/>
      <c r="C42" s="13" t="s">
        <v>573</v>
      </c>
      <c r="D42" s="209">
        <v>46130</v>
      </c>
      <c r="E42" s="209">
        <v>0</v>
      </c>
      <c r="F42" s="209">
        <v>0</v>
      </c>
      <c r="G42" s="209">
        <v>0</v>
      </c>
      <c r="H42"/>
      <c r="I42"/>
      <c r="J42"/>
      <c r="K42"/>
      <c r="L42"/>
      <c r="M42"/>
    </row>
    <row r="43" spans="1:13" ht="38.25">
      <c r="A43" s="8"/>
      <c r="B43" s="304" t="s">
        <v>396</v>
      </c>
      <c r="C43" s="230" t="s">
        <v>417</v>
      </c>
      <c r="D43" s="231">
        <v>78258</v>
      </c>
      <c r="E43" s="231">
        <v>75000</v>
      </c>
      <c r="F43" s="231">
        <v>0</v>
      </c>
      <c r="G43" s="231">
        <v>75000</v>
      </c>
      <c r="H43"/>
      <c r="I43"/>
      <c r="J43"/>
      <c r="K43"/>
      <c r="L43"/>
      <c r="M43"/>
    </row>
    <row r="44" spans="1:13" ht="38.25">
      <c r="A44" s="8"/>
      <c r="B44" s="9" t="s">
        <v>861</v>
      </c>
      <c r="C44" s="13" t="s">
        <v>94</v>
      </c>
      <c r="D44" s="63">
        <v>1229</v>
      </c>
      <c r="E44" s="63">
        <v>1500</v>
      </c>
      <c r="F44" s="63">
        <v>0</v>
      </c>
      <c r="G44" s="63">
        <v>1500</v>
      </c>
      <c r="H44"/>
      <c r="I44"/>
      <c r="J44"/>
      <c r="K44"/>
      <c r="L44"/>
      <c r="M44"/>
    </row>
    <row r="45" spans="1:13" ht="13.5">
      <c r="A45" s="8"/>
      <c r="B45" s="16"/>
      <c r="C45" s="13" t="s">
        <v>870</v>
      </c>
      <c r="D45" s="63">
        <v>1138</v>
      </c>
      <c r="E45" s="63">
        <v>1400</v>
      </c>
      <c r="F45" s="63">
        <v>0</v>
      </c>
      <c r="G45" s="63">
        <v>1400</v>
      </c>
      <c r="H45"/>
      <c r="I45"/>
      <c r="J45"/>
      <c r="K45"/>
      <c r="L45"/>
      <c r="M45"/>
    </row>
    <row r="46" spans="1:13" ht="12.75">
      <c r="A46" s="8"/>
      <c r="B46" s="9" t="s">
        <v>862</v>
      </c>
      <c r="C46" s="13" t="s">
        <v>863</v>
      </c>
      <c r="D46" s="63">
        <f>SUM(D47:D53)</f>
        <v>51582</v>
      </c>
      <c r="E46" s="63">
        <f>SUM(E47:E53)</f>
        <v>38700</v>
      </c>
      <c r="F46" s="63">
        <f>SUM(F47:F53)</f>
        <v>0</v>
      </c>
      <c r="G46" s="63">
        <f>SUM(G47:G53)</f>
        <v>38700</v>
      </c>
      <c r="H46"/>
      <c r="I46"/>
      <c r="J46"/>
      <c r="K46"/>
      <c r="L46"/>
      <c r="M46"/>
    </row>
    <row r="47" spans="1:17" ht="13.5">
      <c r="A47" s="8"/>
      <c r="B47" s="16"/>
      <c r="C47" s="13" t="s">
        <v>864</v>
      </c>
      <c r="D47" s="231">
        <v>4299</v>
      </c>
      <c r="E47" s="231">
        <v>2000</v>
      </c>
      <c r="F47" s="231">
        <v>0</v>
      </c>
      <c r="G47" s="231">
        <v>2000</v>
      </c>
      <c r="H47"/>
      <c r="I47"/>
      <c r="J47"/>
      <c r="K47"/>
      <c r="L47"/>
      <c r="M47"/>
      <c r="Q47" s="332"/>
    </row>
    <row r="48" spans="1:13" ht="13.5">
      <c r="A48" s="8"/>
      <c r="B48" s="16"/>
      <c r="C48" s="13" t="s">
        <v>867</v>
      </c>
      <c r="D48" s="231">
        <v>20859</v>
      </c>
      <c r="E48" s="231">
        <v>7000</v>
      </c>
      <c r="F48" s="231">
        <v>0</v>
      </c>
      <c r="G48" s="231">
        <v>7000</v>
      </c>
      <c r="H48"/>
      <c r="I48"/>
      <c r="J48"/>
      <c r="K48"/>
      <c r="L48"/>
      <c r="M48"/>
    </row>
    <row r="49" spans="1:13" ht="13.5">
      <c r="A49" s="8"/>
      <c r="B49" s="16"/>
      <c r="C49" s="13" t="s">
        <v>871</v>
      </c>
      <c r="D49" s="231">
        <v>2134</v>
      </c>
      <c r="E49" s="231">
        <v>3000</v>
      </c>
      <c r="F49" s="231">
        <v>0</v>
      </c>
      <c r="G49" s="231">
        <v>3000</v>
      </c>
      <c r="H49"/>
      <c r="I49"/>
      <c r="J49"/>
      <c r="K49"/>
      <c r="L49"/>
      <c r="M49"/>
    </row>
    <row r="50" spans="1:13" ht="26.25">
      <c r="A50" s="8"/>
      <c r="B50" s="16"/>
      <c r="C50" s="13" t="s">
        <v>872</v>
      </c>
      <c r="D50" s="231">
        <v>10672</v>
      </c>
      <c r="E50" s="231">
        <v>13200</v>
      </c>
      <c r="F50" s="231">
        <v>0</v>
      </c>
      <c r="G50" s="231">
        <v>13200</v>
      </c>
      <c r="H50"/>
      <c r="I50"/>
      <c r="J50"/>
      <c r="K50"/>
      <c r="L50"/>
      <c r="M50"/>
    </row>
    <row r="51" spans="1:13" ht="13.5" customHeight="1">
      <c r="A51" s="8"/>
      <c r="B51" s="16"/>
      <c r="C51" s="13" t="s">
        <v>865</v>
      </c>
      <c r="D51" s="231">
        <v>712</v>
      </c>
      <c r="E51" s="231">
        <v>2000</v>
      </c>
      <c r="F51" s="231">
        <v>0</v>
      </c>
      <c r="G51" s="231">
        <v>2000</v>
      </c>
      <c r="H51"/>
      <c r="I51"/>
      <c r="J51"/>
      <c r="K51"/>
      <c r="L51"/>
      <c r="M51"/>
    </row>
    <row r="52" spans="1:13" ht="13.5" customHeight="1">
      <c r="A52" s="8"/>
      <c r="B52" s="16"/>
      <c r="C52" s="13" t="s">
        <v>866</v>
      </c>
      <c r="D52" s="231">
        <v>9299</v>
      </c>
      <c r="E52" s="231">
        <v>9000</v>
      </c>
      <c r="F52" s="231">
        <v>0</v>
      </c>
      <c r="G52" s="231">
        <v>9000</v>
      </c>
      <c r="H52"/>
      <c r="I52"/>
      <c r="J52"/>
      <c r="K52"/>
      <c r="L52"/>
      <c r="M52"/>
    </row>
    <row r="53" spans="1:13" ht="13.5" customHeight="1">
      <c r="A53" s="8"/>
      <c r="B53" s="16"/>
      <c r="C53" s="13" t="s">
        <v>868</v>
      </c>
      <c r="D53" s="231">
        <v>3607</v>
      </c>
      <c r="E53" s="231">
        <v>2500</v>
      </c>
      <c r="F53" s="231">
        <v>0</v>
      </c>
      <c r="G53" s="231">
        <v>2500</v>
      </c>
      <c r="H53"/>
      <c r="I53"/>
      <c r="J53"/>
      <c r="K53"/>
      <c r="L53"/>
      <c r="M53"/>
    </row>
    <row r="54" spans="1:13" ht="28.5" customHeight="1">
      <c r="A54" s="8"/>
      <c r="B54" s="9" t="s">
        <v>878</v>
      </c>
      <c r="C54" s="13" t="s">
        <v>314</v>
      </c>
      <c r="D54" s="231">
        <v>4299</v>
      </c>
      <c r="E54" s="231">
        <v>4000</v>
      </c>
      <c r="F54" s="231">
        <v>0</v>
      </c>
      <c r="G54" s="231">
        <v>4000</v>
      </c>
      <c r="H54"/>
      <c r="I54"/>
      <c r="J54"/>
      <c r="K54"/>
      <c r="L54"/>
      <c r="M54"/>
    </row>
    <row r="55" spans="1:13" ht="27" customHeight="1">
      <c r="A55" s="8"/>
      <c r="B55" s="9" t="s">
        <v>869</v>
      </c>
      <c r="C55" s="13" t="s">
        <v>873</v>
      </c>
      <c r="D55" s="209">
        <f>SUM(D56:D62)</f>
        <v>11684</v>
      </c>
      <c r="E55" s="209">
        <f>SUM(E56:E62)</f>
        <v>20510</v>
      </c>
      <c r="F55" s="209">
        <f>SUM(F56:F62)</f>
        <v>0</v>
      </c>
      <c r="G55" s="209">
        <f>SUM(G56:G62)</f>
        <v>20510</v>
      </c>
      <c r="H55"/>
      <c r="I55"/>
      <c r="J55"/>
      <c r="K55"/>
      <c r="L55"/>
      <c r="M55"/>
    </row>
    <row r="56" spans="1:13" ht="15" customHeight="1">
      <c r="A56" s="8"/>
      <c r="B56" s="9"/>
      <c r="C56" s="13" t="s">
        <v>879</v>
      </c>
      <c r="D56" s="209">
        <v>5692</v>
      </c>
      <c r="E56" s="209">
        <v>14000</v>
      </c>
      <c r="F56" s="209">
        <v>0</v>
      </c>
      <c r="G56" s="209">
        <v>14000</v>
      </c>
      <c r="H56"/>
      <c r="I56"/>
      <c r="J56"/>
      <c r="K56"/>
      <c r="L56"/>
      <c r="M56"/>
    </row>
    <row r="57" spans="1:13" ht="15" customHeight="1">
      <c r="A57" s="8"/>
      <c r="B57" s="9"/>
      <c r="C57" s="13" t="s">
        <v>547</v>
      </c>
      <c r="D57" s="231">
        <v>213</v>
      </c>
      <c r="E57" s="231">
        <v>480</v>
      </c>
      <c r="F57" s="231">
        <v>0</v>
      </c>
      <c r="G57" s="231">
        <v>480</v>
      </c>
      <c r="H57" s="328"/>
      <c r="I57"/>
      <c r="J57"/>
      <c r="K57"/>
      <c r="L57"/>
      <c r="M57"/>
    </row>
    <row r="58" spans="1:13" ht="15" customHeight="1">
      <c r="A58" s="8"/>
      <c r="B58" s="9"/>
      <c r="C58" s="13" t="s">
        <v>110</v>
      </c>
      <c r="D58" s="231">
        <v>0</v>
      </c>
      <c r="E58" s="231">
        <v>80</v>
      </c>
      <c r="F58" s="231">
        <v>0</v>
      </c>
      <c r="G58" s="231">
        <v>80</v>
      </c>
      <c r="H58" s="328"/>
      <c r="I58"/>
      <c r="J58"/>
      <c r="K58"/>
      <c r="L58"/>
      <c r="M58"/>
    </row>
    <row r="59" spans="1:13" ht="15" customHeight="1">
      <c r="A59" s="8"/>
      <c r="B59" s="9"/>
      <c r="C59" s="13" t="s">
        <v>548</v>
      </c>
      <c r="D59" s="231">
        <v>142</v>
      </c>
      <c r="E59" s="231">
        <v>100</v>
      </c>
      <c r="F59" s="231">
        <v>0</v>
      </c>
      <c r="G59" s="231">
        <v>100</v>
      </c>
      <c r="H59"/>
      <c r="I59"/>
      <c r="J59"/>
      <c r="K59"/>
      <c r="L59"/>
      <c r="M59"/>
    </row>
    <row r="60" spans="1:13" ht="24" customHeight="1">
      <c r="A60" s="8"/>
      <c r="B60" s="9"/>
      <c r="C60" s="13" t="s">
        <v>526</v>
      </c>
      <c r="D60" s="63">
        <v>157</v>
      </c>
      <c r="E60" s="63">
        <v>180</v>
      </c>
      <c r="F60" s="63">
        <v>0</v>
      </c>
      <c r="G60" s="63">
        <v>180</v>
      </c>
      <c r="H60"/>
      <c r="I60"/>
      <c r="J60"/>
      <c r="K60"/>
      <c r="L60"/>
      <c r="M60"/>
    </row>
    <row r="61" spans="1:13" ht="15" customHeight="1">
      <c r="A61" s="8"/>
      <c r="B61" s="9"/>
      <c r="C61" s="13" t="s">
        <v>643</v>
      </c>
      <c r="D61" s="63">
        <v>0</v>
      </c>
      <c r="E61" s="63">
        <v>0</v>
      </c>
      <c r="F61" s="63">
        <v>0</v>
      </c>
      <c r="G61" s="63">
        <v>0</v>
      </c>
      <c r="H61"/>
      <c r="I61"/>
      <c r="J61"/>
      <c r="K61"/>
      <c r="L61"/>
      <c r="M61"/>
    </row>
    <row r="62" spans="1:13" ht="12.75" customHeight="1">
      <c r="A62" s="8"/>
      <c r="B62" s="9"/>
      <c r="C62" s="13" t="s">
        <v>525</v>
      </c>
      <c r="D62" s="209">
        <v>5480</v>
      </c>
      <c r="E62" s="209">
        <v>5670</v>
      </c>
      <c r="F62" s="209">
        <v>0</v>
      </c>
      <c r="G62" s="209">
        <v>5670</v>
      </c>
      <c r="H62"/>
      <c r="I62"/>
      <c r="J62"/>
      <c r="K62"/>
      <c r="L62"/>
      <c r="M62"/>
    </row>
    <row r="63" spans="1:13" ht="26.25">
      <c r="A63" s="8"/>
      <c r="B63" s="16"/>
      <c r="C63" s="30" t="s">
        <v>295</v>
      </c>
      <c r="D63" s="48">
        <f>D41+D43+D44+D46+D54+D55</f>
        <v>193182</v>
      </c>
      <c r="E63" s="48">
        <f>E41+E43+E44+E46+E54+E55</f>
        <v>139710</v>
      </c>
      <c r="F63" s="48">
        <f>F41+F43+F44+F46+F54+F55</f>
        <v>0</v>
      </c>
      <c r="G63" s="48">
        <f>G41+G43+G44+G46+G54+G55</f>
        <v>139710</v>
      </c>
      <c r="H63"/>
      <c r="I63"/>
      <c r="J63"/>
      <c r="K63"/>
      <c r="L63"/>
      <c r="M63"/>
    </row>
    <row r="64" spans="1:13" ht="14.25" thickBot="1">
      <c r="A64" s="147"/>
      <c r="B64" s="148"/>
      <c r="C64" s="149"/>
      <c r="D64" s="150"/>
      <c r="E64" s="150"/>
      <c r="F64" s="150"/>
      <c r="G64" s="150"/>
      <c r="H64"/>
      <c r="I64"/>
      <c r="J64"/>
      <c r="K64"/>
      <c r="L64"/>
      <c r="M64"/>
    </row>
    <row r="65" spans="1:13" ht="13.5" customHeight="1" thickBot="1">
      <c r="A65" s="419" t="s">
        <v>880</v>
      </c>
      <c r="B65" s="420"/>
      <c r="C65" s="421"/>
      <c r="D65" s="74"/>
      <c r="E65" s="74"/>
      <c r="F65" s="74"/>
      <c r="G65" s="74"/>
      <c r="H65"/>
      <c r="I65"/>
      <c r="J65"/>
      <c r="K65"/>
      <c r="L65"/>
      <c r="M65"/>
    </row>
    <row r="66" spans="1:7" s="111" customFormat="1" ht="15" customHeight="1" thickBot="1">
      <c r="A66" s="29"/>
      <c r="B66" s="51" t="s">
        <v>881</v>
      </c>
      <c r="C66" s="52" t="s">
        <v>882</v>
      </c>
      <c r="D66" s="129"/>
      <c r="E66" s="129"/>
      <c r="F66" s="129"/>
      <c r="G66" s="129"/>
    </row>
    <row r="67" spans="1:13" ht="24" customHeight="1">
      <c r="A67" s="18"/>
      <c r="B67" s="130" t="s">
        <v>884</v>
      </c>
      <c r="C67" s="232" t="s">
        <v>478</v>
      </c>
      <c r="D67" s="233">
        <v>11380</v>
      </c>
      <c r="E67" s="233">
        <v>11480</v>
      </c>
      <c r="F67" s="233">
        <v>0</v>
      </c>
      <c r="G67" s="233">
        <v>11480</v>
      </c>
      <c r="H67"/>
      <c r="I67"/>
      <c r="J67"/>
      <c r="K67"/>
      <c r="L67"/>
      <c r="M67"/>
    </row>
    <row r="68" spans="1:13" ht="27" customHeight="1">
      <c r="A68" s="18"/>
      <c r="B68" s="130" t="s">
        <v>884</v>
      </c>
      <c r="C68" s="52" t="s">
        <v>693</v>
      </c>
      <c r="D68" s="233">
        <v>25612</v>
      </c>
      <c r="E68" s="233">
        <v>41251</v>
      </c>
      <c r="F68" s="233">
        <v>0</v>
      </c>
      <c r="G68" s="233">
        <v>41251</v>
      </c>
      <c r="H68"/>
      <c r="I68"/>
      <c r="J68"/>
      <c r="K68"/>
      <c r="L68"/>
      <c r="M68"/>
    </row>
    <row r="69" spans="1:13" ht="27" customHeight="1">
      <c r="A69" s="18"/>
      <c r="B69" s="130" t="s">
        <v>884</v>
      </c>
      <c r="C69" s="52" t="s">
        <v>637</v>
      </c>
      <c r="D69" s="233">
        <v>6321</v>
      </c>
      <c r="E69" s="233">
        <v>3950</v>
      </c>
      <c r="F69" s="233">
        <v>0</v>
      </c>
      <c r="G69" s="233">
        <v>3950</v>
      </c>
      <c r="H69"/>
      <c r="I69"/>
      <c r="J69"/>
      <c r="K69"/>
      <c r="L69"/>
      <c r="M69"/>
    </row>
    <row r="70" spans="1:13" ht="36.75" customHeight="1">
      <c r="A70" s="8"/>
      <c r="B70" s="247" t="s">
        <v>884</v>
      </c>
      <c r="C70" s="234" t="s">
        <v>883</v>
      </c>
      <c r="D70" s="231">
        <v>614668</v>
      </c>
      <c r="E70" s="231">
        <v>442838</v>
      </c>
      <c r="F70" s="231">
        <v>0</v>
      </c>
      <c r="G70" s="231">
        <v>442838</v>
      </c>
      <c r="H70" s="295"/>
      <c r="I70"/>
      <c r="J70"/>
      <c r="K70"/>
      <c r="L70"/>
      <c r="M70"/>
    </row>
    <row r="71" spans="1:13" ht="15.75" customHeight="1">
      <c r="A71" s="8"/>
      <c r="B71" s="247" t="s">
        <v>884</v>
      </c>
      <c r="C71" s="234" t="s">
        <v>457</v>
      </c>
      <c r="D71" s="231">
        <v>6301</v>
      </c>
      <c r="E71" s="231">
        <v>6301</v>
      </c>
      <c r="F71" s="231">
        <v>0</v>
      </c>
      <c r="G71" s="231">
        <v>6301</v>
      </c>
      <c r="H71"/>
      <c r="I71"/>
      <c r="J71"/>
      <c r="K71"/>
      <c r="L71"/>
      <c r="M71"/>
    </row>
    <row r="72" spans="1:13" ht="14.25" customHeight="1">
      <c r="A72" s="8"/>
      <c r="B72" s="247" t="s">
        <v>884</v>
      </c>
      <c r="C72" s="234" t="s">
        <v>562</v>
      </c>
      <c r="D72" s="231">
        <v>6403</v>
      </c>
      <c r="E72" s="231">
        <v>0</v>
      </c>
      <c r="F72" s="231">
        <v>0</v>
      </c>
      <c r="G72" s="231">
        <v>0</v>
      </c>
      <c r="H72"/>
      <c r="I72"/>
      <c r="J72"/>
      <c r="K72"/>
      <c r="L72"/>
      <c r="M72"/>
    </row>
    <row r="73" spans="1:13" ht="24" customHeight="1">
      <c r="A73" s="8"/>
      <c r="B73" s="247" t="s">
        <v>884</v>
      </c>
      <c r="C73" s="234" t="s">
        <v>460</v>
      </c>
      <c r="D73" s="231">
        <v>2017</v>
      </c>
      <c r="E73" s="231">
        <v>2017</v>
      </c>
      <c r="F73" s="231">
        <v>0</v>
      </c>
      <c r="G73" s="231">
        <v>2017</v>
      </c>
      <c r="H73"/>
      <c r="I73"/>
      <c r="J73"/>
      <c r="K73"/>
      <c r="L73"/>
      <c r="M73"/>
    </row>
    <row r="74" spans="1:13" ht="14.25" customHeight="1">
      <c r="A74" s="8"/>
      <c r="B74" s="247" t="s">
        <v>884</v>
      </c>
      <c r="C74" s="234" t="s">
        <v>458</v>
      </c>
      <c r="D74" s="231">
        <v>27334</v>
      </c>
      <c r="E74" s="231">
        <v>42158</v>
      </c>
      <c r="F74" s="231">
        <v>0</v>
      </c>
      <c r="G74" s="231">
        <v>42158</v>
      </c>
      <c r="H74"/>
      <c r="I74"/>
      <c r="J74"/>
      <c r="K74"/>
      <c r="L74"/>
      <c r="M74"/>
    </row>
    <row r="75" spans="1:13" ht="27" customHeight="1">
      <c r="A75" s="8"/>
      <c r="B75" s="247" t="s">
        <v>884</v>
      </c>
      <c r="C75" s="234" t="s">
        <v>921</v>
      </c>
      <c r="D75" s="231">
        <v>1350</v>
      </c>
      <c r="E75" s="231">
        <v>0</v>
      </c>
      <c r="F75" s="231">
        <v>6264</v>
      </c>
      <c r="G75" s="231">
        <v>6264</v>
      </c>
      <c r="H75" s="295"/>
      <c r="I75" s="295"/>
      <c r="J75" s="295"/>
      <c r="K75"/>
      <c r="L75"/>
      <c r="M75"/>
    </row>
    <row r="76" spans="1:13" ht="27" customHeight="1">
      <c r="A76" s="8"/>
      <c r="B76" s="247" t="s">
        <v>884</v>
      </c>
      <c r="C76" s="234" t="s">
        <v>922</v>
      </c>
      <c r="D76" s="231">
        <v>0</v>
      </c>
      <c r="E76" s="231">
        <v>0</v>
      </c>
      <c r="F76" s="231">
        <v>3000</v>
      </c>
      <c r="G76" s="231">
        <v>3000</v>
      </c>
      <c r="H76" s="295"/>
      <c r="I76" s="295"/>
      <c r="J76" s="295"/>
      <c r="K76"/>
      <c r="L76"/>
      <c r="M76"/>
    </row>
    <row r="77" spans="1:13" ht="42.75" customHeight="1">
      <c r="A77" s="8"/>
      <c r="B77" s="247" t="s">
        <v>884</v>
      </c>
      <c r="C77" s="234" t="s">
        <v>929</v>
      </c>
      <c r="D77" s="231">
        <v>0</v>
      </c>
      <c r="E77" s="231">
        <v>0</v>
      </c>
      <c r="F77" s="231">
        <v>3000</v>
      </c>
      <c r="G77" s="231">
        <v>3000</v>
      </c>
      <c r="H77" s="295"/>
      <c r="I77" s="295"/>
      <c r="J77" s="295"/>
      <c r="K77"/>
      <c r="L77"/>
      <c r="M77"/>
    </row>
    <row r="78" spans="1:13" ht="38.25" customHeight="1">
      <c r="A78" s="8"/>
      <c r="B78" s="116" t="s">
        <v>496</v>
      </c>
      <c r="C78" s="234" t="s">
        <v>908</v>
      </c>
      <c r="D78" s="231">
        <v>6896</v>
      </c>
      <c r="E78" s="231">
        <v>3714</v>
      </c>
      <c r="F78" s="231">
        <v>0</v>
      </c>
      <c r="G78" s="231">
        <v>3714</v>
      </c>
      <c r="H78"/>
      <c r="I78"/>
      <c r="J78"/>
      <c r="K78"/>
      <c r="L78"/>
      <c r="M78"/>
    </row>
    <row r="79" spans="1:13" ht="38.25" customHeight="1">
      <c r="A79" s="8"/>
      <c r="B79" s="116" t="s">
        <v>496</v>
      </c>
      <c r="C79" s="234" t="s">
        <v>909</v>
      </c>
      <c r="D79" s="231">
        <v>16838</v>
      </c>
      <c r="E79" s="231">
        <v>9067</v>
      </c>
      <c r="F79" s="231">
        <v>0</v>
      </c>
      <c r="G79" s="231">
        <v>9067</v>
      </c>
      <c r="H79"/>
      <c r="I79"/>
      <c r="J79"/>
      <c r="K79"/>
      <c r="L79"/>
      <c r="M79"/>
    </row>
    <row r="80" spans="1:13" ht="18" customHeight="1">
      <c r="A80" s="8"/>
      <c r="B80" s="116" t="s">
        <v>496</v>
      </c>
      <c r="C80" s="234" t="s">
        <v>638</v>
      </c>
      <c r="D80" s="231">
        <v>500</v>
      </c>
      <c r="E80" s="231">
        <v>0</v>
      </c>
      <c r="F80" s="231">
        <v>0</v>
      </c>
      <c r="G80" s="231">
        <v>0</v>
      </c>
      <c r="H80"/>
      <c r="I80"/>
      <c r="J80"/>
      <c r="K80"/>
      <c r="L80"/>
      <c r="M80"/>
    </row>
    <row r="81" spans="1:13" ht="39" customHeight="1">
      <c r="A81" s="8"/>
      <c r="B81" s="116" t="s">
        <v>496</v>
      </c>
      <c r="C81" s="234" t="s">
        <v>65</v>
      </c>
      <c r="D81" s="231">
        <v>5015</v>
      </c>
      <c r="E81" s="231">
        <v>0</v>
      </c>
      <c r="F81" s="231">
        <v>0</v>
      </c>
      <c r="G81" s="231">
        <v>0</v>
      </c>
      <c r="H81"/>
      <c r="I81"/>
      <c r="J81"/>
      <c r="K81"/>
      <c r="L81"/>
      <c r="M81"/>
    </row>
    <row r="82" spans="1:13" ht="51.75" customHeight="1">
      <c r="A82" s="8"/>
      <c r="B82" s="116" t="s">
        <v>496</v>
      </c>
      <c r="C82" s="234" t="s">
        <v>67</v>
      </c>
      <c r="D82" s="231">
        <v>20396</v>
      </c>
      <c r="E82" s="231">
        <v>115575</v>
      </c>
      <c r="F82" s="231">
        <v>0</v>
      </c>
      <c r="G82" s="231">
        <v>115575</v>
      </c>
      <c r="H82"/>
      <c r="I82"/>
      <c r="J82"/>
      <c r="K82"/>
      <c r="L82"/>
      <c r="M82"/>
    </row>
    <row r="83" spans="1:13" ht="51.75" customHeight="1">
      <c r="A83" s="8"/>
      <c r="B83" s="116" t="s">
        <v>496</v>
      </c>
      <c r="C83" s="234" t="s">
        <v>674</v>
      </c>
      <c r="D83" s="231">
        <v>0</v>
      </c>
      <c r="E83" s="231">
        <v>58835</v>
      </c>
      <c r="F83" s="231">
        <v>0</v>
      </c>
      <c r="G83" s="231">
        <v>58835</v>
      </c>
      <c r="H83"/>
      <c r="I83"/>
      <c r="J83"/>
      <c r="K83"/>
      <c r="L83"/>
      <c r="M83"/>
    </row>
    <row r="84" spans="1:13" ht="24.75" customHeight="1">
      <c r="A84" s="8"/>
      <c r="B84" s="116" t="s">
        <v>496</v>
      </c>
      <c r="C84" s="10" t="s">
        <v>453</v>
      </c>
      <c r="D84" s="231">
        <v>1323</v>
      </c>
      <c r="E84" s="231">
        <v>0</v>
      </c>
      <c r="F84" s="231">
        <v>0</v>
      </c>
      <c r="G84" s="231">
        <v>0</v>
      </c>
      <c r="H84"/>
      <c r="I84"/>
      <c r="J84"/>
      <c r="K84"/>
      <c r="L84"/>
      <c r="M84"/>
    </row>
    <row r="85" spans="1:13" ht="26.25" customHeight="1">
      <c r="A85" s="8"/>
      <c r="B85" s="116" t="s">
        <v>496</v>
      </c>
      <c r="C85" s="10" t="s">
        <v>490</v>
      </c>
      <c r="D85" s="231">
        <v>12806</v>
      </c>
      <c r="E85" s="231">
        <v>0</v>
      </c>
      <c r="F85" s="231">
        <v>0</v>
      </c>
      <c r="G85" s="231">
        <v>0</v>
      </c>
      <c r="H85"/>
      <c r="I85"/>
      <c r="J85"/>
      <c r="K85"/>
      <c r="L85"/>
      <c r="M85"/>
    </row>
    <row r="86" spans="1:13" ht="26.25" customHeight="1">
      <c r="A86" s="8"/>
      <c r="B86" s="116" t="s">
        <v>496</v>
      </c>
      <c r="C86" s="10" t="s">
        <v>491</v>
      </c>
      <c r="D86" s="231">
        <v>1343</v>
      </c>
      <c r="E86" s="231">
        <v>0</v>
      </c>
      <c r="F86" s="231">
        <v>0</v>
      </c>
      <c r="G86" s="231">
        <v>0</v>
      </c>
      <c r="H86"/>
      <c r="I86"/>
      <c r="J86"/>
      <c r="K86"/>
      <c r="L86"/>
      <c r="M86"/>
    </row>
    <row r="87" spans="1:13" ht="45.75" customHeight="1">
      <c r="A87" s="8"/>
      <c r="B87" s="116" t="s">
        <v>496</v>
      </c>
      <c r="C87" s="10" t="s">
        <v>68</v>
      </c>
      <c r="D87" s="231">
        <v>3174</v>
      </c>
      <c r="E87" s="231">
        <v>2231</v>
      </c>
      <c r="F87" s="231">
        <v>0</v>
      </c>
      <c r="G87" s="231">
        <v>2231</v>
      </c>
      <c r="H87"/>
      <c r="I87"/>
      <c r="J87"/>
      <c r="K87"/>
      <c r="L87"/>
      <c r="M87"/>
    </row>
    <row r="88" spans="1:13" ht="29.25" customHeight="1">
      <c r="A88" s="8"/>
      <c r="B88" s="116" t="s">
        <v>496</v>
      </c>
      <c r="C88" s="234" t="s">
        <v>492</v>
      </c>
      <c r="D88" s="231">
        <v>1452</v>
      </c>
      <c r="E88" s="231">
        <v>0</v>
      </c>
      <c r="F88" s="231">
        <v>0</v>
      </c>
      <c r="G88" s="231">
        <v>0</v>
      </c>
      <c r="H88"/>
      <c r="I88"/>
      <c r="J88"/>
      <c r="K88"/>
      <c r="L88"/>
      <c r="M88"/>
    </row>
    <row r="89" spans="1:13" ht="39" customHeight="1">
      <c r="A89" s="8"/>
      <c r="B89" s="116" t="s">
        <v>496</v>
      </c>
      <c r="C89" s="10" t="s">
        <v>498</v>
      </c>
      <c r="D89" s="231">
        <v>6250</v>
      </c>
      <c r="E89" s="231">
        <v>0</v>
      </c>
      <c r="F89" s="231">
        <v>0</v>
      </c>
      <c r="G89" s="231">
        <v>0</v>
      </c>
      <c r="H89"/>
      <c r="I89"/>
      <c r="J89"/>
      <c r="K89"/>
      <c r="L89"/>
      <c r="M89"/>
    </row>
    <row r="90" spans="1:13" ht="50.25" customHeight="1">
      <c r="A90" s="8"/>
      <c r="B90" s="116" t="s">
        <v>496</v>
      </c>
      <c r="C90" s="234" t="s">
        <v>456</v>
      </c>
      <c r="D90" s="231">
        <v>2108</v>
      </c>
      <c r="E90" s="231">
        <v>0</v>
      </c>
      <c r="F90" s="231">
        <v>0</v>
      </c>
      <c r="G90" s="231">
        <v>0</v>
      </c>
      <c r="H90"/>
      <c r="I90"/>
      <c r="J90"/>
      <c r="K90"/>
      <c r="L90"/>
      <c r="M90"/>
    </row>
    <row r="91" spans="1:13" ht="50.25" customHeight="1">
      <c r="A91" s="8"/>
      <c r="B91" s="116" t="s">
        <v>496</v>
      </c>
      <c r="C91" s="234" t="s">
        <v>563</v>
      </c>
      <c r="D91" s="231">
        <v>2225</v>
      </c>
      <c r="E91" s="231">
        <v>0</v>
      </c>
      <c r="F91" s="231">
        <v>0</v>
      </c>
      <c r="G91" s="231">
        <v>0</v>
      </c>
      <c r="H91"/>
      <c r="I91"/>
      <c r="J91"/>
      <c r="K91"/>
      <c r="L91"/>
      <c r="M91"/>
    </row>
    <row r="92" spans="1:13" ht="39" customHeight="1">
      <c r="A92" s="8"/>
      <c r="B92" s="116" t="s">
        <v>496</v>
      </c>
      <c r="C92" s="234" t="s">
        <v>454</v>
      </c>
      <c r="D92" s="231">
        <v>1900</v>
      </c>
      <c r="E92" s="231">
        <v>0</v>
      </c>
      <c r="F92" s="231">
        <v>0</v>
      </c>
      <c r="G92" s="231">
        <v>0</v>
      </c>
      <c r="H92"/>
      <c r="I92"/>
      <c r="J92"/>
      <c r="K92"/>
      <c r="L92"/>
      <c r="M92"/>
    </row>
    <row r="93" spans="1:13" ht="41.25" customHeight="1">
      <c r="A93" s="8"/>
      <c r="B93" s="116" t="s">
        <v>496</v>
      </c>
      <c r="C93" s="234" t="s">
        <v>455</v>
      </c>
      <c r="D93" s="231">
        <v>4017</v>
      </c>
      <c r="E93" s="231">
        <v>4017</v>
      </c>
      <c r="F93" s="231">
        <v>0</v>
      </c>
      <c r="G93" s="231">
        <v>4017</v>
      </c>
      <c r="H93"/>
      <c r="I93"/>
      <c r="J93"/>
      <c r="K93"/>
      <c r="L93"/>
      <c r="M93"/>
    </row>
    <row r="94" spans="1:13" ht="52.5" customHeight="1">
      <c r="A94" s="8"/>
      <c r="B94" s="116" t="s">
        <v>496</v>
      </c>
      <c r="C94" s="234" t="s">
        <v>66</v>
      </c>
      <c r="D94" s="231">
        <v>2336</v>
      </c>
      <c r="E94" s="231">
        <v>0</v>
      </c>
      <c r="F94" s="231">
        <v>0</v>
      </c>
      <c r="G94" s="231">
        <v>0</v>
      </c>
      <c r="H94"/>
      <c r="I94"/>
      <c r="J94"/>
      <c r="K94"/>
      <c r="L94"/>
      <c r="M94"/>
    </row>
    <row r="95" spans="1:13" ht="63" customHeight="1">
      <c r="A95" s="8"/>
      <c r="B95" s="116" t="s">
        <v>496</v>
      </c>
      <c r="C95" s="234" t="s">
        <v>32</v>
      </c>
      <c r="D95" s="231">
        <v>3468</v>
      </c>
      <c r="E95" s="231">
        <v>0</v>
      </c>
      <c r="F95" s="231">
        <v>0</v>
      </c>
      <c r="G95" s="231">
        <v>0</v>
      </c>
      <c r="H95"/>
      <c r="I95"/>
      <c r="J95"/>
      <c r="K95"/>
      <c r="L95"/>
      <c r="M95"/>
    </row>
    <row r="96" spans="1:13" ht="26.25" customHeight="1">
      <c r="A96" s="8"/>
      <c r="B96" s="116" t="s">
        <v>496</v>
      </c>
      <c r="C96" s="234" t="s">
        <v>33</v>
      </c>
      <c r="D96" s="231">
        <v>5500</v>
      </c>
      <c r="E96" s="231">
        <v>0</v>
      </c>
      <c r="F96" s="231">
        <v>0</v>
      </c>
      <c r="G96" s="231">
        <v>0</v>
      </c>
      <c r="H96"/>
      <c r="I96"/>
      <c r="J96"/>
      <c r="K96"/>
      <c r="L96"/>
      <c r="M96"/>
    </row>
    <row r="97" spans="1:13" ht="41.25" customHeight="1">
      <c r="A97" s="8"/>
      <c r="B97" s="116" t="s">
        <v>496</v>
      </c>
      <c r="C97" s="234" t="s">
        <v>738</v>
      </c>
      <c r="D97" s="231">
        <v>0</v>
      </c>
      <c r="E97" s="231">
        <v>3551</v>
      </c>
      <c r="F97" s="231">
        <v>0</v>
      </c>
      <c r="G97" s="231">
        <v>3551</v>
      </c>
      <c r="H97"/>
      <c r="I97"/>
      <c r="J97"/>
      <c r="K97"/>
      <c r="L97"/>
      <c r="M97"/>
    </row>
    <row r="98" spans="1:13" ht="36.75" customHeight="1">
      <c r="A98" s="8"/>
      <c r="B98" s="116" t="s">
        <v>496</v>
      </c>
      <c r="C98" s="234" t="s">
        <v>42</v>
      </c>
      <c r="D98" s="231">
        <v>6788</v>
      </c>
      <c r="E98" s="231">
        <v>6788</v>
      </c>
      <c r="F98" s="231">
        <v>0</v>
      </c>
      <c r="G98" s="231">
        <v>6788</v>
      </c>
      <c r="H98"/>
      <c r="I98"/>
      <c r="J98"/>
      <c r="K98"/>
      <c r="L98"/>
      <c r="M98"/>
    </row>
    <row r="99" spans="1:13" ht="26.25" customHeight="1">
      <c r="A99" s="8"/>
      <c r="B99" s="116" t="s">
        <v>496</v>
      </c>
      <c r="C99" s="234" t="s">
        <v>44</v>
      </c>
      <c r="D99" s="231">
        <v>2060</v>
      </c>
      <c r="E99" s="231">
        <v>2060</v>
      </c>
      <c r="F99" s="231">
        <v>0</v>
      </c>
      <c r="G99" s="231">
        <v>2060</v>
      </c>
      <c r="H99"/>
      <c r="I99"/>
      <c r="J99"/>
      <c r="K99"/>
      <c r="L99"/>
      <c r="M99"/>
    </row>
    <row r="100" spans="1:13" ht="39.75" customHeight="1">
      <c r="A100" s="8"/>
      <c r="B100" s="116" t="s">
        <v>496</v>
      </c>
      <c r="C100" s="234" t="s">
        <v>46</v>
      </c>
      <c r="D100" s="231">
        <v>1919</v>
      </c>
      <c r="E100" s="231">
        <v>1761</v>
      </c>
      <c r="F100" s="231">
        <v>0</v>
      </c>
      <c r="G100" s="231">
        <v>1761</v>
      </c>
      <c r="H100"/>
      <c r="I100"/>
      <c r="J100"/>
      <c r="K100"/>
      <c r="L100"/>
      <c r="M100"/>
    </row>
    <row r="101" spans="1:13" ht="15.75" customHeight="1">
      <c r="A101" s="8"/>
      <c r="B101" s="116" t="s">
        <v>496</v>
      </c>
      <c r="C101" s="234" t="s">
        <v>639</v>
      </c>
      <c r="D101" s="231">
        <v>2775</v>
      </c>
      <c r="E101" s="231">
        <v>0</v>
      </c>
      <c r="F101" s="231">
        <v>0</v>
      </c>
      <c r="G101" s="231">
        <v>0</v>
      </c>
      <c r="H101"/>
      <c r="I101"/>
      <c r="J101"/>
      <c r="K101"/>
      <c r="L101"/>
      <c r="M101"/>
    </row>
    <row r="102" spans="1:13" ht="15.75" customHeight="1">
      <c r="A102" s="8"/>
      <c r="B102" s="116" t="s">
        <v>496</v>
      </c>
      <c r="C102" s="234" t="s">
        <v>564</v>
      </c>
      <c r="D102" s="209">
        <v>25080</v>
      </c>
      <c r="E102" s="209">
        <v>37619</v>
      </c>
      <c r="F102" s="209">
        <v>0</v>
      </c>
      <c r="G102" s="209">
        <v>37619</v>
      </c>
      <c r="H102"/>
      <c r="I102"/>
      <c r="J102"/>
      <c r="K102"/>
      <c r="L102"/>
      <c r="M102"/>
    </row>
    <row r="103" spans="1:13" ht="28.5" customHeight="1">
      <c r="A103" s="8"/>
      <c r="B103" s="116" t="s">
        <v>884</v>
      </c>
      <c r="C103" s="234" t="s">
        <v>885</v>
      </c>
      <c r="D103" s="231">
        <v>72538</v>
      </c>
      <c r="E103" s="231">
        <v>74817</v>
      </c>
      <c r="F103" s="231">
        <v>0</v>
      </c>
      <c r="G103" s="231">
        <v>74817</v>
      </c>
      <c r="H103"/>
      <c r="I103"/>
      <c r="J103"/>
      <c r="K103"/>
      <c r="L103"/>
      <c r="M103"/>
    </row>
    <row r="104" spans="1:13" ht="15" customHeight="1">
      <c r="A104" s="8"/>
      <c r="B104" s="116" t="s">
        <v>884</v>
      </c>
      <c r="C104" s="234" t="s">
        <v>542</v>
      </c>
      <c r="D104" s="231">
        <v>13930</v>
      </c>
      <c r="E104" s="231">
        <v>0</v>
      </c>
      <c r="F104" s="231">
        <v>4945</v>
      </c>
      <c r="G104" s="231">
        <v>4945</v>
      </c>
      <c r="H104"/>
      <c r="I104"/>
      <c r="J104"/>
      <c r="K104"/>
      <c r="L104"/>
      <c r="M104"/>
    </row>
    <row r="105" spans="1:13" ht="27.75" customHeight="1">
      <c r="A105" s="14"/>
      <c r="B105" s="15"/>
      <c r="C105" s="112" t="s">
        <v>886</v>
      </c>
      <c r="D105" s="88">
        <f>SUM(D67:D104)</f>
        <v>924023</v>
      </c>
      <c r="E105" s="88">
        <f>SUM(E67:E104)</f>
        <v>870030</v>
      </c>
      <c r="F105" s="88">
        <f>SUM(F67:F104)</f>
        <v>17209</v>
      </c>
      <c r="G105" s="88">
        <f>SUM(G67:G104)</f>
        <v>887239</v>
      </c>
      <c r="H105"/>
      <c r="I105"/>
      <c r="J105"/>
      <c r="K105"/>
      <c r="L105"/>
      <c r="M105"/>
    </row>
    <row r="106" spans="1:13" ht="14.25" customHeight="1" thickBot="1">
      <c r="A106" s="424" t="s">
        <v>887</v>
      </c>
      <c r="B106" s="425"/>
      <c r="C106" s="426"/>
      <c r="D106" s="113">
        <f>D18+D38+D63+D105</f>
        <v>5137420</v>
      </c>
      <c r="E106" s="113">
        <f>E18+E38+E63+E105</f>
        <v>5286883</v>
      </c>
      <c r="F106" s="113">
        <f>F18+F38+F63+F105</f>
        <v>17209</v>
      </c>
      <c r="G106" s="113">
        <f>G18+G38+G63+G105</f>
        <v>5304092</v>
      </c>
      <c r="H106"/>
      <c r="I106"/>
      <c r="J106"/>
      <c r="K106"/>
      <c r="L106"/>
      <c r="M106"/>
    </row>
    <row r="107" spans="1:13" ht="14.25" customHeight="1">
      <c r="A107" s="76"/>
      <c r="B107" s="76"/>
      <c r="C107" s="77"/>
      <c r="D107" s="114"/>
      <c r="E107"/>
      <c r="F107"/>
      <c r="G107"/>
      <c r="H107"/>
      <c r="I107"/>
      <c r="J107"/>
      <c r="K107"/>
      <c r="L107"/>
      <c r="M107"/>
    </row>
    <row r="108" spans="1:13" ht="15.75">
      <c r="A108" s="53"/>
      <c r="C108" s="25"/>
      <c r="E108"/>
      <c r="F108"/>
      <c r="G108"/>
      <c r="H108"/>
      <c r="I108"/>
      <c r="J108"/>
      <c r="K108"/>
      <c r="L108"/>
      <c r="M108"/>
    </row>
    <row r="109" spans="1:13" ht="12.75" customHeight="1">
      <c r="A109" s="390"/>
      <c r="B109" s="390"/>
      <c r="C109" s="390"/>
      <c r="D109" s="126"/>
      <c r="E109"/>
      <c r="F109"/>
      <c r="G109"/>
      <c r="H109"/>
      <c r="I109"/>
      <c r="J109"/>
      <c r="K109"/>
      <c r="L109"/>
      <c r="M109"/>
    </row>
    <row r="110" spans="1:13" ht="90.75" customHeight="1">
      <c r="A110" s="26"/>
      <c r="B110" s="26"/>
      <c r="D110" s="26"/>
      <c r="E110"/>
      <c r="F110"/>
      <c r="G110"/>
      <c r="H110"/>
      <c r="I110"/>
      <c r="J110"/>
      <c r="K110"/>
      <c r="L110"/>
      <c r="M110"/>
    </row>
    <row r="111" spans="5:13" ht="29.25" customHeight="1">
      <c r="E111"/>
      <c r="F111"/>
      <c r="G111"/>
      <c r="H111"/>
      <c r="I111"/>
      <c r="J111"/>
      <c r="K111"/>
      <c r="L111"/>
      <c r="M111"/>
    </row>
    <row r="112" spans="3:13" ht="26.25" customHeight="1">
      <c r="C112" s="69"/>
      <c r="I112"/>
      <c r="J112"/>
      <c r="K112"/>
      <c r="L112"/>
      <c r="M112"/>
    </row>
    <row r="113" spans="5:13" ht="15.75">
      <c r="E113" s="54"/>
      <c r="F113" s="54"/>
      <c r="G113" s="54"/>
      <c r="H113" s="54"/>
      <c r="I113"/>
      <c r="J113"/>
      <c r="K113"/>
      <c r="L113"/>
      <c r="M113"/>
    </row>
    <row r="115" spans="1:13" s="55" customFormat="1" ht="30" customHeight="1">
      <c r="A115" s="2"/>
      <c r="B115" s="2"/>
      <c r="C115" s="2"/>
      <c r="D115" s="2"/>
      <c r="E115" s="60"/>
      <c r="F115" s="60"/>
      <c r="G115" s="60"/>
      <c r="H115" s="60"/>
      <c r="I115" s="54"/>
      <c r="J115" s="54"/>
      <c r="K115" s="54"/>
      <c r="L115" s="54"/>
      <c r="M115" s="54"/>
    </row>
    <row r="126" ht="45.75" customHeight="1"/>
    <row r="129" ht="15.75" customHeight="1"/>
  </sheetData>
  <sheetProtection/>
  <mergeCells count="11">
    <mergeCell ref="D2:G2"/>
    <mergeCell ref="A8:C8"/>
    <mergeCell ref="A7:C7"/>
    <mergeCell ref="A4:D4"/>
    <mergeCell ref="A6:C6"/>
    <mergeCell ref="E4:G4"/>
    <mergeCell ref="A109:C109"/>
    <mergeCell ref="A19:C19"/>
    <mergeCell ref="A65:C65"/>
    <mergeCell ref="A40:C40"/>
    <mergeCell ref="A106:C106"/>
  </mergeCells>
  <printOptions/>
  <pageMargins left="0.85" right="1.05" top="1" bottom="0.86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PageLayoutView="0" workbookViewId="0" topLeftCell="A31">
      <selection activeCell="E61" sqref="E61"/>
    </sheetView>
  </sheetViews>
  <sheetFormatPr defaultColWidth="9.140625" defaultRowHeight="12.75"/>
  <cols>
    <col min="1" max="1" width="18.7109375" style="2" customWidth="1"/>
    <col min="2" max="2" width="8.7109375" style="2" hidden="1" customWidth="1"/>
    <col min="3" max="3" width="51.28125" style="2" customWidth="1"/>
    <col min="4" max="4" width="0.13671875" style="2" customWidth="1"/>
    <col min="5" max="5" width="8.28125" style="2" customWidth="1"/>
    <col min="6" max="6" width="8.28125" style="60" customWidth="1"/>
    <col min="7" max="7" width="8.00390625" style="60" customWidth="1"/>
    <col min="8" max="8" width="6.8515625" style="60" customWidth="1"/>
    <col min="9" max="9" width="7.8515625" style="60" customWidth="1"/>
    <col min="10" max="10" width="6.8515625" style="60" customWidth="1"/>
    <col min="11" max="11" width="7.8515625" style="60" customWidth="1"/>
    <col min="12" max="12" width="9.00390625" style="60" hidden="1" customWidth="1"/>
    <col min="13" max="13" width="7.7109375" style="60" customWidth="1"/>
    <col min="14" max="14" width="8.8515625" style="60" customWidth="1"/>
    <col min="15" max="15" width="9.421875" style="60" customWidth="1"/>
    <col min="16" max="16" width="9.140625" style="60" customWidth="1"/>
  </cols>
  <sheetData>
    <row r="1" spans="1:10" ht="12.75">
      <c r="A1" s="1"/>
      <c r="C1" s="71"/>
      <c r="D1" s="58"/>
      <c r="E1" s="58"/>
      <c r="F1" s="57"/>
      <c r="G1" s="58"/>
      <c r="H1" s="58"/>
      <c r="I1" s="57"/>
      <c r="J1" s="59"/>
    </row>
    <row r="2" spans="2:10" ht="15.75">
      <c r="B2" s="1"/>
      <c r="C2" s="54"/>
      <c r="D2" s="367"/>
      <c r="E2" s="367"/>
      <c r="F2" s="367"/>
      <c r="G2" s="367"/>
      <c r="H2" s="367"/>
      <c r="I2" s="367"/>
      <c r="J2" s="367"/>
    </row>
    <row r="3" spans="1:10" ht="15.75" customHeight="1">
      <c r="A3" s="5" t="s">
        <v>188</v>
      </c>
      <c r="B3" s="5"/>
      <c r="C3" s="70"/>
      <c r="D3" s="58"/>
      <c r="E3" s="58"/>
      <c r="F3" s="57"/>
      <c r="G3" s="58"/>
      <c r="H3" s="58"/>
      <c r="I3" s="57"/>
      <c r="J3" s="4"/>
    </row>
    <row r="4" spans="1:16" ht="17.25" customHeight="1">
      <c r="A4" s="362" t="s">
        <v>315</v>
      </c>
      <c r="B4" s="362"/>
      <c r="C4" s="362"/>
      <c r="D4" s="362"/>
      <c r="E4" s="362"/>
      <c r="F4" s="54"/>
      <c r="G4" s="54"/>
      <c r="H4" s="54"/>
      <c r="L4"/>
      <c r="M4" s="55"/>
      <c r="N4"/>
      <c r="O4"/>
      <c r="P4"/>
    </row>
    <row r="5" spans="1:16" ht="16.5" customHeight="1">
      <c r="A5" s="57"/>
      <c r="B5" s="58"/>
      <c r="C5" s="160"/>
      <c r="D5" s="4"/>
      <c r="E5" s="60"/>
      <c r="L5"/>
      <c r="M5"/>
      <c r="N5"/>
      <c r="O5"/>
      <c r="P5"/>
    </row>
    <row r="6" spans="1:16" ht="15.7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</row>
    <row r="7" spans="1:16" ht="15.75" customHeight="1">
      <c r="A7" s="110"/>
      <c r="B7" s="110"/>
      <c r="C7" s="110"/>
      <c r="D7" s="170"/>
      <c r="E7" s="110" t="s">
        <v>317</v>
      </c>
      <c r="F7"/>
      <c r="G7"/>
      <c r="H7"/>
      <c r="I7"/>
      <c r="J7"/>
      <c r="K7"/>
      <c r="L7"/>
      <c r="M7"/>
      <c r="N7"/>
      <c r="O7"/>
      <c r="P7"/>
    </row>
    <row r="8" spans="1:16" ht="12.75">
      <c r="A8" s="200" t="s">
        <v>316</v>
      </c>
      <c r="B8"/>
      <c r="C8" s="200" t="s">
        <v>686</v>
      </c>
      <c r="D8"/>
      <c r="E8" s="222">
        <v>4</v>
      </c>
      <c r="F8"/>
      <c r="G8"/>
      <c r="H8"/>
      <c r="I8"/>
      <c r="J8"/>
      <c r="K8"/>
      <c r="L8"/>
      <c r="M8"/>
      <c r="N8"/>
      <c r="O8"/>
      <c r="P8"/>
    </row>
    <row r="9" spans="1:16" ht="12.75">
      <c r="A9" s="171" t="s">
        <v>318</v>
      </c>
      <c r="B9"/>
      <c r="C9" s="182" t="s">
        <v>687</v>
      </c>
      <c r="D9"/>
      <c r="E9" s="170">
        <v>8</v>
      </c>
      <c r="F9"/>
      <c r="G9"/>
      <c r="H9"/>
      <c r="I9"/>
      <c r="J9"/>
      <c r="K9"/>
      <c r="L9"/>
      <c r="M9"/>
      <c r="N9"/>
      <c r="O9"/>
      <c r="P9"/>
    </row>
    <row r="10" spans="1:16" ht="25.5">
      <c r="A10" s="171" t="s">
        <v>319</v>
      </c>
      <c r="B10"/>
      <c r="C10" s="182" t="s">
        <v>743</v>
      </c>
      <c r="D10"/>
      <c r="E10" s="170">
        <v>10</v>
      </c>
      <c r="F10"/>
      <c r="G10"/>
      <c r="H10"/>
      <c r="I10"/>
      <c r="J10"/>
      <c r="K10"/>
      <c r="L10"/>
      <c r="M10"/>
      <c r="N10"/>
      <c r="O10"/>
      <c r="P10"/>
    </row>
    <row r="11" spans="1:16" ht="25.5">
      <c r="A11" s="171" t="s">
        <v>320</v>
      </c>
      <c r="B11" s="161"/>
      <c r="C11" s="182" t="s">
        <v>688</v>
      </c>
      <c r="D11"/>
      <c r="E11" s="170">
        <v>12</v>
      </c>
      <c r="F11"/>
      <c r="G11"/>
      <c r="H11"/>
      <c r="I11"/>
      <c r="J11"/>
      <c r="K11"/>
      <c r="L11"/>
      <c r="M11"/>
      <c r="N11"/>
      <c r="O11"/>
      <c r="P11"/>
    </row>
    <row r="12" spans="1:16" ht="25.5">
      <c r="A12" s="188" t="s">
        <v>321</v>
      </c>
      <c r="B12" s="161"/>
      <c r="C12" s="189" t="s">
        <v>689</v>
      </c>
      <c r="D12"/>
      <c r="E12" s="170"/>
      <c r="F12"/>
      <c r="G12"/>
      <c r="H12"/>
      <c r="I12"/>
      <c r="J12"/>
      <c r="K12"/>
      <c r="L12"/>
      <c r="M12"/>
      <c r="N12"/>
      <c r="O12"/>
      <c r="P12"/>
    </row>
    <row r="13" spans="1:16" ht="12.75">
      <c r="A13" s="190" t="s">
        <v>366</v>
      </c>
      <c r="B13" s="191"/>
      <c r="C13" s="172" t="s">
        <v>322</v>
      </c>
      <c r="D13"/>
      <c r="E13" s="170">
        <v>13</v>
      </c>
      <c r="F13"/>
      <c r="G13"/>
      <c r="H13"/>
      <c r="I13"/>
      <c r="J13"/>
      <c r="K13"/>
      <c r="L13"/>
      <c r="M13"/>
      <c r="N13"/>
      <c r="O13"/>
      <c r="P13"/>
    </row>
    <row r="14" spans="1:16" ht="12.75">
      <c r="A14" s="192"/>
      <c r="B14" s="111"/>
      <c r="C14" s="183" t="s">
        <v>324</v>
      </c>
      <c r="D14"/>
      <c r="E14" s="170"/>
      <c r="F14"/>
      <c r="G14"/>
      <c r="H14"/>
      <c r="I14"/>
      <c r="J14"/>
      <c r="K14"/>
      <c r="L14"/>
      <c r="M14"/>
      <c r="N14"/>
      <c r="O14"/>
      <c r="P14"/>
    </row>
    <row r="15" spans="1:16" ht="12.75">
      <c r="A15" s="192"/>
      <c r="B15" s="111"/>
      <c r="C15" s="183" t="s">
        <v>323</v>
      </c>
      <c r="D15"/>
      <c r="E15" s="170"/>
      <c r="F15"/>
      <c r="G15"/>
      <c r="H15"/>
      <c r="I15"/>
      <c r="J15"/>
      <c r="K15"/>
      <c r="L15"/>
      <c r="M15"/>
      <c r="N15"/>
      <c r="O15"/>
      <c r="P15"/>
    </row>
    <row r="16" spans="1:16" ht="12.75">
      <c r="A16" s="192"/>
      <c r="B16" s="111"/>
      <c r="C16" s="183" t="s">
        <v>325</v>
      </c>
      <c r="D16"/>
      <c r="E16" s="170"/>
      <c r="F16"/>
      <c r="G16"/>
      <c r="H16"/>
      <c r="I16"/>
      <c r="J16"/>
      <c r="K16"/>
      <c r="L16"/>
      <c r="M16"/>
      <c r="N16"/>
      <c r="O16"/>
      <c r="P16"/>
    </row>
    <row r="17" spans="1:16" ht="12.75">
      <c r="A17" s="192"/>
      <c r="B17" s="111"/>
      <c r="C17" s="183" t="s">
        <v>365</v>
      </c>
      <c r="D17"/>
      <c r="E17" s="170"/>
      <c r="F17"/>
      <c r="G17"/>
      <c r="H17"/>
      <c r="I17"/>
      <c r="J17"/>
      <c r="K17"/>
      <c r="L17"/>
      <c r="M17"/>
      <c r="N17"/>
      <c r="O17"/>
      <c r="P17"/>
    </row>
    <row r="18" spans="1:16" ht="12.75">
      <c r="A18" s="192"/>
      <c r="B18" s="111"/>
      <c r="C18" s="183" t="s">
        <v>326</v>
      </c>
      <c r="D18"/>
      <c r="E18" s="170"/>
      <c r="F18"/>
      <c r="G18"/>
      <c r="H18"/>
      <c r="I18"/>
      <c r="J18"/>
      <c r="K18"/>
      <c r="L18"/>
      <c r="M18"/>
      <c r="N18"/>
      <c r="O18"/>
      <c r="P18"/>
    </row>
    <row r="19" spans="1:16" ht="12.75">
      <c r="A19" s="192"/>
      <c r="B19" s="111"/>
      <c r="C19" s="183" t="s">
        <v>327</v>
      </c>
      <c r="D19"/>
      <c r="E19" s="170"/>
      <c r="F19"/>
      <c r="G19"/>
      <c r="H19"/>
      <c r="I19"/>
      <c r="J19"/>
      <c r="K19"/>
      <c r="L19"/>
      <c r="M19"/>
      <c r="N19"/>
      <c r="O19"/>
      <c r="P19"/>
    </row>
    <row r="20" spans="1:16" ht="12.75">
      <c r="A20" s="192"/>
      <c r="B20" s="111"/>
      <c r="C20" s="183" t="s">
        <v>328</v>
      </c>
      <c r="D20"/>
      <c r="E20" s="170"/>
      <c r="F20"/>
      <c r="G20"/>
      <c r="H20"/>
      <c r="I20"/>
      <c r="J20"/>
      <c r="K20"/>
      <c r="L20"/>
      <c r="M20"/>
      <c r="N20"/>
      <c r="O20"/>
      <c r="P20"/>
    </row>
    <row r="21" spans="1:16" ht="12.75">
      <c r="A21" s="192"/>
      <c r="B21" s="111"/>
      <c r="C21" s="110"/>
      <c r="D21"/>
      <c r="E21" s="170"/>
      <c r="F21"/>
      <c r="G21"/>
      <c r="H21"/>
      <c r="I21"/>
      <c r="J21"/>
      <c r="K21"/>
      <c r="L21"/>
      <c r="M21"/>
      <c r="N21"/>
      <c r="O21"/>
      <c r="P21"/>
    </row>
    <row r="22" spans="1:16" ht="12.75">
      <c r="A22" s="192" t="s">
        <v>367</v>
      </c>
      <c r="B22" s="111"/>
      <c r="C22" s="184" t="s">
        <v>362</v>
      </c>
      <c r="D22"/>
      <c r="E22" s="170">
        <v>18</v>
      </c>
      <c r="F22"/>
      <c r="G22"/>
      <c r="H22"/>
      <c r="I22"/>
      <c r="J22"/>
      <c r="K22"/>
      <c r="L22"/>
      <c r="M22"/>
      <c r="N22"/>
      <c r="O22"/>
      <c r="P22"/>
    </row>
    <row r="23" spans="1:16" ht="12.75">
      <c r="A23" s="192"/>
      <c r="B23" s="111"/>
      <c r="C23" s="183" t="s">
        <v>333</v>
      </c>
      <c r="D23"/>
      <c r="E23" s="170"/>
      <c r="F23"/>
      <c r="G23"/>
      <c r="H23"/>
      <c r="I23"/>
      <c r="J23"/>
      <c r="K23"/>
      <c r="L23"/>
      <c r="M23"/>
      <c r="N23"/>
      <c r="O23"/>
      <c r="P23"/>
    </row>
    <row r="24" spans="1:16" ht="12.75">
      <c r="A24" s="192"/>
      <c r="B24" s="111"/>
      <c r="C24" s="185" t="s">
        <v>334</v>
      </c>
      <c r="D24"/>
      <c r="E24" s="170"/>
      <c r="F24"/>
      <c r="G24"/>
      <c r="H24"/>
      <c r="I24"/>
      <c r="J24"/>
      <c r="K24"/>
      <c r="L24"/>
      <c r="M24"/>
      <c r="N24"/>
      <c r="O24"/>
      <c r="P24"/>
    </row>
    <row r="25" spans="1:16" ht="12.75">
      <c r="A25" s="192"/>
      <c r="B25" s="111"/>
      <c r="C25" s="183" t="s">
        <v>335</v>
      </c>
      <c r="D25"/>
      <c r="E25" s="170"/>
      <c r="F25"/>
      <c r="G25"/>
      <c r="H25"/>
      <c r="I25"/>
      <c r="J25"/>
      <c r="K25"/>
      <c r="L25"/>
      <c r="M25"/>
      <c r="N25"/>
      <c r="O25"/>
      <c r="P25"/>
    </row>
    <row r="26" spans="1:16" ht="12.75" customHeight="1">
      <c r="A26" s="192"/>
      <c r="B26" s="111"/>
      <c r="C26" s="185" t="s">
        <v>336</v>
      </c>
      <c r="D26"/>
      <c r="E26" s="170"/>
      <c r="F26"/>
      <c r="G26"/>
      <c r="H26"/>
      <c r="I26"/>
      <c r="J26"/>
      <c r="K26"/>
      <c r="L26"/>
      <c r="M26"/>
      <c r="N26"/>
      <c r="O26"/>
      <c r="P26"/>
    </row>
    <row r="27" spans="1:16" ht="12.75">
      <c r="A27" s="192"/>
      <c r="B27" s="111"/>
      <c r="C27" s="110"/>
      <c r="D27"/>
      <c r="E27" s="170"/>
      <c r="F27"/>
      <c r="G27"/>
      <c r="H27"/>
      <c r="I27"/>
      <c r="J27"/>
      <c r="K27"/>
      <c r="L27"/>
      <c r="M27"/>
      <c r="N27"/>
      <c r="O27"/>
      <c r="P27"/>
    </row>
    <row r="28" spans="1:16" ht="18" customHeight="1">
      <c r="A28" s="193" t="s">
        <v>368</v>
      </c>
      <c r="B28" s="76"/>
      <c r="C28" s="184" t="s">
        <v>337</v>
      </c>
      <c r="D28"/>
      <c r="E28" s="170">
        <v>21</v>
      </c>
      <c r="F28"/>
      <c r="G28"/>
      <c r="H28"/>
      <c r="I28"/>
      <c r="J28"/>
      <c r="K28"/>
      <c r="L28"/>
      <c r="M28"/>
      <c r="N28"/>
      <c r="O28"/>
      <c r="P28"/>
    </row>
    <row r="29" spans="1:16" ht="15.75">
      <c r="A29" s="433" t="s">
        <v>338</v>
      </c>
      <c r="B29" s="434"/>
      <c r="C29" s="435"/>
      <c r="D29"/>
      <c r="E29" s="170"/>
      <c r="F29"/>
      <c r="G29"/>
      <c r="H29"/>
      <c r="I29"/>
      <c r="J29"/>
      <c r="K29"/>
      <c r="L29"/>
      <c r="M29"/>
      <c r="N29"/>
      <c r="O29"/>
      <c r="P29"/>
    </row>
    <row r="30" spans="1:16" ht="15.75">
      <c r="A30" s="194"/>
      <c r="B30" s="195"/>
      <c r="C30" s="183" t="s">
        <v>339</v>
      </c>
      <c r="D30"/>
      <c r="E30" s="170"/>
      <c r="F30"/>
      <c r="G30"/>
      <c r="H30"/>
      <c r="I30"/>
      <c r="J30"/>
      <c r="K30"/>
      <c r="L30"/>
      <c r="M30"/>
      <c r="N30"/>
      <c r="O30"/>
      <c r="P30"/>
    </row>
    <row r="31" spans="1:16" ht="15" customHeight="1">
      <c r="A31" s="196"/>
      <c r="B31" s="76"/>
      <c r="C31" s="183" t="s">
        <v>340</v>
      </c>
      <c r="D31"/>
      <c r="E31" s="170"/>
      <c r="F31"/>
      <c r="G31"/>
      <c r="H31"/>
      <c r="I31"/>
      <c r="J31"/>
      <c r="K31"/>
      <c r="L31"/>
      <c r="M31"/>
      <c r="N31"/>
      <c r="O31"/>
      <c r="P31"/>
    </row>
    <row r="32" spans="1:16" ht="15" customHeight="1">
      <c r="A32" s="196"/>
      <c r="B32" s="76"/>
      <c r="C32" s="186" t="s">
        <v>341</v>
      </c>
      <c r="D32"/>
      <c r="E32" s="170"/>
      <c r="F32"/>
      <c r="G32"/>
      <c r="H32"/>
      <c r="I32"/>
      <c r="J32"/>
      <c r="K32"/>
      <c r="L32"/>
      <c r="M32"/>
      <c r="N32"/>
      <c r="O32"/>
      <c r="P32"/>
    </row>
    <row r="33" spans="1:16" ht="14.25" customHeight="1">
      <c r="A33" s="196"/>
      <c r="B33" s="76"/>
      <c r="C33" s="9"/>
      <c r="D33"/>
      <c r="E33" s="170"/>
      <c r="F33"/>
      <c r="G33"/>
      <c r="H33"/>
      <c r="I33"/>
      <c r="J33"/>
      <c r="K33"/>
      <c r="L33"/>
      <c r="M33"/>
      <c r="N33"/>
      <c r="O33"/>
      <c r="P33"/>
    </row>
    <row r="34" spans="1:16" ht="15" customHeight="1">
      <c r="A34" s="197" t="s">
        <v>369</v>
      </c>
      <c r="B34" s="76"/>
      <c r="C34" s="184" t="s">
        <v>342</v>
      </c>
      <c r="D34"/>
      <c r="E34" s="170">
        <v>27</v>
      </c>
      <c r="F34"/>
      <c r="G34"/>
      <c r="H34"/>
      <c r="I34"/>
      <c r="J34"/>
      <c r="K34"/>
      <c r="L34"/>
      <c r="M34"/>
      <c r="N34"/>
      <c r="O34"/>
      <c r="P34"/>
    </row>
    <row r="35" spans="1:16" ht="14.25" customHeight="1">
      <c r="A35" s="197"/>
      <c r="B35" s="76"/>
      <c r="C35" s="183" t="s">
        <v>147</v>
      </c>
      <c r="D35"/>
      <c r="E35" s="170"/>
      <c r="F35"/>
      <c r="G35"/>
      <c r="H35"/>
      <c r="I35"/>
      <c r="J35"/>
      <c r="K35"/>
      <c r="L35"/>
      <c r="M35"/>
      <c r="N35"/>
      <c r="O35"/>
      <c r="P35"/>
    </row>
    <row r="36" spans="1:16" ht="13.5" customHeight="1">
      <c r="A36" s="197"/>
      <c r="B36" s="76"/>
      <c r="C36" s="183" t="s">
        <v>343</v>
      </c>
      <c r="D36"/>
      <c r="E36" s="170"/>
      <c r="F36"/>
      <c r="G36"/>
      <c r="H36"/>
      <c r="I36"/>
      <c r="J36"/>
      <c r="K36"/>
      <c r="L36"/>
      <c r="M36"/>
      <c r="N36"/>
      <c r="O36"/>
      <c r="P36"/>
    </row>
    <row r="37" spans="1:16" ht="13.5" customHeight="1">
      <c r="A37" s="197"/>
      <c r="B37" s="76"/>
      <c r="C37" s="183" t="s">
        <v>162</v>
      </c>
      <c r="D37"/>
      <c r="E37" s="170"/>
      <c r="F37"/>
      <c r="G37"/>
      <c r="H37"/>
      <c r="I37"/>
      <c r="J37"/>
      <c r="K37"/>
      <c r="L37"/>
      <c r="M37"/>
      <c r="N37"/>
      <c r="O37"/>
      <c r="P37"/>
    </row>
    <row r="38" spans="1:16" ht="13.5" customHeight="1">
      <c r="A38" s="197"/>
      <c r="B38" s="76"/>
      <c r="C38" s="183" t="s">
        <v>602</v>
      </c>
      <c r="D38"/>
      <c r="E38" s="170"/>
      <c r="F38"/>
      <c r="G38"/>
      <c r="H38"/>
      <c r="I38"/>
      <c r="J38"/>
      <c r="K38"/>
      <c r="L38"/>
      <c r="M38"/>
      <c r="N38"/>
      <c r="O38"/>
      <c r="P38"/>
    </row>
    <row r="39" spans="1:16" ht="14.25" customHeight="1">
      <c r="A39" s="197"/>
      <c r="B39" s="76"/>
      <c r="C39" s="183" t="s">
        <v>168</v>
      </c>
      <c r="D39"/>
      <c r="E39" s="170"/>
      <c r="F39"/>
      <c r="G39"/>
      <c r="H39"/>
      <c r="I39"/>
      <c r="J39"/>
      <c r="K39"/>
      <c r="L39"/>
      <c r="M39"/>
      <c r="N39"/>
      <c r="O39"/>
      <c r="P39"/>
    </row>
    <row r="40" spans="1:16" ht="16.5" customHeight="1">
      <c r="A40" s="197"/>
      <c r="B40" s="76"/>
      <c r="C40" s="183" t="s">
        <v>344</v>
      </c>
      <c r="D40"/>
      <c r="E40" s="170"/>
      <c r="F40"/>
      <c r="G40"/>
      <c r="H40"/>
      <c r="I40"/>
      <c r="J40"/>
      <c r="K40"/>
      <c r="L40"/>
      <c r="M40"/>
      <c r="N40"/>
      <c r="O40"/>
      <c r="P40"/>
    </row>
    <row r="41" spans="1:16" ht="15.75" customHeight="1">
      <c r="A41" s="197"/>
      <c r="B41" s="76"/>
      <c r="C41" s="183" t="s">
        <v>345</v>
      </c>
      <c r="D41"/>
      <c r="E41" s="170"/>
      <c r="F41"/>
      <c r="G41"/>
      <c r="H41"/>
      <c r="I41"/>
      <c r="J41"/>
      <c r="K41"/>
      <c r="L41"/>
      <c r="M41"/>
      <c r="N41"/>
      <c r="O41"/>
      <c r="P41"/>
    </row>
    <row r="42" spans="1:16" ht="13.5" customHeight="1">
      <c r="A42" s="197"/>
      <c r="B42" s="76"/>
      <c r="C42" s="183" t="s">
        <v>171</v>
      </c>
      <c r="D42"/>
      <c r="E42" s="170"/>
      <c r="F42"/>
      <c r="G42"/>
      <c r="H42"/>
      <c r="I42"/>
      <c r="J42"/>
      <c r="K42"/>
      <c r="L42"/>
      <c r="M42"/>
      <c r="N42"/>
      <c r="O42"/>
      <c r="P42"/>
    </row>
    <row r="43" spans="1:16" ht="14.25" customHeight="1">
      <c r="A43" s="197"/>
      <c r="B43" s="76"/>
      <c r="C43" s="183" t="s">
        <v>783</v>
      </c>
      <c r="D43"/>
      <c r="E43" s="170"/>
      <c r="F43"/>
      <c r="G43"/>
      <c r="H43"/>
      <c r="I43"/>
      <c r="J43"/>
      <c r="K43"/>
      <c r="L43"/>
      <c r="M43"/>
      <c r="N43"/>
      <c r="O43"/>
      <c r="P43"/>
    </row>
    <row r="44" spans="1:16" ht="12.75">
      <c r="A44" s="197"/>
      <c r="B44" s="76"/>
      <c r="C44" s="183" t="s">
        <v>785</v>
      </c>
      <c r="D44"/>
      <c r="E44" s="170"/>
      <c r="F44"/>
      <c r="G44"/>
      <c r="H44"/>
      <c r="I44"/>
      <c r="J44"/>
      <c r="K44"/>
      <c r="L44"/>
      <c r="M44"/>
      <c r="N44"/>
      <c r="O44"/>
      <c r="P44"/>
    </row>
    <row r="45" spans="1:16" ht="12.75">
      <c r="A45" s="197"/>
      <c r="B45" s="76"/>
      <c r="C45" s="183" t="s">
        <v>786</v>
      </c>
      <c r="E45" s="9"/>
      <c r="F45"/>
      <c r="G45"/>
      <c r="H45"/>
      <c r="I45"/>
      <c r="J45"/>
      <c r="K45"/>
      <c r="L45"/>
      <c r="M45"/>
      <c r="N45"/>
      <c r="O45"/>
      <c r="P45"/>
    </row>
    <row r="46" spans="1:5" s="125" customFormat="1" ht="15.75">
      <c r="A46" s="197"/>
      <c r="B46" s="76"/>
      <c r="C46" s="183" t="s">
        <v>346</v>
      </c>
      <c r="D46" s="126"/>
      <c r="E46" s="223"/>
    </row>
    <row r="47" spans="1:16" ht="15.75">
      <c r="A47" s="197"/>
      <c r="B47" s="76"/>
      <c r="C47" s="9"/>
      <c r="D47" s="26"/>
      <c r="E47" s="9"/>
      <c r="F47"/>
      <c r="G47"/>
      <c r="H47"/>
      <c r="I47"/>
      <c r="J47"/>
      <c r="K47"/>
      <c r="L47"/>
      <c r="M47"/>
      <c r="N47"/>
      <c r="O47"/>
      <c r="P47"/>
    </row>
    <row r="48" spans="1:16" ht="12.75">
      <c r="A48" s="197" t="s">
        <v>370</v>
      </c>
      <c r="B48" s="76"/>
      <c r="C48" s="184" t="s">
        <v>289</v>
      </c>
      <c r="E48" s="301">
        <v>35</v>
      </c>
      <c r="F48"/>
      <c r="G48"/>
      <c r="H48"/>
      <c r="I48"/>
      <c r="J48"/>
      <c r="K48"/>
      <c r="L48"/>
      <c r="M48"/>
      <c r="N48"/>
      <c r="O48"/>
      <c r="P48"/>
    </row>
    <row r="49" spans="1:16" ht="12.75">
      <c r="A49" s="197"/>
      <c r="B49" s="76"/>
      <c r="C49" s="183" t="s">
        <v>347</v>
      </c>
      <c r="E49" s="301"/>
      <c r="F49"/>
      <c r="G49"/>
      <c r="H49"/>
      <c r="I49"/>
      <c r="J49"/>
      <c r="K49"/>
      <c r="L49"/>
      <c r="M49"/>
      <c r="N49"/>
      <c r="O49"/>
      <c r="P49"/>
    </row>
    <row r="50" spans="1:16" ht="12.75">
      <c r="A50" s="197"/>
      <c r="B50" s="76"/>
      <c r="C50" s="183" t="s">
        <v>588</v>
      </c>
      <c r="E50" s="301"/>
      <c r="F50"/>
      <c r="G50"/>
      <c r="H50"/>
      <c r="I50"/>
      <c r="J50"/>
      <c r="K50"/>
      <c r="L50"/>
      <c r="M50"/>
      <c r="N50"/>
      <c r="O50"/>
      <c r="P50"/>
    </row>
    <row r="51" spans="1:16" ht="12.75">
      <c r="A51" s="197"/>
      <c r="B51" s="76"/>
      <c r="C51" s="183" t="s">
        <v>589</v>
      </c>
      <c r="E51" s="301"/>
      <c r="F51"/>
      <c r="G51"/>
      <c r="H51"/>
      <c r="I51"/>
      <c r="J51"/>
      <c r="K51"/>
      <c r="L51"/>
      <c r="M51"/>
      <c r="N51"/>
      <c r="O51"/>
      <c r="P51"/>
    </row>
    <row r="52" spans="1:16" ht="12.75">
      <c r="A52" s="197"/>
      <c r="B52" s="76"/>
      <c r="C52" s="183" t="s">
        <v>348</v>
      </c>
      <c r="E52" s="301"/>
      <c r="F52"/>
      <c r="G52"/>
      <c r="H52"/>
      <c r="I52"/>
      <c r="J52"/>
      <c r="K52"/>
      <c r="L52"/>
      <c r="M52"/>
      <c r="N52"/>
      <c r="O52"/>
      <c r="P52"/>
    </row>
    <row r="53" spans="1:16" ht="12.75">
      <c r="A53" s="197"/>
      <c r="B53" s="76"/>
      <c r="C53" s="183" t="s">
        <v>349</v>
      </c>
      <c r="E53" s="301"/>
      <c r="F53"/>
      <c r="G53"/>
      <c r="H53"/>
      <c r="I53"/>
      <c r="J53"/>
      <c r="K53"/>
      <c r="L53"/>
      <c r="M53"/>
      <c r="N53"/>
      <c r="O53"/>
      <c r="P53"/>
    </row>
    <row r="54" spans="1:16" ht="12.75">
      <c r="A54" s="197"/>
      <c r="B54" s="76"/>
      <c r="C54" s="183" t="s">
        <v>350</v>
      </c>
      <c r="E54" s="301"/>
      <c r="F54"/>
      <c r="G54"/>
      <c r="H54"/>
      <c r="I54"/>
      <c r="J54"/>
      <c r="K54"/>
      <c r="L54"/>
      <c r="M54"/>
      <c r="N54"/>
      <c r="O54"/>
      <c r="P54"/>
    </row>
    <row r="55" spans="1:16" ht="12.75">
      <c r="A55" s="197"/>
      <c r="B55" s="76"/>
      <c r="C55" s="183"/>
      <c r="E55" s="301"/>
      <c r="F55"/>
      <c r="G55"/>
      <c r="H55"/>
      <c r="I55"/>
      <c r="J55"/>
      <c r="K55"/>
      <c r="L55"/>
      <c r="M55"/>
      <c r="N55"/>
      <c r="O55"/>
      <c r="P55"/>
    </row>
    <row r="56" spans="1:16" ht="12.75">
      <c r="A56" s="197" t="s">
        <v>371</v>
      </c>
      <c r="B56" s="76"/>
      <c r="C56" s="184" t="s">
        <v>363</v>
      </c>
      <c r="E56" s="301">
        <v>42</v>
      </c>
      <c r="F56"/>
      <c r="G56"/>
      <c r="H56"/>
      <c r="I56"/>
      <c r="J56"/>
      <c r="K56"/>
      <c r="L56"/>
      <c r="M56"/>
      <c r="N56"/>
      <c r="O56"/>
      <c r="P56"/>
    </row>
    <row r="57" spans="1:16" ht="12.75">
      <c r="A57" s="197"/>
      <c r="B57" s="76"/>
      <c r="C57" s="183" t="s">
        <v>372</v>
      </c>
      <c r="E57" s="301"/>
      <c r="F57"/>
      <c r="G57"/>
      <c r="H57"/>
      <c r="I57"/>
      <c r="J57"/>
      <c r="K57"/>
      <c r="L57"/>
      <c r="M57"/>
      <c r="N57"/>
      <c r="O57"/>
      <c r="P57"/>
    </row>
    <row r="58" spans="1:16" ht="12.75">
      <c r="A58" s="197"/>
      <c r="B58" s="76"/>
      <c r="C58" s="183" t="s">
        <v>23</v>
      </c>
      <c r="E58" s="301"/>
      <c r="F58"/>
      <c r="G58"/>
      <c r="H58"/>
      <c r="I58"/>
      <c r="J58"/>
      <c r="K58"/>
      <c r="L58"/>
      <c r="M58"/>
      <c r="N58"/>
      <c r="O58"/>
      <c r="P58"/>
    </row>
    <row r="59" spans="1:16" ht="12.75">
      <c r="A59" s="197"/>
      <c r="B59" s="76"/>
      <c r="C59" s="183" t="s">
        <v>373</v>
      </c>
      <c r="E59" s="301"/>
      <c r="F59"/>
      <c r="G59"/>
      <c r="H59"/>
      <c r="I59"/>
      <c r="J59"/>
      <c r="K59"/>
      <c r="L59"/>
      <c r="M59"/>
      <c r="N59"/>
      <c r="O59"/>
      <c r="P59"/>
    </row>
    <row r="60" spans="1:16" ht="12.75">
      <c r="A60" s="197"/>
      <c r="B60" s="76"/>
      <c r="C60" s="183" t="s">
        <v>374</v>
      </c>
      <c r="E60" s="301"/>
      <c r="F60"/>
      <c r="G60"/>
      <c r="H60"/>
      <c r="I60"/>
      <c r="J60"/>
      <c r="K60"/>
      <c r="L60"/>
      <c r="M60"/>
      <c r="N60"/>
      <c r="O60"/>
      <c r="P60"/>
    </row>
    <row r="61" spans="1:16" ht="12.75">
      <c r="A61" s="197"/>
      <c r="B61" s="76"/>
      <c r="C61" s="183" t="s">
        <v>375</v>
      </c>
      <c r="E61" s="301"/>
      <c r="F61"/>
      <c r="G61"/>
      <c r="H61"/>
      <c r="I61"/>
      <c r="J61"/>
      <c r="K61"/>
      <c r="L61"/>
      <c r="M61"/>
      <c r="N61"/>
      <c r="O61"/>
      <c r="P61"/>
    </row>
    <row r="62" spans="1:16" ht="12.75">
      <c r="A62" s="198"/>
      <c r="B62" s="199"/>
      <c r="C62" s="9"/>
      <c r="E62" s="301"/>
      <c r="F62"/>
      <c r="G62"/>
      <c r="H62"/>
      <c r="I62"/>
      <c r="J62"/>
      <c r="K62"/>
      <c r="L62"/>
      <c r="M62"/>
      <c r="N62"/>
      <c r="O62"/>
      <c r="P62"/>
    </row>
    <row r="63" spans="1:16" ht="12.75">
      <c r="A63" s="187" t="s">
        <v>351</v>
      </c>
      <c r="B63" s="162"/>
      <c r="C63" s="187" t="s">
        <v>690</v>
      </c>
      <c r="E63" s="301">
        <v>47</v>
      </c>
      <c r="F63"/>
      <c r="G63"/>
      <c r="H63"/>
      <c r="I63"/>
      <c r="J63"/>
      <c r="K63"/>
      <c r="L63"/>
      <c r="M63"/>
      <c r="N63"/>
      <c r="O63"/>
      <c r="P63"/>
    </row>
    <row r="64" spans="1:16" ht="12.75">
      <c r="A64" s="187" t="s">
        <v>352</v>
      </c>
      <c r="B64" s="318"/>
      <c r="C64" s="187" t="s">
        <v>691</v>
      </c>
      <c r="D64" s="199"/>
      <c r="E64" s="301">
        <v>51</v>
      </c>
      <c r="F64"/>
      <c r="G64"/>
      <c r="H64"/>
      <c r="I64"/>
      <c r="J64"/>
      <c r="K64"/>
      <c r="L64"/>
      <c r="M64"/>
      <c r="N64"/>
      <c r="O64"/>
      <c r="P64"/>
    </row>
    <row r="65" spans="1:16" ht="25.5">
      <c r="A65" s="187" t="s">
        <v>76</v>
      </c>
      <c r="B65" s="187"/>
      <c r="C65" s="187" t="s">
        <v>77</v>
      </c>
      <c r="D65" s="184"/>
      <c r="E65" s="301">
        <v>53</v>
      </c>
      <c r="F65"/>
      <c r="G65"/>
      <c r="H65"/>
      <c r="I65"/>
      <c r="J65"/>
      <c r="K65"/>
      <c r="L65"/>
      <c r="M65"/>
      <c r="N65"/>
      <c r="O65"/>
      <c r="P65"/>
    </row>
    <row r="66" spans="1:1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6:16" ht="12.75">
      <c r="F67"/>
      <c r="G67"/>
      <c r="H67"/>
      <c r="I67"/>
      <c r="J67"/>
      <c r="K67"/>
      <c r="L67"/>
      <c r="M67"/>
      <c r="N67"/>
      <c r="O67"/>
      <c r="P67"/>
    </row>
    <row r="68" spans="6:16" ht="12.75">
      <c r="F68"/>
      <c r="G68"/>
      <c r="H68"/>
      <c r="I68"/>
      <c r="J68"/>
      <c r="K68"/>
      <c r="L68"/>
      <c r="M68"/>
      <c r="N68"/>
      <c r="O68"/>
      <c r="P68"/>
    </row>
    <row r="69" spans="6:16" ht="12.75">
      <c r="F69"/>
      <c r="G69"/>
      <c r="H69"/>
      <c r="I69"/>
      <c r="J69"/>
      <c r="K69"/>
      <c r="L69"/>
      <c r="M69"/>
      <c r="N69"/>
      <c r="O69"/>
      <c r="P69"/>
    </row>
    <row r="70" spans="6:16" ht="12.75">
      <c r="F70"/>
      <c r="G70"/>
      <c r="H70"/>
      <c r="I70"/>
      <c r="J70"/>
      <c r="K70"/>
      <c r="L70"/>
      <c r="M70"/>
      <c r="N70"/>
      <c r="O70"/>
      <c r="P70"/>
    </row>
    <row r="71" spans="6:16" ht="14.25" customHeight="1">
      <c r="F71"/>
      <c r="G71"/>
      <c r="H71"/>
      <c r="I71"/>
      <c r="J71"/>
      <c r="K71"/>
      <c r="L71"/>
      <c r="M71"/>
      <c r="N71"/>
      <c r="O71"/>
      <c r="P71"/>
    </row>
    <row r="72" spans="6:16" ht="12.75">
      <c r="F72"/>
      <c r="G72"/>
      <c r="H72"/>
      <c r="I72"/>
      <c r="J72"/>
      <c r="K72"/>
      <c r="L72"/>
      <c r="M72"/>
      <c r="N72"/>
      <c r="O72"/>
      <c r="P72"/>
    </row>
    <row r="73" spans="6:16" ht="12.75">
      <c r="F73"/>
      <c r="G73"/>
      <c r="H73"/>
      <c r="I73"/>
      <c r="J73"/>
      <c r="K73"/>
      <c r="L73"/>
      <c r="M73"/>
      <c r="N73"/>
      <c r="O73"/>
      <c r="P73"/>
    </row>
    <row r="74" spans="6:16" ht="12.75">
      <c r="F74"/>
      <c r="G74"/>
      <c r="H74"/>
      <c r="I74"/>
      <c r="J74"/>
      <c r="K74"/>
      <c r="L74"/>
      <c r="M74"/>
      <c r="N74"/>
      <c r="O74"/>
      <c r="P74"/>
    </row>
    <row r="75" spans="6:16" ht="12.75">
      <c r="F75"/>
      <c r="G75"/>
      <c r="H75"/>
      <c r="I75"/>
      <c r="J75"/>
      <c r="K75"/>
      <c r="L75"/>
      <c r="M75"/>
      <c r="N75"/>
      <c r="O75"/>
      <c r="P75"/>
    </row>
    <row r="76" spans="6:16" ht="15" customHeight="1">
      <c r="F76"/>
      <c r="G76"/>
      <c r="H76"/>
      <c r="I76"/>
      <c r="J76"/>
      <c r="K76"/>
      <c r="L76"/>
      <c r="M76"/>
      <c r="N76"/>
      <c r="O76"/>
      <c r="P76"/>
    </row>
    <row r="77" spans="6:16" ht="12.75">
      <c r="F77"/>
      <c r="G77"/>
      <c r="H77"/>
      <c r="I77"/>
      <c r="J77"/>
      <c r="K77"/>
      <c r="L77"/>
      <c r="M77"/>
      <c r="N77"/>
      <c r="O77"/>
      <c r="P77"/>
    </row>
    <row r="78" spans="6:16" ht="15.75" customHeight="1">
      <c r="F78"/>
      <c r="G78"/>
      <c r="H78"/>
      <c r="I78"/>
      <c r="J78"/>
      <c r="K78"/>
      <c r="L78"/>
      <c r="M78"/>
      <c r="N78"/>
      <c r="O78"/>
      <c r="P78"/>
    </row>
    <row r="79" spans="6:16" ht="12.75">
      <c r="F79"/>
      <c r="G79"/>
      <c r="H79"/>
      <c r="I79"/>
      <c r="J79"/>
      <c r="K79"/>
      <c r="L79"/>
      <c r="M79"/>
      <c r="N79"/>
      <c r="O79"/>
      <c r="P79"/>
    </row>
    <row r="80" spans="6:16" ht="12.75">
      <c r="F80"/>
      <c r="G80"/>
      <c r="H80"/>
      <c r="I80"/>
      <c r="J80"/>
      <c r="K80"/>
      <c r="L80"/>
      <c r="M80"/>
      <c r="N80"/>
      <c r="O80"/>
      <c r="P80"/>
    </row>
    <row r="81" spans="6:16" ht="12.75">
      <c r="F81"/>
      <c r="G81"/>
      <c r="H81"/>
      <c r="I81"/>
      <c r="J81"/>
      <c r="K81"/>
      <c r="L81"/>
      <c r="M81"/>
      <c r="N81"/>
      <c r="O81"/>
      <c r="P81"/>
    </row>
    <row r="82" spans="6:16" ht="12.75">
      <c r="F82"/>
      <c r="G82"/>
      <c r="H82"/>
      <c r="I82"/>
      <c r="J82"/>
      <c r="K82"/>
      <c r="L82"/>
      <c r="M82"/>
      <c r="N82"/>
      <c r="O82"/>
      <c r="P82"/>
    </row>
    <row r="83" spans="6:16" ht="12.75">
      <c r="F83"/>
      <c r="G83"/>
      <c r="H83"/>
      <c r="I83"/>
      <c r="J83"/>
      <c r="K83"/>
      <c r="L83"/>
      <c r="M83"/>
      <c r="N83"/>
      <c r="O83"/>
      <c r="P83"/>
    </row>
    <row r="84" spans="6:16" ht="12.75">
      <c r="F84"/>
      <c r="G84"/>
      <c r="H84"/>
      <c r="I84"/>
      <c r="J84"/>
      <c r="K84"/>
      <c r="L84"/>
      <c r="M84"/>
      <c r="N84"/>
      <c r="O84"/>
      <c r="P84"/>
    </row>
    <row r="85" spans="6:16" ht="12.75">
      <c r="F85"/>
      <c r="G85"/>
      <c r="H85"/>
      <c r="I85"/>
      <c r="J85"/>
      <c r="K85"/>
      <c r="L85"/>
      <c r="M85"/>
      <c r="N85"/>
      <c r="O85"/>
      <c r="P85"/>
    </row>
    <row r="86" spans="6:16" ht="12.75">
      <c r="F86"/>
      <c r="G86"/>
      <c r="H86"/>
      <c r="I86"/>
      <c r="J86"/>
      <c r="K86"/>
      <c r="L86"/>
      <c r="M86"/>
      <c r="N86"/>
      <c r="O86"/>
      <c r="P86"/>
    </row>
    <row r="87" spans="6:16" ht="12.75">
      <c r="F87"/>
      <c r="G87"/>
      <c r="H87"/>
      <c r="I87"/>
      <c r="J87"/>
      <c r="K87"/>
      <c r="L87"/>
      <c r="M87"/>
      <c r="N87"/>
      <c r="O87"/>
      <c r="P87"/>
    </row>
    <row r="88" spans="6:16" ht="12.75">
      <c r="F88"/>
      <c r="G88"/>
      <c r="H88"/>
      <c r="I88"/>
      <c r="J88"/>
      <c r="K88"/>
      <c r="L88"/>
      <c r="M88"/>
      <c r="N88"/>
      <c r="O88"/>
      <c r="P88"/>
    </row>
    <row r="89" spans="6:16" ht="12.75">
      <c r="F89"/>
      <c r="G89"/>
      <c r="H89"/>
      <c r="I89"/>
      <c r="J89"/>
      <c r="K89"/>
      <c r="L89"/>
      <c r="M89"/>
      <c r="N89"/>
      <c r="O89"/>
      <c r="P89"/>
    </row>
    <row r="90" spans="6:16" ht="12.75">
      <c r="F90"/>
      <c r="G90"/>
      <c r="H90"/>
      <c r="I90"/>
      <c r="J90"/>
      <c r="K90"/>
      <c r="L90"/>
      <c r="M90"/>
      <c r="N90"/>
      <c r="O90"/>
      <c r="P90"/>
    </row>
    <row r="91" spans="6:16" ht="12.75">
      <c r="F91"/>
      <c r="G91"/>
      <c r="H91"/>
      <c r="I91"/>
      <c r="J91"/>
      <c r="K91"/>
      <c r="L91"/>
      <c r="M91"/>
      <c r="N91"/>
      <c r="O91"/>
      <c r="P91"/>
    </row>
    <row r="92" spans="6:16" ht="12.75">
      <c r="F92"/>
      <c r="G92"/>
      <c r="H92"/>
      <c r="I92"/>
      <c r="J92"/>
      <c r="K92"/>
      <c r="L92"/>
      <c r="M92"/>
      <c r="N92"/>
      <c r="O92"/>
      <c r="P92"/>
    </row>
    <row r="93" spans="6:16" ht="12.75">
      <c r="F93"/>
      <c r="G93"/>
      <c r="H93"/>
      <c r="I93"/>
      <c r="J93"/>
      <c r="K93"/>
      <c r="L93"/>
      <c r="M93"/>
      <c r="N93"/>
      <c r="O93"/>
      <c r="P93"/>
    </row>
    <row r="94" spans="6:16" ht="12.75">
      <c r="F94"/>
      <c r="G94"/>
      <c r="H94"/>
      <c r="I94"/>
      <c r="J94"/>
      <c r="K94"/>
      <c r="L94"/>
      <c r="M94"/>
      <c r="N94"/>
      <c r="O94"/>
      <c r="P94"/>
    </row>
    <row r="95" spans="6:16" ht="12.75">
      <c r="F95"/>
      <c r="G95"/>
      <c r="H95"/>
      <c r="I95"/>
      <c r="J95"/>
      <c r="K95"/>
      <c r="L95"/>
      <c r="M95"/>
      <c r="N95"/>
      <c r="O95"/>
      <c r="P95"/>
    </row>
    <row r="96" spans="6:16" ht="12.75">
      <c r="F96"/>
      <c r="G96"/>
      <c r="H96"/>
      <c r="I96"/>
      <c r="J96"/>
      <c r="K96"/>
      <c r="L96"/>
      <c r="M96"/>
      <c r="N96"/>
      <c r="O96"/>
      <c r="P96"/>
    </row>
    <row r="97" spans="6:16" ht="12.75">
      <c r="F97"/>
      <c r="G97"/>
      <c r="H97"/>
      <c r="I97"/>
      <c r="J97"/>
      <c r="K97"/>
      <c r="L97"/>
      <c r="M97"/>
      <c r="N97"/>
      <c r="O97"/>
      <c r="P97"/>
    </row>
    <row r="98" spans="6:16" ht="12.75">
      <c r="F98"/>
      <c r="G98"/>
      <c r="H98"/>
      <c r="I98"/>
      <c r="J98"/>
      <c r="K98"/>
      <c r="L98"/>
      <c r="M98"/>
      <c r="N98"/>
      <c r="O98"/>
      <c r="P98"/>
    </row>
    <row r="99" spans="6:16" ht="12.75">
      <c r="F99"/>
      <c r="G99"/>
      <c r="H99"/>
      <c r="I99"/>
      <c r="J99"/>
      <c r="K99"/>
      <c r="L99"/>
      <c r="M99"/>
      <c r="N99"/>
      <c r="O99"/>
      <c r="P99"/>
    </row>
    <row r="100" spans="6:16" ht="27" customHeight="1">
      <c r="F100"/>
      <c r="G100"/>
      <c r="H100"/>
      <c r="I100"/>
      <c r="J100"/>
      <c r="K100"/>
      <c r="L100"/>
      <c r="M100"/>
      <c r="N100"/>
      <c r="O100"/>
      <c r="P100"/>
    </row>
    <row r="101" spans="6:16" ht="14.25" customHeight="1">
      <c r="F101"/>
      <c r="G101"/>
      <c r="H101"/>
      <c r="I101"/>
      <c r="J101"/>
      <c r="K101"/>
      <c r="L101"/>
      <c r="M101"/>
      <c r="N101"/>
      <c r="O101"/>
      <c r="P101"/>
    </row>
    <row r="102" spans="6:16" ht="14.25" customHeight="1">
      <c r="F102"/>
      <c r="G102"/>
      <c r="H102"/>
      <c r="I102"/>
      <c r="J102"/>
      <c r="K102"/>
      <c r="L102"/>
      <c r="M102"/>
      <c r="N102"/>
      <c r="O102"/>
      <c r="P102"/>
    </row>
    <row r="103" spans="6:16" ht="12.75" customHeight="1">
      <c r="F103"/>
      <c r="G103"/>
      <c r="H103"/>
      <c r="I103"/>
      <c r="J103"/>
      <c r="K103"/>
      <c r="L103"/>
      <c r="M103"/>
      <c r="N103"/>
      <c r="O103"/>
      <c r="P103"/>
    </row>
    <row r="104" spans="6:16" ht="13.5" customHeight="1">
      <c r="F104"/>
      <c r="G104"/>
      <c r="H104"/>
      <c r="I104"/>
      <c r="J104"/>
      <c r="K104"/>
      <c r="L104"/>
      <c r="M104"/>
      <c r="N104"/>
      <c r="O104"/>
      <c r="P104"/>
    </row>
    <row r="105" spans="6:16" ht="13.5" customHeight="1">
      <c r="F105"/>
      <c r="G105"/>
      <c r="H105"/>
      <c r="I105"/>
      <c r="J105"/>
      <c r="K105"/>
      <c r="L105"/>
      <c r="M105"/>
      <c r="N105"/>
      <c r="O105"/>
      <c r="P105"/>
    </row>
    <row r="106" spans="6:16" ht="13.5" customHeight="1">
      <c r="F106"/>
      <c r="G106"/>
      <c r="H106"/>
      <c r="I106"/>
      <c r="J106"/>
      <c r="K106"/>
      <c r="L106"/>
      <c r="M106"/>
      <c r="N106"/>
      <c r="O106"/>
      <c r="P106"/>
    </row>
    <row r="107" spans="6:16" ht="13.5" customHeight="1">
      <c r="F107"/>
      <c r="G107"/>
      <c r="H107"/>
      <c r="I107"/>
      <c r="J107"/>
      <c r="K107"/>
      <c r="L107"/>
      <c r="M107"/>
      <c r="N107"/>
      <c r="O107"/>
      <c r="P107"/>
    </row>
    <row r="108" spans="6:16" ht="13.5" customHeight="1">
      <c r="F108"/>
      <c r="G108"/>
      <c r="H108"/>
      <c r="I108"/>
      <c r="J108"/>
      <c r="K108"/>
      <c r="L108"/>
      <c r="M108"/>
      <c r="N108"/>
      <c r="O108"/>
      <c r="P108"/>
    </row>
    <row r="109" spans="6:16" ht="12.75">
      <c r="F109"/>
      <c r="G109"/>
      <c r="H109"/>
      <c r="I109"/>
      <c r="J109"/>
      <c r="K109"/>
      <c r="L109"/>
      <c r="M109"/>
      <c r="N109"/>
      <c r="O109"/>
      <c r="P109"/>
    </row>
    <row r="110" spans="6:16" ht="12.75">
      <c r="F110"/>
      <c r="G110"/>
      <c r="H110"/>
      <c r="I110"/>
      <c r="J110"/>
      <c r="K110"/>
      <c r="L110"/>
      <c r="M110"/>
      <c r="N110"/>
      <c r="O110"/>
      <c r="P110"/>
    </row>
    <row r="111" spans="6:16" ht="12.75">
      <c r="F111"/>
      <c r="G111"/>
      <c r="H111"/>
      <c r="I111"/>
      <c r="J111"/>
      <c r="K111"/>
      <c r="L111"/>
      <c r="M111"/>
      <c r="N111"/>
      <c r="O111"/>
      <c r="P111"/>
    </row>
    <row r="112" spans="6:16" ht="12.75">
      <c r="F112"/>
      <c r="G112"/>
      <c r="H112"/>
      <c r="I112"/>
      <c r="J112"/>
      <c r="K112"/>
      <c r="L112"/>
      <c r="M112"/>
      <c r="N112"/>
      <c r="O112"/>
      <c r="P112"/>
    </row>
    <row r="113" spans="6:16" ht="12.75">
      <c r="F113"/>
      <c r="G113"/>
      <c r="H113"/>
      <c r="I113"/>
      <c r="J113"/>
      <c r="K113"/>
      <c r="L113"/>
      <c r="M113"/>
      <c r="N113"/>
      <c r="O113"/>
      <c r="P113"/>
    </row>
    <row r="114" spans="6:16" ht="12.75">
      <c r="F114"/>
      <c r="G114"/>
      <c r="H114"/>
      <c r="I114"/>
      <c r="J114"/>
      <c r="K114"/>
      <c r="L114"/>
      <c r="M114"/>
      <c r="N114"/>
      <c r="O114"/>
      <c r="P114"/>
    </row>
    <row r="115" spans="6:16" ht="13.5" customHeight="1">
      <c r="F115"/>
      <c r="G115"/>
      <c r="H115"/>
      <c r="I115"/>
      <c r="J115"/>
      <c r="K115"/>
      <c r="L115"/>
      <c r="M115"/>
      <c r="N115"/>
      <c r="O115"/>
      <c r="P115"/>
    </row>
    <row r="116" spans="6:16" ht="18.75" customHeight="1">
      <c r="F116"/>
      <c r="G116"/>
      <c r="H116"/>
      <c r="I116"/>
      <c r="J116"/>
      <c r="K116"/>
      <c r="L116"/>
      <c r="M116"/>
      <c r="N116"/>
      <c r="O116"/>
      <c r="P116"/>
    </row>
    <row r="117" spans="6:16" ht="7.5" customHeight="1" hidden="1">
      <c r="F117"/>
      <c r="G117"/>
      <c r="H117"/>
      <c r="I117"/>
      <c r="J117"/>
      <c r="K117"/>
      <c r="L117"/>
      <c r="M117"/>
      <c r="N117"/>
      <c r="O117"/>
      <c r="P117"/>
    </row>
    <row r="118" spans="6:16" ht="21.75" customHeight="1">
      <c r="F118"/>
      <c r="G118"/>
      <c r="H118"/>
      <c r="I118"/>
      <c r="J118"/>
      <c r="K118"/>
      <c r="L118"/>
      <c r="M118"/>
      <c r="N118"/>
      <c r="O118"/>
      <c r="P118"/>
    </row>
    <row r="119" spans="6:16" ht="12.75">
      <c r="F119"/>
      <c r="G119"/>
      <c r="H119"/>
      <c r="I119"/>
      <c r="J119"/>
      <c r="K119"/>
      <c r="L119"/>
      <c r="M119"/>
      <c r="N119"/>
      <c r="O119"/>
      <c r="P119"/>
    </row>
    <row r="120" spans="6:16" ht="15.75" customHeight="1">
      <c r="F120"/>
      <c r="G120"/>
      <c r="H120"/>
      <c r="I120"/>
      <c r="J120"/>
      <c r="K120"/>
      <c r="L120"/>
      <c r="M120"/>
      <c r="N120"/>
      <c r="O120"/>
      <c r="P120"/>
    </row>
    <row r="121" spans="6:16" ht="12.75">
      <c r="F121"/>
      <c r="G121"/>
      <c r="H121"/>
      <c r="I121"/>
      <c r="J121"/>
      <c r="K121"/>
      <c r="L121"/>
      <c r="M121"/>
      <c r="N121"/>
      <c r="O121"/>
      <c r="P121"/>
    </row>
    <row r="122" spans="6:16" ht="12.75">
      <c r="F122"/>
      <c r="G122"/>
      <c r="H122"/>
      <c r="I122"/>
      <c r="J122"/>
      <c r="K122"/>
      <c r="L122"/>
      <c r="M122"/>
      <c r="N122"/>
      <c r="O122"/>
      <c r="P122"/>
    </row>
    <row r="123" spans="6:16" ht="12.75">
      <c r="F123"/>
      <c r="G123"/>
      <c r="H123"/>
      <c r="I123"/>
      <c r="J123"/>
      <c r="K123"/>
      <c r="L123"/>
      <c r="M123"/>
      <c r="N123"/>
      <c r="O123"/>
      <c r="P123"/>
    </row>
    <row r="124" spans="6:16" ht="16.5" customHeight="1">
      <c r="F124"/>
      <c r="G124"/>
      <c r="H124"/>
      <c r="I124"/>
      <c r="J124"/>
      <c r="K124"/>
      <c r="L124"/>
      <c r="M124"/>
      <c r="N124"/>
      <c r="O124"/>
      <c r="P124"/>
    </row>
    <row r="125" spans="6:16" ht="12.75">
      <c r="F125"/>
      <c r="G125"/>
      <c r="H125"/>
      <c r="I125"/>
      <c r="J125"/>
      <c r="K125"/>
      <c r="L125"/>
      <c r="M125"/>
      <c r="N125"/>
      <c r="O125"/>
      <c r="P125"/>
    </row>
    <row r="126" spans="6:16" ht="13.5" customHeight="1">
      <c r="F126"/>
      <c r="G126"/>
      <c r="H126"/>
      <c r="I126"/>
      <c r="J126"/>
      <c r="K126"/>
      <c r="L126"/>
      <c r="M126"/>
      <c r="N126"/>
      <c r="O126"/>
      <c r="P126"/>
    </row>
    <row r="127" spans="6:16" ht="14.25" customHeight="1">
      <c r="F127"/>
      <c r="G127"/>
      <c r="H127"/>
      <c r="I127"/>
      <c r="J127"/>
      <c r="K127"/>
      <c r="L127"/>
      <c r="M127"/>
      <c r="N127"/>
      <c r="O127"/>
      <c r="P127"/>
    </row>
    <row r="129" spans="1:16" s="55" customFormat="1" ht="30" customHeight="1">
      <c r="A129" s="2"/>
      <c r="B129" s="2"/>
      <c r="C129" s="2"/>
      <c r="D129" s="2"/>
      <c r="E129" s="2"/>
      <c r="F129" s="126"/>
      <c r="G129" s="126"/>
      <c r="H129" s="54"/>
      <c r="I129" s="54"/>
      <c r="J129" s="54"/>
      <c r="K129" s="54"/>
      <c r="L129" s="54"/>
      <c r="M129" s="54"/>
      <c r="N129" s="54"/>
      <c r="O129" s="54"/>
      <c r="P129" s="54"/>
    </row>
    <row r="140" spans="6:18" s="2" customFormat="1" ht="45.75" customHeight="1"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/>
      <c r="R140"/>
    </row>
    <row r="143" spans="6:18" s="2" customFormat="1" ht="15.75" customHeight="1"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/>
      <c r="R143"/>
    </row>
  </sheetData>
  <sheetProtection/>
  <mergeCells count="3">
    <mergeCell ref="D2:J2"/>
    <mergeCell ref="A4:E4"/>
    <mergeCell ref="A29:C29"/>
  </mergeCells>
  <printOptions/>
  <pageMargins left="0.85" right="1.05" top="1" bottom="0.86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45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8.7109375" style="2" customWidth="1"/>
    <col min="2" max="2" width="8.7109375" style="2" hidden="1" customWidth="1"/>
    <col min="3" max="3" width="51.28125" style="2" customWidth="1"/>
    <col min="4" max="4" width="0.13671875" style="2" customWidth="1"/>
    <col min="5" max="5" width="8.28125" style="2" customWidth="1"/>
    <col min="6" max="6" width="8.28125" style="60" customWidth="1"/>
    <col min="7" max="7" width="8.00390625" style="60" customWidth="1"/>
    <col min="8" max="8" width="6.8515625" style="60" customWidth="1"/>
    <col min="9" max="9" width="7.8515625" style="60" customWidth="1"/>
    <col min="10" max="10" width="6.8515625" style="60" customWidth="1"/>
    <col min="11" max="11" width="7.8515625" style="60" customWidth="1"/>
    <col min="12" max="12" width="9.00390625" style="60" hidden="1" customWidth="1"/>
    <col min="13" max="13" width="7.7109375" style="60" customWidth="1"/>
    <col min="14" max="14" width="8.8515625" style="60" customWidth="1"/>
    <col min="15" max="15" width="9.421875" style="60" customWidth="1"/>
    <col min="16" max="16" width="9.140625" style="60" customWidth="1"/>
  </cols>
  <sheetData>
    <row r="1" ht="18.75">
      <c r="A1" s="345"/>
    </row>
    <row r="2" ht="12.75">
      <c r="C2" s="220" t="s">
        <v>553</v>
      </c>
    </row>
    <row r="3" ht="12.75">
      <c r="C3" s="220" t="s">
        <v>932</v>
      </c>
    </row>
    <row r="4" spans="1:10" ht="12.75">
      <c r="A4" s="1"/>
      <c r="C4" s="220" t="s">
        <v>944</v>
      </c>
      <c r="D4" s="58"/>
      <c r="E4" s="58"/>
      <c r="F4" s="57"/>
      <c r="G4" s="58"/>
      <c r="H4" s="58"/>
      <c r="I4" s="57"/>
      <c r="J4" s="59"/>
    </row>
    <row r="5" spans="2:10" ht="15.75">
      <c r="B5" s="1"/>
      <c r="C5" s="54"/>
      <c r="D5" s="367"/>
      <c r="E5" s="367"/>
      <c r="F5" s="367"/>
      <c r="G5" s="367"/>
      <c r="H5" s="367"/>
      <c r="I5" s="367"/>
      <c r="J5" s="367"/>
    </row>
    <row r="6" spans="1:10" ht="15.75" customHeight="1">
      <c r="A6" s="165"/>
      <c r="B6" s="165"/>
      <c r="C6" s="166"/>
      <c r="D6" s="58"/>
      <c r="E6" s="58"/>
      <c r="F6" s="57"/>
      <c r="G6" s="58"/>
      <c r="H6" s="58"/>
      <c r="I6" s="57"/>
      <c r="J6" s="4"/>
    </row>
    <row r="7" spans="1:16" ht="61.5" customHeight="1">
      <c r="A7" s="54"/>
      <c r="B7" s="54"/>
      <c r="C7" s="168" t="s">
        <v>552</v>
      </c>
      <c r="D7" s="60"/>
      <c r="E7" s="60"/>
      <c r="G7"/>
      <c r="H7" s="55"/>
      <c r="I7"/>
      <c r="J7"/>
      <c r="K7"/>
      <c r="L7"/>
      <c r="M7"/>
      <c r="N7"/>
      <c r="O7"/>
      <c r="P7"/>
    </row>
    <row r="8" spans="1:16" ht="30.75" customHeight="1">
      <c r="A8" s="60"/>
      <c r="B8" s="60"/>
      <c r="C8" s="168" t="s">
        <v>945</v>
      </c>
      <c r="D8" s="60"/>
      <c r="E8" s="60"/>
      <c r="G8"/>
      <c r="H8"/>
      <c r="I8"/>
      <c r="J8"/>
      <c r="K8"/>
      <c r="L8"/>
      <c r="M8"/>
      <c r="N8"/>
      <c r="O8"/>
      <c r="P8"/>
    </row>
    <row r="9" spans="1:16" ht="15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6" ht="5.2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6" ht="176.25" customHeight="1">
      <c r="A11" s="227"/>
      <c r="B11" s="227"/>
      <c r="C11" s="228" t="s">
        <v>933</v>
      </c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6" ht="27" customHeight="1">
      <c r="A12"/>
      <c r="B12"/>
      <c r="C12" s="167" t="s">
        <v>934</v>
      </c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1:16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6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16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16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6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6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6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6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8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4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4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3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3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3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4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27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3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4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="125" customFormat="1" ht="14.25"/>
    <row r="52" spans="1:16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6:16" ht="12.75">
      <c r="F66"/>
      <c r="G66"/>
      <c r="H66"/>
      <c r="I66"/>
      <c r="J66"/>
      <c r="K66"/>
      <c r="L66"/>
      <c r="M66"/>
      <c r="N66"/>
      <c r="O66"/>
      <c r="P66"/>
    </row>
    <row r="67" spans="6:16" ht="12.75">
      <c r="F67"/>
      <c r="G67"/>
      <c r="H67"/>
      <c r="I67"/>
      <c r="J67"/>
      <c r="K67"/>
      <c r="L67"/>
      <c r="M67"/>
      <c r="N67"/>
      <c r="O67"/>
      <c r="P67"/>
    </row>
    <row r="68" spans="6:16" ht="12.75">
      <c r="F68"/>
      <c r="G68"/>
      <c r="H68"/>
      <c r="I68"/>
      <c r="J68"/>
      <c r="K68"/>
      <c r="L68"/>
      <c r="M68"/>
      <c r="N68"/>
      <c r="O68"/>
      <c r="P68"/>
    </row>
    <row r="69" spans="6:16" ht="12.75">
      <c r="F69"/>
      <c r="G69"/>
      <c r="H69"/>
      <c r="I69"/>
      <c r="J69"/>
      <c r="K69"/>
      <c r="L69"/>
      <c r="M69"/>
      <c r="N69"/>
      <c r="O69"/>
      <c r="P69"/>
    </row>
    <row r="70" spans="6:16" ht="12.75">
      <c r="F70"/>
      <c r="G70"/>
      <c r="H70"/>
      <c r="I70"/>
      <c r="J70"/>
      <c r="K70"/>
      <c r="L70"/>
      <c r="M70"/>
      <c r="N70"/>
      <c r="O70"/>
      <c r="P70"/>
    </row>
    <row r="71" spans="6:16" ht="12.75">
      <c r="F71"/>
      <c r="G71"/>
      <c r="H71"/>
      <c r="I71"/>
      <c r="J71"/>
      <c r="K71"/>
      <c r="L71"/>
      <c r="M71"/>
      <c r="N71"/>
      <c r="O71"/>
      <c r="P71"/>
    </row>
    <row r="72" spans="6:16" ht="12.75">
      <c r="F72"/>
      <c r="G72"/>
      <c r="H72"/>
      <c r="I72"/>
      <c r="J72"/>
      <c r="K72"/>
      <c r="L72"/>
      <c r="M72"/>
      <c r="N72"/>
      <c r="O72"/>
      <c r="P72"/>
    </row>
    <row r="73" spans="6:16" ht="14.25" customHeight="1">
      <c r="F73"/>
      <c r="G73"/>
      <c r="H73"/>
      <c r="I73"/>
      <c r="J73"/>
      <c r="K73"/>
      <c r="L73"/>
      <c r="M73"/>
      <c r="N73"/>
      <c r="O73"/>
      <c r="P73"/>
    </row>
    <row r="74" spans="6:16" ht="12.75">
      <c r="F74"/>
      <c r="G74"/>
      <c r="H74"/>
      <c r="I74"/>
      <c r="J74"/>
      <c r="K74"/>
      <c r="L74"/>
      <c r="M74"/>
      <c r="N74"/>
      <c r="O74"/>
      <c r="P74"/>
    </row>
    <row r="75" spans="6:16" ht="12.75">
      <c r="F75"/>
      <c r="G75"/>
      <c r="H75"/>
      <c r="I75"/>
      <c r="J75"/>
      <c r="K75"/>
      <c r="L75"/>
      <c r="M75"/>
      <c r="N75"/>
      <c r="O75"/>
      <c r="P75"/>
    </row>
    <row r="76" spans="6:16" ht="12.75">
      <c r="F76"/>
      <c r="G76"/>
      <c r="H76"/>
      <c r="I76"/>
      <c r="J76"/>
      <c r="K76"/>
      <c r="L76"/>
      <c r="M76"/>
      <c r="N76"/>
      <c r="O76"/>
      <c r="P76"/>
    </row>
    <row r="77" spans="6:16" ht="12.75">
      <c r="F77"/>
      <c r="G77"/>
      <c r="H77"/>
      <c r="I77"/>
      <c r="J77"/>
      <c r="K77"/>
      <c r="L77"/>
      <c r="M77"/>
      <c r="N77"/>
      <c r="O77"/>
      <c r="P77"/>
    </row>
    <row r="78" spans="6:16" ht="15" customHeight="1">
      <c r="F78"/>
      <c r="G78"/>
      <c r="H78"/>
      <c r="I78"/>
      <c r="J78"/>
      <c r="K78"/>
      <c r="L78"/>
      <c r="M78"/>
      <c r="N78"/>
      <c r="O78"/>
      <c r="P78"/>
    </row>
    <row r="79" spans="6:16" ht="12.75">
      <c r="F79"/>
      <c r="G79"/>
      <c r="H79"/>
      <c r="I79"/>
      <c r="J79"/>
      <c r="K79"/>
      <c r="L79"/>
      <c r="M79"/>
      <c r="N79"/>
      <c r="O79"/>
      <c r="P79"/>
    </row>
    <row r="80" spans="6:16" ht="15.75" customHeight="1">
      <c r="F80"/>
      <c r="G80"/>
      <c r="H80"/>
      <c r="I80"/>
      <c r="J80"/>
      <c r="K80"/>
      <c r="L80"/>
      <c r="M80"/>
      <c r="N80"/>
      <c r="O80"/>
      <c r="P80"/>
    </row>
    <row r="81" spans="6:16" ht="12.75">
      <c r="F81"/>
      <c r="G81"/>
      <c r="H81"/>
      <c r="I81"/>
      <c r="J81"/>
      <c r="K81"/>
      <c r="L81"/>
      <c r="M81"/>
      <c r="N81"/>
      <c r="O81"/>
      <c r="P81"/>
    </row>
    <row r="82" spans="6:16" ht="12.75">
      <c r="F82"/>
      <c r="G82"/>
      <c r="H82"/>
      <c r="I82"/>
      <c r="J82"/>
      <c r="K82"/>
      <c r="L82"/>
      <c r="M82"/>
      <c r="N82"/>
      <c r="O82"/>
      <c r="P82"/>
    </row>
    <row r="83" spans="6:16" ht="12.75">
      <c r="F83"/>
      <c r="G83"/>
      <c r="H83"/>
      <c r="I83"/>
      <c r="J83"/>
      <c r="K83"/>
      <c r="L83"/>
      <c r="M83"/>
      <c r="N83"/>
      <c r="O83"/>
      <c r="P83"/>
    </row>
    <row r="84" spans="6:16" ht="12.75">
      <c r="F84"/>
      <c r="G84"/>
      <c r="H84"/>
      <c r="I84"/>
      <c r="J84"/>
      <c r="K84"/>
      <c r="L84"/>
      <c r="M84"/>
      <c r="N84"/>
      <c r="O84"/>
      <c r="P84"/>
    </row>
    <row r="85" spans="6:16" ht="12.75">
      <c r="F85"/>
      <c r="G85"/>
      <c r="H85"/>
      <c r="I85"/>
      <c r="J85"/>
      <c r="K85"/>
      <c r="L85"/>
      <c r="M85"/>
      <c r="N85"/>
      <c r="O85"/>
      <c r="P85"/>
    </row>
    <row r="86" spans="6:16" ht="12.75">
      <c r="F86"/>
      <c r="G86"/>
      <c r="H86"/>
      <c r="I86"/>
      <c r="J86"/>
      <c r="K86"/>
      <c r="L86"/>
      <c r="M86"/>
      <c r="N86"/>
      <c r="O86"/>
      <c r="P86"/>
    </row>
    <row r="87" spans="6:16" ht="12.75">
      <c r="F87"/>
      <c r="G87"/>
      <c r="H87"/>
      <c r="I87"/>
      <c r="J87"/>
      <c r="K87"/>
      <c r="L87"/>
      <c r="M87"/>
      <c r="N87"/>
      <c r="O87"/>
      <c r="P87"/>
    </row>
    <row r="88" spans="6:16" ht="12.75">
      <c r="F88"/>
      <c r="G88"/>
      <c r="H88"/>
      <c r="I88"/>
      <c r="J88"/>
      <c r="K88"/>
      <c r="L88"/>
      <c r="M88"/>
      <c r="N88"/>
      <c r="O88"/>
      <c r="P88"/>
    </row>
    <row r="89" spans="6:16" ht="12.75">
      <c r="F89"/>
      <c r="G89"/>
      <c r="H89"/>
      <c r="I89"/>
      <c r="J89"/>
      <c r="K89"/>
      <c r="L89"/>
      <c r="M89"/>
      <c r="N89"/>
      <c r="O89"/>
      <c r="P89"/>
    </row>
    <row r="90" spans="6:16" ht="12.75">
      <c r="F90"/>
      <c r="G90"/>
      <c r="H90"/>
      <c r="I90"/>
      <c r="J90"/>
      <c r="K90"/>
      <c r="L90"/>
      <c r="M90"/>
      <c r="N90"/>
      <c r="O90"/>
      <c r="P90"/>
    </row>
    <row r="91" spans="6:16" ht="12.75">
      <c r="F91"/>
      <c r="G91"/>
      <c r="H91"/>
      <c r="I91"/>
      <c r="J91"/>
      <c r="K91"/>
      <c r="L91"/>
      <c r="M91"/>
      <c r="N91"/>
      <c r="O91"/>
      <c r="P91"/>
    </row>
    <row r="92" spans="6:16" ht="12.75">
      <c r="F92"/>
      <c r="G92"/>
      <c r="H92"/>
      <c r="I92"/>
      <c r="J92"/>
      <c r="K92"/>
      <c r="L92"/>
      <c r="M92"/>
      <c r="N92"/>
      <c r="O92"/>
      <c r="P92"/>
    </row>
    <row r="93" spans="6:16" ht="12.75">
      <c r="F93"/>
      <c r="G93"/>
      <c r="H93"/>
      <c r="I93"/>
      <c r="J93"/>
      <c r="K93"/>
      <c r="L93"/>
      <c r="M93"/>
      <c r="N93"/>
      <c r="O93"/>
      <c r="P93"/>
    </row>
    <row r="94" spans="6:16" ht="12.75">
      <c r="F94"/>
      <c r="G94"/>
      <c r="H94"/>
      <c r="I94"/>
      <c r="J94"/>
      <c r="K94"/>
      <c r="L94"/>
      <c r="M94"/>
      <c r="N94"/>
      <c r="O94"/>
      <c r="P94"/>
    </row>
    <row r="95" spans="6:16" ht="12.75">
      <c r="F95"/>
      <c r="G95"/>
      <c r="H95"/>
      <c r="I95"/>
      <c r="J95"/>
      <c r="K95"/>
      <c r="L95"/>
      <c r="M95"/>
      <c r="N95"/>
      <c r="O95"/>
      <c r="P95"/>
    </row>
    <row r="96" spans="6:16" ht="12.75">
      <c r="F96"/>
      <c r="G96"/>
      <c r="H96"/>
      <c r="I96"/>
      <c r="J96"/>
      <c r="K96"/>
      <c r="L96"/>
      <c r="M96"/>
      <c r="N96"/>
      <c r="O96"/>
      <c r="P96"/>
    </row>
    <row r="97" spans="6:16" ht="12.75">
      <c r="F97"/>
      <c r="G97"/>
      <c r="H97"/>
      <c r="I97"/>
      <c r="J97"/>
      <c r="K97"/>
      <c r="L97"/>
      <c r="M97"/>
      <c r="N97"/>
      <c r="O97"/>
      <c r="P97"/>
    </row>
    <row r="98" spans="6:16" ht="12.75">
      <c r="F98"/>
      <c r="G98"/>
      <c r="H98"/>
      <c r="I98"/>
      <c r="J98"/>
      <c r="K98"/>
      <c r="L98"/>
      <c r="M98"/>
      <c r="N98"/>
      <c r="O98"/>
      <c r="P98"/>
    </row>
    <row r="99" spans="6:16" ht="12.75">
      <c r="F99"/>
      <c r="G99"/>
      <c r="H99"/>
      <c r="I99"/>
      <c r="J99"/>
      <c r="K99"/>
      <c r="L99"/>
      <c r="M99"/>
      <c r="N99"/>
      <c r="O99"/>
      <c r="P99"/>
    </row>
    <row r="100" spans="6:16" ht="12.75">
      <c r="F100"/>
      <c r="G100"/>
      <c r="H100"/>
      <c r="I100"/>
      <c r="J100"/>
      <c r="K100"/>
      <c r="L100"/>
      <c r="M100"/>
      <c r="N100"/>
      <c r="O100"/>
      <c r="P100"/>
    </row>
    <row r="101" spans="6:16" ht="12.75">
      <c r="F101"/>
      <c r="G101"/>
      <c r="H101"/>
      <c r="I101"/>
      <c r="J101"/>
      <c r="K101"/>
      <c r="L101"/>
      <c r="M101"/>
      <c r="N101"/>
      <c r="O101"/>
      <c r="P101"/>
    </row>
    <row r="102" spans="6:16" ht="27" customHeight="1">
      <c r="F102"/>
      <c r="G102"/>
      <c r="H102"/>
      <c r="I102"/>
      <c r="J102"/>
      <c r="K102"/>
      <c r="L102"/>
      <c r="M102"/>
      <c r="N102"/>
      <c r="O102"/>
      <c r="P102"/>
    </row>
    <row r="103" spans="6:16" ht="14.25" customHeight="1">
      <c r="F103"/>
      <c r="G103"/>
      <c r="H103"/>
      <c r="I103"/>
      <c r="J103"/>
      <c r="K103"/>
      <c r="L103"/>
      <c r="M103"/>
      <c r="N103"/>
      <c r="O103"/>
      <c r="P103"/>
    </row>
    <row r="104" spans="6:16" ht="14.25" customHeight="1">
      <c r="F104"/>
      <c r="G104"/>
      <c r="H104"/>
      <c r="I104"/>
      <c r="J104"/>
      <c r="K104"/>
      <c r="L104"/>
      <c r="M104"/>
      <c r="N104"/>
      <c r="O104"/>
      <c r="P104"/>
    </row>
    <row r="105" spans="6:16" ht="12.75" customHeight="1">
      <c r="F105"/>
      <c r="G105"/>
      <c r="H105"/>
      <c r="I105"/>
      <c r="J105"/>
      <c r="K105"/>
      <c r="L105"/>
      <c r="M105"/>
      <c r="N105"/>
      <c r="O105"/>
      <c r="P105"/>
    </row>
    <row r="106" spans="6:16" ht="13.5" customHeight="1">
      <c r="F106"/>
      <c r="G106"/>
      <c r="H106"/>
      <c r="I106"/>
      <c r="J106"/>
      <c r="K106"/>
      <c r="L106"/>
      <c r="M106"/>
      <c r="N106"/>
      <c r="O106"/>
      <c r="P106"/>
    </row>
    <row r="107" spans="6:16" ht="13.5" customHeight="1">
      <c r="F107"/>
      <c r="G107"/>
      <c r="H107"/>
      <c r="I107"/>
      <c r="J107"/>
      <c r="K107"/>
      <c r="L107"/>
      <c r="M107"/>
      <c r="N107"/>
      <c r="O107"/>
      <c r="P107"/>
    </row>
    <row r="108" spans="6:16" ht="13.5" customHeight="1">
      <c r="F108"/>
      <c r="G108"/>
      <c r="H108"/>
      <c r="I108"/>
      <c r="J108"/>
      <c r="K108"/>
      <c r="L108"/>
      <c r="M108"/>
      <c r="N108"/>
      <c r="O108"/>
      <c r="P108"/>
    </row>
    <row r="109" spans="6:16" ht="13.5" customHeight="1">
      <c r="F109"/>
      <c r="G109"/>
      <c r="H109"/>
      <c r="I109"/>
      <c r="J109"/>
      <c r="K109"/>
      <c r="L109"/>
      <c r="M109"/>
      <c r="N109"/>
      <c r="O109"/>
      <c r="P109"/>
    </row>
    <row r="110" spans="6:16" ht="13.5" customHeight="1">
      <c r="F110"/>
      <c r="G110"/>
      <c r="H110"/>
      <c r="I110"/>
      <c r="J110"/>
      <c r="K110"/>
      <c r="L110"/>
      <c r="M110"/>
      <c r="N110"/>
      <c r="O110"/>
      <c r="P110"/>
    </row>
    <row r="111" spans="6:16" ht="12.75">
      <c r="F111"/>
      <c r="G111"/>
      <c r="H111"/>
      <c r="I111"/>
      <c r="J111"/>
      <c r="K111"/>
      <c r="L111"/>
      <c r="M111"/>
      <c r="N111"/>
      <c r="O111"/>
      <c r="P111"/>
    </row>
    <row r="112" spans="6:16" ht="12.75">
      <c r="F112"/>
      <c r="G112"/>
      <c r="H112"/>
      <c r="I112"/>
      <c r="J112"/>
      <c r="K112"/>
      <c r="L112"/>
      <c r="M112"/>
      <c r="N112"/>
      <c r="O112"/>
      <c r="P112"/>
    </row>
    <row r="113" spans="6:16" ht="12.75">
      <c r="F113"/>
      <c r="G113"/>
      <c r="H113"/>
      <c r="I113"/>
      <c r="J113"/>
      <c r="K113"/>
      <c r="L113"/>
      <c r="M113"/>
      <c r="N113"/>
      <c r="O113"/>
      <c r="P113"/>
    </row>
    <row r="114" spans="6:16" ht="12.75">
      <c r="F114"/>
      <c r="G114"/>
      <c r="H114"/>
      <c r="I114"/>
      <c r="J114"/>
      <c r="K114"/>
      <c r="L114"/>
      <c r="M114"/>
      <c r="N114"/>
      <c r="O114"/>
      <c r="P114"/>
    </row>
    <row r="115" spans="6:16" ht="12.75">
      <c r="F115"/>
      <c r="G115"/>
      <c r="H115"/>
      <c r="I115"/>
      <c r="J115"/>
      <c r="K115"/>
      <c r="L115"/>
      <c r="M115"/>
      <c r="N115"/>
      <c r="O115"/>
      <c r="P115"/>
    </row>
    <row r="116" spans="6:16" ht="12.75">
      <c r="F116"/>
      <c r="G116"/>
      <c r="H116"/>
      <c r="I116"/>
      <c r="J116"/>
      <c r="K116"/>
      <c r="L116"/>
      <c r="M116"/>
      <c r="N116"/>
      <c r="O116"/>
      <c r="P116"/>
    </row>
    <row r="117" spans="6:16" ht="13.5" customHeight="1">
      <c r="F117"/>
      <c r="G117"/>
      <c r="H117"/>
      <c r="I117"/>
      <c r="J117"/>
      <c r="K117"/>
      <c r="L117"/>
      <c r="M117"/>
      <c r="N117"/>
      <c r="O117"/>
      <c r="P117"/>
    </row>
    <row r="118" spans="6:16" ht="18.75" customHeight="1">
      <c r="F118"/>
      <c r="G118"/>
      <c r="H118"/>
      <c r="I118"/>
      <c r="J118"/>
      <c r="K118"/>
      <c r="L118"/>
      <c r="M118"/>
      <c r="N118"/>
      <c r="O118"/>
      <c r="P118"/>
    </row>
    <row r="119" spans="6:16" ht="7.5" customHeight="1" hidden="1">
      <c r="F119"/>
      <c r="G119"/>
      <c r="H119"/>
      <c r="I119"/>
      <c r="J119"/>
      <c r="K119"/>
      <c r="L119"/>
      <c r="M119"/>
      <c r="N119"/>
      <c r="O119"/>
      <c r="P119"/>
    </row>
    <row r="120" spans="6:16" ht="21.75" customHeight="1">
      <c r="F120"/>
      <c r="G120"/>
      <c r="H120"/>
      <c r="I120"/>
      <c r="J120"/>
      <c r="K120"/>
      <c r="L120"/>
      <c r="M120"/>
      <c r="N120"/>
      <c r="O120"/>
      <c r="P120"/>
    </row>
    <row r="121" spans="6:16" ht="12.75">
      <c r="F121"/>
      <c r="G121"/>
      <c r="H121"/>
      <c r="I121"/>
      <c r="J121"/>
      <c r="K121"/>
      <c r="L121"/>
      <c r="M121"/>
      <c r="N121"/>
      <c r="O121"/>
      <c r="P121"/>
    </row>
    <row r="122" spans="6:16" ht="15.75" customHeight="1">
      <c r="F122"/>
      <c r="G122"/>
      <c r="H122"/>
      <c r="I122"/>
      <c r="J122"/>
      <c r="K122"/>
      <c r="L122"/>
      <c r="M122"/>
      <c r="N122"/>
      <c r="O122"/>
      <c r="P122"/>
    </row>
    <row r="123" spans="6:16" ht="12.75">
      <c r="F123"/>
      <c r="G123"/>
      <c r="H123"/>
      <c r="I123"/>
      <c r="J123"/>
      <c r="K123"/>
      <c r="L123"/>
      <c r="M123"/>
      <c r="N123"/>
      <c r="O123"/>
      <c r="P123"/>
    </row>
    <row r="124" spans="6:16" ht="12.75">
      <c r="F124"/>
      <c r="G124"/>
      <c r="H124"/>
      <c r="I124"/>
      <c r="J124"/>
      <c r="K124"/>
      <c r="L124"/>
      <c r="M124"/>
      <c r="N124"/>
      <c r="O124"/>
      <c r="P124"/>
    </row>
    <row r="125" spans="6:16" ht="12.75">
      <c r="F125"/>
      <c r="G125"/>
      <c r="H125"/>
      <c r="I125"/>
      <c r="J125"/>
      <c r="K125"/>
      <c r="L125"/>
      <c r="M125"/>
      <c r="N125"/>
      <c r="O125"/>
      <c r="P125"/>
    </row>
    <row r="126" spans="6:16" ht="16.5" customHeight="1">
      <c r="F126"/>
      <c r="G126"/>
      <c r="H126"/>
      <c r="I126"/>
      <c r="J126"/>
      <c r="K126"/>
      <c r="L126"/>
      <c r="M126"/>
      <c r="N126"/>
      <c r="O126"/>
      <c r="P126"/>
    </row>
    <row r="127" spans="6:16" ht="12.75">
      <c r="F127"/>
      <c r="G127"/>
      <c r="H127"/>
      <c r="I127"/>
      <c r="J127"/>
      <c r="K127"/>
      <c r="L127"/>
      <c r="M127"/>
      <c r="N127"/>
      <c r="O127"/>
      <c r="P127"/>
    </row>
    <row r="128" spans="6:16" ht="13.5" customHeight="1">
      <c r="F128"/>
      <c r="G128"/>
      <c r="H128"/>
      <c r="I128"/>
      <c r="J128"/>
      <c r="K128"/>
      <c r="L128"/>
      <c r="M128"/>
      <c r="N128"/>
      <c r="O128"/>
      <c r="P128"/>
    </row>
    <row r="129" spans="6:16" ht="14.25" customHeight="1">
      <c r="F129"/>
      <c r="G129"/>
      <c r="H129"/>
      <c r="I129"/>
      <c r="J129"/>
      <c r="K129"/>
      <c r="L129"/>
      <c r="M129"/>
      <c r="N129"/>
      <c r="O129"/>
      <c r="P129"/>
    </row>
    <row r="131" spans="1:16" s="55" customFormat="1" ht="30" customHeight="1">
      <c r="A131" s="2"/>
      <c r="B131" s="2"/>
      <c r="C131" s="2"/>
      <c r="D131" s="2"/>
      <c r="E131" s="2"/>
      <c r="F131" s="126"/>
      <c r="G131" s="126"/>
      <c r="H131" s="54"/>
      <c r="I131" s="54"/>
      <c r="J131" s="54"/>
      <c r="K131" s="54"/>
      <c r="L131" s="54"/>
      <c r="M131" s="54"/>
      <c r="N131" s="54"/>
      <c r="O131" s="54"/>
      <c r="P131" s="54"/>
    </row>
    <row r="142" spans="6:18" s="2" customFormat="1" ht="45.75" customHeight="1"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/>
      <c r="R142"/>
    </row>
    <row r="145" spans="6:18" s="2" customFormat="1" ht="15.75" customHeight="1"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/>
      <c r="R145"/>
    </row>
  </sheetData>
  <sheetProtection/>
  <mergeCells count="1">
    <mergeCell ref="D5:J5"/>
  </mergeCells>
  <printOptions/>
  <pageMargins left="0.85" right="1.05" top="1" bottom="0.8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36"/>
  <sheetViews>
    <sheetView zoomScale="75" zoomScaleNormal="75" zoomScalePageLayoutView="0" workbookViewId="0" topLeftCell="A6">
      <selection activeCell="M20" sqref="M20"/>
    </sheetView>
  </sheetViews>
  <sheetFormatPr defaultColWidth="9.140625" defaultRowHeight="12.75"/>
  <cols>
    <col min="1" max="1" width="5.28125" style="3" customWidth="1"/>
    <col min="2" max="2" width="5.140625" style="27" customWidth="1"/>
    <col min="3" max="3" width="33.00390625" style="3" customWidth="1"/>
    <col min="4" max="4" width="6.421875" style="3" customWidth="1"/>
    <col min="5" max="5" width="10.7109375" style="3" customWidth="1"/>
    <col min="6" max="6" width="8.57421875" style="0" customWidth="1"/>
    <col min="7" max="7" width="10.7109375" style="0" customWidth="1"/>
    <col min="8" max="8" width="8.8515625" style="0" customWidth="1"/>
    <col min="9" max="9" width="12.00390625" style="0" customWidth="1"/>
    <col min="10" max="10" width="7.57421875" style="0" customWidth="1"/>
    <col min="11" max="11" width="6.8515625" style="0" customWidth="1"/>
  </cols>
  <sheetData>
    <row r="1" ht="6.75" customHeight="1"/>
    <row r="2" ht="12.75">
      <c r="D2" s="204" t="s">
        <v>352</v>
      </c>
    </row>
    <row r="3" spans="1:3" ht="21" customHeight="1">
      <c r="A3" s="180" t="s">
        <v>188</v>
      </c>
      <c r="B3" s="181"/>
      <c r="C3" s="180"/>
    </row>
    <row r="4" ht="6" customHeight="1"/>
    <row r="5" spans="1:5" ht="48.75" customHeight="1">
      <c r="A5" s="362" t="s">
        <v>821</v>
      </c>
      <c r="B5" s="362"/>
      <c r="C5" s="362"/>
      <c r="D5" s="362"/>
      <c r="E5" s="362"/>
    </row>
    <row r="6" ht="15.75">
      <c r="C6" s="169" t="s">
        <v>664</v>
      </c>
    </row>
    <row r="7" spans="3:8" ht="48">
      <c r="C7" s="27"/>
      <c r="D7" s="89" t="s">
        <v>509</v>
      </c>
      <c r="E7" s="348" t="s">
        <v>640</v>
      </c>
      <c r="F7" s="348" t="s">
        <v>915</v>
      </c>
      <c r="G7" s="348" t="s">
        <v>923</v>
      </c>
      <c r="H7" s="348" t="s">
        <v>924</v>
      </c>
    </row>
    <row r="8" spans="3:8" ht="19.5" customHeight="1">
      <c r="C8" s="27"/>
      <c r="D8" s="276"/>
      <c r="E8" s="324" t="s">
        <v>404</v>
      </c>
      <c r="F8" s="324" t="s">
        <v>404</v>
      </c>
      <c r="G8" s="324" t="s">
        <v>404</v>
      </c>
      <c r="H8" s="324" t="s">
        <v>404</v>
      </c>
    </row>
    <row r="9" spans="1:8" ht="12.75">
      <c r="A9" s="178"/>
      <c r="B9" s="90">
        <v>1</v>
      </c>
      <c r="C9" s="90" t="s">
        <v>649</v>
      </c>
      <c r="D9" s="276"/>
      <c r="E9" s="277">
        <v>406</v>
      </c>
      <c r="F9" s="277">
        <v>33543</v>
      </c>
      <c r="G9" s="277">
        <v>0</v>
      </c>
      <c r="H9" s="277">
        <v>33543</v>
      </c>
    </row>
    <row r="10" spans="1:8" ht="24">
      <c r="A10" s="89"/>
      <c r="B10" s="90">
        <v>2</v>
      </c>
      <c r="C10" s="278" t="s">
        <v>822</v>
      </c>
      <c r="D10" s="243"/>
      <c r="E10" s="243">
        <v>127963</v>
      </c>
      <c r="F10" s="243">
        <v>134397</v>
      </c>
      <c r="G10" s="243">
        <v>0</v>
      </c>
      <c r="H10" s="243">
        <v>134397</v>
      </c>
    </row>
    <row r="11" spans="1:8" ht="12.75">
      <c r="A11" s="89"/>
      <c r="B11" s="90"/>
      <c r="C11" s="279" t="s">
        <v>823</v>
      </c>
      <c r="D11" s="243"/>
      <c r="E11" s="243">
        <v>128369</v>
      </c>
      <c r="F11" s="243">
        <v>167940</v>
      </c>
      <c r="G11" s="243">
        <v>0</v>
      </c>
      <c r="H11" s="243">
        <v>167940</v>
      </c>
    </row>
    <row r="12" spans="1:8" ht="12.75">
      <c r="A12" s="89"/>
      <c r="B12" s="90"/>
      <c r="C12" s="264"/>
      <c r="D12" s="243"/>
      <c r="E12" s="243"/>
      <c r="F12" s="243"/>
      <c r="G12" s="243"/>
      <c r="H12" s="243"/>
    </row>
    <row r="13" spans="1:8" ht="12.75">
      <c r="A13" s="89"/>
      <c r="B13" s="90"/>
      <c r="C13" s="264"/>
      <c r="D13" s="243"/>
      <c r="E13" s="243"/>
      <c r="F13" s="243"/>
      <c r="G13" s="243"/>
      <c r="H13" s="243"/>
    </row>
    <row r="14" spans="1:8" ht="12.75">
      <c r="A14" s="89"/>
      <c r="B14" s="90"/>
      <c r="C14" s="279" t="s">
        <v>824</v>
      </c>
      <c r="D14" s="243"/>
      <c r="E14" s="243">
        <f>E16+E25+E30+E37</f>
        <v>128369</v>
      </c>
      <c r="F14" s="243">
        <f>F16+F25+F30+F37</f>
        <v>158250</v>
      </c>
      <c r="G14" s="243">
        <f>G16+G25+G30+G37</f>
        <v>0</v>
      </c>
      <c r="H14" s="243">
        <f>H16+H25+H30+H37</f>
        <v>158250</v>
      </c>
    </row>
    <row r="15" spans="1:8" ht="12.75">
      <c r="A15" s="89"/>
      <c r="B15" s="90"/>
      <c r="C15" s="280"/>
      <c r="D15" s="243"/>
      <c r="E15" s="243"/>
      <c r="F15" s="243"/>
      <c r="G15" s="243"/>
      <c r="H15" s="243"/>
    </row>
    <row r="16" spans="1:8" ht="12.75">
      <c r="A16" s="89"/>
      <c r="B16" s="90">
        <v>1</v>
      </c>
      <c r="C16" s="310" t="s">
        <v>303</v>
      </c>
      <c r="D16" s="243"/>
      <c r="E16" s="243">
        <f>SUM(E22:E22)</f>
        <v>40792</v>
      </c>
      <c r="F16" s="243">
        <f>SUM(F17:F23)</f>
        <v>67990</v>
      </c>
      <c r="G16" s="243">
        <f>SUM(G17:G23)</f>
        <v>0</v>
      </c>
      <c r="H16" s="243">
        <f>SUM(H17:H23)</f>
        <v>67990</v>
      </c>
    </row>
    <row r="17" spans="1:8" ht="36">
      <c r="A17" s="89"/>
      <c r="B17" s="90"/>
      <c r="C17" s="244" t="s">
        <v>150</v>
      </c>
      <c r="D17" s="243">
        <v>5218</v>
      </c>
      <c r="E17" s="243">
        <v>0</v>
      </c>
      <c r="F17" s="243">
        <v>20000</v>
      </c>
      <c r="G17" s="243">
        <v>0</v>
      </c>
      <c r="H17" s="243">
        <v>20000</v>
      </c>
    </row>
    <row r="18" spans="1:8" ht="24">
      <c r="A18" s="89"/>
      <c r="B18" s="90"/>
      <c r="C18" s="244" t="s">
        <v>151</v>
      </c>
      <c r="D18" s="243">
        <v>5218</v>
      </c>
      <c r="E18" s="243">
        <v>0</v>
      </c>
      <c r="F18" s="243">
        <v>16000</v>
      </c>
      <c r="G18" s="243">
        <v>0</v>
      </c>
      <c r="H18" s="243">
        <v>16000</v>
      </c>
    </row>
    <row r="19" spans="1:8" ht="12.75">
      <c r="A19" s="89"/>
      <c r="B19" s="90"/>
      <c r="C19" s="244" t="s">
        <v>152</v>
      </c>
      <c r="D19" s="243">
        <v>5218</v>
      </c>
      <c r="E19" s="243">
        <v>0</v>
      </c>
      <c r="F19" s="243">
        <v>1890</v>
      </c>
      <c r="G19" s="243">
        <v>0</v>
      </c>
      <c r="H19" s="243">
        <v>1890</v>
      </c>
    </row>
    <row r="20" spans="1:8" ht="12.75">
      <c r="A20" s="89"/>
      <c r="B20" s="90"/>
      <c r="C20" s="244" t="s">
        <v>153</v>
      </c>
      <c r="D20" s="243">
        <v>5218</v>
      </c>
      <c r="E20" s="243">
        <v>0</v>
      </c>
      <c r="F20" s="243">
        <v>2800</v>
      </c>
      <c r="G20" s="243">
        <v>0</v>
      </c>
      <c r="H20" s="243">
        <v>2800</v>
      </c>
    </row>
    <row r="21" spans="1:8" ht="26.25" customHeight="1">
      <c r="A21" s="89"/>
      <c r="B21" s="90"/>
      <c r="C21" s="244" t="s">
        <v>154</v>
      </c>
      <c r="D21" s="243">
        <v>5218</v>
      </c>
      <c r="E21" s="243">
        <v>0</v>
      </c>
      <c r="F21" s="243">
        <v>6500</v>
      </c>
      <c r="G21" s="243">
        <v>0</v>
      </c>
      <c r="H21" s="243">
        <v>6500</v>
      </c>
    </row>
    <row r="22" spans="1:8" ht="36.75" customHeight="1">
      <c r="A22" s="89"/>
      <c r="B22" s="90"/>
      <c r="C22" s="244" t="s">
        <v>155</v>
      </c>
      <c r="D22" s="243">
        <v>5218</v>
      </c>
      <c r="E22" s="243">
        <v>40792</v>
      </c>
      <c r="F22" s="243">
        <v>20800</v>
      </c>
      <c r="G22" s="243">
        <v>0</v>
      </c>
      <c r="H22" s="243">
        <v>20800</v>
      </c>
    </row>
    <row r="23" spans="1:8" ht="27.75" customHeight="1">
      <c r="A23" s="89"/>
      <c r="B23" s="90"/>
      <c r="C23" s="244" t="s">
        <v>762</v>
      </c>
      <c r="D23" s="243">
        <v>5250</v>
      </c>
      <c r="E23" s="243">
        <v>0</v>
      </c>
      <c r="F23" s="243">
        <v>0</v>
      </c>
      <c r="G23" s="243">
        <v>0</v>
      </c>
      <c r="H23" s="243">
        <v>0</v>
      </c>
    </row>
    <row r="24" spans="1:8" ht="12.75">
      <c r="A24" s="89"/>
      <c r="B24" s="90"/>
      <c r="C24" s="280"/>
      <c r="D24" s="243"/>
      <c r="E24" s="243"/>
      <c r="F24" s="243"/>
      <c r="G24" s="243"/>
      <c r="H24" s="243"/>
    </row>
    <row r="25" spans="1:8" ht="25.5" customHeight="1">
      <c r="A25" s="89"/>
      <c r="B25" s="90">
        <v>2</v>
      </c>
      <c r="C25" s="310" t="s">
        <v>829</v>
      </c>
      <c r="D25" s="243"/>
      <c r="E25" s="243">
        <f>SUM(E26:E28)</f>
        <v>34337</v>
      </c>
      <c r="F25" s="243">
        <f>SUM(F26:F28)</f>
        <v>54500</v>
      </c>
      <c r="G25" s="243">
        <f>SUM(G26:G28)</f>
        <v>0</v>
      </c>
      <c r="H25" s="243">
        <f>SUM(H26:H28)</f>
        <v>54500</v>
      </c>
    </row>
    <row r="26" spans="1:8" ht="12.75">
      <c r="A26" s="89"/>
      <c r="B26" s="90"/>
      <c r="C26" s="281" t="s">
        <v>825</v>
      </c>
      <c r="D26" s="243">
        <v>2246</v>
      </c>
      <c r="E26" s="243">
        <v>13686</v>
      </c>
      <c r="F26" s="243">
        <v>35000</v>
      </c>
      <c r="G26" s="243">
        <v>0</v>
      </c>
      <c r="H26" s="243">
        <v>35000</v>
      </c>
    </row>
    <row r="27" spans="1:8" ht="12.75">
      <c r="A27" s="89"/>
      <c r="B27" s="90"/>
      <c r="C27" s="244" t="s">
        <v>21</v>
      </c>
      <c r="D27" s="243">
        <v>2246</v>
      </c>
      <c r="E27" s="243">
        <v>17094</v>
      </c>
      <c r="F27" s="243">
        <v>16000</v>
      </c>
      <c r="G27" s="243">
        <v>0</v>
      </c>
      <c r="H27" s="243">
        <v>16000</v>
      </c>
    </row>
    <row r="28" spans="1:8" ht="24">
      <c r="A28" s="89"/>
      <c r="B28" s="90"/>
      <c r="C28" s="244" t="s">
        <v>391</v>
      </c>
      <c r="D28" s="243">
        <v>2246</v>
      </c>
      <c r="E28" s="243">
        <v>3557</v>
      </c>
      <c r="F28" s="243">
        <v>3500</v>
      </c>
      <c r="G28" s="243">
        <v>0</v>
      </c>
      <c r="H28" s="243">
        <v>3500</v>
      </c>
    </row>
    <row r="29" spans="1:8" ht="12.75">
      <c r="A29" s="89"/>
      <c r="B29" s="90"/>
      <c r="C29" s="264"/>
      <c r="D29" s="243"/>
      <c r="E29" s="243"/>
      <c r="F29" s="243"/>
      <c r="G29" s="243"/>
      <c r="H29" s="243"/>
    </row>
    <row r="30" spans="1:8" ht="27.75" customHeight="1">
      <c r="A30" s="89"/>
      <c r="B30" s="90">
        <v>3</v>
      </c>
      <c r="C30" s="310" t="s">
        <v>831</v>
      </c>
      <c r="D30" s="243"/>
      <c r="E30" s="243">
        <f>SUM(E31:E35)</f>
        <v>53169</v>
      </c>
      <c r="F30" s="243">
        <f>SUM(F31:F35)</f>
        <v>35750</v>
      </c>
      <c r="G30" s="243">
        <f>SUM(G31:G35)</f>
        <v>0</v>
      </c>
      <c r="H30" s="243">
        <f>SUM(H31:H35)</f>
        <v>35750</v>
      </c>
    </row>
    <row r="31" spans="1:8" ht="36">
      <c r="A31" s="89"/>
      <c r="B31" s="90"/>
      <c r="C31" s="336" t="s">
        <v>756</v>
      </c>
      <c r="D31" s="89">
        <v>2246</v>
      </c>
      <c r="E31" s="243">
        <v>41343</v>
      </c>
      <c r="F31" s="243">
        <v>24500</v>
      </c>
      <c r="G31" s="243">
        <v>0</v>
      </c>
      <c r="H31" s="243">
        <v>24500</v>
      </c>
    </row>
    <row r="32" spans="1:8" ht="24">
      <c r="A32" s="89"/>
      <c r="B32" s="90"/>
      <c r="C32" s="336" t="s">
        <v>428</v>
      </c>
      <c r="D32" s="89">
        <v>2246</v>
      </c>
      <c r="E32" s="243">
        <v>0</v>
      </c>
      <c r="F32" s="243">
        <v>750</v>
      </c>
      <c r="G32" s="243">
        <v>0</v>
      </c>
      <c r="H32" s="243">
        <v>750</v>
      </c>
    </row>
    <row r="33" spans="1:8" ht="24">
      <c r="A33" s="89"/>
      <c r="B33" s="90"/>
      <c r="C33" s="179" t="s">
        <v>826</v>
      </c>
      <c r="D33" s="89">
        <v>2246</v>
      </c>
      <c r="E33" s="243">
        <v>6134</v>
      </c>
      <c r="F33" s="243">
        <v>5000</v>
      </c>
      <c r="G33" s="243">
        <v>0</v>
      </c>
      <c r="H33" s="243">
        <v>5000</v>
      </c>
    </row>
    <row r="34" spans="1:8" ht="12.75">
      <c r="A34" s="89"/>
      <c r="B34" s="90"/>
      <c r="C34" s="179" t="s">
        <v>830</v>
      </c>
      <c r="D34" s="89">
        <v>2350</v>
      </c>
      <c r="E34" s="243">
        <v>712</v>
      </c>
      <c r="F34" s="243">
        <v>1500</v>
      </c>
      <c r="G34" s="243">
        <v>0</v>
      </c>
      <c r="H34" s="243">
        <v>1500</v>
      </c>
    </row>
    <row r="35" spans="1:8" ht="12.75">
      <c r="A35" s="89"/>
      <c r="B35" s="90"/>
      <c r="C35" s="179" t="s">
        <v>827</v>
      </c>
      <c r="D35" s="89">
        <v>2350</v>
      </c>
      <c r="E35" s="243">
        <v>4980</v>
      </c>
      <c r="F35" s="243">
        <v>4000</v>
      </c>
      <c r="G35" s="243">
        <v>0</v>
      </c>
      <c r="H35" s="243">
        <v>4000</v>
      </c>
    </row>
    <row r="36" spans="1:8" ht="12.75">
      <c r="A36" s="89"/>
      <c r="B36" s="90"/>
      <c r="C36" s="90"/>
      <c r="D36" s="89"/>
      <c r="E36" s="243"/>
      <c r="F36" s="243"/>
      <c r="G36" s="243"/>
      <c r="H36" s="243"/>
    </row>
    <row r="37" spans="1:8" ht="12.75">
      <c r="A37" s="89"/>
      <c r="B37" s="90">
        <v>4</v>
      </c>
      <c r="C37" s="311" t="s">
        <v>828</v>
      </c>
      <c r="D37" s="89"/>
      <c r="E37" s="243">
        <v>71</v>
      </c>
      <c r="F37" s="243">
        <v>10</v>
      </c>
      <c r="G37" s="243">
        <v>0</v>
      </c>
      <c r="H37" s="243">
        <v>10</v>
      </c>
    </row>
    <row r="38" spans="1:8" ht="12.75">
      <c r="A38" s="89"/>
      <c r="B38" s="90"/>
      <c r="C38" s="179" t="s">
        <v>820</v>
      </c>
      <c r="D38" s="89">
        <v>2236</v>
      </c>
      <c r="E38" s="243">
        <v>71</v>
      </c>
      <c r="F38" s="243">
        <v>10</v>
      </c>
      <c r="G38" s="243">
        <v>0</v>
      </c>
      <c r="H38" s="243">
        <v>10</v>
      </c>
    </row>
    <row r="39" spans="1:8" ht="12.75">
      <c r="A39" s="89"/>
      <c r="B39" s="90"/>
      <c r="C39" s="90"/>
      <c r="D39" s="89"/>
      <c r="E39" s="243"/>
      <c r="F39" s="243"/>
      <c r="G39" s="243"/>
      <c r="H39" s="243"/>
    </row>
    <row r="40" spans="1:8" ht="12.75">
      <c r="A40" s="89"/>
      <c r="B40" s="90">
        <v>5</v>
      </c>
      <c r="C40" s="311" t="s">
        <v>304</v>
      </c>
      <c r="D40" s="89"/>
      <c r="E40" s="243">
        <v>0</v>
      </c>
      <c r="F40" s="243">
        <v>3165</v>
      </c>
      <c r="G40" s="243">
        <v>0</v>
      </c>
      <c r="H40" s="243">
        <v>3165</v>
      </c>
    </row>
    <row r="41" spans="1:8" ht="12.75">
      <c r="A41" s="89"/>
      <c r="B41" s="90">
        <v>6</v>
      </c>
      <c r="C41" s="311" t="s">
        <v>650</v>
      </c>
      <c r="D41" s="89"/>
      <c r="E41" s="89">
        <v>0</v>
      </c>
      <c r="F41" s="243">
        <v>6525</v>
      </c>
      <c r="G41" s="243">
        <v>0</v>
      </c>
      <c r="H41" s="243">
        <v>6525</v>
      </c>
    </row>
    <row r="42" ht="12.75">
      <c r="C42" s="27"/>
    </row>
    <row r="43" ht="12.75">
      <c r="C43" s="159"/>
    </row>
    <row r="44" ht="12.75">
      <c r="C44" s="159"/>
    </row>
    <row r="45" ht="12.75">
      <c r="C45" s="159"/>
    </row>
    <row r="46" ht="12.75">
      <c r="C46" s="159"/>
    </row>
    <row r="47" ht="12.75">
      <c r="C47" s="27"/>
    </row>
    <row r="48" ht="12.75">
      <c r="C48" s="27"/>
    </row>
    <row r="49" ht="12.75">
      <c r="C49" s="27"/>
    </row>
    <row r="50" ht="12.75">
      <c r="C50" s="27"/>
    </row>
    <row r="51" ht="12.75">
      <c r="C51" s="27"/>
    </row>
    <row r="52" ht="12.75">
      <c r="C52" s="27"/>
    </row>
    <row r="53" ht="12.75">
      <c r="C53" s="27"/>
    </row>
    <row r="54" ht="12.75">
      <c r="C54" s="27"/>
    </row>
    <row r="55" ht="12.75">
      <c r="C55" s="27"/>
    </row>
    <row r="56" ht="12.75">
      <c r="C56" s="27"/>
    </row>
    <row r="57" ht="12.75">
      <c r="C57" s="27"/>
    </row>
    <row r="58" ht="12.75">
      <c r="C58" s="27"/>
    </row>
    <row r="59" ht="12.75">
      <c r="C59" s="27"/>
    </row>
    <row r="60" ht="12.75">
      <c r="C60" s="27"/>
    </row>
    <row r="61" ht="12.75">
      <c r="C61" s="27"/>
    </row>
    <row r="62" ht="12.75">
      <c r="C62" s="27"/>
    </row>
    <row r="63" ht="12.75">
      <c r="C63" s="27"/>
    </row>
    <row r="64" ht="12.75">
      <c r="C64" s="27"/>
    </row>
    <row r="65" ht="12.75">
      <c r="C65" s="27"/>
    </row>
    <row r="66" ht="12.75">
      <c r="C66" s="27"/>
    </row>
    <row r="67" ht="12.75">
      <c r="C67" s="27"/>
    </row>
    <row r="68" ht="12.75">
      <c r="C68" s="27"/>
    </row>
    <row r="69" ht="12.75">
      <c r="C69" s="27"/>
    </row>
    <row r="70" ht="12.75">
      <c r="C70" s="27"/>
    </row>
    <row r="71" ht="12.75">
      <c r="C71" s="27"/>
    </row>
    <row r="72" ht="12.75">
      <c r="C72" s="27"/>
    </row>
    <row r="73" ht="12.75">
      <c r="C73" s="27"/>
    </row>
    <row r="74" ht="12.75">
      <c r="C74" s="27"/>
    </row>
    <row r="75" ht="12.75">
      <c r="C75" s="27"/>
    </row>
    <row r="76" ht="12.75">
      <c r="C76" s="27"/>
    </row>
    <row r="77" ht="12.75">
      <c r="C77" s="27"/>
    </row>
    <row r="78" ht="12.75">
      <c r="C78" s="27"/>
    </row>
    <row r="79" ht="12.75">
      <c r="C79" s="27"/>
    </row>
    <row r="80" ht="12.75">
      <c r="C80" s="27"/>
    </row>
    <row r="81" ht="12.75">
      <c r="C81" s="27"/>
    </row>
    <row r="82" ht="12.75">
      <c r="C82" s="27"/>
    </row>
    <row r="83" ht="12.75">
      <c r="C83" s="27"/>
    </row>
    <row r="84" ht="12.75">
      <c r="C84" s="27"/>
    </row>
    <row r="85" ht="12.75">
      <c r="C85" s="27"/>
    </row>
    <row r="86" ht="12.75">
      <c r="C86" s="27"/>
    </row>
    <row r="87" ht="12.75">
      <c r="C87" s="27"/>
    </row>
    <row r="88" ht="12.75">
      <c r="C88" s="27"/>
    </row>
    <row r="89" ht="12.75">
      <c r="C89" s="27"/>
    </row>
    <row r="90" ht="12.75">
      <c r="C90" s="27"/>
    </row>
    <row r="91" ht="12.75">
      <c r="C91" s="27"/>
    </row>
    <row r="92" ht="12.75">
      <c r="C92" s="27"/>
    </row>
    <row r="93" ht="12.75">
      <c r="C93" s="27"/>
    </row>
    <row r="94" ht="12.75">
      <c r="C94" s="27"/>
    </row>
    <row r="95" ht="12.75">
      <c r="C95" s="27"/>
    </row>
    <row r="96" ht="12.75">
      <c r="C96" s="27"/>
    </row>
    <row r="97" ht="12.75">
      <c r="C97" s="27"/>
    </row>
    <row r="98" ht="12.75">
      <c r="C98" s="27"/>
    </row>
    <row r="99" ht="12.75">
      <c r="C99" s="27"/>
    </row>
    <row r="100" ht="12.75">
      <c r="C100" s="27"/>
    </row>
    <row r="101" ht="12.75">
      <c r="C101" s="27"/>
    </row>
    <row r="102" ht="12.75">
      <c r="C102" s="27"/>
    </row>
    <row r="103" ht="12.75">
      <c r="C103" s="27"/>
    </row>
    <row r="104" ht="12.75">
      <c r="C104" s="27"/>
    </row>
    <row r="105" ht="12.75">
      <c r="C105" s="27"/>
    </row>
    <row r="106" ht="12.75">
      <c r="C106" s="27"/>
    </row>
    <row r="107" ht="12.75">
      <c r="C107" s="27"/>
    </row>
    <row r="108" ht="12.75">
      <c r="C108" s="27"/>
    </row>
    <row r="109" ht="12.75">
      <c r="C109" s="27"/>
    </row>
    <row r="110" ht="12.75">
      <c r="C110" s="27"/>
    </row>
    <row r="111" ht="12.75">
      <c r="C111" s="27"/>
    </row>
    <row r="112" ht="12.75">
      <c r="C112" s="27"/>
    </row>
    <row r="113" ht="12.75">
      <c r="C113" s="27"/>
    </row>
    <row r="114" ht="12.75">
      <c r="C114" s="27"/>
    </row>
    <row r="115" ht="12.75">
      <c r="C115" s="27"/>
    </row>
    <row r="116" ht="12.75">
      <c r="C116" s="27"/>
    </row>
    <row r="117" ht="12.75">
      <c r="C117" s="27"/>
    </row>
    <row r="118" ht="12.75">
      <c r="C118" s="27"/>
    </row>
    <row r="119" ht="12.75">
      <c r="C119" s="27"/>
    </row>
    <row r="120" ht="12.75">
      <c r="C120" s="27"/>
    </row>
    <row r="121" ht="12.75">
      <c r="C121" s="27"/>
    </row>
    <row r="122" ht="12.75">
      <c r="C122" s="27"/>
    </row>
    <row r="123" ht="12.75">
      <c r="C123" s="27"/>
    </row>
    <row r="124" ht="12.75">
      <c r="C124" s="27"/>
    </row>
    <row r="125" ht="12.75">
      <c r="C125" s="27"/>
    </row>
    <row r="126" ht="12.75">
      <c r="C126" s="27"/>
    </row>
    <row r="127" ht="12.75">
      <c r="C127" s="27"/>
    </row>
    <row r="128" ht="12.75">
      <c r="C128" s="27"/>
    </row>
    <row r="129" ht="12.75">
      <c r="C129" s="27"/>
    </row>
    <row r="130" ht="12.75">
      <c r="C130" s="27"/>
    </row>
    <row r="131" ht="12.75">
      <c r="C131" s="27"/>
    </row>
    <row r="132" ht="12.75">
      <c r="C132" s="27"/>
    </row>
    <row r="133" ht="12.75">
      <c r="C133" s="27"/>
    </row>
    <row r="134" ht="12.75">
      <c r="C134" s="27"/>
    </row>
    <row r="135" ht="12.75">
      <c r="C135" s="27"/>
    </row>
    <row r="136" ht="12.75">
      <c r="C136" s="27"/>
    </row>
  </sheetData>
  <sheetProtection/>
  <mergeCells count="1">
    <mergeCell ref="A5:E5"/>
  </mergeCells>
  <printOptions/>
  <pageMargins left="0.87" right="0.48" top="1.3" bottom="0.88" header="0.5" footer="0.3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07"/>
  <sheetViews>
    <sheetView zoomScale="75" zoomScaleNormal="75" zoomScalePageLayoutView="0" workbookViewId="0" topLeftCell="A1">
      <selection activeCell="J22" sqref="J22"/>
    </sheetView>
  </sheetViews>
  <sheetFormatPr defaultColWidth="9.140625" defaultRowHeight="12.75"/>
  <cols>
    <col min="1" max="1" width="10.00390625" style="3" customWidth="1"/>
    <col min="2" max="2" width="7.421875" style="27" customWidth="1"/>
    <col min="3" max="3" width="36.421875" style="3" customWidth="1"/>
    <col min="4" max="4" width="9.00390625" style="3" customWidth="1"/>
    <col min="5" max="5" width="7.7109375" style="0" customWidth="1"/>
    <col min="6" max="7" width="7.140625" style="0" customWidth="1"/>
    <col min="8" max="8" width="7.28125" style="0" customWidth="1"/>
    <col min="9" max="9" width="6.8515625" style="0" customWidth="1"/>
    <col min="10" max="10" width="7.57421875" style="0" customWidth="1"/>
    <col min="11" max="11" width="6.8515625" style="0" customWidth="1"/>
  </cols>
  <sheetData>
    <row r="2" spans="1:6" ht="12.75">
      <c r="A2" s="1"/>
      <c r="B2" s="2"/>
      <c r="C2" s="80"/>
      <c r="D2" s="203" t="s">
        <v>384</v>
      </c>
      <c r="E2" s="3"/>
      <c r="F2" s="28"/>
    </row>
    <row r="3" spans="1:6" ht="26.25" customHeight="1">
      <c r="A3" s="366" t="s">
        <v>188</v>
      </c>
      <c r="B3" s="366"/>
      <c r="C3" s="366"/>
      <c r="D3" s="367"/>
      <c r="E3" s="367"/>
      <c r="F3" s="367"/>
    </row>
    <row r="4" spans="1:6" ht="3" customHeight="1">
      <c r="A4" s="5"/>
      <c r="B4" s="5"/>
      <c r="C4" s="6"/>
      <c r="E4" s="3"/>
      <c r="F4" s="4"/>
    </row>
    <row r="5" spans="1:6" ht="18.75" customHeight="1" hidden="1">
      <c r="A5" s="368"/>
      <c r="B5" s="368"/>
      <c r="C5" s="368"/>
      <c r="D5" s="368"/>
      <c r="E5" s="369"/>
      <c r="F5" s="369"/>
    </row>
    <row r="6" spans="1:14" ht="30" customHeight="1" thickBot="1">
      <c r="A6" s="370" t="s">
        <v>803</v>
      </c>
      <c r="B6" s="370"/>
      <c r="C6" s="370"/>
      <c r="D6" s="370"/>
      <c r="F6" s="275"/>
      <c r="G6" s="275"/>
      <c r="H6" s="275"/>
      <c r="I6" s="275"/>
      <c r="J6" s="275"/>
      <c r="K6" s="275"/>
      <c r="L6" s="275"/>
      <c r="M6" s="275"/>
      <c r="N6" s="275"/>
    </row>
    <row r="7" spans="1:7" ht="84.75" customHeight="1" thickBot="1">
      <c r="A7" s="371"/>
      <c r="B7" s="372"/>
      <c r="C7" s="372"/>
      <c r="D7" s="344" t="s">
        <v>640</v>
      </c>
      <c r="E7" s="347" t="s">
        <v>915</v>
      </c>
      <c r="F7" s="347" t="s">
        <v>923</v>
      </c>
      <c r="G7" s="347" t="s">
        <v>924</v>
      </c>
    </row>
    <row r="8" spans="1:7" ht="39.75" customHeight="1" thickBot="1">
      <c r="A8" s="373"/>
      <c r="B8" s="374"/>
      <c r="C8" s="374"/>
      <c r="D8" s="56" t="s">
        <v>404</v>
      </c>
      <c r="E8" s="56" t="s">
        <v>404</v>
      </c>
      <c r="F8" s="56" t="s">
        <v>404</v>
      </c>
      <c r="G8" s="56" t="s">
        <v>404</v>
      </c>
    </row>
    <row r="9" spans="1:7" ht="24" customHeight="1">
      <c r="A9" s="375" t="s">
        <v>837</v>
      </c>
      <c r="B9" s="364"/>
      <c r="C9" s="365"/>
      <c r="D9" s="102"/>
      <c r="E9" s="102"/>
      <c r="F9" s="102"/>
      <c r="G9" s="102"/>
    </row>
    <row r="10" spans="1:7" ht="18.75" customHeight="1">
      <c r="A10" s="98"/>
      <c r="B10" s="97">
        <v>1</v>
      </c>
      <c r="C10" s="99" t="s">
        <v>300</v>
      </c>
      <c r="D10" s="300">
        <v>406</v>
      </c>
      <c r="E10" s="300">
        <v>33543</v>
      </c>
      <c r="F10" s="300">
        <v>0</v>
      </c>
      <c r="G10" s="300">
        <v>33543</v>
      </c>
    </row>
    <row r="11" spans="1:7" ht="18.75" customHeight="1">
      <c r="A11" s="98"/>
      <c r="B11" s="97">
        <v>2</v>
      </c>
      <c r="C11" s="99" t="s">
        <v>301</v>
      </c>
      <c r="D11" s="300">
        <v>44100</v>
      </c>
      <c r="E11" s="300">
        <v>58822</v>
      </c>
      <c r="F11" s="300">
        <v>0</v>
      </c>
      <c r="G11" s="300">
        <v>58822</v>
      </c>
    </row>
    <row r="12" spans="1:7" ht="27.75" customHeight="1">
      <c r="A12" s="98"/>
      <c r="B12" s="97">
        <v>3</v>
      </c>
      <c r="C12" s="99" t="s">
        <v>38</v>
      </c>
      <c r="D12" s="300">
        <v>888</v>
      </c>
      <c r="E12" s="300">
        <v>0</v>
      </c>
      <c r="F12" s="300">
        <v>0</v>
      </c>
      <c r="G12" s="300">
        <v>0</v>
      </c>
    </row>
    <row r="13" spans="1:7" ht="18" customHeight="1">
      <c r="A13" s="98"/>
      <c r="B13" s="97">
        <v>4</v>
      </c>
      <c r="C13" s="99" t="s">
        <v>302</v>
      </c>
      <c r="D13" s="300">
        <v>0</v>
      </c>
      <c r="E13" s="300">
        <v>10</v>
      </c>
      <c r="F13" s="300">
        <v>0</v>
      </c>
      <c r="G13" s="300">
        <v>10</v>
      </c>
    </row>
    <row r="14" spans="1:7" ht="21" customHeight="1" thickBot="1">
      <c r="A14" s="100"/>
      <c r="B14" s="96"/>
      <c r="C14" s="101"/>
      <c r="D14" s="103"/>
      <c r="E14" s="103"/>
      <c r="F14" s="103"/>
      <c r="G14" s="103"/>
    </row>
    <row r="15" spans="1:7" ht="16.5" thickBot="1">
      <c r="A15" s="376" t="s">
        <v>804</v>
      </c>
      <c r="B15" s="377"/>
      <c r="C15" s="378"/>
      <c r="D15" s="95"/>
      <c r="E15" s="95"/>
      <c r="F15" s="95"/>
      <c r="G15" s="95"/>
    </row>
    <row r="16" spans="1:7" ht="42.75">
      <c r="A16" s="35" t="s">
        <v>805</v>
      </c>
      <c r="B16" s="36"/>
      <c r="C16" s="37"/>
      <c r="D16" s="91"/>
      <c r="E16" s="91"/>
      <c r="F16" s="91"/>
      <c r="G16" s="91"/>
    </row>
    <row r="17" spans="1:7" ht="26.25" customHeight="1">
      <c r="A17" s="38"/>
      <c r="B17" s="39" t="s">
        <v>806</v>
      </c>
      <c r="C17" s="240" t="s">
        <v>838</v>
      </c>
      <c r="D17" s="241">
        <v>127963</v>
      </c>
      <c r="E17" s="241">
        <v>134397</v>
      </c>
      <c r="F17" s="241">
        <v>0</v>
      </c>
      <c r="G17" s="241">
        <v>134397</v>
      </c>
    </row>
    <row r="18" spans="1:7" ht="42.75">
      <c r="A18" s="20" t="s">
        <v>807</v>
      </c>
      <c r="B18" s="39"/>
      <c r="C18" s="40"/>
      <c r="D18" s="50"/>
      <c r="E18" s="50"/>
      <c r="F18" s="50"/>
      <c r="G18" s="50"/>
    </row>
    <row r="19" spans="1:7" ht="24">
      <c r="A19" s="38"/>
      <c r="B19" s="39" t="s">
        <v>809</v>
      </c>
      <c r="C19" s="40" t="s">
        <v>808</v>
      </c>
      <c r="D19" s="50">
        <v>71144</v>
      </c>
      <c r="E19" s="50">
        <v>72000</v>
      </c>
      <c r="F19" s="50">
        <v>0</v>
      </c>
      <c r="G19" s="50">
        <v>72000</v>
      </c>
    </row>
    <row r="20" spans="1:7" ht="48">
      <c r="A20" s="38"/>
      <c r="B20" s="39" t="s">
        <v>496</v>
      </c>
      <c r="C20" s="240" t="s">
        <v>36</v>
      </c>
      <c r="D20" s="241">
        <v>18500</v>
      </c>
      <c r="E20" s="241">
        <v>9250</v>
      </c>
      <c r="F20" s="241">
        <v>0</v>
      </c>
      <c r="G20" s="241">
        <v>9250</v>
      </c>
    </row>
    <row r="21" spans="1:7" ht="29.25" customHeight="1">
      <c r="A21" s="38"/>
      <c r="B21" s="39" t="s">
        <v>496</v>
      </c>
      <c r="C21" s="240" t="s">
        <v>694</v>
      </c>
      <c r="D21" s="241">
        <v>0</v>
      </c>
      <c r="E21" s="241">
        <v>1430</v>
      </c>
      <c r="F21" s="241">
        <v>0</v>
      </c>
      <c r="G21" s="241">
        <v>1430</v>
      </c>
    </row>
    <row r="22" spans="1:7" ht="44.25" customHeight="1">
      <c r="A22" s="38"/>
      <c r="B22" s="221" t="s">
        <v>496</v>
      </c>
      <c r="C22" s="240" t="s">
        <v>567</v>
      </c>
      <c r="D22" s="241">
        <v>16484</v>
      </c>
      <c r="E22" s="241">
        <v>15596</v>
      </c>
      <c r="F22" s="241">
        <v>0</v>
      </c>
      <c r="G22" s="241">
        <v>15596</v>
      </c>
    </row>
    <row r="23" spans="1:7" ht="71.25" customHeight="1">
      <c r="A23" s="20" t="s">
        <v>810</v>
      </c>
      <c r="B23" s="39"/>
      <c r="C23" s="40"/>
      <c r="D23" s="50"/>
      <c r="E23" s="50"/>
      <c r="F23" s="50"/>
      <c r="G23" s="50"/>
    </row>
    <row r="24" spans="1:7" ht="29.25" customHeight="1">
      <c r="A24" s="38"/>
      <c r="B24" s="39" t="s">
        <v>812</v>
      </c>
      <c r="C24" s="40" t="s">
        <v>811</v>
      </c>
      <c r="D24" s="241">
        <v>400</v>
      </c>
      <c r="E24" s="241">
        <v>0</v>
      </c>
      <c r="F24" s="241">
        <v>0</v>
      </c>
      <c r="G24" s="241">
        <v>0</v>
      </c>
    </row>
    <row r="25" spans="1:10" ht="12.75">
      <c r="A25" s="38"/>
      <c r="B25" s="39" t="s">
        <v>814</v>
      </c>
      <c r="C25" s="240" t="s">
        <v>813</v>
      </c>
      <c r="D25" s="241">
        <v>165</v>
      </c>
      <c r="E25" s="241">
        <v>0</v>
      </c>
      <c r="F25" s="241">
        <v>225</v>
      </c>
      <c r="G25" s="241">
        <v>225</v>
      </c>
      <c r="H25" s="337"/>
      <c r="I25" s="295"/>
      <c r="J25" s="295"/>
    </row>
    <row r="26" spans="1:7" ht="71.25" customHeight="1">
      <c r="A26" s="20" t="s">
        <v>815</v>
      </c>
      <c r="B26" s="39"/>
      <c r="C26" s="240"/>
      <c r="D26" s="241"/>
      <c r="E26" s="241"/>
      <c r="F26" s="241"/>
      <c r="G26" s="241"/>
    </row>
    <row r="27" spans="1:7" ht="14.25">
      <c r="A27" s="20"/>
      <c r="B27" s="39" t="s">
        <v>816</v>
      </c>
      <c r="C27" s="240" t="s">
        <v>817</v>
      </c>
      <c r="D27" s="241">
        <v>0</v>
      </c>
      <c r="E27" s="241">
        <v>0</v>
      </c>
      <c r="F27" s="241">
        <v>0</v>
      </c>
      <c r="G27" s="241">
        <v>0</v>
      </c>
    </row>
    <row r="28" spans="1:7" ht="14.25">
      <c r="A28" s="20"/>
      <c r="B28" s="39"/>
      <c r="C28" s="240"/>
      <c r="D28" s="241"/>
      <c r="E28" s="241"/>
      <c r="F28" s="241"/>
      <c r="G28" s="241"/>
    </row>
    <row r="29" spans="1:7" ht="14.25">
      <c r="A29" s="41"/>
      <c r="B29" s="42"/>
      <c r="C29" s="266" t="s">
        <v>604</v>
      </c>
      <c r="D29" s="246">
        <f>SUM(D16:D27)</f>
        <v>234656</v>
      </c>
      <c r="E29" s="246">
        <f>SUM(E16:E27)</f>
        <v>232673</v>
      </c>
      <c r="F29" s="246">
        <f>SUM(F16:F27)</f>
        <v>225</v>
      </c>
      <c r="G29" s="246">
        <f>SUM(G16:G27)</f>
        <v>232898</v>
      </c>
    </row>
    <row r="30" spans="1:7" ht="13.5" thickBot="1">
      <c r="A30" s="92"/>
      <c r="B30" s="47"/>
      <c r="C30" s="267"/>
      <c r="D30" s="268"/>
      <c r="E30" s="268"/>
      <c r="F30" s="268"/>
      <c r="G30" s="268"/>
    </row>
    <row r="31" spans="1:7" ht="16.5" thickBot="1">
      <c r="A31" s="93" t="s">
        <v>818</v>
      </c>
      <c r="B31" s="94"/>
      <c r="C31" s="269"/>
      <c r="D31" s="270"/>
      <c r="E31" s="270"/>
      <c r="F31" s="270"/>
      <c r="G31" s="270"/>
    </row>
    <row r="32" spans="1:7" ht="30.75" customHeight="1">
      <c r="A32" s="35" t="s">
        <v>819</v>
      </c>
      <c r="B32" s="36"/>
      <c r="C32" s="271"/>
      <c r="D32" s="273"/>
      <c r="E32" s="273"/>
      <c r="F32" s="273"/>
      <c r="G32" s="273"/>
    </row>
    <row r="33" spans="1:7" ht="18.75" customHeight="1">
      <c r="A33" s="43"/>
      <c r="B33" s="81">
        <v>2200</v>
      </c>
      <c r="C33" s="240" t="s">
        <v>790</v>
      </c>
      <c r="D33" s="241">
        <v>81885</v>
      </c>
      <c r="E33" s="241">
        <v>84760</v>
      </c>
      <c r="F33" s="241">
        <v>0</v>
      </c>
      <c r="G33" s="241">
        <v>84760</v>
      </c>
    </row>
    <row r="34" spans="1:7" ht="32.25" customHeight="1">
      <c r="A34" s="43"/>
      <c r="B34" s="39">
        <v>2300</v>
      </c>
      <c r="C34" s="240" t="s">
        <v>832</v>
      </c>
      <c r="D34" s="272">
        <v>5692</v>
      </c>
      <c r="E34" s="272">
        <v>5500</v>
      </c>
      <c r="F34" s="272">
        <v>0</v>
      </c>
      <c r="G34" s="272">
        <v>5500</v>
      </c>
    </row>
    <row r="35" spans="1:7" ht="18" customHeight="1">
      <c r="A35" s="43"/>
      <c r="B35" s="39">
        <v>5000</v>
      </c>
      <c r="C35" s="240" t="s">
        <v>609</v>
      </c>
      <c r="D35" s="241">
        <v>40792</v>
      </c>
      <c r="E35" s="241">
        <v>53000</v>
      </c>
      <c r="F35" s="241">
        <v>0</v>
      </c>
      <c r="G35" s="241">
        <v>53000</v>
      </c>
    </row>
    <row r="36" spans="1:7" ht="18" customHeight="1">
      <c r="A36" s="158"/>
      <c r="B36" s="87"/>
      <c r="C36" s="254" t="s">
        <v>304</v>
      </c>
      <c r="D36" s="242">
        <v>0</v>
      </c>
      <c r="E36" s="242">
        <v>2865</v>
      </c>
      <c r="F36" s="242">
        <v>0</v>
      </c>
      <c r="G36" s="242">
        <v>2865</v>
      </c>
    </row>
    <row r="37" spans="1:7" ht="21" customHeight="1" thickBot="1">
      <c r="A37" s="44"/>
      <c r="B37" s="45"/>
      <c r="C37" s="274" t="s">
        <v>605</v>
      </c>
      <c r="D37" s="268">
        <f>SUM(D33:D36)</f>
        <v>128369</v>
      </c>
      <c r="E37" s="268">
        <f>SUM(E33:E36)</f>
        <v>146125</v>
      </c>
      <c r="F37" s="268">
        <f>SUM(F33:F36)</f>
        <v>0</v>
      </c>
      <c r="G37" s="268">
        <f>SUM(G33:G36)</f>
        <v>146125</v>
      </c>
    </row>
    <row r="38" spans="1:7" ht="45" customHeight="1">
      <c r="A38" s="46" t="s">
        <v>807</v>
      </c>
      <c r="B38" s="39"/>
      <c r="C38" s="240"/>
      <c r="D38" s="241"/>
      <c r="E38" s="241"/>
      <c r="F38" s="241"/>
      <c r="G38" s="241"/>
    </row>
    <row r="39" spans="1:7" ht="21.75" customHeight="1">
      <c r="A39" s="46"/>
      <c r="B39" s="81">
        <v>2200</v>
      </c>
      <c r="C39" s="240" t="s">
        <v>833</v>
      </c>
      <c r="D39" s="241">
        <f>SUM(D40:D59)</f>
        <v>75061</v>
      </c>
      <c r="E39" s="241">
        <f>SUM(E40:E59)</f>
        <v>63691</v>
      </c>
      <c r="F39" s="241">
        <f>SUM(F40:F59)</f>
        <v>15142</v>
      </c>
      <c r="G39" s="241">
        <f>SUM(G40:G59)</f>
        <v>78833</v>
      </c>
    </row>
    <row r="40" spans="1:7" ht="30" customHeight="1">
      <c r="A40" s="46"/>
      <c r="B40" s="245">
        <v>2279</v>
      </c>
      <c r="C40" s="240" t="s">
        <v>834</v>
      </c>
      <c r="D40" s="241">
        <v>854</v>
      </c>
      <c r="E40" s="241">
        <v>500</v>
      </c>
      <c r="F40" s="241">
        <v>0</v>
      </c>
      <c r="G40" s="241">
        <v>500</v>
      </c>
    </row>
    <row r="41" spans="1:7" ht="37.5" customHeight="1">
      <c r="A41" s="46"/>
      <c r="B41" s="245">
        <v>2279</v>
      </c>
      <c r="C41" s="240" t="s">
        <v>475</v>
      </c>
      <c r="D41" s="241">
        <v>996</v>
      </c>
      <c r="E41" s="241">
        <v>1300</v>
      </c>
      <c r="F41" s="241">
        <v>0</v>
      </c>
      <c r="G41" s="241">
        <v>1300</v>
      </c>
    </row>
    <row r="42" spans="1:7" ht="21" customHeight="1">
      <c r="A42" s="46"/>
      <c r="B42" s="245">
        <v>2236</v>
      </c>
      <c r="C42" s="240" t="s">
        <v>835</v>
      </c>
      <c r="D42" s="241">
        <v>57</v>
      </c>
      <c r="E42" s="241">
        <v>30</v>
      </c>
      <c r="F42" s="241">
        <v>0</v>
      </c>
      <c r="G42" s="241">
        <v>30</v>
      </c>
    </row>
    <row r="43" spans="1:7" ht="26.25" customHeight="1">
      <c r="A43" s="46"/>
      <c r="B43" s="245">
        <v>2279</v>
      </c>
      <c r="C43" s="240" t="s">
        <v>283</v>
      </c>
      <c r="D43" s="241">
        <v>28457</v>
      </c>
      <c r="E43" s="241">
        <v>15000</v>
      </c>
      <c r="F43" s="241">
        <v>0</v>
      </c>
      <c r="G43" s="241">
        <v>15000</v>
      </c>
    </row>
    <row r="44" spans="1:7" ht="26.25" customHeight="1">
      <c r="A44" s="46"/>
      <c r="B44" s="245">
        <v>2279</v>
      </c>
      <c r="C44" s="240" t="s">
        <v>24</v>
      </c>
      <c r="D44" s="241">
        <v>7115</v>
      </c>
      <c r="E44" s="241">
        <v>0</v>
      </c>
      <c r="F44" s="241">
        <v>0</v>
      </c>
      <c r="G44" s="241">
        <v>0</v>
      </c>
    </row>
    <row r="45" spans="1:7" ht="26.25" customHeight="1">
      <c r="A45" s="46"/>
      <c r="B45" s="245">
        <v>2279</v>
      </c>
      <c r="C45" s="240" t="s">
        <v>680</v>
      </c>
      <c r="D45" s="241">
        <v>0</v>
      </c>
      <c r="E45" s="241">
        <v>2000</v>
      </c>
      <c r="F45" s="241">
        <v>0</v>
      </c>
      <c r="G45" s="241">
        <v>2000</v>
      </c>
    </row>
    <row r="46" spans="1:7" ht="20.25" customHeight="1">
      <c r="A46" s="46"/>
      <c r="B46" s="245">
        <v>2226</v>
      </c>
      <c r="C46" s="240" t="s">
        <v>695</v>
      </c>
      <c r="D46" s="241">
        <v>4980</v>
      </c>
      <c r="E46" s="241">
        <v>5000</v>
      </c>
      <c r="F46" s="241">
        <v>0</v>
      </c>
      <c r="G46" s="241">
        <v>5000</v>
      </c>
    </row>
    <row r="47" spans="1:7" ht="20.25" customHeight="1">
      <c r="A47" s="46"/>
      <c r="B47" s="245">
        <v>2241</v>
      </c>
      <c r="C47" s="240" t="s">
        <v>761</v>
      </c>
      <c r="D47" s="241">
        <v>0</v>
      </c>
      <c r="E47" s="241">
        <v>0</v>
      </c>
      <c r="F47" s="241">
        <v>0</v>
      </c>
      <c r="G47" s="241">
        <v>0</v>
      </c>
    </row>
    <row r="48" spans="1:7" ht="23.25" customHeight="1">
      <c r="A48" s="46"/>
      <c r="B48" s="245">
        <v>2243</v>
      </c>
      <c r="C48" s="240" t="s">
        <v>4</v>
      </c>
      <c r="D48" s="241">
        <v>3557</v>
      </c>
      <c r="E48" s="241">
        <v>3000</v>
      </c>
      <c r="F48" s="241">
        <v>0</v>
      </c>
      <c r="G48" s="241">
        <v>3000</v>
      </c>
    </row>
    <row r="49" spans="1:7" ht="27" customHeight="1">
      <c r="A49" s="46"/>
      <c r="B49" s="245">
        <v>2244</v>
      </c>
      <c r="C49" s="240" t="s">
        <v>681</v>
      </c>
      <c r="D49" s="241">
        <v>0</v>
      </c>
      <c r="E49" s="241">
        <v>9500</v>
      </c>
      <c r="F49" s="241">
        <v>0</v>
      </c>
      <c r="G49" s="241">
        <v>9500</v>
      </c>
    </row>
    <row r="50" spans="1:7" ht="27" customHeight="1">
      <c r="A50" s="46"/>
      <c r="B50" s="245">
        <v>2244</v>
      </c>
      <c r="C50" s="240" t="s">
        <v>156</v>
      </c>
      <c r="D50" s="241">
        <v>0</v>
      </c>
      <c r="E50" s="241">
        <v>16000</v>
      </c>
      <c r="F50" s="241">
        <v>0</v>
      </c>
      <c r="G50" s="241">
        <v>16000</v>
      </c>
    </row>
    <row r="51" spans="1:7" ht="36" customHeight="1">
      <c r="A51" s="46"/>
      <c r="B51" s="245">
        <v>2244</v>
      </c>
      <c r="C51" s="240" t="s">
        <v>694</v>
      </c>
      <c r="D51" s="241">
        <v>0</v>
      </c>
      <c r="E51" s="241">
        <v>2861</v>
      </c>
      <c r="F51" s="241">
        <v>0</v>
      </c>
      <c r="G51" s="241">
        <v>2861</v>
      </c>
    </row>
    <row r="52" spans="1:7" ht="41.25" customHeight="1">
      <c r="A52" s="46"/>
      <c r="B52" s="245">
        <v>2279</v>
      </c>
      <c r="C52" s="240" t="s">
        <v>508</v>
      </c>
      <c r="D52" s="241">
        <v>19741</v>
      </c>
      <c r="E52" s="241">
        <v>0</v>
      </c>
      <c r="F52" s="241">
        <v>0</v>
      </c>
      <c r="G52" s="241">
        <v>0</v>
      </c>
    </row>
    <row r="53" spans="1:7" ht="31.5" customHeight="1">
      <c r="A53" s="46"/>
      <c r="B53" s="245">
        <v>2279</v>
      </c>
      <c r="C53" s="240" t="s">
        <v>80</v>
      </c>
      <c r="D53" s="241">
        <v>0</v>
      </c>
      <c r="E53" s="241">
        <v>1000</v>
      </c>
      <c r="F53" s="241">
        <v>0</v>
      </c>
      <c r="G53" s="241">
        <v>1000</v>
      </c>
    </row>
    <row r="54" spans="1:7" ht="32.25" customHeight="1">
      <c r="A54" s="46"/>
      <c r="B54" s="245">
        <v>2279</v>
      </c>
      <c r="C54" s="240" t="s">
        <v>35</v>
      </c>
      <c r="D54" s="241">
        <v>3613</v>
      </c>
      <c r="E54" s="241">
        <v>0</v>
      </c>
      <c r="F54" s="241">
        <v>0</v>
      </c>
      <c r="G54" s="241">
        <v>0</v>
      </c>
    </row>
    <row r="55" spans="1:7" ht="21" customHeight="1">
      <c r="A55" s="46"/>
      <c r="B55" s="245">
        <v>2279</v>
      </c>
      <c r="C55" s="240" t="s">
        <v>81</v>
      </c>
      <c r="D55" s="241">
        <v>0</v>
      </c>
      <c r="E55" s="241">
        <v>2500</v>
      </c>
      <c r="F55" s="241">
        <v>0</v>
      </c>
      <c r="G55" s="241">
        <v>2500</v>
      </c>
    </row>
    <row r="56" spans="1:7" ht="21" customHeight="1">
      <c r="A56" s="46"/>
      <c r="B56" s="245">
        <v>2279</v>
      </c>
      <c r="C56" s="240" t="s">
        <v>157</v>
      </c>
      <c r="D56" s="241">
        <v>0</v>
      </c>
      <c r="E56" s="241">
        <v>5000</v>
      </c>
      <c r="F56" s="241">
        <v>0</v>
      </c>
      <c r="G56" s="241">
        <v>5000</v>
      </c>
    </row>
    <row r="57" spans="1:10" ht="32.25" customHeight="1">
      <c r="A57" s="46"/>
      <c r="B57" s="245">
        <v>2279</v>
      </c>
      <c r="C57" s="240" t="s">
        <v>942</v>
      </c>
      <c r="D57" s="241">
        <v>0</v>
      </c>
      <c r="E57" s="241">
        <v>0</v>
      </c>
      <c r="F57" s="241">
        <v>3667</v>
      </c>
      <c r="G57" s="241">
        <v>3667</v>
      </c>
      <c r="H57" s="337"/>
      <c r="I57" s="295"/>
      <c r="J57" s="295"/>
    </row>
    <row r="58" spans="1:10" ht="39.75" customHeight="1">
      <c r="A58" s="46"/>
      <c r="B58" s="245">
        <v>2279</v>
      </c>
      <c r="C58" s="240" t="s">
        <v>943</v>
      </c>
      <c r="D58" s="241">
        <v>0</v>
      </c>
      <c r="E58" s="241">
        <v>0</v>
      </c>
      <c r="F58" s="241">
        <v>11475</v>
      </c>
      <c r="G58" s="241">
        <v>11475</v>
      </c>
      <c r="H58" s="337"/>
      <c r="I58" s="295"/>
      <c r="J58" s="295"/>
    </row>
    <row r="59" spans="1:7" ht="34.5" customHeight="1">
      <c r="A59" s="249"/>
      <c r="B59" s="250">
        <v>2279</v>
      </c>
      <c r="C59" s="240" t="s">
        <v>5</v>
      </c>
      <c r="D59" s="241">
        <v>5691</v>
      </c>
      <c r="E59" s="241">
        <v>0</v>
      </c>
      <c r="F59" s="241">
        <v>0</v>
      </c>
      <c r="G59" s="241">
        <v>0</v>
      </c>
    </row>
    <row r="60" spans="1:7" ht="34.5" customHeight="1">
      <c r="A60" s="249"/>
      <c r="B60" s="251">
        <v>2300</v>
      </c>
      <c r="C60" s="240" t="s">
        <v>832</v>
      </c>
      <c r="D60" s="241">
        <v>0</v>
      </c>
      <c r="E60" s="241">
        <v>2000</v>
      </c>
      <c r="F60" s="241">
        <v>0</v>
      </c>
      <c r="G60" s="241">
        <v>2000</v>
      </c>
    </row>
    <row r="61" spans="1:7" ht="34.5" customHeight="1">
      <c r="A61" s="249"/>
      <c r="B61" s="250">
        <v>2312</v>
      </c>
      <c r="C61" s="240" t="s">
        <v>429</v>
      </c>
      <c r="D61" s="241">
        <v>0</v>
      </c>
      <c r="E61" s="241">
        <v>2000</v>
      </c>
      <c r="F61" s="241">
        <v>0</v>
      </c>
      <c r="G61" s="241">
        <v>2000</v>
      </c>
    </row>
    <row r="62" spans="1:7" ht="21.75" customHeight="1">
      <c r="A62" s="249"/>
      <c r="B62" s="251">
        <v>5000</v>
      </c>
      <c r="C62" s="240" t="s">
        <v>609</v>
      </c>
      <c r="D62" s="241">
        <f>+SUM(D63:D67)</f>
        <v>64262</v>
      </c>
      <c r="E62" s="241">
        <f>+SUM(E63:E67)</f>
        <v>85507</v>
      </c>
      <c r="F62" s="241">
        <f>+SUM(F63:F67)</f>
        <v>-16007</v>
      </c>
      <c r="G62" s="241">
        <f>+SUM(G63:G67)</f>
        <v>69500</v>
      </c>
    </row>
    <row r="63" spans="1:10" ht="27" customHeight="1">
      <c r="A63" s="249"/>
      <c r="B63" s="250">
        <v>5121</v>
      </c>
      <c r="C63" s="240" t="s">
        <v>6</v>
      </c>
      <c r="D63" s="241">
        <v>16007</v>
      </c>
      <c r="E63" s="241">
        <v>16007</v>
      </c>
      <c r="F63" s="241">
        <v>-16007</v>
      </c>
      <c r="G63" s="241">
        <v>0</v>
      </c>
      <c r="H63" s="337"/>
      <c r="I63" s="295"/>
      <c r="J63" s="295"/>
    </row>
    <row r="64" spans="1:10" ht="27" customHeight="1">
      <c r="A64" s="285"/>
      <c r="B64" s="286">
        <v>5121</v>
      </c>
      <c r="C64" s="254" t="s">
        <v>682</v>
      </c>
      <c r="D64" s="242">
        <v>0</v>
      </c>
      <c r="E64" s="242">
        <v>4500</v>
      </c>
      <c r="F64" s="242">
        <v>0</v>
      </c>
      <c r="G64" s="242">
        <v>4500</v>
      </c>
      <c r="H64" s="295"/>
      <c r="I64" s="295"/>
      <c r="J64" s="295"/>
    </row>
    <row r="65" spans="1:10" ht="27" customHeight="1">
      <c r="A65" s="285"/>
      <c r="B65" s="286">
        <v>5218</v>
      </c>
      <c r="C65" s="254" t="s">
        <v>82</v>
      </c>
      <c r="D65" s="242">
        <v>21002</v>
      </c>
      <c r="E65" s="242">
        <v>50000</v>
      </c>
      <c r="F65" s="242">
        <v>0</v>
      </c>
      <c r="G65" s="242">
        <v>50000</v>
      </c>
      <c r="H65" s="295"/>
      <c r="I65" s="295"/>
      <c r="J65" s="295"/>
    </row>
    <row r="66" spans="1:10" ht="27" customHeight="1">
      <c r="A66" s="285"/>
      <c r="B66" s="286">
        <v>5250</v>
      </c>
      <c r="C66" s="254" t="s">
        <v>757</v>
      </c>
      <c r="D66" s="242">
        <v>0</v>
      </c>
      <c r="E66" s="242">
        <v>15000</v>
      </c>
      <c r="F66" s="242">
        <v>0</v>
      </c>
      <c r="G66" s="242">
        <v>15000</v>
      </c>
      <c r="H66" s="295"/>
      <c r="I66" s="295"/>
      <c r="J66" s="295"/>
    </row>
    <row r="67" spans="1:10" ht="45.75" customHeight="1">
      <c r="A67" s="285"/>
      <c r="B67" s="286">
        <v>5231</v>
      </c>
      <c r="C67" s="240" t="s">
        <v>37</v>
      </c>
      <c r="D67" s="242">
        <v>27253</v>
      </c>
      <c r="E67" s="242">
        <v>0</v>
      </c>
      <c r="F67" s="242">
        <v>0</v>
      </c>
      <c r="G67" s="242">
        <v>0</v>
      </c>
      <c r="H67" s="295"/>
      <c r="I67" s="295"/>
      <c r="J67" s="295"/>
    </row>
    <row r="68" spans="1:10" ht="20.25" customHeight="1">
      <c r="A68" s="252"/>
      <c r="B68" s="253"/>
      <c r="C68" s="254" t="s">
        <v>304</v>
      </c>
      <c r="D68" s="242">
        <v>11793</v>
      </c>
      <c r="E68" s="242">
        <v>3024</v>
      </c>
      <c r="F68" s="242">
        <v>0</v>
      </c>
      <c r="G68" s="242">
        <v>3024</v>
      </c>
      <c r="H68" s="295"/>
      <c r="I68" s="295"/>
      <c r="J68" s="295"/>
    </row>
    <row r="69" spans="1:10" ht="14.25">
      <c r="A69" s="255"/>
      <c r="B69" s="256"/>
      <c r="C69" s="257" t="s">
        <v>606</v>
      </c>
      <c r="D69" s="258">
        <f>D39+D62+D68</f>
        <v>151116</v>
      </c>
      <c r="E69" s="258">
        <f>E39+E62+E68+E60</f>
        <v>154222</v>
      </c>
      <c r="F69" s="258">
        <f>F39+F62+F68+F60</f>
        <v>-865</v>
      </c>
      <c r="G69" s="258">
        <f>G39+G62+G68+G60</f>
        <v>153357</v>
      </c>
      <c r="H69" s="295"/>
      <c r="I69" s="295"/>
      <c r="J69" s="295"/>
    </row>
    <row r="70" spans="1:10" ht="48.75" customHeight="1">
      <c r="A70" s="259" t="s">
        <v>810</v>
      </c>
      <c r="B70" s="256"/>
      <c r="C70" s="260"/>
      <c r="D70" s="236"/>
      <c r="E70" s="236"/>
      <c r="F70" s="236"/>
      <c r="G70" s="236"/>
      <c r="H70" s="295"/>
      <c r="I70" s="295"/>
      <c r="J70" s="295"/>
    </row>
    <row r="71" spans="1:10" ht="15">
      <c r="A71" s="259"/>
      <c r="B71" s="256">
        <v>2200</v>
      </c>
      <c r="C71" s="261" t="s">
        <v>790</v>
      </c>
      <c r="D71" s="236">
        <f>SUM(D72:D73)</f>
        <v>400</v>
      </c>
      <c r="E71" s="236">
        <f>SUM(E72:E73)</f>
        <v>0</v>
      </c>
      <c r="F71" s="236">
        <f>SUM(F72:F73)</f>
        <v>0</v>
      </c>
      <c r="G71" s="236">
        <f>SUM(G72:G73)</f>
        <v>0</v>
      </c>
      <c r="H71" s="295"/>
      <c r="I71" s="295"/>
      <c r="J71" s="295"/>
    </row>
    <row r="72" spans="1:10" ht="15">
      <c r="A72" s="259"/>
      <c r="B72" s="256"/>
      <c r="C72" s="262" t="s">
        <v>836</v>
      </c>
      <c r="D72" s="236">
        <v>400</v>
      </c>
      <c r="E72" s="236">
        <v>0</v>
      </c>
      <c r="F72" s="236">
        <v>0</v>
      </c>
      <c r="G72" s="236">
        <v>0</v>
      </c>
      <c r="H72" s="295"/>
      <c r="I72" s="295"/>
      <c r="J72" s="295"/>
    </row>
    <row r="73" spans="1:10" ht="15">
      <c r="A73" s="259"/>
      <c r="B73" s="263">
        <v>2236</v>
      </c>
      <c r="C73" s="262" t="s">
        <v>820</v>
      </c>
      <c r="D73" s="236">
        <v>0</v>
      </c>
      <c r="E73" s="236">
        <v>0</v>
      </c>
      <c r="F73" s="236">
        <v>0</v>
      </c>
      <c r="G73" s="236">
        <v>0</v>
      </c>
      <c r="H73" s="295"/>
      <c r="I73" s="295"/>
      <c r="J73" s="295"/>
    </row>
    <row r="74" spans="1:10" ht="43.5" customHeight="1">
      <c r="A74" s="259"/>
      <c r="B74" s="256">
        <v>2300</v>
      </c>
      <c r="C74" s="262" t="s">
        <v>832</v>
      </c>
      <c r="D74" s="236">
        <v>0</v>
      </c>
      <c r="E74" s="236">
        <v>10</v>
      </c>
      <c r="F74" s="236">
        <v>0</v>
      </c>
      <c r="G74" s="236">
        <v>10</v>
      </c>
      <c r="H74" s="295"/>
      <c r="I74" s="295"/>
      <c r="J74" s="295"/>
    </row>
    <row r="75" spans="1:10" ht="20.25" customHeight="1">
      <c r="A75" s="259"/>
      <c r="B75" s="263">
        <v>2312</v>
      </c>
      <c r="C75" s="262" t="s">
        <v>511</v>
      </c>
      <c r="D75" s="236">
        <v>0</v>
      </c>
      <c r="E75" s="236">
        <v>0</v>
      </c>
      <c r="F75" s="236">
        <v>0</v>
      </c>
      <c r="G75" s="236">
        <v>0</v>
      </c>
      <c r="H75" s="295"/>
      <c r="I75" s="295"/>
      <c r="J75" s="295"/>
    </row>
    <row r="76" spans="1:10" ht="31.5" customHeight="1">
      <c r="A76" s="259"/>
      <c r="B76" s="263">
        <v>2312</v>
      </c>
      <c r="C76" s="262" t="s">
        <v>941</v>
      </c>
      <c r="D76" s="236">
        <v>0</v>
      </c>
      <c r="E76" s="236">
        <v>0</v>
      </c>
      <c r="F76" s="236">
        <v>225</v>
      </c>
      <c r="G76" s="236">
        <v>225</v>
      </c>
      <c r="H76" s="295"/>
      <c r="I76" s="295"/>
      <c r="J76" s="295"/>
    </row>
    <row r="77" spans="1:7" ht="28.5" customHeight="1">
      <c r="A77" s="259"/>
      <c r="B77" s="263">
        <v>2363</v>
      </c>
      <c r="C77" s="262" t="s">
        <v>656</v>
      </c>
      <c r="D77" s="236">
        <v>165</v>
      </c>
      <c r="E77" s="236">
        <v>10</v>
      </c>
      <c r="F77" s="236">
        <v>0</v>
      </c>
      <c r="G77" s="236">
        <v>10</v>
      </c>
    </row>
    <row r="78" spans="1:7" ht="15">
      <c r="A78" s="259"/>
      <c r="B78" s="263">
        <v>2370</v>
      </c>
      <c r="C78" s="262" t="s">
        <v>510</v>
      </c>
      <c r="D78" s="236">
        <v>0</v>
      </c>
      <c r="E78" s="236">
        <v>0</v>
      </c>
      <c r="F78" s="236">
        <v>0</v>
      </c>
      <c r="G78" s="236">
        <v>0</v>
      </c>
    </row>
    <row r="79" spans="1:7" ht="15.75" customHeight="1">
      <c r="A79" s="243"/>
      <c r="B79" s="264">
        <v>5000</v>
      </c>
      <c r="C79" s="261" t="s">
        <v>305</v>
      </c>
      <c r="D79" s="243">
        <v>0</v>
      </c>
      <c r="E79" s="243">
        <v>0</v>
      </c>
      <c r="F79" s="243">
        <v>0</v>
      </c>
      <c r="G79" s="243">
        <v>0</v>
      </c>
    </row>
    <row r="80" spans="1:7" ht="30" customHeight="1" hidden="1">
      <c r="A80" s="379"/>
      <c r="B80" s="379"/>
      <c r="C80" s="379"/>
      <c r="D80" s="265"/>
      <c r="E80" s="265"/>
      <c r="F80" s="265"/>
      <c r="G80" s="265"/>
    </row>
    <row r="81" spans="1:7" ht="15" thickBot="1">
      <c r="A81" s="243"/>
      <c r="B81" s="264"/>
      <c r="C81" s="260" t="s">
        <v>606</v>
      </c>
      <c r="D81" s="292">
        <v>400</v>
      </c>
      <c r="E81" s="292">
        <v>10</v>
      </c>
      <c r="F81" s="292">
        <v>225</v>
      </c>
      <c r="G81" s="292">
        <v>235</v>
      </c>
    </row>
    <row r="82" spans="1:7" ht="24" customHeight="1">
      <c r="A82" s="363" t="s">
        <v>651</v>
      </c>
      <c r="B82" s="364"/>
      <c r="C82" s="365"/>
      <c r="D82" s="102"/>
      <c r="E82" s="102"/>
      <c r="F82" s="102"/>
      <c r="G82" s="102"/>
    </row>
    <row r="83" spans="1:7" ht="18.75" customHeight="1">
      <c r="A83" s="98"/>
      <c r="B83" s="97">
        <v>1</v>
      </c>
      <c r="C83" s="99" t="s">
        <v>652</v>
      </c>
      <c r="D83" s="300">
        <v>0</v>
      </c>
      <c r="E83" s="300">
        <v>6525</v>
      </c>
      <c r="F83" s="300">
        <v>0</v>
      </c>
      <c r="G83" s="300">
        <v>6525</v>
      </c>
    </row>
    <row r="84" spans="1:7" ht="18.75" customHeight="1">
      <c r="A84" s="98"/>
      <c r="B84" s="97">
        <v>2</v>
      </c>
      <c r="C84" s="99" t="s">
        <v>653</v>
      </c>
      <c r="D84" s="300">
        <v>0</v>
      </c>
      <c r="E84" s="300">
        <v>2876</v>
      </c>
      <c r="F84" s="300">
        <v>865</v>
      </c>
      <c r="G84" s="300">
        <v>3741</v>
      </c>
    </row>
    <row r="85" spans="1:7" ht="27.75" customHeight="1">
      <c r="A85" s="98"/>
      <c r="B85" s="97">
        <v>3</v>
      </c>
      <c r="C85" s="99" t="s">
        <v>654</v>
      </c>
      <c r="D85" s="300">
        <v>0</v>
      </c>
      <c r="E85" s="300">
        <v>0</v>
      </c>
      <c r="F85" s="300">
        <v>0</v>
      </c>
      <c r="G85" s="300">
        <v>0</v>
      </c>
    </row>
    <row r="86" spans="1:7" ht="18" customHeight="1">
      <c r="A86" s="98"/>
      <c r="B86" s="97">
        <v>4</v>
      </c>
      <c r="C86" s="99" t="s">
        <v>655</v>
      </c>
      <c r="D86" s="300">
        <v>0</v>
      </c>
      <c r="E86" s="300">
        <v>0</v>
      </c>
      <c r="F86" s="300">
        <v>0</v>
      </c>
      <c r="G86" s="300">
        <v>10</v>
      </c>
    </row>
    <row r="87" spans="1:7" ht="21" customHeight="1" thickBot="1">
      <c r="A87" s="100"/>
      <c r="B87" s="96"/>
      <c r="C87" s="101"/>
      <c r="D87" s="103"/>
      <c r="E87" s="103"/>
      <c r="F87" s="103"/>
      <c r="G87" s="103"/>
    </row>
    <row r="88" ht="12.75">
      <c r="C88" s="85"/>
    </row>
    <row r="89" ht="12.75">
      <c r="C89" s="27"/>
    </row>
    <row r="90" ht="12.75">
      <c r="C90" s="27"/>
    </row>
    <row r="91" ht="12.75">
      <c r="C91" s="85"/>
    </row>
    <row r="92" ht="12.75">
      <c r="C92" s="84"/>
    </row>
    <row r="93" ht="12.75">
      <c r="C93" s="27"/>
    </row>
    <row r="94" ht="12.75">
      <c r="C94" s="157"/>
    </row>
    <row r="95" ht="12.75">
      <c r="C95" s="84"/>
    </row>
    <row r="96" ht="12.75">
      <c r="C96" s="82"/>
    </row>
    <row r="97" spans="3:7" ht="12.75">
      <c r="C97" s="83"/>
      <c r="F97" s="86"/>
      <c r="G97" s="86"/>
    </row>
    <row r="98" ht="12.75">
      <c r="C98" s="83"/>
    </row>
    <row r="99" ht="12.75">
      <c r="C99" s="83"/>
    </row>
    <row r="100" ht="12.75">
      <c r="C100" s="83"/>
    </row>
    <row r="101" ht="12.75">
      <c r="C101" s="27"/>
    </row>
    <row r="102" ht="27.75" customHeight="1">
      <c r="C102" s="82"/>
    </row>
    <row r="103" ht="12.75">
      <c r="C103" s="83"/>
    </row>
    <row r="104" ht="12.75">
      <c r="C104" s="83"/>
    </row>
    <row r="105" ht="12.75">
      <c r="C105" s="83"/>
    </row>
    <row r="106" ht="12.75">
      <c r="C106" s="83"/>
    </row>
    <row r="107" ht="12.75">
      <c r="C107" s="27"/>
    </row>
    <row r="108" ht="12.75">
      <c r="C108" s="82"/>
    </row>
    <row r="109" ht="12.75">
      <c r="C109" s="83"/>
    </row>
    <row r="110" ht="12.75">
      <c r="C110" s="27"/>
    </row>
    <row r="111" ht="12.75">
      <c r="C111" s="84"/>
    </row>
    <row r="112" ht="12.75">
      <c r="C112" s="27"/>
    </row>
    <row r="113" ht="12.75">
      <c r="C113" s="27"/>
    </row>
    <row r="114" ht="12.75">
      <c r="C114" s="159"/>
    </row>
    <row r="115" ht="12.75">
      <c r="C115" s="159"/>
    </row>
    <row r="116" ht="12.75">
      <c r="C116" s="159"/>
    </row>
    <row r="117" ht="12.75">
      <c r="C117" s="159"/>
    </row>
    <row r="118" ht="12.75">
      <c r="C118" s="27"/>
    </row>
    <row r="119" ht="12.75">
      <c r="C119" s="27"/>
    </row>
    <row r="120" ht="12.75">
      <c r="C120" s="27"/>
    </row>
    <row r="121" ht="12.75">
      <c r="C121" s="27"/>
    </row>
    <row r="122" ht="12.75">
      <c r="C122" s="27"/>
    </row>
    <row r="123" ht="12.75">
      <c r="C123" s="27"/>
    </row>
    <row r="124" ht="12.75">
      <c r="C124" s="27"/>
    </row>
    <row r="125" ht="12.75">
      <c r="C125" s="27"/>
    </row>
    <row r="126" ht="12.75">
      <c r="C126" s="27"/>
    </row>
    <row r="127" ht="12.75">
      <c r="C127" s="27"/>
    </row>
    <row r="128" ht="12.75">
      <c r="C128" s="27"/>
    </row>
    <row r="129" ht="12.75">
      <c r="C129" s="27"/>
    </row>
    <row r="130" ht="12.75">
      <c r="C130" s="27"/>
    </row>
    <row r="131" ht="12.75">
      <c r="C131" s="27"/>
    </row>
    <row r="132" ht="12.75">
      <c r="C132" s="27"/>
    </row>
    <row r="133" ht="12.75">
      <c r="C133" s="27"/>
    </row>
    <row r="134" ht="12.75">
      <c r="C134" s="27"/>
    </row>
    <row r="135" ht="12.75">
      <c r="C135" s="27"/>
    </row>
    <row r="136" ht="12.75">
      <c r="C136" s="27"/>
    </row>
    <row r="137" ht="12.75">
      <c r="C137" s="27"/>
    </row>
    <row r="138" ht="12.75">
      <c r="C138" s="27"/>
    </row>
    <row r="139" ht="12.75">
      <c r="C139" s="27"/>
    </row>
    <row r="140" ht="12.75">
      <c r="C140" s="27"/>
    </row>
    <row r="141" ht="12.75">
      <c r="C141" s="27"/>
    </row>
    <row r="142" ht="12.75">
      <c r="C142" s="27"/>
    </row>
    <row r="143" ht="12.75">
      <c r="C143" s="27"/>
    </row>
    <row r="144" ht="12.75">
      <c r="C144" s="27"/>
    </row>
    <row r="145" ht="12.75">
      <c r="C145" s="27"/>
    </row>
    <row r="146" ht="12.75">
      <c r="C146" s="27"/>
    </row>
    <row r="147" ht="12.75">
      <c r="C147" s="27"/>
    </row>
    <row r="148" ht="12.75">
      <c r="C148" s="27"/>
    </row>
    <row r="149" ht="12.75">
      <c r="C149" s="27"/>
    </row>
    <row r="150" ht="12.75">
      <c r="C150" s="27"/>
    </row>
    <row r="151" ht="12.75">
      <c r="C151" s="27"/>
    </row>
    <row r="152" ht="12.75">
      <c r="C152" s="27"/>
    </row>
    <row r="153" ht="12.75">
      <c r="C153" s="27"/>
    </row>
    <row r="154" ht="12.75">
      <c r="C154" s="27"/>
    </row>
    <row r="155" ht="12.75">
      <c r="C155" s="27"/>
    </row>
    <row r="156" ht="12.75">
      <c r="C156" s="27"/>
    </row>
    <row r="157" ht="12.75">
      <c r="C157" s="27"/>
    </row>
    <row r="158" ht="12.75">
      <c r="C158" s="27"/>
    </row>
    <row r="159" ht="12.75">
      <c r="C159" s="27"/>
    </row>
    <row r="160" ht="12.75">
      <c r="C160" s="27"/>
    </row>
    <row r="161" ht="12.75">
      <c r="C161" s="27"/>
    </row>
    <row r="162" ht="12.75">
      <c r="C162" s="27"/>
    </row>
    <row r="163" ht="12.75">
      <c r="C163" s="27"/>
    </row>
    <row r="164" ht="12.75">
      <c r="C164" s="27"/>
    </row>
    <row r="165" ht="12.75">
      <c r="C165" s="27"/>
    </row>
    <row r="166" ht="12.75">
      <c r="C166" s="27"/>
    </row>
    <row r="167" ht="12.75">
      <c r="C167" s="27"/>
    </row>
    <row r="168" ht="12.75">
      <c r="C168" s="27"/>
    </row>
    <row r="169" ht="12.75">
      <c r="C169" s="27"/>
    </row>
    <row r="170" ht="12.75">
      <c r="C170" s="27"/>
    </row>
    <row r="171" ht="12.75">
      <c r="C171" s="27"/>
    </row>
    <row r="172" ht="12.75">
      <c r="C172" s="27"/>
    </row>
    <row r="173" ht="12.75">
      <c r="C173" s="27"/>
    </row>
    <row r="174" ht="12.75">
      <c r="C174" s="27"/>
    </row>
    <row r="175" ht="12.75">
      <c r="C175" s="27"/>
    </row>
    <row r="176" ht="12.75">
      <c r="C176" s="27"/>
    </row>
    <row r="177" ht="12.75">
      <c r="C177" s="27"/>
    </row>
    <row r="178" ht="12.75">
      <c r="C178" s="27"/>
    </row>
    <row r="179" ht="12.75">
      <c r="C179" s="27"/>
    </row>
    <row r="180" ht="12.75">
      <c r="C180" s="27"/>
    </row>
    <row r="181" ht="12.75">
      <c r="C181" s="27"/>
    </row>
    <row r="182" ht="12.75">
      <c r="C182" s="27"/>
    </row>
    <row r="183" ht="12.75">
      <c r="C183" s="27"/>
    </row>
    <row r="184" ht="12.75">
      <c r="C184" s="27"/>
    </row>
    <row r="185" ht="12.75">
      <c r="C185" s="27"/>
    </row>
    <row r="186" ht="12.75">
      <c r="C186" s="27"/>
    </row>
    <row r="187" ht="12.75">
      <c r="C187" s="27"/>
    </row>
    <row r="188" ht="12.75">
      <c r="C188" s="27"/>
    </row>
    <row r="189" ht="12.75">
      <c r="C189" s="27"/>
    </row>
    <row r="190" ht="12.75">
      <c r="C190" s="27"/>
    </row>
    <row r="191" ht="12.75">
      <c r="C191" s="27"/>
    </row>
    <row r="192" ht="12.75">
      <c r="C192" s="27"/>
    </row>
    <row r="193" ht="12.75">
      <c r="C193" s="27"/>
    </row>
    <row r="194" ht="12.75">
      <c r="C194" s="27"/>
    </row>
    <row r="195" ht="12.75">
      <c r="C195" s="27"/>
    </row>
    <row r="196" ht="12.75">
      <c r="C196" s="27"/>
    </row>
    <row r="197" ht="12.75">
      <c r="C197" s="27"/>
    </row>
    <row r="198" ht="12.75">
      <c r="C198" s="27"/>
    </row>
    <row r="199" ht="12.75">
      <c r="C199" s="27"/>
    </row>
    <row r="200" ht="12.75">
      <c r="C200" s="27"/>
    </row>
    <row r="201" ht="12.75">
      <c r="C201" s="27"/>
    </row>
    <row r="202" ht="12.75">
      <c r="C202" s="27"/>
    </row>
    <row r="203" ht="12.75">
      <c r="C203" s="27"/>
    </row>
    <row r="204" ht="12.75">
      <c r="C204" s="27"/>
    </row>
    <row r="205" ht="12.75">
      <c r="C205" s="27"/>
    </row>
    <row r="206" ht="12.75">
      <c r="C206" s="27"/>
    </row>
    <row r="207" ht="12.75">
      <c r="C207" s="27"/>
    </row>
  </sheetData>
  <sheetProtection/>
  <mergeCells count="10">
    <mergeCell ref="A82:C82"/>
    <mergeCell ref="A3:C3"/>
    <mergeCell ref="D3:F3"/>
    <mergeCell ref="A5:D5"/>
    <mergeCell ref="E5:F5"/>
    <mergeCell ref="A6:D6"/>
    <mergeCell ref="A7:C8"/>
    <mergeCell ref="A9:C9"/>
    <mergeCell ref="A15:C15"/>
    <mergeCell ref="A80:C80"/>
  </mergeCells>
  <printOptions/>
  <pageMargins left="0.87" right="0.48" top="1.3" bottom="0.88" header="0.5" footer="0.3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H184" sqref="H184"/>
    </sheetView>
  </sheetViews>
  <sheetFormatPr defaultColWidth="9.140625" defaultRowHeight="12.75"/>
  <cols>
    <col min="1" max="2" width="8.7109375" style="2" customWidth="1"/>
    <col min="3" max="3" width="31.57421875" style="2" customWidth="1"/>
    <col min="4" max="4" width="8.28125" style="2" customWidth="1"/>
    <col min="5" max="5" width="6.8515625" style="60" customWidth="1"/>
    <col min="6" max="6" width="7.8515625" style="60" customWidth="1"/>
    <col min="7" max="7" width="7.7109375" style="60" customWidth="1"/>
    <col min="8" max="8" width="8.8515625" style="60" customWidth="1"/>
    <col min="9" max="9" width="9.421875" style="60" customWidth="1"/>
    <col min="10" max="10" width="9.140625" style="60" customWidth="1"/>
  </cols>
  <sheetData>
    <row r="1" spans="1:5" ht="5.25" customHeight="1">
      <c r="A1" s="1"/>
      <c r="C1" s="71"/>
      <c r="D1" s="58"/>
      <c r="E1" s="58"/>
    </row>
    <row r="2" spans="1:5" ht="14.25" customHeight="1">
      <c r="A2" s="1"/>
      <c r="C2" s="71"/>
      <c r="D2" s="201" t="s">
        <v>381</v>
      </c>
      <c r="E2" s="58"/>
    </row>
    <row r="3" spans="1:5" ht="5.25" customHeight="1">
      <c r="A3" s="1"/>
      <c r="C3" s="71"/>
      <c r="D3" s="58"/>
      <c r="E3" s="58"/>
    </row>
    <row r="4" spans="1:5" ht="13.5" customHeight="1">
      <c r="A4" s="383" t="s">
        <v>188</v>
      </c>
      <c r="B4" s="383"/>
      <c r="C4" s="383"/>
      <c r="D4" s="367"/>
      <c r="E4" s="367"/>
    </row>
    <row r="5" spans="1:5" ht="18.75" hidden="1">
      <c r="A5" s="5"/>
      <c r="B5" s="5"/>
      <c r="C5" s="70"/>
      <c r="D5" s="58"/>
      <c r="E5" s="58"/>
    </row>
    <row r="6" spans="1:12" ht="63" customHeight="1" hidden="1">
      <c r="A6" s="368"/>
      <c r="B6" s="368"/>
      <c r="C6" s="368"/>
      <c r="D6" s="368"/>
      <c r="E6" s="25"/>
      <c r="F6" s="54"/>
      <c r="G6" s="54"/>
      <c r="L6" s="55"/>
    </row>
    <row r="7" spans="1:4" ht="16.5" customHeight="1" thickBot="1">
      <c r="A7" s="7"/>
      <c r="B7" s="7"/>
      <c r="C7" s="7"/>
      <c r="D7" s="58"/>
    </row>
    <row r="8" spans="1:10" ht="76.5" customHeight="1" thickBot="1">
      <c r="A8" s="384" t="s">
        <v>449</v>
      </c>
      <c r="B8" s="385"/>
      <c r="C8" s="386"/>
      <c r="D8" s="235" t="s">
        <v>645</v>
      </c>
      <c r="E8" s="235" t="s">
        <v>915</v>
      </c>
      <c r="F8" s="235" t="s">
        <v>931</v>
      </c>
      <c r="G8" s="235" t="s">
        <v>924</v>
      </c>
      <c r="H8"/>
      <c r="I8"/>
      <c r="J8"/>
    </row>
    <row r="9" spans="1:10" ht="20.25" thickBot="1">
      <c r="A9" s="387"/>
      <c r="B9" s="388"/>
      <c r="C9" s="389"/>
      <c r="D9" s="61" t="s">
        <v>404</v>
      </c>
      <c r="E9" s="61"/>
      <c r="F9" s="61"/>
      <c r="G9" s="61"/>
      <c r="H9"/>
      <c r="I9"/>
      <c r="J9"/>
    </row>
    <row r="10" spans="1:10" ht="14.25">
      <c r="A10" s="9"/>
      <c r="B10" s="118" t="s">
        <v>189</v>
      </c>
      <c r="C10" s="133" t="s">
        <v>330</v>
      </c>
      <c r="D10" s="62"/>
      <c r="E10" s="62"/>
      <c r="F10" s="62"/>
      <c r="G10" s="62"/>
      <c r="H10"/>
      <c r="I10"/>
      <c r="J10"/>
    </row>
    <row r="11" spans="1:10" ht="13.5">
      <c r="A11" s="9"/>
      <c r="B11" s="21"/>
      <c r="C11" s="134" t="s">
        <v>621</v>
      </c>
      <c r="D11" s="65"/>
      <c r="E11" s="65"/>
      <c r="F11" s="65"/>
      <c r="G11" s="65"/>
      <c r="H11"/>
      <c r="I11"/>
      <c r="J11"/>
    </row>
    <row r="12" spans="1:10" ht="12.75">
      <c r="A12" s="9"/>
      <c r="B12" s="9">
        <v>1100</v>
      </c>
      <c r="C12" s="13" t="s">
        <v>697</v>
      </c>
      <c r="D12" s="231">
        <v>89645</v>
      </c>
      <c r="E12" s="231">
        <v>96514</v>
      </c>
      <c r="F12" s="231">
        <v>0</v>
      </c>
      <c r="G12" s="231">
        <v>96514</v>
      </c>
      <c r="H12"/>
      <c r="I12"/>
      <c r="J12"/>
    </row>
    <row r="13" spans="1:10" ht="25.5">
      <c r="A13" s="9"/>
      <c r="B13" s="116">
        <v>1148</v>
      </c>
      <c r="C13" s="13" t="s">
        <v>705</v>
      </c>
      <c r="D13" s="231">
        <v>0</v>
      </c>
      <c r="E13" s="231">
        <v>0</v>
      </c>
      <c r="F13" s="231">
        <v>0</v>
      </c>
      <c r="G13" s="231">
        <v>0</v>
      </c>
      <c r="H13"/>
      <c r="I13"/>
      <c r="J13"/>
    </row>
    <row r="14" spans="1:10" ht="12.75">
      <c r="A14" s="9"/>
      <c r="B14" s="9">
        <v>1210</v>
      </c>
      <c r="C14" s="13" t="s">
        <v>608</v>
      </c>
      <c r="D14" s="231">
        <v>20911</v>
      </c>
      <c r="E14" s="231">
        <v>22768</v>
      </c>
      <c r="F14" s="231">
        <v>0</v>
      </c>
      <c r="G14" s="231">
        <v>22768</v>
      </c>
      <c r="H14"/>
      <c r="I14"/>
      <c r="J14"/>
    </row>
    <row r="15" spans="1:10" ht="25.5">
      <c r="A15" s="211"/>
      <c r="B15" s="211">
        <v>1220</v>
      </c>
      <c r="C15" s="210" t="s">
        <v>727</v>
      </c>
      <c r="D15" s="209">
        <f>SUM(D17:D21)</f>
        <v>1365</v>
      </c>
      <c r="E15" s="209">
        <f>SUM(E16:E21)</f>
        <v>1000</v>
      </c>
      <c r="F15" s="209">
        <f>SUM(F16:F21)</f>
        <v>0</v>
      </c>
      <c r="G15" s="209">
        <f>SUM(G16:G21)</f>
        <v>1000</v>
      </c>
      <c r="H15"/>
      <c r="I15"/>
      <c r="J15"/>
    </row>
    <row r="16" spans="1:10" ht="12.75">
      <c r="A16" s="211"/>
      <c r="B16" s="207">
        <v>1221</v>
      </c>
      <c r="C16" s="210" t="s">
        <v>728</v>
      </c>
      <c r="D16" s="335">
        <v>0</v>
      </c>
      <c r="E16" s="335">
        <v>0</v>
      </c>
      <c r="F16" s="335">
        <v>0</v>
      </c>
      <c r="G16" s="335">
        <v>0</v>
      </c>
      <c r="H16"/>
      <c r="I16"/>
      <c r="J16"/>
    </row>
    <row r="17" spans="1:10" ht="25.5">
      <c r="A17" s="211"/>
      <c r="B17" s="207">
        <v>1221</v>
      </c>
      <c r="C17" s="210" t="s">
        <v>670</v>
      </c>
      <c r="D17" s="110">
        <v>395</v>
      </c>
      <c r="E17" s="110">
        <v>0</v>
      </c>
      <c r="F17" s="110">
        <v>0</v>
      </c>
      <c r="G17" s="110">
        <v>0</v>
      </c>
      <c r="H17"/>
      <c r="I17"/>
      <c r="J17"/>
    </row>
    <row r="18" spans="1:10" ht="12.75">
      <c r="A18" s="211"/>
      <c r="B18" s="207">
        <v>1221</v>
      </c>
      <c r="C18" s="210" t="s">
        <v>666</v>
      </c>
      <c r="D18" s="110">
        <v>0</v>
      </c>
      <c r="E18" s="110">
        <v>0</v>
      </c>
      <c r="F18" s="110">
        <v>0</v>
      </c>
      <c r="G18" s="110">
        <v>0</v>
      </c>
      <c r="H18"/>
      <c r="I18"/>
      <c r="J18"/>
    </row>
    <row r="19" spans="1:10" ht="12.75">
      <c r="A19" s="211"/>
      <c r="B19" s="207">
        <v>1228</v>
      </c>
      <c r="C19" s="210" t="s">
        <v>665</v>
      </c>
      <c r="D19" s="110">
        <v>427</v>
      </c>
      <c r="E19" s="110">
        <v>220</v>
      </c>
      <c r="F19" s="110">
        <v>0</v>
      </c>
      <c r="G19" s="110">
        <v>220</v>
      </c>
      <c r="H19"/>
      <c r="I19"/>
      <c r="J19"/>
    </row>
    <row r="20" spans="1:10" ht="25.5">
      <c r="A20" s="211"/>
      <c r="B20" s="207">
        <v>1228</v>
      </c>
      <c r="C20" s="208" t="s">
        <v>714</v>
      </c>
      <c r="D20" s="110">
        <v>0</v>
      </c>
      <c r="E20" s="110">
        <v>180</v>
      </c>
      <c r="F20" s="110">
        <v>0</v>
      </c>
      <c r="G20" s="110">
        <v>180</v>
      </c>
      <c r="H20"/>
      <c r="I20"/>
      <c r="J20"/>
    </row>
    <row r="21" spans="1:10" ht="36.75" customHeight="1">
      <c r="A21" s="211"/>
      <c r="B21" s="207">
        <v>1229</v>
      </c>
      <c r="C21" s="210" t="s">
        <v>730</v>
      </c>
      <c r="D21" s="209">
        <v>543</v>
      </c>
      <c r="E21" s="209">
        <v>600</v>
      </c>
      <c r="F21" s="209">
        <v>0</v>
      </c>
      <c r="G21" s="209">
        <v>600</v>
      </c>
      <c r="H21"/>
      <c r="I21"/>
      <c r="J21"/>
    </row>
    <row r="22" spans="1:10" ht="12.75">
      <c r="A22" s="9"/>
      <c r="B22" s="9">
        <v>2200</v>
      </c>
      <c r="C22" s="13" t="s">
        <v>576</v>
      </c>
      <c r="D22" s="63">
        <f>SUM(D23:D41)</f>
        <v>27991</v>
      </c>
      <c r="E22" s="63">
        <f>SUM(E23:E41)</f>
        <v>24622</v>
      </c>
      <c r="F22" s="63">
        <f>SUM(F23:F41)</f>
        <v>0</v>
      </c>
      <c r="G22" s="63">
        <f>SUM(G23:G41)</f>
        <v>24622</v>
      </c>
      <c r="H22"/>
      <c r="I22"/>
      <c r="J22"/>
    </row>
    <row r="23" spans="1:10" ht="12.75">
      <c r="A23" s="9"/>
      <c r="B23" s="116">
        <v>2219</v>
      </c>
      <c r="C23" s="13" t="s">
        <v>899</v>
      </c>
      <c r="D23" s="63">
        <v>1762</v>
      </c>
      <c r="E23" s="231">
        <v>1534</v>
      </c>
      <c r="F23" s="231">
        <v>0</v>
      </c>
      <c r="G23" s="231">
        <v>1534</v>
      </c>
      <c r="H23"/>
      <c r="I23"/>
      <c r="J23"/>
    </row>
    <row r="24" spans="1:10" ht="12.75">
      <c r="A24" s="9"/>
      <c r="B24" s="116">
        <v>2221</v>
      </c>
      <c r="C24" s="13" t="s">
        <v>900</v>
      </c>
      <c r="D24" s="63">
        <v>6403</v>
      </c>
      <c r="E24" s="63">
        <v>7043</v>
      </c>
      <c r="F24" s="63">
        <v>0</v>
      </c>
      <c r="G24" s="63">
        <v>7043</v>
      </c>
      <c r="H24"/>
      <c r="I24"/>
      <c r="J24"/>
    </row>
    <row r="25" spans="1:10" ht="12.75">
      <c r="A25" s="9"/>
      <c r="B25" s="116">
        <v>2222</v>
      </c>
      <c r="C25" s="13" t="s">
        <v>901</v>
      </c>
      <c r="D25" s="63">
        <v>996</v>
      </c>
      <c r="E25" s="63">
        <v>1096</v>
      </c>
      <c r="F25" s="63">
        <v>0</v>
      </c>
      <c r="G25" s="63">
        <v>1096</v>
      </c>
      <c r="H25"/>
      <c r="I25"/>
      <c r="J25"/>
    </row>
    <row r="26" spans="1:10" ht="12.75">
      <c r="A26" s="9"/>
      <c r="B26" s="116">
        <v>2223</v>
      </c>
      <c r="C26" s="13" t="s">
        <v>190</v>
      </c>
      <c r="D26" s="63">
        <v>8208</v>
      </c>
      <c r="E26" s="63">
        <v>6750</v>
      </c>
      <c r="F26" s="63">
        <v>0</v>
      </c>
      <c r="G26" s="63">
        <v>6750</v>
      </c>
      <c r="H26"/>
      <c r="I26"/>
      <c r="J26"/>
    </row>
    <row r="27" spans="1:10" ht="12.75">
      <c r="A27" s="9"/>
      <c r="B27" s="116">
        <v>2226</v>
      </c>
      <c r="C27" s="13" t="s">
        <v>191</v>
      </c>
      <c r="D27" s="63">
        <v>305</v>
      </c>
      <c r="E27" s="63">
        <v>320</v>
      </c>
      <c r="F27" s="63">
        <v>0</v>
      </c>
      <c r="G27" s="63">
        <v>320</v>
      </c>
      <c r="H27"/>
      <c r="I27"/>
      <c r="J27"/>
    </row>
    <row r="28" spans="1:10" ht="12.75" customHeight="1">
      <c r="A28" s="9"/>
      <c r="B28" s="116">
        <v>2229</v>
      </c>
      <c r="C28" s="13" t="s">
        <v>105</v>
      </c>
      <c r="D28" s="63">
        <v>200</v>
      </c>
      <c r="E28" s="63">
        <v>100</v>
      </c>
      <c r="F28" s="63">
        <v>0</v>
      </c>
      <c r="G28" s="63">
        <v>100</v>
      </c>
      <c r="H28"/>
      <c r="I28"/>
      <c r="J28"/>
    </row>
    <row r="29" spans="1:10" ht="12.75">
      <c r="A29" s="9"/>
      <c r="B29" s="116">
        <v>2233</v>
      </c>
      <c r="C29" s="13" t="s">
        <v>121</v>
      </c>
      <c r="D29" s="63">
        <v>356</v>
      </c>
      <c r="E29" s="63">
        <v>356</v>
      </c>
      <c r="F29" s="63">
        <v>0</v>
      </c>
      <c r="G29" s="63">
        <v>356</v>
      </c>
      <c r="H29"/>
      <c r="I29"/>
      <c r="J29"/>
    </row>
    <row r="30" spans="1:10" ht="12.75">
      <c r="A30" s="9"/>
      <c r="B30" s="116">
        <v>2234</v>
      </c>
      <c r="C30" s="13" t="s">
        <v>148</v>
      </c>
      <c r="D30" s="63">
        <v>328</v>
      </c>
      <c r="E30" s="63">
        <v>328</v>
      </c>
      <c r="F30" s="63">
        <v>0</v>
      </c>
      <c r="G30" s="63">
        <v>328</v>
      </c>
      <c r="H30"/>
      <c r="I30"/>
      <c r="J30"/>
    </row>
    <row r="31" spans="1:10" ht="12.75">
      <c r="A31" s="211"/>
      <c r="B31" s="207">
        <v>2235</v>
      </c>
      <c r="C31" s="210" t="s">
        <v>405</v>
      </c>
      <c r="D31" s="209">
        <v>672</v>
      </c>
      <c r="E31" s="209">
        <v>450</v>
      </c>
      <c r="F31" s="209">
        <v>0</v>
      </c>
      <c r="G31" s="209">
        <v>450</v>
      </c>
      <c r="H31"/>
      <c r="I31"/>
      <c r="J31"/>
    </row>
    <row r="32" spans="1:10" ht="12.75">
      <c r="A32" s="211"/>
      <c r="B32" s="207">
        <v>2239</v>
      </c>
      <c r="C32" s="210" t="s">
        <v>470</v>
      </c>
      <c r="D32" s="209">
        <v>72</v>
      </c>
      <c r="E32" s="209">
        <v>72</v>
      </c>
      <c r="F32" s="209">
        <v>0</v>
      </c>
      <c r="G32" s="209">
        <v>72</v>
      </c>
      <c r="H32"/>
      <c r="I32"/>
      <c r="J32"/>
    </row>
    <row r="33" spans="1:10" ht="12.75">
      <c r="A33" s="211"/>
      <c r="B33" s="207">
        <v>2240</v>
      </c>
      <c r="C33" s="210" t="s">
        <v>499</v>
      </c>
      <c r="D33" s="209">
        <v>143</v>
      </c>
      <c r="E33" s="209">
        <v>143</v>
      </c>
      <c r="F33" s="209">
        <v>0</v>
      </c>
      <c r="G33" s="209">
        <v>143</v>
      </c>
      <c r="H33"/>
      <c r="I33"/>
      <c r="J33"/>
    </row>
    <row r="34" spans="1:10" ht="12.75">
      <c r="A34" s="9"/>
      <c r="B34" s="116">
        <v>2241</v>
      </c>
      <c r="C34" s="13" t="s">
        <v>232</v>
      </c>
      <c r="D34" s="63">
        <v>2132</v>
      </c>
      <c r="E34" s="63">
        <v>800</v>
      </c>
      <c r="F34" s="63">
        <v>0</v>
      </c>
      <c r="G34" s="63">
        <v>800</v>
      </c>
      <c r="H34"/>
      <c r="I34"/>
      <c r="J34"/>
    </row>
    <row r="35" spans="1:10" ht="15" customHeight="1">
      <c r="A35" s="9"/>
      <c r="B35" s="116">
        <v>2243</v>
      </c>
      <c r="C35" s="13" t="s">
        <v>149</v>
      </c>
      <c r="D35" s="63">
        <v>996</v>
      </c>
      <c r="E35" s="63">
        <v>0</v>
      </c>
      <c r="F35" s="63">
        <v>0</v>
      </c>
      <c r="G35" s="63">
        <v>0</v>
      </c>
      <c r="H35"/>
      <c r="I35"/>
      <c r="J35"/>
    </row>
    <row r="36" spans="1:10" ht="15" customHeight="1">
      <c r="A36" s="9"/>
      <c r="B36" s="116">
        <v>2249</v>
      </c>
      <c r="C36" s="13" t="s">
        <v>192</v>
      </c>
      <c r="D36" s="63">
        <v>143</v>
      </c>
      <c r="E36" s="63">
        <v>150</v>
      </c>
      <c r="F36" s="63">
        <v>0</v>
      </c>
      <c r="G36" s="63">
        <v>150</v>
      </c>
      <c r="H36"/>
      <c r="I36"/>
      <c r="J36"/>
    </row>
    <row r="37" spans="1:10" ht="15" customHeight="1">
      <c r="A37" s="9"/>
      <c r="B37" s="116">
        <v>2251</v>
      </c>
      <c r="C37" s="13" t="s">
        <v>106</v>
      </c>
      <c r="D37" s="63">
        <v>471</v>
      </c>
      <c r="E37" s="63">
        <v>300</v>
      </c>
      <c r="F37" s="63">
        <v>0</v>
      </c>
      <c r="G37" s="63">
        <v>300</v>
      </c>
      <c r="H37"/>
      <c r="I37"/>
      <c r="J37"/>
    </row>
    <row r="38" spans="1:10" ht="15" customHeight="1">
      <c r="A38" s="9"/>
      <c r="B38" s="116">
        <v>2253</v>
      </c>
      <c r="C38" s="13" t="s">
        <v>193</v>
      </c>
      <c r="D38" s="63">
        <v>1119</v>
      </c>
      <c r="E38" s="63">
        <v>0</v>
      </c>
      <c r="F38" s="63">
        <v>0</v>
      </c>
      <c r="G38" s="63">
        <v>0</v>
      </c>
      <c r="H38"/>
      <c r="I38"/>
      <c r="J38"/>
    </row>
    <row r="39" spans="1:10" ht="15" customHeight="1">
      <c r="A39" s="9"/>
      <c r="B39" s="116">
        <v>2269</v>
      </c>
      <c r="C39" s="13" t="s">
        <v>183</v>
      </c>
      <c r="D39" s="63">
        <v>467</v>
      </c>
      <c r="E39" s="63">
        <v>450</v>
      </c>
      <c r="F39" s="63">
        <v>0</v>
      </c>
      <c r="G39" s="63">
        <v>450</v>
      </c>
      <c r="H39"/>
      <c r="I39"/>
      <c r="J39"/>
    </row>
    <row r="40" spans="1:10" ht="15" customHeight="1">
      <c r="A40" s="9"/>
      <c r="B40" s="116">
        <v>2271</v>
      </c>
      <c r="C40" s="13" t="s">
        <v>194</v>
      </c>
      <c r="D40" s="63">
        <v>712</v>
      </c>
      <c r="E40" s="63">
        <v>700</v>
      </c>
      <c r="F40" s="63">
        <v>0</v>
      </c>
      <c r="G40" s="63">
        <v>700</v>
      </c>
      <c r="H40"/>
      <c r="I40"/>
      <c r="J40"/>
    </row>
    <row r="41" spans="1:10" ht="25.5">
      <c r="A41" s="9"/>
      <c r="B41" s="116">
        <v>2279</v>
      </c>
      <c r="C41" s="13" t="s">
        <v>195</v>
      </c>
      <c r="D41" s="63">
        <v>2506</v>
      </c>
      <c r="E41" s="63">
        <v>4030</v>
      </c>
      <c r="F41" s="63">
        <v>0</v>
      </c>
      <c r="G41" s="63">
        <v>4030</v>
      </c>
      <c r="H41"/>
      <c r="I41"/>
      <c r="J41"/>
    </row>
    <row r="42" spans="1:10" ht="26.25" customHeight="1">
      <c r="A42" s="9"/>
      <c r="B42" s="9">
        <v>2300</v>
      </c>
      <c r="C42" s="13" t="s">
        <v>622</v>
      </c>
      <c r="D42" s="63">
        <f>SUM(D43:D54)</f>
        <v>12437</v>
      </c>
      <c r="E42" s="63">
        <f>SUM(E43:E54)</f>
        <v>10289</v>
      </c>
      <c r="F42" s="63">
        <f>SUM(F43:F54)</f>
        <v>0</v>
      </c>
      <c r="G42" s="63">
        <f>SUM(G43:G54)</f>
        <v>10289</v>
      </c>
      <c r="H42"/>
      <c r="I42"/>
      <c r="J42"/>
    </row>
    <row r="43" spans="1:10" ht="14.25" customHeight="1">
      <c r="A43" s="9"/>
      <c r="B43" s="116">
        <v>2311</v>
      </c>
      <c r="C43" s="13" t="s">
        <v>16</v>
      </c>
      <c r="D43" s="63">
        <v>996</v>
      </c>
      <c r="E43" s="63">
        <v>996</v>
      </c>
      <c r="F43" s="63">
        <v>0</v>
      </c>
      <c r="G43" s="63">
        <v>996</v>
      </c>
      <c r="H43"/>
      <c r="I43"/>
      <c r="J43"/>
    </row>
    <row r="44" spans="1:10" ht="15.75" customHeight="1">
      <c r="A44" s="9"/>
      <c r="B44" s="116">
        <v>2312</v>
      </c>
      <c r="C44" s="13" t="s">
        <v>17</v>
      </c>
      <c r="D44" s="63">
        <v>845</v>
      </c>
      <c r="E44" s="63">
        <v>650</v>
      </c>
      <c r="F44" s="63">
        <v>0</v>
      </c>
      <c r="G44" s="63">
        <v>650</v>
      </c>
      <c r="H44"/>
      <c r="I44"/>
      <c r="J44"/>
    </row>
    <row r="45" spans="1:10" ht="15" customHeight="1">
      <c r="A45" s="9"/>
      <c r="B45" s="116">
        <v>2322</v>
      </c>
      <c r="C45" s="230" t="s">
        <v>18</v>
      </c>
      <c r="D45" s="231">
        <v>4310</v>
      </c>
      <c r="E45" s="231">
        <v>3383</v>
      </c>
      <c r="F45" s="231">
        <v>0</v>
      </c>
      <c r="G45" s="231">
        <v>3383</v>
      </c>
      <c r="H45"/>
      <c r="I45"/>
      <c r="J45"/>
    </row>
    <row r="46" spans="1:10" ht="15" customHeight="1">
      <c r="A46" s="9"/>
      <c r="B46" s="116">
        <v>2241</v>
      </c>
      <c r="C46" s="230" t="s">
        <v>107</v>
      </c>
      <c r="D46" s="231">
        <v>65</v>
      </c>
      <c r="E46" s="231">
        <v>60</v>
      </c>
      <c r="F46" s="231">
        <v>0</v>
      </c>
      <c r="G46" s="231">
        <v>60</v>
      </c>
      <c r="H46"/>
      <c r="I46"/>
      <c r="J46"/>
    </row>
    <row r="47" spans="1:10" ht="15" customHeight="1">
      <c r="A47" s="9"/>
      <c r="B47" s="116">
        <v>2350</v>
      </c>
      <c r="C47" s="230" t="s">
        <v>773</v>
      </c>
      <c r="D47" s="231">
        <v>3030</v>
      </c>
      <c r="E47" s="231">
        <v>0</v>
      </c>
      <c r="F47" s="231">
        <v>0</v>
      </c>
      <c r="G47" s="231">
        <v>0</v>
      </c>
      <c r="H47"/>
      <c r="I47"/>
      <c r="J47"/>
    </row>
    <row r="48" spans="1:10" ht="15" customHeight="1">
      <c r="A48" s="9"/>
      <c r="B48" s="116">
        <v>2351</v>
      </c>
      <c r="C48" s="13" t="s">
        <v>19</v>
      </c>
      <c r="D48" s="63">
        <v>712</v>
      </c>
      <c r="E48" s="63">
        <v>700</v>
      </c>
      <c r="F48" s="63">
        <v>0</v>
      </c>
      <c r="G48" s="63">
        <v>700</v>
      </c>
      <c r="H48"/>
      <c r="I48"/>
      <c r="J48"/>
    </row>
    <row r="49" spans="1:10" ht="15.75" customHeight="1">
      <c r="A49" s="9"/>
      <c r="B49" s="116">
        <v>2352</v>
      </c>
      <c r="C49" s="13" t="s">
        <v>20</v>
      </c>
      <c r="D49" s="63">
        <v>1673</v>
      </c>
      <c r="E49" s="63">
        <v>1400</v>
      </c>
      <c r="F49" s="63">
        <v>0</v>
      </c>
      <c r="G49" s="63">
        <v>1400</v>
      </c>
      <c r="H49"/>
      <c r="I49"/>
      <c r="J49"/>
    </row>
    <row r="50" spans="1:10" ht="15.75" customHeight="1">
      <c r="A50" s="9"/>
      <c r="B50" s="116">
        <v>2353</v>
      </c>
      <c r="C50" s="13" t="s">
        <v>108</v>
      </c>
      <c r="D50" s="63">
        <v>164</v>
      </c>
      <c r="E50" s="63">
        <v>0</v>
      </c>
      <c r="F50" s="63">
        <v>0</v>
      </c>
      <c r="G50" s="63">
        <v>0</v>
      </c>
      <c r="H50"/>
      <c r="I50"/>
      <c r="J50"/>
    </row>
    <row r="51" spans="1:10" ht="15.75" customHeight="1">
      <c r="A51" s="9"/>
      <c r="B51" s="116">
        <v>2354</v>
      </c>
      <c r="C51" s="13" t="s">
        <v>139</v>
      </c>
      <c r="D51" s="63">
        <v>0</v>
      </c>
      <c r="E51" s="63">
        <v>2550</v>
      </c>
      <c r="F51" s="63">
        <v>0</v>
      </c>
      <c r="G51" s="63">
        <v>2550</v>
      </c>
      <c r="H51"/>
      <c r="I51"/>
      <c r="J51"/>
    </row>
    <row r="52" spans="1:10" ht="15.75" customHeight="1">
      <c r="A52" s="9"/>
      <c r="B52" s="116">
        <v>2361</v>
      </c>
      <c r="C52" s="13" t="s">
        <v>125</v>
      </c>
      <c r="D52" s="63">
        <v>100</v>
      </c>
      <c r="E52" s="63">
        <v>100</v>
      </c>
      <c r="F52" s="63">
        <v>0</v>
      </c>
      <c r="G52" s="63">
        <v>100</v>
      </c>
      <c r="H52"/>
      <c r="I52"/>
      <c r="J52"/>
    </row>
    <row r="53" spans="1:10" ht="15.75" customHeight="1">
      <c r="A53" s="9"/>
      <c r="B53" s="116">
        <v>2363</v>
      </c>
      <c r="C53" s="13" t="s">
        <v>117</v>
      </c>
      <c r="D53" s="63">
        <v>385</v>
      </c>
      <c r="E53" s="63">
        <v>300</v>
      </c>
      <c r="F53" s="63">
        <v>0</v>
      </c>
      <c r="G53" s="63">
        <v>300</v>
      </c>
      <c r="H53"/>
      <c r="I53"/>
      <c r="J53"/>
    </row>
    <row r="54" spans="1:10" ht="15.75" customHeight="1">
      <c r="A54" s="9"/>
      <c r="B54" s="116">
        <v>2390</v>
      </c>
      <c r="C54" s="13" t="s">
        <v>118</v>
      </c>
      <c r="D54" s="63">
        <v>157</v>
      </c>
      <c r="E54" s="63">
        <v>150</v>
      </c>
      <c r="F54" s="63">
        <v>0</v>
      </c>
      <c r="G54" s="63">
        <v>150</v>
      </c>
      <c r="H54"/>
      <c r="I54"/>
      <c r="J54"/>
    </row>
    <row r="55" spans="1:10" ht="15.75" customHeight="1">
      <c r="A55" s="9"/>
      <c r="B55" s="9">
        <v>2400</v>
      </c>
      <c r="C55" s="13" t="s">
        <v>584</v>
      </c>
      <c r="D55" s="63">
        <v>114</v>
      </c>
      <c r="E55" s="63">
        <v>70</v>
      </c>
      <c r="F55" s="63">
        <v>0</v>
      </c>
      <c r="G55" s="63">
        <v>70</v>
      </c>
      <c r="H55"/>
      <c r="I55"/>
      <c r="J55"/>
    </row>
    <row r="56" spans="1:10" ht="15.75" customHeight="1">
      <c r="A56" s="9"/>
      <c r="B56" s="9">
        <v>5000</v>
      </c>
      <c r="C56" s="13" t="s">
        <v>609</v>
      </c>
      <c r="D56" s="63">
        <v>1553</v>
      </c>
      <c r="E56" s="63">
        <f>SUM(E57:E58)</f>
        <v>1893</v>
      </c>
      <c r="F56" s="63">
        <f>SUM(F57:F58)</f>
        <v>0</v>
      </c>
      <c r="G56" s="63">
        <f>SUM(G57:G58)</f>
        <v>1893</v>
      </c>
      <c r="H56"/>
      <c r="I56"/>
      <c r="J56"/>
    </row>
    <row r="57" spans="1:10" ht="15.75" customHeight="1">
      <c r="A57" s="9"/>
      <c r="B57" s="116">
        <v>5121</v>
      </c>
      <c r="C57" s="13" t="s">
        <v>126</v>
      </c>
      <c r="D57" s="63">
        <v>143</v>
      </c>
      <c r="E57" s="63">
        <v>493</v>
      </c>
      <c r="F57" s="63">
        <v>0</v>
      </c>
      <c r="G57" s="63">
        <v>493</v>
      </c>
      <c r="H57"/>
      <c r="I57"/>
      <c r="J57"/>
    </row>
    <row r="58" spans="1:10" ht="15.75" customHeight="1">
      <c r="A58" s="9"/>
      <c r="B58" s="116">
        <v>5238</v>
      </c>
      <c r="C58" s="13" t="s">
        <v>100</v>
      </c>
      <c r="D58" s="63">
        <v>1410</v>
      </c>
      <c r="E58" s="63">
        <v>1400</v>
      </c>
      <c r="F58" s="63">
        <v>0</v>
      </c>
      <c r="G58" s="63">
        <v>1400</v>
      </c>
      <c r="H58"/>
      <c r="I58"/>
      <c r="J58"/>
    </row>
    <row r="59" spans="1:10" ht="15.75" customHeight="1">
      <c r="A59" s="9"/>
      <c r="B59" s="9"/>
      <c r="C59" s="17" t="s">
        <v>572</v>
      </c>
      <c r="D59" s="63">
        <f>D14+D22+D12+D42+D55+D56+D15</f>
        <v>154016</v>
      </c>
      <c r="E59" s="63">
        <f>E12+E14+E15+E22+E42+E55+E56</f>
        <v>157156</v>
      </c>
      <c r="F59" s="63">
        <f>F12+F14+F15+F22+F42+F55+F56</f>
        <v>0</v>
      </c>
      <c r="G59" s="63">
        <f>G12+G14+G15+G22+G42+G55+G56</f>
        <v>157156</v>
      </c>
      <c r="H59"/>
      <c r="I59"/>
      <c r="J59"/>
    </row>
    <row r="60" spans="1:10" ht="15.75" customHeight="1">
      <c r="A60" s="115"/>
      <c r="B60" s="9"/>
      <c r="C60" s="17"/>
      <c r="D60" s="63"/>
      <c r="E60" s="63"/>
      <c r="F60" s="63"/>
      <c r="G60" s="63"/>
      <c r="H60"/>
      <c r="I60"/>
      <c r="J60"/>
    </row>
    <row r="61" spans="1:10" ht="30" customHeight="1">
      <c r="A61" s="115"/>
      <c r="B61" s="9"/>
      <c r="C61" s="134" t="s">
        <v>427</v>
      </c>
      <c r="D61" s="63"/>
      <c r="E61" s="63"/>
      <c r="F61" s="63"/>
      <c r="G61" s="63"/>
      <c r="H61"/>
      <c r="I61"/>
      <c r="J61"/>
    </row>
    <row r="62" spans="1:10" ht="15.75" customHeight="1">
      <c r="A62" s="115"/>
      <c r="B62" s="9">
        <v>1100</v>
      </c>
      <c r="C62" s="13" t="s">
        <v>697</v>
      </c>
      <c r="D62" s="63">
        <v>22337</v>
      </c>
      <c r="E62" s="63">
        <v>26411</v>
      </c>
      <c r="F62" s="63">
        <v>0</v>
      </c>
      <c r="G62" s="63">
        <v>26411</v>
      </c>
      <c r="H62"/>
      <c r="I62"/>
      <c r="J62"/>
    </row>
    <row r="63" spans="1:10" ht="25.5" customHeight="1">
      <c r="A63" s="115"/>
      <c r="B63" s="116">
        <v>1148</v>
      </c>
      <c r="C63" s="13" t="s">
        <v>705</v>
      </c>
      <c r="D63" s="63">
        <v>0</v>
      </c>
      <c r="E63" s="63">
        <v>0</v>
      </c>
      <c r="F63" s="63">
        <v>0</v>
      </c>
      <c r="G63" s="63">
        <v>0</v>
      </c>
      <c r="H63"/>
      <c r="I63"/>
      <c r="J63"/>
    </row>
    <row r="64" spans="1:10" ht="14.25" customHeight="1">
      <c r="A64" s="115"/>
      <c r="B64" s="9">
        <v>1210</v>
      </c>
      <c r="C64" s="13" t="s">
        <v>434</v>
      </c>
      <c r="D64" s="63">
        <v>5271</v>
      </c>
      <c r="E64" s="63">
        <v>6230</v>
      </c>
      <c r="F64" s="63">
        <v>0</v>
      </c>
      <c r="G64" s="63">
        <v>6230</v>
      </c>
      <c r="H64"/>
      <c r="I64"/>
      <c r="J64"/>
    </row>
    <row r="65" spans="1:10" ht="23.25" customHeight="1">
      <c r="A65" s="115"/>
      <c r="B65" s="9">
        <v>1220</v>
      </c>
      <c r="C65" s="13" t="s">
        <v>721</v>
      </c>
      <c r="D65" s="63">
        <f>SUM(D70:D70)</f>
        <v>345</v>
      </c>
      <c r="E65" s="63">
        <f>SUM(E66:E70)</f>
        <v>540</v>
      </c>
      <c r="F65" s="63">
        <f>SUM(F66:F70)</f>
        <v>0</v>
      </c>
      <c r="G65" s="63">
        <f>SUM(G66:G70)</f>
        <v>540</v>
      </c>
      <c r="H65"/>
      <c r="I65"/>
      <c r="J65"/>
    </row>
    <row r="66" spans="1:10" ht="15.75" customHeight="1">
      <c r="A66" s="115"/>
      <c r="B66" s="116">
        <v>1221</v>
      </c>
      <c r="C66" s="13" t="s">
        <v>709</v>
      </c>
      <c r="D66" s="63">
        <v>0</v>
      </c>
      <c r="E66" s="63">
        <v>0</v>
      </c>
      <c r="F66" s="63">
        <v>0</v>
      </c>
      <c r="G66" s="63">
        <v>0</v>
      </c>
      <c r="H66"/>
      <c r="I66"/>
      <c r="J66"/>
    </row>
    <row r="67" spans="1:10" ht="15" customHeight="1">
      <c r="A67" s="115"/>
      <c r="B67" s="116">
        <v>1221</v>
      </c>
      <c r="C67" s="13" t="s">
        <v>666</v>
      </c>
      <c r="D67" s="63">
        <v>0</v>
      </c>
      <c r="E67" s="63">
        <v>97</v>
      </c>
      <c r="F67" s="63">
        <v>0</v>
      </c>
      <c r="G67" s="63">
        <v>97</v>
      </c>
      <c r="H67"/>
      <c r="I67"/>
      <c r="J67"/>
    </row>
    <row r="68" spans="1:10" ht="13.5" customHeight="1">
      <c r="A68" s="115"/>
      <c r="B68" s="116">
        <v>1228</v>
      </c>
      <c r="C68" s="13" t="s">
        <v>665</v>
      </c>
      <c r="D68" s="63">
        <v>0</v>
      </c>
      <c r="E68" s="63">
        <v>213</v>
      </c>
      <c r="F68" s="63">
        <v>0</v>
      </c>
      <c r="G68" s="63">
        <v>213</v>
      </c>
      <c r="H68"/>
      <c r="I68"/>
      <c r="J68"/>
    </row>
    <row r="69" spans="1:10" ht="23.25" customHeight="1">
      <c r="A69" s="115"/>
      <c r="B69" s="116">
        <v>1228</v>
      </c>
      <c r="C69" s="208" t="s">
        <v>714</v>
      </c>
      <c r="D69" s="63">
        <v>0</v>
      </c>
      <c r="E69" s="63">
        <v>90</v>
      </c>
      <c r="F69" s="63">
        <v>0</v>
      </c>
      <c r="G69" s="63">
        <v>90</v>
      </c>
      <c r="H69"/>
      <c r="I69"/>
      <c r="J69"/>
    </row>
    <row r="70" spans="1:10" ht="38.25" customHeight="1">
      <c r="A70" s="115"/>
      <c r="B70" s="116">
        <v>1229</v>
      </c>
      <c r="C70" s="13" t="s">
        <v>736</v>
      </c>
      <c r="D70" s="63">
        <v>345</v>
      </c>
      <c r="E70" s="63">
        <v>140</v>
      </c>
      <c r="F70" s="63">
        <v>0</v>
      </c>
      <c r="G70" s="63">
        <v>140</v>
      </c>
      <c r="H70"/>
      <c r="I70"/>
      <c r="J70"/>
    </row>
    <row r="71" spans="1:10" ht="15.75" customHeight="1">
      <c r="A71" s="115"/>
      <c r="B71" s="9">
        <v>2200</v>
      </c>
      <c r="C71" s="13" t="s">
        <v>576</v>
      </c>
      <c r="D71" s="63">
        <f>SUM(D72:D90)</f>
        <v>13820</v>
      </c>
      <c r="E71" s="63">
        <f>SUM(E72:E90)</f>
        <v>15990</v>
      </c>
      <c r="F71" s="63">
        <f>SUM(F72:F90)</f>
        <v>0</v>
      </c>
      <c r="G71" s="63">
        <f>SUM(G72:G90)</f>
        <v>15990</v>
      </c>
      <c r="H71"/>
      <c r="I71"/>
      <c r="J71"/>
    </row>
    <row r="72" spans="1:10" ht="15.75" customHeight="1">
      <c r="A72" s="115"/>
      <c r="B72" s="116">
        <v>2219</v>
      </c>
      <c r="C72" s="13" t="s">
        <v>899</v>
      </c>
      <c r="D72" s="63">
        <v>1352</v>
      </c>
      <c r="E72" s="63">
        <v>1980</v>
      </c>
      <c r="F72" s="63">
        <v>0</v>
      </c>
      <c r="G72" s="63">
        <v>1980</v>
      </c>
      <c r="H72"/>
      <c r="I72"/>
      <c r="J72"/>
    </row>
    <row r="73" spans="1:10" ht="15.75" customHeight="1">
      <c r="A73" s="115"/>
      <c r="B73" s="116">
        <v>2221</v>
      </c>
      <c r="C73" s="13" t="s">
        <v>900</v>
      </c>
      <c r="D73" s="63">
        <v>2135</v>
      </c>
      <c r="E73" s="63">
        <v>2464</v>
      </c>
      <c r="F73" s="63">
        <v>0</v>
      </c>
      <c r="G73" s="63">
        <v>2464</v>
      </c>
      <c r="H73"/>
      <c r="I73"/>
      <c r="J73"/>
    </row>
    <row r="74" spans="1:10" ht="15.75" customHeight="1">
      <c r="A74" s="115"/>
      <c r="B74" s="116">
        <v>2222</v>
      </c>
      <c r="C74" s="13" t="s">
        <v>901</v>
      </c>
      <c r="D74" s="63">
        <v>143</v>
      </c>
      <c r="E74" s="63">
        <v>216</v>
      </c>
      <c r="F74" s="63">
        <v>0</v>
      </c>
      <c r="G74" s="63">
        <v>216</v>
      </c>
      <c r="H74"/>
      <c r="I74"/>
      <c r="J74"/>
    </row>
    <row r="75" spans="1:10" ht="15.75" customHeight="1">
      <c r="A75" s="115"/>
      <c r="B75" s="116">
        <v>2223</v>
      </c>
      <c r="C75" s="13" t="s">
        <v>913</v>
      </c>
      <c r="D75" s="63">
        <v>1992</v>
      </c>
      <c r="E75" s="63">
        <v>2432</v>
      </c>
      <c r="F75" s="63">
        <v>0</v>
      </c>
      <c r="G75" s="63">
        <v>2432</v>
      </c>
      <c r="H75"/>
      <c r="I75"/>
      <c r="J75"/>
    </row>
    <row r="76" spans="1:10" ht="15.75" customHeight="1">
      <c r="A76" s="115"/>
      <c r="B76" s="116">
        <v>2226</v>
      </c>
      <c r="C76" s="13" t="s">
        <v>191</v>
      </c>
      <c r="D76" s="63">
        <v>432</v>
      </c>
      <c r="E76" s="63">
        <v>464</v>
      </c>
      <c r="F76" s="63">
        <v>0</v>
      </c>
      <c r="G76" s="63">
        <v>464</v>
      </c>
      <c r="H76"/>
      <c r="I76"/>
      <c r="J76"/>
    </row>
    <row r="77" spans="1:10" ht="15.75" customHeight="1">
      <c r="A77" s="115"/>
      <c r="B77" s="116">
        <v>2229</v>
      </c>
      <c r="C77" s="13" t="s">
        <v>105</v>
      </c>
      <c r="D77" s="63">
        <v>43</v>
      </c>
      <c r="E77" s="63">
        <v>43</v>
      </c>
      <c r="F77" s="63">
        <v>0</v>
      </c>
      <c r="G77" s="63">
        <v>43</v>
      </c>
      <c r="H77"/>
      <c r="I77"/>
      <c r="J77"/>
    </row>
    <row r="78" spans="1:10" ht="15.75" customHeight="1">
      <c r="A78" s="115"/>
      <c r="B78" s="116">
        <v>2233</v>
      </c>
      <c r="C78" s="13" t="s">
        <v>121</v>
      </c>
      <c r="D78" s="63">
        <v>148</v>
      </c>
      <c r="E78" s="63">
        <v>631</v>
      </c>
      <c r="F78" s="63">
        <v>0</v>
      </c>
      <c r="G78" s="63">
        <v>631</v>
      </c>
      <c r="H78"/>
      <c r="I78"/>
      <c r="J78"/>
    </row>
    <row r="79" spans="1:10" ht="26.25" customHeight="1">
      <c r="A79" s="115"/>
      <c r="B79" s="116">
        <v>2234</v>
      </c>
      <c r="C79" s="13" t="s">
        <v>435</v>
      </c>
      <c r="D79" s="63">
        <v>200</v>
      </c>
      <c r="E79" s="63">
        <v>222</v>
      </c>
      <c r="F79" s="63">
        <v>0</v>
      </c>
      <c r="G79" s="63">
        <v>222</v>
      </c>
      <c r="H79"/>
      <c r="I79"/>
      <c r="J79"/>
    </row>
    <row r="80" spans="1:10" ht="16.5" customHeight="1">
      <c r="A80" s="115"/>
      <c r="B80" s="116">
        <v>2235</v>
      </c>
      <c r="C80" s="13" t="s">
        <v>10</v>
      </c>
      <c r="D80" s="63">
        <v>143</v>
      </c>
      <c r="E80" s="63">
        <v>183</v>
      </c>
      <c r="F80" s="63">
        <v>0</v>
      </c>
      <c r="G80" s="63">
        <v>183</v>
      </c>
      <c r="H80"/>
      <c r="I80"/>
      <c r="J80"/>
    </row>
    <row r="81" spans="1:10" ht="14.25" customHeight="1">
      <c r="A81" s="115"/>
      <c r="B81" s="116">
        <v>2240</v>
      </c>
      <c r="C81" s="13" t="s">
        <v>436</v>
      </c>
      <c r="D81" s="63">
        <v>30</v>
      </c>
      <c r="E81" s="63">
        <v>90</v>
      </c>
      <c r="F81" s="63">
        <v>0</v>
      </c>
      <c r="G81" s="63">
        <v>90</v>
      </c>
      <c r="H81"/>
      <c r="I81"/>
      <c r="J81"/>
    </row>
    <row r="82" spans="1:10" ht="14.25" customHeight="1">
      <c r="A82" s="115"/>
      <c r="B82" s="116">
        <v>2241</v>
      </c>
      <c r="C82" s="13" t="s">
        <v>506</v>
      </c>
      <c r="D82" s="63">
        <v>3631</v>
      </c>
      <c r="E82" s="63">
        <v>2350</v>
      </c>
      <c r="F82" s="63">
        <v>0</v>
      </c>
      <c r="G82" s="63">
        <v>2350</v>
      </c>
      <c r="H82"/>
      <c r="I82"/>
      <c r="J82"/>
    </row>
    <row r="83" spans="1:10" ht="26.25" customHeight="1">
      <c r="A83" s="115"/>
      <c r="B83" s="116">
        <v>2243</v>
      </c>
      <c r="C83" s="13" t="s">
        <v>109</v>
      </c>
      <c r="D83" s="63">
        <v>734</v>
      </c>
      <c r="E83" s="63">
        <v>777</v>
      </c>
      <c r="F83" s="63">
        <v>0</v>
      </c>
      <c r="G83" s="63">
        <v>777</v>
      </c>
      <c r="H83"/>
      <c r="I83"/>
      <c r="J83"/>
    </row>
    <row r="84" spans="1:10" ht="13.5" customHeight="1">
      <c r="A84" s="115"/>
      <c r="B84" s="116">
        <v>2249</v>
      </c>
      <c r="C84" s="13" t="s">
        <v>192</v>
      </c>
      <c r="D84" s="63">
        <v>607</v>
      </c>
      <c r="E84" s="63">
        <v>676</v>
      </c>
      <c r="F84" s="63">
        <v>0</v>
      </c>
      <c r="G84" s="63">
        <v>676</v>
      </c>
      <c r="H84"/>
      <c r="I84"/>
      <c r="J84"/>
    </row>
    <row r="85" spans="1:10" ht="13.5" customHeight="1">
      <c r="A85" s="115"/>
      <c r="B85" s="116">
        <v>2251</v>
      </c>
      <c r="C85" s="13" t="s">
        <v>540</v>
      </c>
      <c r="D85" s="63">
        <v>285</v>
      </c>
      <c r="E85" s="63">
        <v>0</v>
      </c>
      <c r="F85" s="63">
        <v>0</v>
      </c>
      <c r="G85" s="63">
        <v>0</v>
      </c>
      <c r="H85"/>
      <c r="I85"/>
      <c r="J85"/>
    </row>
    <row r="86" spans="1:10" ht="14.25" customHeight="1">
      <c r="A86" s="115"/>
      <c r="B86" s="116">
        <v>2253</v>
      </c>
      <c r="C86" s="13" t="s">
        <v>226</v>
      </c>
      <c r="D86" s="63">
        <v>498</v>
      </c>
      <c r="E86" s="63">
        <v>583</v>
      </c>
      <c r="F86" s="63">
        <v>0</v>
      </c>
      <c r="G86" s="63">
        <v>583</v>
      </c>
      <c r="H86"/>
      <c r="I86"/>
      <c r="J86"/>
    </row>
    <row r="87" spans="1:10" ht="14.25" customHeight="1">
      <c r="A87" s="115"/>
      <c r="B87" s="116">
        <v>2260</v>
      </c>
      <c r="C87" s="13" t="s">
        <v>503</v>
      </c>
      <c r="D87" s="63">
        <v>0</v>
      </c>
      <c r="E87" s="63">
        <v>75</v>
      </c>
      <c r="F87" s="63">
        <v>0</v>
      </c>
      <c r="G87" s="63">
        <v>75</v>
      </c>
      <c r="H87"/>
      <c r="I87"/>
      <c r="J87"/>
    </row>
    <row r="88" spans="1:10" ht="15.75" customHeight="1">
      <c r="A88" s="115"/>
      <c r="B88" s="116">
        <v>2269</v>
      </c>
      <c r="C88" s="13" t="s">
        <v>437</v>
      </c>
      <c r="D88" s="63">
        <v>302</v>
      </c>
      <c r="E88" s="63">
        <v>322</v>
      </c>
      <c r="F88" s="63">
        <v>0</v>
      </c>
      <c r="G88" s="63">
        <v>322</v>
      </c>
      <c r="H88"/>
      <c r="I88"/>
      <c r="J88"/>
    </row>
    <row r="89" spans="1:10" ht="14.25" customHeight="1">
      <c r="A89" s="115"/>
      <c r="B89" s="116">
        <v>2271</v>
      </c>
      <c r="C89" s="13" t="s">
        <v>184</v>
      </c>
      <c r="D89" s="63">
        <v>833</v>
      </c>
      <c r="E89" s="63">
        <v>1882</v>
      </c>
      <c r="F89" s="63">
        <v>0</v>
      </c>
      <c r="G89" s="63">
        <v>1882</v>
      </c>
      <c r="H89"/>
      <c r="I89"/>
      <c r="J89"/>
    </row>
    <row r="90" spans="1:10" ht="13.5" customHeight="1">
      <c r="A90" s="115"/>
      <c r="B90" s="116">
        <v>2279</v>
      </c>
      <c r="C90" s="13" t="s">
        <v>15</v>
      </c>
      <c r="D90" s="63">
        <v>312</v>
      </c>
      <c r="E90" s="63">
        <v>600</v>
      </c>
      <c r="F90" s="63">
        <v>0</v>
      </c>
      <c r="G90" s="63">
        <v>600</v>
      </c>
      <c r="H90"/>
      <c r="I90"/>
      <c r="J90"/>
    </row>
    <row r="91" spans="1:10" ht="27.75" customHeight="1">
      <c r="A91" s="115"/>
      <c r="B91" s="9">
        <v>2300</v>
      </c>
      <c r="C91" s="13" t="s">
        <v>541</v>
      </c>
      <c r="D91" s="63">
        <f>SUM(D92:D102)</f>
        <v>5058</v>
      </c>
      <c r="E91" s="63">
        <f>SUM(E92:E102)</f>
        <v>7307</v>
      </c>
      <c r="F91" s="63">
        <f>SUM(F92:F102)</f>
        <v>0</v>
      </c>
      <c r="G91" s="63">
        <f>SUM(G92:G102)</f>
        <v>7307</v>
      </c>
      <c r="H91"/>
      <c r="I91"/>
      <c r="J91"/>
    </row>
    <row r="92" spans="1:10" ht="15.75" customHeight="1">
      <c r="A92" s="115"/>
      <c r="B92" s="116">
        <v>2311</v>
      </c>
      <c r="C92" s="13" t="s">
        <v>16</v>
      </c>
      <c r="D92" s="63">
        <v>612</v>
      </c>
      <c r="E92" s="63">
        <v>712</v>
      </c>
      <c r="F92" s="63">
        <v>0</v>
      </c>
      <c r="G92" s="63">
        <v>712</v>
      </c>
      <c r="H92"/>
      <c r="I92"/>
      <c r="J92"/>
    </row>
    <row r="93" spans="1:10" ht="15" customHeight="1">
      <c r="A93" s="115"/>
      <c r="B93" s="116">
        <v>2312</v>
      </c>
      <c r="C93" s="13" t="s">
        <v>17</v>
      </c>
      <c r="D93" s="63">
        <v>862</v>
      </c>
      <c r="E93" s="231">
        <v>2185</v>
      </c>
      <c r="F93" s="231">
        <v>0</v>
      </c>
      <c r="G93" s="231">
        <v>2185</v>
      </c>
      <c r="H93" s="295"/>
      <c r="I93"/>
      <c r="J93"/>
    </row>
    <row r="94" spans="1:10" ht="15" customHeight="1">
      <c r="A94" s="115"/>
      <c r="B94" s="116">
        <v>2322</v>
      </c>
      <c r="C94" s="13" t="s">
        <v>18</v>
      </c>
      <c r="D94" s="63">
        <v>1615</v>
      </c>
      <c r="E94" s="231">
        <v>1537</v>
      </c>
      <c r="F94" s="231">
        <v>0</v>
      </c>
      <c r="G94" s="231">
        <v>1537</v>
      </c>
      <c r="H94" s="295"/>
      <c r="I94"/>
      <c r="J94"/>
    </row>
    <row r="95" spans="1:10" ht="25.5" customHeight="1">
      <c r="A95" s="115"/>
      <c r="B95" s="116">
        <v>2350</v>
      </c>
      <c r="C95" s="13" t="s">
        <v>438</v>
      </c>
      <c r="D95" s="63">
        <v>0</v>
      </c>
      <c r="E95" s="63">
        <v>450</v>
      </c>
      <c r="F95" s="63">
        <v>0</v>
      </c>
      <c r="G95" s="63">
        <v>450</v>
      </c>
      <c r="H95"/>
      <c r="I95"/>
      <c r="J95"/>
    </row>
    <row r="96" spans="1:10" ht="25.5" customHeight="1">
      <c r="A96" s="115"/>
      <c r="B96" s="116">
        <v>2351</v>
      </c>
      <c r="C96" s="13" t="s">
        <v>19</v>
      </c>
      <c r="D96" s="63">
        <v>235</v>
      </c>
      <c r="E96" s="63">
        <v>228</v>
      </c>
      <c r="F96" s="63">
        <v>0</v>
      </c>
      <c r="G96" s="63">
        <v>228</v>
      </c>
      <c r="H96"/>
      <c r="I96"/>
      <c r="J96"/>
    </row>
    <row r="97" spans="1:14" ht="16.5" customHeight="1">
      <c r="A97" s="115"/>
      <c r="B97" s="116">
        <v>2352</v>
      </c>
      <c r="C97" s="13" t="s">
        <v>20</v>
      </c>
      <c r="D97" s="63">
        <v>356</v>
      </c>
      <c r="E97" s="63">
        <v>470</v>
      </c>
      <c r="F97" s="63">
        <v>0</v>
      </c>
      <c r="G97" s="63">
        <v>470</v>
      </c>
      <c r="H97" s="295"/>
      <c r="I97" s="295"/>
      <c r="J97" s="295"/>
      <c r="K97" s="295"/>
      <c r="L97" s="295"/>
      <c r="M97" s="295"/>
      <c r="N97" s="295"/>
    </row>
    <row r="98" spans="1:14" ht="14.25" customHeight="1">
      <c r="A98" s="115"/>
      <c r="B98" s="116">
        <v>2353</v>
      </c>
      <c r="C98" s="13" t="s">
        <v>439</v>
      </c>
      <c r="D98" s="63">
        <v>429</v>
      </c>
      <c r="E98" s="63">
        <v>125</v>
      </c>
      <c r="F98" s="63">
        <v>0</v>
      </c>
      <c r="G98" s="63">
        <v>125</v>
      </c>
      <c r="H98" s="295"/>
      <c r="I98" s="295"/>
      <c r="J98" s="295"/>
      <c r="K98" s="295"/>
      <c r="L98" s="295"/>
      <c r="M98" s="295"/>
      <c r="N98" s="295"/>
    </row>
    <row r="99" spans="1:14" ht="15" customHeight="1">
      <c r="A99" s="115"/>
      <c r="B99" s="116">
        <v>2361</v>
      </c>
      <c r="C99" s="13" t="s">
        <v>125</v>
      </c>
      <c r="D99" s="63">
        <v>214</v>
      </c>
      <c r="E99" s="63">
        <v>200</v>
      </c>
      <c r="F99" s="63">
        <v>0</v>
      </c>
      <c r="G99" s="63">
        <v>200</v>
      </c>
      <c r="H99" s="295"/>
      <c r="I99" s="295"/>
      <c r="J99" s="295"/>
      <c r="K99" s="295"/>
      <c r="L99" s="295"/>
      <c r="M99" s="295"/>
      <c r="N99" s="295"/>
    </row>
    <row r="100" spans="1:14" ht="15" customHeight="1">
      <c r="A100" s="115"/>
      <c r="B100" s="116">
        <v>2362</v>
      </c>
      <c r="C100" s="13" t="s">
        <v>219</v>
      </c>
      <c r="D100" s="63">
        <v>0</v>
      </c>
      <c r="E100" s="63">
        <v>550</v>
      </c>
      <c r="F100" s="63">
        <v>0</v>
      </c>
      <c r="G100" s="63">
        <v>550</v>
      </c>
      <c r="H100" s="295"/>
      <c r="I100" s="295"/>
      <c r="J100" s="295"/>
      <c r="K100" s="295"/>
      <c r="L100" s="295"/>
      <c r="M100" s="295"/>
      <c r="N100" s="295"/>
    </row>
    <row r="101" spans="1:14" ht="15" customHeight="1">
      <c r="A101" s="115"/>
      <c r="B101" s="116">
        <v>2363</v>
      </c>
      <c r="C101" s="13" t="s">
        <v>117</v>
      </c>
      <c r="D101" s="63">
        <v>512</v>
      </c>
      <c r="E101" s="63">
        <v>690</v>
      </c>
      <c r="F101" s="63">
        <v>0</v>
      </c>
      <c r="G101" s="63">
        <v>690</v>
      </c>
      <c r="H101" s="295"/>
      <c r="I101" s="295"/>
      <c r="J101" s="295"/>
      <c r="K101" s="295"/>
      <c r="L101" s="295"/>
      <c r="M101" s="295"/>
      <c r="N101" s="295"/>
    </row>
    <row r="102" spans="1:14" ht="14.25" customHeight="1">
      <c r="A102" s="115"/>
      <c r="B102" s="116">
        <v>2390</v>
      </c>
      <c r="C102" s="13" t="s">
        <v>118</v>
      </c>
      <c r="D102" s="63">
        <v>223</v>
      </c>
      <c r="E102" s="63">
        <v>160</v>
      </c>
      <c r="F102" s="63">
        <v>0</v>
      </c>
      <c r="G102" s="63">
        <v>160</v>
      </c>
      <c r="H102" s="295"/>
      <c r="I102" s="295"/>
      <c r="J102" s="295"/>
      <c r="K102" s="295"/>
      <c r="L102" s="295"/>
      <c r="M102" s="295"/>
      <c r="N102" s="295"/>
    </row>
    <row r="103" spans="1:10" ht="13.5" customHeight="1">
      <c r="A103" s="115"/>
      <c r="B103" s="9">
        <v>5200</v>
      </c>
      <c r="C103" s="13" t="s">
        <v>609</v>
      </c>
      <c r="D103" s="63">
        <f>SUM(D104:D106)</f>
        <v>2861</v>
      </c>
      <c r="E103" s="63">
        <f>SUM(E104:E106)</f>
        <v>6730</v>
      </c>
      <c r="F103" s="63">
        <f>SUM(F104:F106)</f>
        <v>0</v>
      </c>
      <c r="G103" s="63">
        <f>SUM(G104:G106)</f>
        <v>6730</v>
      </c>
      <c r="H103"/>
      <c r="I103"/>
      <c r="J103"/>
    </row>
    <row r="104" spans="1:10" ht="14.25" customHeight="1">
      <c r="A104" s="115"/>
      <c r="B104" s="116">
        <v>5121</v>
      </c>
      <c r="C104" s="13" t="s">
        <v>424</v>
      </c>
      <c r="D104" s="63">
        <v>285</v>
      </c>
      <c r="E104" s="63">
        <v>0</v>
      </c>
      <c r="F104" s="63">
        <v>0</v>
      </c>
      <c r="G104" s="63">
        <v>0</v>
      </c>
      <c r="H104"/>
      <c r="I104"/>
      <c r="J104"/>
    </row>
    <row r="105" spans="1:10" ht="13.5" customHeight="1">
      <c r="A105" s="115"/>
      <c r="B105" s="116">
        <v>5238</v>
      </c>
      <c r="C105" s="13" t="s">
        <v>170</v>
      </c>
      <c r="D105" s="63">
        <v>2432</v>
      </c>
      <c r="E105" s="63">
        <v>580</v>
      </c>
      <c r="F105" s="63">
        <v>0</v>
      </c>
      <c r="G105" s="63">
        <v>580</v>
      </c>
      <c r="H105"/>
      <c r="I105"/>
      <c r="J105"/>
    </row>
    <row r="106" spans="1:10" ht="14.25" customHeight="1">
      <c r="A106" s="115"/>
      <c r="B106" s="116">
        <v>5239</v>
      </c>
      <c r="C106" s="13" t="s">
        <v>119</v>
      </c>
      <c r="D106" s="63">
        <v>144</v>
      </c>
      <c r="E106" s="231">
        <v>6150</v>
      </c>
      <c r="F106" s="231">
        <v>0</v>
      </c>
      <c r="G106" s="231">
        <v>6150</v>
      </c>
      <c r="H106" s="295"/>
      <c r="I106" s="295"/>
      <c r="J106" s="295"/>
    </row>
    <row r="107" spans="1:10" ht="15.75" customHeight="1">
      <c r="A107" s="115"/>
      <c r="B107" s="282"/>
      <c r="C107" s="17" t="s">
        <v>601</v>
      </c>
      <c r="D107" s="63">
        <f>D71+D91+D103+D65+D64+D62</f>
        <v>49692</v>
      </c>
      <c r="E107" s="231">
        <f>E62+E64+E65+E71+E91+E103</f>
        <v>63208</v>
      </c>
      <c r="F107" s="231">
        <f>F62+F64+F65+F71+F91+F103</f>
        <v>0</v>
      </c>
      <c r="G107" s="231">
        <f>G62+G64+G65+G71+G91+G103</f>
        <v>63208</v>
      </c>
      <c r="H107" s="295"/>
      <c r="I107" s="295"/>
      <c r="J107" s="295"/>
    </row>
    <row r="108" spans="1:10" ht="25.5" customHeight="1">
      <c r="A108" s="115"/>
      <c r="B108" s="9"/>
      <c r="C108" s="17"/>
      <c r="D108" s="63"/>
      <c r="E108" s="231"/>
      <c r="F108" s="231"/>
      <c r="G108" s="231"/>
      <c r="H108" s="295"/>
      <c r="I108" s="295"/>
      <c r="J108" s="295"/>
    </row>
    <row r="109" spans="1:10" ht="13.5">
      <c r="A109" s="31"/>
      <c r="B109" s="21"/>
      <c r="C109" s="139" t="s">
        <v>599</v>
      </c>
      <c r="D109" s="63"/>
      <c r="E109" s="231"/>
      <c r="F109" s="231"/>
      <c r="G109" s="231"/>
      <c r="H109" s="295"/>
      <c r="I109" s="295"/>
      <c r="J109" s="295"/>
    </row>
    <row r="110" spans="1:10" ht="12.75">
      <c r="A110" s="31"/>
      <c r="B110" s="9">
        <v>6200</v>
      </c>
      <c r="C110" s="10" t="s">
        <v>198</v>
      </c>
      <c r="D110" s="63">
        <f>SUM(D111:D121)</f>
        <v>89472</v>
      </c>
      <c r="E110" s="231">
        <f>SUM(E111:E121)</f>
        <v>88667</v>
      </c>
      <c r="F110" s="231">
        <f>SUM(F111:F121)</f>
        <v>0</v>
      </c>
      <c r="G110" s="231">
        <f>SUM(G111:G121)</f>
        <v>88667</v>
      </c>
      <c r="H110" s="295"/>
      <c r="I110" s="295"/>
      <c r="J110" s="295"/>
    </row>
    <row r="111" spans="1:11" ht="25.5">
      <c r="A111" s="31"/>
      <c r="B111" s="116">
        <v>6259</v>
      </c>
      <c r="C111" s="10" t="s">
        <v>104</v>
      </c>
      <c r="D111" s="63">
        <v>12581</v>
      </c>
      <c r="E111" s="231">
        <v>19040</v>
      </c>
      <c r="F111" s="231">
        <v>0</v>
      </c>
      <c r="G111" s="231">
        <v>19040</v>
      </c>
      <c r="H111" s="295"/>
      <c r="I111" s="295"/>
      <c r="J111" s="295"/>
      <c r="K111" s="295"/>
    </row>
    <row r="112" spans="1:10" ht="12.75">
      <c r="A112" s="31"/>
      <c r="B112" s="116">
        <v>6259</v>
      </c>
      <c r="C112" s="10" t="s">
        <v>199</v>
      </c>
      <c r="D112" s="63">
        <v>1210</v>
      </c>
      <c r="E112" s="231">
        <v>1000</v>
      </c>
      <c r="F112" s="231">
        <v>0</v>
      </c>
      <c r="G112" s="231">
        <v>1000</v>
      </c>
      <c r="H112" s="295"/>
      <c r="I112" s="295"/>
      <c r="J112" s="295"/>
    </row>
    <row r="113" spans="1:10" ht="12.75">
      <c r="A113" s="31"/>
      <c r="B113" s="116">
        <v>6259</v>
      </c>
      <c r="C113" s="10" t="s">
        <v>537</v>
      </c>
      <c r="D113" s="63">
        <v>9900</v>
      </c>
      <c r="E113" s="231">
        <v>9000</v>
      </c>
      <c r="F113" s="231">
        <v>0</v>
      </c>
      <c r="G113" s="231">
        <v>9000</v>
      </c>
      <c r="H113" s="295"/>
      <c r="I113" s="295"/>
      <c r="J113" s="295"/>
    </row>
    <row r="114" spans="1:10" ht="12.75">
      <c r="A114" s="31"/>
      <c r="B114" s="116">
        <v>6251</v>
      </c>
      <c r="C114" s="10" t="s">
        <v>538</v>
      </c>
      <c r="D114" s="63">
        <v>427</v>
      </c>
      <c r="E114" s="231">
        <v>427</v>
      </c>
      <c r="F114" s="231">
        <v>0</v>
      </c>
      <c r="G114" s="231">
        <v>427</v>
      </c>
      <c r="H114" s="295"/>
      <c r="I114" s="295"/>
      <c r="J114" s="295"/>
    </row>
    <row r="115" spans="1:10" ht="12.75">
      <c r="A115" s="31"/>
      <c r="B115" s="116">
        <v>6252</v>
      </c>
      <c r="C115" s="10" t="s">
        <v>200</v>
      </c>
      <c r="D115" s="63">
        <v>4270</v>
      </c>
      <c r="E115" s="231">
        <v>4500</v>
      </c>
      <c r="F115" s="231">
        <v>0</v>
      </c>
      <c r="G115" s="231">
        <v>4500</v>
      </c>
      <c r="H115" s="295"/>
      <c r="I115" s="295"/>
      <c r="J115" s="295"/>
    </row>
    <row r="116" spans="1:10" ht="12.75">
      <c r="A116" s="31"/>
      <c r="B116" s="116">
        <v>6253</v>
      </c>
      <c r="C116" s="10" t="s">
        <v>201</v>
      </c>
      <c r="D116" s="63">
        <v>1139</v>
      </c>
      <c r="E116" s="231">
        <v>0</v>
      </c>
      <c r="F116" s="231">
        <v>0</v>
      </c>
      <c r="G116" s="231">
        <v>0</v>
      </c>
      <c r="H116" s="295"/>
      <c r="I116" s="295"/>
      <c r="J116" s="295"/>
    </row>
    <row r="117" spans="1:10" ht="12.75">
      <c r="A117" s="31"/>
      <c r="B117" s="116">
        <v>6254</v>
      </c>
      <c r="C117" s="10" t="s">
        <v>202</v>
      </c>
      <c r="D117" s="63">
        <v>3738</v>
      </c>
      <c r="E117" s="231">
        <v>3000</v>
      </c>
      <c r="F117" s="231">
        <v>0</v>
      </c>
      <c r="G117" s="231">
        <v>3000</v>
      </c>
      <c r="H117" s="295"/>
      <c r="I117" s="295"/>
      <c r="J117" s="295"/>
    </row>
    <row r="118" spans="1:10" ht="12.75">
      <c r="A118" s="31"/>
      <c r="B118" s="116">
        <v>6255</v>
      </c>
      <c r="C118" s="10" t="s">
        <v>203</v>
      </c>
      <c r="D118" s="63">
        <v>15652</v>
      </c>
      <c r="E118" s="231">
        <v>22000</v>
      </c>
      <c r="F118" s="231">
        <v>0</v>
      </c>
      <c r="G118" s="231">
        <v>22000</v>
      </c>
      <c r="H118" s="295"/>
      <c r="I118" s="295"/>
      <c r="J118" s="295"/>
    </row>
    <row r="119" spans="1:10" ht="12.75">
      <c r="A119" s="31"/>
      <c r="B119" s="116">
        <v>6270</v>
      </c>
      <c r="C119" s="10" t="s">
        <v>204</v>
      </c>
      <c r="D119" s="63">
        <v>9960</v>
      </c>
      <c r="E119" s="231">
        <v>9000</v>
      </c>
      <c r="F119" s="231">
        <v>0</v>
      </c>
      <c r="G119" s="231">
        <v>9000</v>
      </c>
      <c r="H119" s="295"/>
      <c r="I119" s="295"/>
      <c r="J119" s="295"/>
    </row>
    <row r="120" spans="1:10" ht="12.75">
      <c r="A120" s="31"/>
      <c r="B120" s="116">
        <v>6260</v>
      </c>
      <c r="C120" s="10" t="s">
        <v>395</v>
      </c>
      <c r="D120" s="63">
        <v>29172</v>
      </c>
      <c r="E120" s="231">
        <v>20000</v>
      </c>
      <c r="F120" s="231">
        <v>0</v>
      </c>
      <c r="G120" s="231">
        <v>20000</v>
      </c>
      <c r="H120" s="295"/>
      <c r="I120" s="295"/>
      <c r="J120" s="295"/>
    </row>
    <row r="121" spans="1:10" ht="12.75">
      <c r="A121" s="31"/>
      <c r="B121" s="116">
        <v>6292</v>
      </c>
      <c r="C121" s="10" t="s">
        <v>248</v>
      </c>
      <c r="D121" s="63">
        <v>1423</v>
      </c>
      <c r="E121" s="231">
        <v>700</v>
      </c>
      <c r="F121" s="231">
        <v>0</v>
      </c>
      <c r="G121" s="231">
        <v>700</v>
      </c>
      <c r="H121" s="295"/>
      <c r="I121" s="295"/>
      <c r="J121" s="295"/>
    </row>
    <row r="122" spans="1:10" ht="12.75">
      <c r="A122" s="31"/>
      <c r="B122" s="9">
        <v>6300</v>
      </c>
      <c r="C122" s="10" t="s">
        <v>205</v>
      </c>
      <c r="D122" s="63">
        <f>SUM(D123:D128)</f>
        <v>83967</v>
      </c>
      <c r="E122" s="231">
        <f>SUM(E123:E128)</f>
        <v>111451</v>
      </c>
      <c r="F122" s="231">
        <f>SUM(F123:F128)</f>
        <v>0</v>
      </c>
      <c r="G122" s="231">
        <f>SUM(G123:G128)</f>
        <v>111451</v>
      </c>
      <c r="H122" s="295"/>
      <c r="I122" s="295"/>
      <c r="J122" s="295"/>
    </row>
    <row r="123" spans="1:10" ht="12.75">
      <c r="A123" s="31"/>
      <c r="B123" s="116">
        <v>6322</v>
      </c>
      <c r="C123" s="10" t="s">
        <v>206</v>
      </c>
      <c r="D123" s="63">
        <v>40419</v>
      </c>
      <c r="E123" s="231">
        <v>31800</v>
      </c>
      <c r="F123" s="231">
        <v>0</v>
      </c>
      <c r="G123" s="231">
        <v>31800</v>
      </c>
      <c r="H123" s="295"/>
      <c r="I123" s="295"/>
      <c r="J123" s="295"/>
    </row>
    <row r="124" spans="1:10" ht="12.75">
      <c r="A124" s="31"/>
      <c r="B124" s="116">
        <v>6322</v>
      </c>
      <c r="C124" s="10" t="s">
        <v>759</v>
      </c>
      <c r="D124" s="63">
        <v>0</v>
      </c>
      <c r="E124" s="63">
        <v>41251</v>
      </c>
      <c r="F124" s="63">
        <v>0</v>
      </c>
      <c r="G124" s="63">
        <v>41251</v>
      </c>
      <c r="H124" s="295"/>
      <c r="I124"/>
      <c r="J124"/>
    </row>
    <row r="125" spans="1:10" ht="12.75">
      <c r="A125" s="31"/>
      <c r="B125" s="116">
        <v>6325</v>
      </c>
      <c r="C125" s="10" t="s">
        <v>539</v>
      </c>
      <c r="D125" s="63">
        <v>3557</v>
      </c>
      <c r="E125" s="63">
        <v>2700</v>
      </c>
      <c r="F125" s="63">
        <v>0</v>
      </c>
      <c r="G125" s="63">
        <v>2700</v>
      </c>
      <c r="H125"/>
      <c r="I125"/>
      <c r="J125"/>
    </row>
    <row r="126" spans="1:10" ht="12.75">
      <c r="A126" s="31"/>
      <c r="B126" s="116">
        <v>6330</v>
      </c>
      <c r="C126" s="10" t="s">
        <v>207</v>
      </c>
      <c r="D126" s="63">
        <v>15714</v>
      </c>
      <c r="E126" s="63">
        <v>15000</v>
      </c>
      <c r="F126" s="63">
        <v>0</v>
      </c>
      <c r="G126" s="63">
        <v>15000</v>
      </c>
      <c r="H126"/>
      <c r="I126"/>
      <c r="J126"/>
    </row>
    <row r="127" spans="1:10" ht="12.75">
      <c r="A127" s="31"/>
      <c r="B127" s="116">
        <v>6350</v>
      </c>
      <c r="C127" s="10" t="s">
        <v>395</v>
      </c>
      <c r="D127" s="63">
        <v>712</v>
      </c>
      <c r="E127" s="63">
        <v>700</v>
      </c>
      <c r="F127" s="63">
        <v>0</v>
      </c>
      <c r="G127" s="63">
        <v>700</v>
      </c>
      <c r="H127"/>
      <c r="I127"/>
      <c r="J127"/>
    </row>
    <row r="128" spans="1:10" ht="12.75">
      <c r="A128" s="31"/>
      <c r="B128" s="116">
        <v>6360</v>
      </c>
      <c r="C128" s="10" t="s">
        <v>433</v>
      </c>
      <c r="D128" s="63">
        <v>23565</v>
      </c>
      <c r="E128" s="63">
        <v>20000</v>
      </c>
      <c r="F128" s="63">
        <v>0</v>
      </c>
      <c r="G128" s="63">
        <v>20000</v>
      </c>
      <c r="H128"/>
      <c r="I128"/>
      <c r="J128"/>
    </row>
    <row r="129" spans="1:10" ht="12.75">
      <c r="A129" s="31"/>
      <c r="B129" s="21"/>
      <c r="C129" s="32" t="s">
        <v>572</v>
      </c>
      <c r="D129" s="63">
        <f>D110+D122</f>
        <v>173439</v>
      </c>
      <c r="E129" s="63">
        <f>E110+E122</f>
        <v>200118</v>
      </c>
      <c r="F129" s="63">
        <f>F110+F122</f>
        <v>0</v>
      </c>
      <c r="G129" s="63">
        <f>G110+G122</f>
        <v>200118</v>
      </c>
      <c r="H129"/>
      <c r="I129"/>
      <c r="J129"/>
    </row>
    <row r="130" spans="1:10" ht="12.75">
      <c r="A130" s="31"/>
      <c r="B130" s="21"/>
      <c r="C130" s="32"/>
      <c r="D130" s="63"/>
      <c r="E130" s="63"/>
      <c r="F130" s="63"/>
      <c r="G130" s="63"/>
      <c r="H130"/>
      <c r="I130"/>
      <c r="J130"/>
    </row>
    <row r="131" spans="1:10" ht="13.5">
      <c r="A131" s="31"/>
      <c r="B131" s="21"/>
      <c r="C131" s="139" t="s">
        <v>598</v>
      </c>
      <c r="D131" s="63"/>
      <c r="E131" s="63"/>
      <c r="F131" s="63"/>
      <c r="G131" s="63"/>
      <c r="H131"/>
      <c r="I131"/>
      <c r="J131"/>
    </row>
    <row r="132" spans="1:10" ht="12.75">
      <c r="A132" s="31"/>
      <c r="B132" s="9">
        <v>1100</v>
      </c>
      <c r="C132" s="10" t="s">
        <v>752</v>
      </c>
      <c r="D132" s="63">
        <v>15789</v>
      </c>
      <c r="E132" s="63">
        <v>19313</v>
      </c>
      <c r="F132" s="63">
        <v>0</v>
      </c>
      <c r="G132" s="63">
        <v>19313</v>
      </c>
      <c r="H132"/>
      <c r="I132"/>
      <c r="J132"/>
    </row>
    <row r="133" spans="1:10" ht="25.5">
      <c r="A133" s="31"/>
      <c r="B133" s="116">
        <v>1148</v>
      </c>
      <c r="C133" s="10" t="s">
        <v>671</v>
      </c>
      <c r="D133" s="63">
        <v>0</v>
      </c>
      <c r="E133" s="63">
        <v>0</v>
      </c>
      <c r="F133" s="63">
        <v>0</v>
      </c>
      <c r="G133" s="63">
        <v>0</v>
      </c>
      <c r="H133"/>
      <c r="I133"/>
      <c r="J133"/>
    </row>
    <row r="134" spans="1:10" ht="12.75">
      <c r="A134" s="31"/>
      <c r="B134" s="9">
        <v>1210</v>
      </c>
      <c r="C134" s="10" t="s">
        <v>608</v>
      </c>
      <c r="D134" s="63">
        <v>3701</v>
      </c>
      <c r="E134" s="63">
        <v>4558</v>
      </c>
      <c r="F134" s="63">
        <v>0</v>
      </c>
      <c r="G134" s="63">
        <v>4558</v>
      </c>
      <c r="H134"/>
      <c r="I134"/>
      <c r="J134"/>
    </row>
    <row r="135" spans="1:10" ht="25.5">
      <c r="A135" s="31"/>
      <c r="B135" s="9">
        <v>1220</v>
      </c>
      <c r="C135" s="10" t="s">
        <v>722</v>
      </c>
      <c r="D135" s="63">
        <v>555</v>
      </c>
      <c r="E135" s="63">
        <f>SUM(E136:E137)</f>
        <v>600</v>
      </c>
      <c r="F135" s="63">
        <f>SUM(F136:F137)</f>
        <v>0</v>
      </c>
      <c r="G135" s="63">
        <f>SUM(G136:G137)</f>
        <v>600</v>
      </c>
      <c r="H135"/>
      <c r="I135"/>
      <c r="J135"/>
    </row>
    <row r="136" spans="1:10" ht="12.75">
      <c r="A136" s="31"/>
      <c r="B136" s="116">
        <v>1221</v>
      </c>
      <c r="C136" s="10" t="s">
        <v>709</v>
      </c>
      <c r="D136" s="63">
        <v>0</v>
      </c>
      <c r="E136" s="63">
        <v>0</v>
      </c>
      <c r="F136" s="63">
        <v>0</v>
      </c>
      <c r="G136" s="63">
        <v>0</v>
      </c>
      <c r="H136"/>
      <c r="I136"/>
      <c r="J136"/>
    </row>
    <row r="137" spans="1:10" ht="38.25">
      <c r="A137" s="31"/>
      <c r="B137" s="116">
        <v>1229</v>
      </c>
      <c r="C137" s="10" t="s">
        <v>730</v>
      </c>
      <c r="D137" s="63">
        <v>555</v>
      </c>
      <c r="E137" s="63">
        <v>600</v>
      </c>
      <c r="F137" s="63">
        <v>0</v>
      </c>
      <c r="G137" s="63">
        <v>600</v>
      </c>
      <c r="H137"/>
      <c r="I137"/>
      <c r="J137"/>
    </row>
    <row r="138" spans="1:10" ht="38.25">
      <c r="A138" s="31"/>
      <c r="B138" s="9">
        <v>2300</v>
      </c>
      <c r="C138" s="10" t="s">
        <v>208</v>
      </c>
      <c r="D138" s="63">
        <v>1973</v>
      </c>
      <c r="E138" s="63">
        <v>2000</v>
      </c>
      <c r="F138" s="63">
        <v>0</v>
      </c>
      <c r="G138" s="63">
        <v>2000</v>
      </c>
      <c r="H138"/>
      <c r="I138"/>
      <c r="J138"/>
    </row>
    <row r="139" spans="1:10" ht="12.75">
      <c r="A139" s="31"/>
      <c r="B139" s="116">
        <v>2322</v>
      </c>
      <c r="C139" s="10" t="s">
        <v>18</v>
      </c>
      <c r="D139" s="63">
        <v>1973</v>
      </c>
      <c r="E139" s="231">
        <v>2000</v>
      </c>
      <c r="F139" s="231">
        <v>0</v>
      </c>
      <c r="G139" s="231">
        <v>2000</v>
      </c>
      <c r="H139"/>
      <c r="I139"/>
      <c r="J139"/>
    </row>
    <row r="140" spans="1:10" ht="12.75">
      <c r="A140" s="31"/>
      <c r="B140" s="9">
        <v>6300</v>
      </c>
      <c r="C140" s="10" t="s">
        <v>446</v>
      </c>
      <c r="D140" s="63">
        <v>871</v>
      </c>
      <c r="E140" s="63">
        <v>0</v>
      </c>
      <c r="F140" s="63">
        <v>0</v>
      </c>
      <c r="G140" s="63">
        <v>0</v>
      </c>
      <c r="H140"/>
      <c r="I140"/>
      <c r="J140"/>
    </row>
    <row r="141" spans="1:10" ht="12.75">
      <c r="A141" s="31"/>
      <c r="B141" s="9"/>
      <c r="C141" s="32" t="s">
        <v>617</v>
      </c>
      <c r="D141" s="63">
        <f>D132+D134+D138+D135+D140</f>
        <v>22889</v>
      </c>
      <c r="E141" s="63">
        <f>E132+E134+E135+E138+E140</f>
        <v>26471</v>
      </c>
      <c r="F141" s="63">
        <f>F132+F134+F135+F138+F140</f>
        <v>0</v>
      </c>
      <c r="G141" s="63">
        <f>G132+G134+G135+G138+G140</f>
        <v>26471</v>
      </c>
      <c r="H141"/>
      <c r="I141"/>
      <c r="J141"/>
    </row>
    <row r="142" spans="1:10" ht="12.75">
      <c r="A142" s="31"/>
      <c r="B142" s="9"/>
      <c r="C142" s="10"/>
      <c r="D142" s="63"/>
      <c r="E142" s="63"/>
      <c r="F142" s="63"/>
      <c r="G142" s="63"/>
      <c r="H142"/>
      <c r="I142"/>
      <c r="J142"/>
    </row>
    <row r="143" spans="1:10" ht="13.5">
      <c r="A143" s="8"/>
      <c r="B143" s="9"/>
      <c r="C143" s="134" t="s">
        <v>611</v>
      </c>
      <c r="D143" s="63"/>
      <c r="E143" s="63"/>
      <c r="F143" s="63"/>
      <c r="G143" s="63"/>
      <c r="H143"/>
      <c r="I143"/>
      <c r="J143"/>
    </row>
    <row r="144" spans="1:10" ht="12.75">
      <c r="A144" s="8"/>
      <c r="B144" s="9">
        <v>1100</v>
      </c>
      <c r="C144" s="10" t="s">
        <v>607</v>
      </c>
      <c r="D144" s="63">
        <v>16155</v>
      </c>
      <c r="E144" s="63">
        <v>16963</v>
      </c>
      <c r="F144" s="63">
        <v>0</v>
      </c>
      <c r="G144" s="63">
        <v>16963</v>
      </c>
      <c r="H144"/>
      <c r="I144"/>
      <c r="J144"/>
    </row>
    <row r="145" spans="1:10" ht="25.5">
      <c r="A145" s="8"/>
      <c r="B145" s="116">
        <v>1148</v>
      </c>
      <c r="C145" s="13" t="s">
        <v>705</v>
      </c>
      <c r="D145" s="63">
        <v>0</v>
      </c>
      <c r="E145" s="63">
        <v>0</v>
      </c>
      <c r="F145" s="63">
        <v>0</v>
      </c>
      <c r="G145" s="63">
        <v>0</v>
      </c>
      <c r="H145"/>
      <c r="I145"/>
      <c r="J145"/>
    </row>
    <row r="146" spans="1:10" ht="12.75">
      <c r="A146" s="8"/>
      <c r="B146" s="9">
        <v>1210</v>
      </c>
      <c r="C146" s="10" t="s">
        <v>608</v>
      </c>
      <c r="D146" s="63">
        <v>3812</v>
      </c>
      <c r="E146" s="63">
        <v>4002</v>
      </c>
      <c r="F146" s="63">
        <v>0</v>
      </c>
      <c r="G146" s="63">
        <v>4002</v>
      </c>
      <c r="H146"/>
      <c r="I146"/>
      <c r="J146"/>
    </row>
    <row r="147" spans="1:10" ht="25.5">
      <c r="A147" s="206"/>
      <c r="B147" s="211">
        <v>1220</v>
      </c>
      <c r="C147" s="208" t="s">
        <v>715</v>
      </c>
      <c r="D147" s="209">
        <f>SUM(D149:D151)</f>
        <v>371</v>
      </c>
      <c r="E147" s="209">
        <f>SUM(E148:E151)</f>
        <v>75</v>
      </c>
      <c r="F147" s="209">
        <f>SUM(F148:F151)</f>
        <v>0</v>
      </c>
      <c r="G147" s="209">
        <f>SUM(G148:G151)</f>
        <v>75</v>
      </c>
      <c r="H147"/>
      <c r="I147"/>
      <c r="J147"/>
    </row>
    <row r="148" spans="1:10" ht="12.75">
      <c r="A148" s="206"/>
      <c r="B148" s="207">
        <v>1221</v>
      </c>
      <c r="C148" s="208" t="s">
        <v>709</v>
      </c>
      <c r="D148" s="314">
        <v>0</v>
      </c>
      <c r="E148" s="314">
        <v>0</v>
      </c>
      <c r="F148" s="314">
        <v>0</v>
      </c>
      <c r="G148" s="314">
        <v>0</v>
      </c>
      <c r="H148"/>
      <c r="I148"/>
      <c r="J148"/>
    </row>
    <row r="149" spans="1:10" ht="18" customHeight="1">
      <c r="A149" s="206"/>
      <c r="B149" s="207">
        <v>1221</v>
      </c>
      <c r="C149" s="208" t="s">
        <v>666</v>
      </c>
      <c r="D149" s="307">
        <v>90</v>
      </c>
      <c r="E149" s="307">
        <v>0</v>
      </c>
      <c r="F149" s="307">
        <v>0</v>
      </c>
      <c r="G149" s="307">
        <v>0</v>
      </c>
      <c r="H149"/>
      <c r="I149"/>
      <c r="J149"/>
    </row>
    <row r="150" spans="1:10" ht="12.75">
      <c r="A150" s="206"/>
      <c r="B150" s="207">
        <v>1228</v>
      </c>
      <c r="C150" s="208" t="s">
        <v>665</v>
      </c>
      <c r="D150" s="323">
        <v>195</v>
      </c>
      <c r="E150" s="323">
        <v>0</v>
      </c>
      <c r="F150" s="323">
        <v>0</v>
      </c>
      <c r="G150" s="323">
        <v>0</v>
      </c>
      <c r="H150"/>
      <c r="I150"/>
      <c r="J150"/>
    </row>
    <row r="151" spans="1:10" ht="24" customHeight="1">
      <c r="A151" s="206"/>
      <c r="B151" s="207">
        <v>1228</v>
      </c>
      <c r="C151" s="208" t="s">
        <v>729</v>
      </c>
      <c r="D151" s="323">
        <v>86</v>
      </c>
      <c r="E151" s="323">
        <v>75</v>
      </c>
      <c r="F151" s="323">
        <v>0</v>
      </c>
      <c r="G151" s="323">
        <v>75</v>
      </c>
      <c r="H151"/>
      <c r="I151"/>
      <c r="J151"/>
    </row>
    <row r="152" spans="1:10" ht="12.75">
      <c r="A152" s="8"/>
      <c r="B152" s="9">
        <v>2200</v>
      </c>
      <c r="C152" s="10" t="s">
        <v>576</v>
      </c>
      <c r="D152" s="67">
        <f>SUM(D153:D160)</f>
        <v>2242</v>
      </c>
      <c r="E152" s="67">
        <f>SUM(E153:E160)</f>
        <v>2941</v>
      </c>
      <c r="F152" s="67">
        <f>SUM(F153:F160)</f>
        <v>0</v>
      </c>
      <c r="G152" s="67">
        <f>SUM(G153:G160)</f>
        <v>2941</v>
      </c>
      <c r="H152"/>
      <c r="I152"/>
      <c r="J152"/>
    </row>
    <row r="153" spans="1:10" ht="12.75">
      <c r="A153" s="8"/>
      <c r="B153" s="116">
        <v>2219</v>
      </c>
      <c r="C153" s="10" t="s">
        <v>899</v>
      </c>
      <c r="D153" s="63">
        <v>427</v>
      </c>
      <c r="E153" s="63">
        <v>200</v>
      </c>
      <c r="F153" s="63">
        <v>0</v>
      </c>
      <c r="G153" s="63">
        <v>200</v>
      </c>
      <c r="H153"/>
      <c r="I153"/>
      <c r="J153"/>
    </row>
    <row r="154" spans="1:10" ht="12.75">
      <c r="A154" s="8"/>
      <c r="B154" s="116">
        <v>2235</v>
      </c>
      <c r="C154" s="10" t="s">
        <v>10</v>
      </c>
      <c r="D154" s="63">
        <v>440</v>
      </c>
      <c r="E154" s="231">
        <v>2371</v>
      </c>
      <c r="F154" s="231">
        <v>0</v>
      </c>
      <c r="G154" s="231">
        <v>2371</v>
      </c>
      <c r="H154" s="295"/>
      <c r="I154"/>
      <c r="J154"/>
    </row>
    <row r="155" spans="1:10" ht="12.75">
      <c r="A155" s="206"/>
      <c r="B155" s="207">
        <v>2239</v>
      </c>
      <c r="C155" s="208" t="s">
        <v>224</v>
      </c>
      <c r="D155" s="209">
        <v>143</v>
      </c>
      <c r="E155" s="209">
        <v>100</v>
      </c>
      <c r="F155" s="209">
        <v>0</v>
      </c>
      <c r="G155" s="209">
        <v>100</v>
      </c>
      <c r="H155"/>
      <c r="I155"/>
      <c r="J155"/>
    </row>
    <row r="156" spans="1:10" ht="12" customHeight="1">
      <c r="A156" s="206"/>
      <c r="B156" s="207">
        <v>2242</v>
      </c>
      <c r="C156" s="208" t="s">
        <v>501</v>
      </c>
      <c r="D156" s="209">
        <v>547</v>
      </c>
      <c r="E156" s="209">
        <v>0</v>
      </c>
      <c r="F156" s="209">
        <v>0</v>
      </c>
      <c r="G156" s="209">
        <v>0</v>
      </c>
      <c r="H156"/>
      <c r="I156"/>
      <c r="J156"/>
    </row>
    <row r="157" spans="1:10" ht="12" customHeight="1">
      <c r="A157" s="206"/>
      <c r="B157" s="207">
        <v>2243</v>
      </c>
      <c r="C157" s="208" t="s">
        <v>502</v>
      </c>
      <c r="D157" s="209">
        <v>62</v>
      </c>
      <c r="E157" s="209">
        <v>20</v>
      </c>
      <c r="F157" s="209">
        <v>0</v>
      </c>
      <c r="G157" s="209">
        <v>20</v>
      </c>
      <c r="H157"/>
      <c r="I157"/>
      <c r="J157"/>
    </row>
    <row r="158" spans="1:10" ht="12" customHeight="1">
      <c r="A158" s="8"/>
      <c r="B158" s="116">
        <v>2245</v>
      </c>
      <c r="C158" s="10" t="s">
        <v>196</v>
      </c>
      <c r="D158" s="63">
        <v>95</v>
      </c>
      <c r="E158" s="63">
        <v>90</v>
      </c>
      <c r="F158" s="63">
        <v>0</v>
      </c>
      <c r="G158" s="63">
        <v>90</v>
      </c>
      <c r="H158" s="295"/>
      <c r="I158" s="295"/>
      <c r="J158" s="295"/>
    </row>
    <row r="159" spans="1:10" ht="12" customHeight="1">
      <c r="A159" s="8"/>
      <c r="B159" s="116">
        <v>2253</v>
      </c>
      <c r="C159" s="10" t="s">
        <v>518</v>
      </c>
      <c r="D159" s="63">
        <v>285</v>
      </c>
      <c r="E159" s="63">
        <v>60</v>
      </c>
      <c r="F159" s="63">
        <v>0</v>
      </c>
      <c r="G159" s="63">
        <v>60</v>
      </c>
      <c r="H159" s="295"/>
      <c r="I159" s="295"/>
      <c r="J159" s="295"/>
    </row>
    <row r="160" spans="1:10" ht="12" customHeight="1">
      <c r="A160" s="8"/>
      <c r="B160" s="116">
        <v>2279</v>
      </c>
      <c r="C160" s="10" t="s">
        <v>138</v>
      </c>
      <c r="D160" s="63">
        <v>243</v>
      </c>
      <c r="E160" s="63">
        <v>100</v>
      </c>
      <c r="F160" s="63">
        <v>0</v>
      </c>
      <c r="G160" s="63">
        <v>100</v>
      </c>
      <c r="H160" s="295"/>
      <c r="I160" s="295"/>
      <c r="J160" s="295"/>
    </row>
    <row r="161" spans="1:10" ht="12" customHeight="1">
      <c r="A161" s="8"/>
      <c r="B161" s="9">
        <v>2300</v>
      </c>
      <c r="C161" s="10" t="s">
        <v>628</v>
      </c>
      <c r="D161" s="63">
        <f>SUM(D162:D166)</f>
        <v>2756</v>
      </c>
      <c r="E161" s="63">
        <f>SUM(E162:E166)</f>
        <v>2095</v>
      </c>
      <c r="F161" s="63">
        <f>SUM(F162:F166)</f>
        <v>0</v>
      </c>
      <c r="G161" s="63">
        <f>SUM(G162:G166)</f>
        <v>2095</v>
      </c>
      <c r="H161" s="295"/>
      <c r="I161" s="295"/>
      <c r="J161" s="295"/>
    </row>
    <row r="162" spans="1:10" ht="12" customHeight="1">
      <c r="A162" s="8"/>
      <c r="B162" s="116">
        <v>2311</v>
      </c>
      <c r="C162" s="10" t="s">
        <v>16</v>
      </c>
      <c r="D162" s="63">
        <v>427</v>
      </c>
      <c r="E162" s="63">
        <v>300</v>
      </c>
      <c r="F162" s="63">
        <v>0</v>
      </c>
      <c r="G162" s="63">
        <v>300</v>
      </c>
      <c r="H162"/>
      <c r="I162"/>
      <c r="J162"/>
    </row>
    <row r="163" spans="1:10" ht="12" customHeight="1">
      <c r="A163" s="8"/>
      <c r="B163" s="116">
        <v>2312</v>
      </c>
      <c r="C163" s="10" t="s">
        <v>17</v>
      </c>
      <c r="D163" s="63">
        <v>40</v>
      </c>
      <c r="E163" s="63">
        <v>40</v>
      </c>
      <c r="F163" s="63">
        <v>0</v>
      </c>
      <c r="G163" s="63">
        <v>40</v>
      </c>
      <c r="H163"/>
      <c r="I163"/>
      <c r="J163"/>
    </row>
    <row r="164" spans="1:10" ht="12" customHeight="1">
      <c r="A164" s="8"/>
      <c r="B164" s="116">
        <v>2353</v>
      </c>
      <c r="C164" s="10" t="s">
        <v>780</v>
      </c>
      <c r="D164" s="63">
        <v>25</v>
      </c>
      <c r="E164" s="63">
        <v>25</v>
      </c>
      <c r="F164" s="63">
        <v>0</v>
      </c>
      <c r="G164" s="63">
        <v>25</v>
      </c>
      <c r="H164"/>
      <c r="I164"/>
      <c r="J164"/>
    </row>
    <row r="165" spans="1:10" ht="12" customHeight="1">
      <c r="A165" s="8"/>
      <c r="B165" s="116">
        <v>2354</v>
      </c>
      <c r="C165" s="10" t="s">
        <v>139</v>
      </c>
      <c r="D165" s="63">
        <v>130</v>
      </c>
      <c r="E165" s="63">
        <v>130</v>
      </c>
      <c r="F165" s="63">
        <v>0</v>
      </c>
      <c r="G165" s="63">
        <v>130</v>
      </c>
      <c r="H165"/>
      <c r="I165"/>
      <c r="J165"/>
    </row>
    <row r="166" spans="1:10" ht="14.25" customHeight="1">
      <c r="A166" s="8"/>
      <c r="B166" s="116">
        <v>2322</v>
      </c>
      <c r="C166" s="10" t="s">
        <v>18</v>
      </c>
      <c r="D166" s="63">
        <v>2134</v>
      </c>
      <c r="E166" s="63">
        <v>1600</v>
      </c>
      <c r="F166" s="63">
        <v>0</v>
      </c>
      <c r="G166" s="63">
        <v>1600</v>
      </c>
      <c r="H166"/>
      <c r="I166"/>
      <c r="J166"/>
    </row>
    <row r="167" spans="1:10" ht="14.25" customHeight="1">
      <c r="A167" s="14"/>
      <c r="B167" s="15">
        <v>5200</v>
      </c>
      <c r="C167" s="49" t="s">
        <v>609</v>
      </c>
      <c r="D167" s="64">
        <v>0</v>
      </c>
      <c r="E167" s="64">
        <f>SUM(E168:E169)</f>
        <v>800</v>
      </c>
      <c r="F167" s="64">
        <f>SUM(F168:F169)</f>
        <v>0</v>
      </c>
      <c r="G167" s="64">
        <f>SUM(G168:G169)</f>
        <v>800</v>
      </c>
      <c r="H167"/>
      <c r="I167"/>
      <c r="J167"/>
    </row>
    <row r="168" spans="1:10" ht="14.25" customHeight="1">
      <c r="A168" s="14"/>
      <c r="B168" s="333">
        <v>5231</v>
      </c>
      <c r="C168" s="49" t="s">
        <v>103</v>
      </c>
      <c r="D168" s="64">
        <v>0</v>
      </c>
      <c r="E168" s="64">
        <v>0</v>
      </c>
      <c r="F168" s="64">
        <v>0</v>
      </c>
      <c r="G168" s="64">
        <v>0</v>
      </c>
      <c r="H168"/>
      <c r="I168"/>
      <c r="J168"/>
    </row>
    <row r="169" spans="1:10" ht="14.25" customHeight="1">
      <c r="A169" s="14"/>
      <c r="B169" s="117">
        <v>5238</v>
      </c>
      <c r="C169" s="49" t="s">
        <v>100</v>
      </c>
      <c r="D169" s="64">
        <v>0</v>
      </c>
      <c r="E169" s="248">
        <v>800</v>
      </c>
      <c r="F169" s="248">
        <v>0</v>
      </c>
      <c r="G169" s="248">
        <v>800</v>
      </c>
      <c r="H169"/>
      <c r="I169"/>
      <c r="J169"/>
    </row>
    <row r="170" spans="1:10" ht="12.75" customHeight="1">
      <c r="A170" s="14"/>
      <c r="B170" s="15"/>
      <c r="C170" s="34" t="s">
        <v>572</v>
      </c>
      <c r="D170" s="64">
        <f>D144+D146+D152+D161+D147</f>
        <v>25336</v>
      </c>
      <c r="E170" s="303">
        <f>E144+E146+E147+E152+E161+E167</f>
        <v>26876</v>
      </c>
      <c r="F170" s="303">
        <f>F144+F146+F147+F152+F161+F167</f>
        <v>0</v>
      </c>
      <c r="G170" s="303">
        <f>G144+G146+G147+G152+G161+G167</f>
        <v>26876</v>
      </c>
      <c r="H170"/>
      <c r="I170"/>
      <c r="J170"/>
    </row>
    <row r="171" spans="1:10" ht="12.75" customHeight="1">
      <c r="A171" s="122"/>
      <c r="B171" s="15"/>
      <c r="C171" s="123"/>
      <c r="D171" s="121"/>
      <c r="E171" s="121"/>
      <c r="F171" s="121"/>
      <c r="G171" s="121"/>
      <c r="H171"/>
      <c r="I171"/>
      <c r="J171"/>
    </row>
    <row r="172" spans="1:10" ht="13.5">
      <c r="A172" s="122"/>
      <c r="B172" s="117"/>
      <c r="C172" s="315" t="s">
        <v>471</v>
      </c>
      <c r="D172" s="121"/>
      <c r="E172" s="121"/>
      <c r="F172" s="121"/>
      <c r="G172" s="121"/>
      <c r="H172"/>
      <c r="I172"/>
      <c r="J172"/>
    </row>
    <row r="173" spans="1:10" ht="12.75">
      <c r="A173" s="122"/>
      <c r="B173" s="15">
        <v>1100</v>
      </c>
      <c r="C173" s="49" t="s">
        <v>607</v>
      </c>
      <c r="D173" s="237">
        <v>17741</v>
      </c>
      <c r="E173" s="237">
        <v>25824</v>
      </c>
      <c r="F173" s="237">
        <v>0</v>
      </c>
      <c r="G173" s="237">
        <v>25824</v>
      </c>
      <c r="H173"/>
      <c r="I173"/>
      <c r="J173"/>
    </row>
    <row r="174" spans="1:10" ht="12.75">
      <c r="A174" s="122"/>
      <c r="B174" s="15">
        <v>1200</v>
      </c>
      <c r="C174" s="49" t="s">
        <v>608</v>
      </c>
      <c r="D174" s="237">
        <v>4079</v>
      </c>
      <c r="E174" s="237">
        <v>5897</v>
      </c>
      <c r="F174" s="237">
        <v>0</v>
      </c>
      <c r="G174" s="237">
        <v>5897</v>
      </c>
      <c r="H174"/>
      <c r="I174"/>
      <c r="J174"/>
    </row>
    <row r="175" spans="1:10" ht="12.75">
      <c r="A175" s="122"/>
      <c r="B175" s="15">
        <v>2200</v>
      </c>
      <c r="C175" s="49" t="s">
        <v>576</v>
      </c>
      <c r="D175" s="237">
        <v>5514</v>
      </c>
      <c r="E175" s="237">
        <f>+SUM(E176:E177)</f>
        <v>10437</v>
      </c>
      <c r="F175" s="237">
        <f>+SUM(F176:F177)</f>
        <v>0</v>
      </c>
      <c r="G175" s="237">
        <f>+SUM(G176:G177)</f>
        <v>10437</v>
      </c>
      <c r="H175"/>
      <c r="I175"/>
      <c r="J175"/>
    </row>
    <row r="176" spans="1:10" ht="12.75">
      <c r="A176" s="122"/>
      <c r="B176" s="117">
        <v>2233</v>
      </c>
      <c r="C176" s="49" t="s">
        <v>121</v>
      </c>
      <c r="D176" s="237">
        <v>5514</v>
      </c>
      <c r="E176" s="237">
        <v>8400</v>
      </c>
      <c r="F176" s="237">
        <v>0</v>
      </c>
      <c r="G176" s="237">
        <v>8400</v>
      </c>
      <c r="H176"/>
      <c r="I176"/>
      <c r="J176"/>
    </row>
    <row r="177" spans="1:10" ht="12.75">
      <c r="A177" s="122"/>
      <c r="B177" s="117">
        <v>2239</v>
      </c>
      <c r="C177" s="49" t="s">
        <v>672</v>
      </c>
      <c r="D177" s="237">
        <v>0</v>
      </c>
      <c r="E177" s="237">
        <v>2037</v>
      </c>
      <c r="F177" s="237">
        <v>0</v>
      </c>
      <c r="G177" s="237">
        <v>2037</v>
      </c>
      <c r="H177"/>
      <c r="I177"/>
      <c r="J177"/>
    </row>
    <row r="178" spans="1:10" ht="12.75">
      <c r="A178" s="122"/>
      <c r="B178" s="117"/>
      <c r="C178" s="123" t="s">
        <v>617</v>
      </c>
      <c r="D178" s="237">
        <f>D173+D174+D175</f>
        <v>27334</v>
      </c>
      <c r="E178" s="237">
        <f>E173+E174+E175</f>
        <v>42158</v>
      </c>
      <c r="F178" s="237">
        <f>F173+F174+F175</f>
        <v>0</v>
      </c>
      <c r="G178" s="237">
        <f>G173+G174+G175</f>
        <v>42158</v>
      </c>
      <c r="H178"/>
      <c r="I178"/>
      <c r="J178"/>
    </row>
    <row r="179" spans="1:10" ht="12.75">
      <c r="A179" s="122"/>
      <c r="B179" s="117"/>
      <c r="C179" s="123"/>
      <c r="D179" s="219"/>
      <c r="E179" s="219"/>
      <c r="F179" s="219"/>
      <c r="G179" s="219"/>
      <c r="H179"/>
      <c r="I179"/>
      <c r="J179"/>
    </row>
    <row r="180" spans="1:10" ht="27">
      <c r="A180" s="122"/>
      <c r="B180" s="117"/>
      <c r="C180" s="360" t="s">
        <v>62</v>
      </c>
      <c r="D180" s="237"/>
      <c r="E180" s="237"/>
      <c r="F180" s="237"/>
      <c r="G180" s="237"/>
      <c r="H180"/>
      <c r="I180"/>
      <c r="J180"/>
    </row>
    <row r="181" spans="1:10" ht="12.75">
      <c r="A181" s="122"/>
      <c r="B181" s="15">
        <v>1100</v>
      </c>
      <c r="C181" s="359" t="s">
        <v>607</v>
      </c>
      <c r="D181" s="237">
        <v>2791</v>
      </c>
      <c r="E181" s="237">
        <v>0</v>
      </c>
      <c r="F181" s="237">
        <v>10970</v>
      </c>
      <c r="G181" s="237">
        <v>10970</v>
      </c>
      <c r="H181"/>
      <c r="I181"/>
      <c r="J181"/>
    </row>
    <row r="182" spans="1:10" ht="12.75">
      <c r="A182" s="122"/>
      <c r="B182" s="15">
        <v>1200</v>
      </c>
      <c r="C182" s="359" t="s">
        <v>608</v>
      </c>
      <c r="D182" s="237">
        <v>658</v>
      </c>
      <c r="E182" s="237">
        <v>0</v>
      </c>
      <c r="F182" s="237">
        <v>2588</v>
      </c>
      <c r="G182" s="237">
        <v>2588</v>
      </c>
      <c r="H182"/>
      <c r="I182"/>
      <c r="J182"/>
    </row>
    <row r="183" spans="1:10" ht="12.75">
      <c r="A183" s="122"/>
      <c r="B183" s="117"/>
      <c r="C183" s="361" t="s">
        <v>617</v>
      </c>
      <c r="D183" s="237">
        <f>SUM(D181:D182)</f>
        <v>3449</v>
      </c>
      <c r="E183" s="237">
        <v>0</v>
      </c>
      <c r="F183" s="237">
        <v>13558</v>
      </c>
      <c r="G183" s="237">
        <v>13558</v>
      </c>
      <c r="H183"/>
      <c r="I183"/>
      <c r="J183"/>
    </row>
    <row r="184" spans="1:10" ht="12.75">
      <c r="A184" s="122"/>
      <c r="B184" s="117"/>
      <c r="C184" s="361"/>
      <c r="D184" s="237"/>
      <c r="E184" s="237"/>
      <c r="F184" s="237"/>
      <c r="G184" s="237"/>
      <c r="H184"/>
      <c r="I184"/>
      <c r="J184"/>
    </row>
    <row r="185" spans="1:10" ht="27">
      <c r="A185" s="122"/>
      <c r="B185" s="117"/>
      <c r="C185" s="360" t="s">
        <v>551</v>
      </c>
      <c r="D185" s="237"/>
      <c r="E185" s="237"/>
      <c r="F185" s="237"/>
      <c r="G185" s="237"/>
      <c r="H185"/>
      <c r="I185"/>
      <c r="J185"/>
    </row>
    <row r="186" spans="1:10" ht="12.75">
      <c r="A186" s="122"/>
      <c r="B186" s="15">
        <v>1100</v>
      </c>
      <c r="C186" s="359" t="s">
        <v>607</v>
      </c>
      <c r="D186" s="237">
        <v>1618</v>
      </c>
      <c r="E186" s="237">
        <v>0</v>
      </c>
      <c r="F186" s="237">
        <v>1536</v>
      </c>
      <c r="G186" s="237">
        <v>1536</v>
      </c>
      <c r="H186"/>
      <c r="I186"/>
      <c r="J186"/>
    </row>
    <row r="187" spans="1:10" ht="12.75">
      <c r="A187" s="122"/>
      <c r="B187" s="15">
        <v>6000</v>
      </c>
      <c r="C187" s="359" t="s">
        <v>519</v>
      </c>
      <c r="D187" s="237">
        <v>12312</v>
      </c>
      <c r="E187" s="237">
        <v>0</v>
      </c>
      <c r="F187" s="237">
        <v>3409</v>
      </c>
      <c r="G187" s="237">
        <v>3409</v>
      </c>
      <c r="H187"/>
      <c r="I187"/>
      <c r="J187"/>
    </row>
    <row r="188" spans="1:10" ht="12.75">
      <c r="A188" s="122"/>
      <c r="B188" s="117"/>
      <c r="C188" s="123" t="s">
        <v>617</v>
      </c>
      <c r="D188" s="121">
        <f>D186+D187</f>
        <v>13930</v>
      </c>
      <c r="E188" s="121">
        <v>0</v>
      </c>
      <c r="F188" s="121">
        <v>4945</v>
      </c>
      <c r="G188" s="121">
        <v>4945</v>
      </c>
      <c r="H188"/>
      <c r="I188"/>
      <c r="J188"/>
    </row>
    <row r="189" spans="1:10" ht="13.5" thickBot="1">
      <c r="A189" s="380" t="s">
        <v>601</v>
      </c>
      <c r="B189" s="381"/>
      <c r="C189" s="382"/>
      <c r="D189" s="120">
        <f>D59+D141+D129+D170+D188+D107+D178+D183</f>
        <v>470085</v>
      </c>
      <c r="E189" s="120">
        <f>E59+E107+E129+E141+E170+E178+E183+E188</f>
        <v>515987</v>
      </c>
      <c r="F189" s="120">
        <f>F59+F107+F129+F141+F170+F178+F183+F188</f>
        <v>18503</v>
      </c>
      <c r="G189" s="120">
        <f>G59+G107+G129+G141+G170+G178+G183+G188</f>
        <v>534490</v>
      </c>
      <c r="H189"/>
      <c r="I189"/>
      <c r="J189"/>
    </row>
    <row r="190" spans="1:10" ht="15.75">
      <c r="A190" s="53"/>
      <c r="C190" s="25"/>
      <c r="E190"/>
      <c r="F190"/>
      <c r="G190"/>
      <c r="H190"/>
      <c r="I190"/>
      <c r="J190"/>
    </row>
    <row r="191" spans="1:10" ht="15.75">
      <c r="A191" s="26"/>
      <c r="B191" s="26"/>
      <c r="D191" s="26"/>
      <c r="E191"/>
      <c r="F191"/>
      <c r="G191"/>
      <c r="H191"/>
      <c r="I191"/>
      <c r="J191"/>
    </row>
    <row r="192" spans="5:10" ht="12.75">
      <c r="E192"/>
      <c r="F192"/>
      <c r="G192"/>
      <c r="H192"/>
      <c r="I192"/>
      <c r="J192"/>
    </row>
    <row r="193" spans="3:10" ht="14.25" customHeight="1">
      <c r="C193" s="69"/>
      <c r="E193"/>
      <c r="F193"/>
      <c r="G193"/>
      <c r="H193"/>
      <c r="I193"/>
      <c r="J193"/>
    </row>
    <row r="205" ht="45.75" customHeight="1"/>
    <row r="208" spans="5:12" s="2" customFormat="1" ht="15.75" customHeight="1">
      <c r="E208" s="60"/>
      <c r="F208" s="60"/>
      <c r="G208" s="60"/>
      <c r="H208" s="60"/>
      <c r="I208" s="60"/>
      <c r="J208" s="60"/>
      <c r="K208"/>
      <c r="L208"/>
    </row>
  </sheetData>
  <sheetProtection/>
  <mergeCells count="6">
    <mergeCell ref="A189:C189"/>
    <mergeCell ref="A4:C4"/>
    <mergeCell ref="D4:E4"/>
    <mergeCell ref="A6:D6"/>
    <mergeCell ref="A8:C8"/>
    <mergeCell ref="A9:C9"/>
  </mergeCells>
  <printOptions/>
  <pageMargins left="0.85" right="1.05" top="1" bottom="0.86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0"/>
  <sheetViews>
    <sheetView zoomScalePageLayoutView="0" workbookViewId="0" topLeftCell="A1">
      <selection activeCell="I179" sqref="I179"/>
    </sheetView>
  </sheetViews>
  <sheetFormatPr defaultColWidth="9.140625" defaultRowHeight="12.75"/>
  <cols>
    <col min="1" max="2" width="8.7109375" style="2" customWidth="1"/>
    <col min="3" max="3" width="31.57421875" style="2" customWidth="1"/>
    <col min="4" max="4" width="8.28125" style="2" customWidth="1"/>
    <col min="5" max="5" width="7.28125" style="60" customWidth="1"/>
    <col min="6" max="6" width="7.8515625" style="60" customWidth="1"/>
    <col min="7" max="7" width="9.00390625" style="60" hidden="1" customWidth="1"/>
    <col min="8" max="8" width="7.7109375" style="60" customWidth="1"/>
    <col min="9" max="9" width="8.8515625" style="60" customWidth="1"/>
    <col min="10" max="10" width="9.421875" style="60" customWidth="1"/>
    <col min="11" max="11" width="9.140625" style="60" customWidth="1"/>
  </cols>
  <sheetData>
    <row r="1" spans="1:5" ht="12.75">
      <c r="A1" s="1"/>
      <c r="C1" s="71"/>
      <c r="D1" s="201" t="s">
        <v>380</v>
      </c>
      <c r="E1" s="58"/>
    </row>
    <row r="2" spans="2:5" ht="15.75">
      <c r="B2" s="1"/>
      <c r="C2" s="54"/>
      <c r="D2" s="367"/>
      <c r="E2" s="367"/>
    </row>
    <row r="3" spans="1:5" ht="18.75">
      <c r="A3" s="5"/>
      <c r="B3" s="5"/>
      <c r="C3" s="70"/>
      <c r="D3" s="58"/>
      <c r="E3" s="58"/>
    </row>
    <row r="4" spans="1:13" ht="17.25" customHeight="1">
      <c r="A4" s="368" t="s">
        <v>188</v>
      </c>
      <c r="B4" s="368"/>
      <c r="C4" s="368"/>
      <c r="D4" s="368"/>
      <c r="E4" s="25"/>
      <c r="F4" s="54"/>
      <c r="G4" s="54"/>
      <c r="H4" s="54"/>
      <c r="M4" s="55"/>
    </row>
    <row r="5" spans="1:4" ht="16.5" customHeight="1" thickBot="1">
      <c r="A5" s="7"/>
      <c r="B5" s="7"/>
      <c r="C5" s="7"/>
      <c r="D5" s="58"/>
    </row>
    <row r="6" spans="1:11" ht="76.5" customHeight="1" thickBot="1">
      <c r="A6" s="384" t="s">
        <v>452</v>
      </c>
      <c r="B6" s="385"/>
      <c r="C6" s="386"/>
      <c r="D6" s="235" t="s">
        <v>640</v>
      </c>
      <c r="E6" s="235" t="s">
        <v>915</v>
      </c>
      <c r="F6" s="235" t="s">
        <v>923</v>
      </c>
      <c r="G6"/>
      <c r="H6" s="235" t="s">
        <v>924</v>
      </c>
      <c r="I6"/>
      <c r="J6"/>
      <c r="K6"/>
    </row>
    <row r="7" spans="1:11" ht="20.25" thickBot="1">
      <c r="A7" s="391"/>
      <c r="B7" s="388"/>
      <c r="C7" s="389"/>
      <c r="D7" s="61" t="s">
        <v>404</v>
      </c>
      <c r="E7" s="61" t="s">
        <v>404</v>
      </c>
      <c r="F7" s="61" t="s">
        <v>404</v>
      </c>
      <c r="G7"/>
      <c r="H7" s="61" t="s">
        <v>404</v>
      </c>
      <c r="I7"/>
      <c r="J7"/>
      <c r="K7"/>
    </row>
    <row r="8" spans="1:11" ht="15" thickBot="1">
      <c r="A8" s="11"/>
      <c r="B8" s="12" t="s">
        <v>209</v>
      </c>
      <c r="C8" s="132" t="s">
        <v>580</v>
      </c>
      <c r="D8" s="72"/>
      <c r="E8" s="72"/>
      <c r="F8" s="72"/>
      <c r="G8"/>
      <c r="H8" s="72"/>
      <c r="I8"/>
      <c r="J8"/>
      <c r="K8"/>
    </row>
    <row r="9" spans="1:11" ht="12.75">
      <c r="A9" s="8"/>
      <c r="B9" s="21" t="s">
        <v>581</v>
      </c>
      <c r="C9" s="33" t="s">
        <v>582</v>
      </c>
      <c r="D9" s="65"/>
      <c r="E9" s="65"/>
      <c r="F9" s="65"/>
      <c r="G9"/>
      <c r="H9" s="65"/>
      <c r="I9"/>
      <c r="J9"/>
      <c r="K9"/>
    </row>
    <row r="10" spans="1:11" ht="12.75">
      <c r="A10" s="8"/>
      <c r="B10" s="9"/>
      <c r="C10" s="13"/>
      <c r="D10" s="65"/>
      <c r="E10" s="65"/>
      <c r="F10" s="65"/>
      <c r="G10"/>
      <c r="H10" s="65"/>
      <c r="I10"/>
      <c r="J10"/>
      <c r="K10"/>
    </row>
    <row r="11" spans="1:11" ht="13.5">
      <c r="A11" s="8"/>
      <c r="B11" s="9"/>
      <c r="C11" s="134" t="s">
        <v>573</v>
      </c>
      <c r="D11" s="65"/>
      <c r="E11" s="65"/>
      <c r="F11" s="65"/>
      <c r="G11" s="330"/>
      <c r="H11" s="65"/>
      <c r="I11" s="330"/>
      <c r="J11"/>
      <c r="K11"/>
    </row>
    <row r="12" spans="1:11" ht="12.75">
      <c r="A12" s="8"/>
      <c r="B12" s="9"/>
      <c r="C12" s="13" t="s">
        <v>583</v>
      </c>
      <c r="D12" s="65"/>
      <c r="E12" s="65"/>
      <c r="F12" s="65"/>
      <c r="G12"/>
      <c r="H12" s="65"/>
      <c r="I12"/>
      <c r="J12"/>
      <c r="K12"/>
    </row>
    <row r="13" spans="1:11" ht="12.75">
      <c r="A13" s="8"/>
      <c r="B13" s="9">
        <v>1100</v>
      </c>
      <c r="C13" s="230" t="s">
        <v>706</v>
      </c>
      <c r="D13" s="248">
        <v>276336</v>
      </c>
      <c r="E13" s="248">
        <v>332022</v>
      </c>
      <c r="F13" s="248">
        <v>0</v>
      </c>
      <c r="G13" s="295"/>
      <c r="H13" s="248">
        <v>332022</v>
      </c>
      <c r="I13" s="295"/>
      <c r="J13" s="295"/>
      <c r="K13"/>
    </row>
    <row r="14" spans="1:11" ht="25.5">
      <c r="A14" s="8"/>
      <c r="B14" s="116">
        <v>1148</v>
      </c>
      <c r="C14" s="230" t="s">
        <v>707</v>
      </c>
      <c r="D14" s="248">
        <v>0</v>
      </c>
      <c r="E14" s="248">
        <v>0</v>
      </c>
      <c r="F14" s="248">
        <v>0</v>
      </c>
      <c r="G14" s="295"/>
      <c r="H14" s="248">
        <v>0</v>
      </c>
      <c r="I14" s="295"/>
      <c r="J14" s="295"/>
      <c r="K14"/>
    </row>
    <row r="15" spans="1:11" ht="12.75">
      <c r="A15" s="8"/>
      <c r="B15" s="9">
        <v>1210</v>
      </c>
      <c r="C15" s="230" t="s">
        <v>608</v>
      </c>
      <c r="D15" s="231">
        <v>63727</v>
      </c>
      <c r="E15" s="231">
        <v>78638</v>
      </c>
      <c r="F15" s="231">
        <v>0</v>
      </c>
      <c r="G15" s="295"/>
      <c r="H15" s="231">
        <v>78638</v>
      </c>
      <c r="I15" s="295"/>
      <c r="J15" s="295"/>
      <c r="K15"/>
    </row>
    <row r="16" spans="1:11" ht="25.5">
      <c r="A16" s="206"/>
      <c r="B16" s="211">
        <v>1220</v>
      </c>
      <c r="C16" s="210" t="s">
        <v>722</v>
      </c>
      <c r="D16" s="209">
        <f>SUM(D17:D20)</f>
        <v>526</v>
      </c>
      <c r="E16" s="231">
        <f>SUM(E17:E20)</f>
        <v>1571</v>
      </c>
      <c r="F16" s="231">
        <f>SUM(F17:F20)</f>
        <v>0</v>
      </c>
      <c r="G16" s="295"/>
      <c r="H16" s="231">
        <f>SUM(H17:H20)</f>
        <v>1571</v>
      </c>
      <c r="I16" s="295"/>
      <c r="J16" s="295"/>
      <c r="K16"/>
    </row>
    <row r="17" spans="1:11" ht="12.75">
      <c r="A17" s="206"/>
      <c r="B17" s="207">
        <v>1221</v>
      </c>
      <c r="C17" s="210" t="s">
        <v>666</v>
      </c>
      <c r="D17" s="91">
        <v>0</v>
      </c>
      <c r="E17" s="307">
        <v>293</v>
      </c>
      <c r="F17" s="307">
        <v>0</v>
      </c>
      <c r="G17" s="295"/>
      <c r="H17" s="307">
        <v>293</v>
      </c>
      <c r="I17" s="295"/>
      <c r="J17" s="295"/>
      <c r="K17"/>
    </row>
    <row r="18" spans="1:11" ht="12.75">
      <c r="A18" s="206"/>
      <c r="B18" s="207">
        <v>1228</v>
      </c>
      <c r="C18" s="210" t="s">
        <v>665</v>
      </c>
      <c r="D18" s="91">
        <v>0</v>
      </c>
      <c r="E18" s="307">
        <v>427</v>
      </c>
      <c r="F18" s="307">
        <v>0</v>
      </c>
      <c r="G18" s="295"/>
      <c r="H18" s="307">
        <v>427</v>
      </c>
      <c r="I18" s="295"/>
      <c r="J18" s="295"/>
      <c r="K18"/>
    </row>
    <row r="19" spans="1:11" ht="25.5">
      <c r="A19" s="206"/>
      <c r="B19" s="207">
        <v>1228</v>
      </c>
      <c r="C19" s="210" t="s">
        <v>724</v>
      </c>
      <c r="D19" s="284">
        <v>170</v>
      </c>
      <c r="E19" s="323">
        <v>450</v>
      </c>
      <c r="F19" s="323">
        <v>0</v>
      </c>
      <c r="G19" s="295"/>
      <c r="H19" s="323">
        <v>450</v>
      </c>
      <c r="I19" s="295"/>
      <c r="J19" s="295"/>
      <c r="K19"/>
    </row>
    <row r="20" spans="1:11" ht="38.25">
      <c r="A20" s="206"/>
      <c r="B20" s="207">
        <v>1229</v>
      </c>
      <c r="C20" s="210" t="s">
        <v>734</v>
      </c>
      <c r="D20" s="314">
        <v>356</v>
      </c>
      <c r="E20" s="233">
        <v>401</v>
      </c>
      <c r="F20" s="233">
        <v>0</v>
      </c>
      <c r="G20" s="295"/>
      <c r="H20" s="233">
        <v>401</v>
      </c>
      <c r="I20" s="295"/>
      <c r="J20" s="295"/>
      <c r="K20"/>
    </row>
    <row r="21" spans="1:11" ht="12.75">
      <c r="A21" s="8"/>
      <c r="B21" s="9">
        <v>2200</v>
      </c>
      <c r="C21" s="13" t="s">
        <v>576</v>
      </c>
      <c r="D21" s="63">
        <f>SUM(D22:D41)</f>
        <v>43190</v>
      </c>
      <c r="E21" s="231">
        <f>SUM(E22:E41)</f>
        <v>34256</v>
      </c>
      <c r="F21" s="231">
        <f>SUM(F22:F41)</f>
        <v>0</v>
      </c>
      <c r="G21" s="295"/>
      <c r="H21" s="231">
        <f>SUM(H22:H41)</f>
        <v>34256</v>
      </c>
      <c r="I21" s="295"/>
      <c r="J21" s="295"/>
      <c r="K21"/>
    </row>
    <row r="22" spans="1:11" ht="12.75">
      <c r="A22" s="8"/>
      <c r="B22" s="116">
        <v>2219</v>
      </c>
      <c r="C22" s="13" t="s">
        <v>899</v>
      </c>
      <c r="D22" s="63">
        <v>1283</v>
      </c>
      <c r="E22" s="231">
        <v>2501</v>
      </c>
      <c r="F22" s="231">
        <v>0</v>
      </c>
      <c r="G22" s="295"/>
      <c r="H22" s="231">
        <v>2501</v>
      </c>
      <c r="I22" s="295"/>
      <c r="J22" s="295"/>
      <c r="K22"/>
    </row>
    <row r="23" spans="1:11" ht="12.75">
      <c r="A23" s="8"/>
      <c r="B23" s="116">
        <v>2221</v>
      </c>
      <c r="C23" s="13" t="s">
        <v>900</v>
      </c>
      <c r="D23" s="63">
        <v>9517</v>
      </c>
      <c r="E23" s="231">
        <v>13500</v>
      </c>
      <c r="F23" s="231">
        <v>0</v>
      </c>
      <c r="G23" s="295"/>
      <c r="H23" s="231">
        <v>13500</v>
      </c>
      <c r="I23" s="295"/>
      <c r="J23" s="295"/>
      <c r="K23"/>
    </row>
    <row r="24" spans="1:11" ht="12.75">
      <c r="A24" s="8"/>
      <c r="B24" s="116">
        <v>2222</v>
      </c>
      <c r="C24" s="13" t="s">
        <v>901</v>
      </c>
      <c r="D24" s="63">
        <v>1751</v>
      </c>
      <c r="E24" s="63">
        <v>2400</v>
      </c>
      <c r="F24" s="63">
        <v>0</v>
      </c>
      <c r="G24"/>
      <c r="H24" s="63">
        <v>2400</v>
      </c>
      <c r="I24"/>
      <c r="J24"/>
      <c r="K24"/>
    </row>
    <row r="25" spans="1:11" ht="12.75">
      <c r="A25" s="8"/>
      <c r="B25" s="116">
        <v>2223</v>
      </c>
      <c r="C25" s="13" t="s">
        <v>210</v>
      </c>
      <c r="D25" s="63">
        <v>3558</v>
      </c>
      <c r="E25" s="63">
        <v>5600</v>
      </c>
      <c r="F25" s="63">
        <v>0</v>
      </c>
      <c r="G25"/>
      <c r="H25" s="63">
        <v>5600</v>
      </c>
      <c r="I25"/>
      <c r="J25"/>
      <c r="K25"/>
    </row>
    <row r="26" spans="1:11" ht="25.5">
      <c r="A26" s="8"/>
      <c r="B26" s="116">
        <v>2226</v>
      </c>
      <c r="C26" s="13" t="s">
        <v>258</v>
      </c>
      <c r="D26" s="63">
        <v>356</v>
      </c>
      <c r="E26" s="63">
        <v>450</v>
      </c>
      <c r="F26" s="63">
        <v>0</v>
      </c>
      <c r="G26"/>
      <c r="H26" s="63">
        <v>450</v>
      </c>
      <c r="I26"/>
      <c r="J26"/>
      <c r="K26"/>
    </row>
    <row r="27" spans="1:11" ht="12.75">
      <c r="A27" s="8"/>
      <c r="B27" s="116">
        <v>2231</v>
      </c>
      <c r="C27" s="13" t="s">
        <v>556</v>
      </c>
      <c r="D27" s="63">
        <v>2062</v>
      </c>
      <c r="E27" s="63">
        <v>240</v>
      </c>
      <c r="F27" s="63">
        <v>0</v>
      </c>
      <c r="G27"/>
      <c r="H27" s="63">
        <v>240</v>
      </c>
      <c r="I27"/>
      <c r="J27"/>
      <c r="K27"/>
    </row>
    <row r="28" spans="1:11" ht="12.75">
      <c r="A28" s="206"/>
      <c r="B28" s="207">
        <v>2234</v>
      </c>
      <c r="C28" s="210" t="s">
        <v>267</v>
      </c>
      <c r="D28" s="316">
        <v>0</v>
      </c>
      <c r="E28" s="316">
        <v>100</v>
      </c>
      <c r="F28" s="316">
        <v>0</v>
      </c>
      <c r="G28"/>
      <c r="H28" s="316">
        <v>100</v>
      </c>
      <c r="I28"/>
      <c r="J28"/>
      <c r="K28"/>
    </row>
    <row r="29" spans="1:11" ht="12.75">
      <c r="A29" s="8"/>
      <c r="B29" s="116">
        <v>2234</v>
      </c>
      <c r="C29" s="13" t="s">
        <v>211</v>
      </c>
      <c r="D29" s="67">
        <v>640</v>
      </c>
      <c r="E29" s="67">
        <v>1060</v>
      </c>
      <c r="F29" s="67">
        <v>0</v>
      </c>
      <c r="G29"/>
      <c r="H29" s="67">
        <v>1060</v>
      </c>
      <c r="I29"/>
      <c r="J29"/>
      <c r="K29"/>
    </row>
    <row r="30" spans="1:11" ht="12.75">
      <c r="A30" s="8"/>
      <c r="B30" s="116">
        <v>2235</v>
      </c>
      <c r="C30" s="13" t="s">
        <v>285</v>
      </c>
      <c r="D30" s="67">
        <v>245</v>
      </c>
      <c r="E30" s="67">
        <v>150</v>
      </c>
      <c r="F30" s="67">
        <v>0</v>
      </c>
      <c r="G30"/>
      <c r="H30" s="67">
        <v>150</v>
      </c>
      <c r="I30"/>
      <c r="J30"/>
      <c r="K30"/>
    </row>
    <row r="31" spans="1:11" ht="12.75">
      <c r="A31" s="8"/>
      <c r="B31" s="116">
        <v>2239</v>
      </c>
      <c r="C31" s="13" t="s">
        <v>470</v>
      </c>
      <c r="D31" s="67">
        <v>210</v>
      </c>
      <c r="E31" s="67">
        <v>0</v>
      </c>
      <c r="F31" s="67">
        <v>0</v>
      </c>
      <c r="G31"/>
      <c r="H31" s="67">
        <v>0</v>
      </c>
      <c r="I31"/>
      <c r="J31"/>
      <c r="K31"/>
    </row>
    <row r="32" spans="1:11" ht="12.75">
      <c r="A32" s="8"/>
      <c r="B32" s="116">
        <v>2240</v>
      </c>
      <c r="C32" s="13" t="s">
        <v>276</v>
      </c>
      <c r="D32" s="63">
        <v>285</v>
      </c>
      <c r="E32" s="63">
        <v>365</v>
      </c>
      <c r="F32" s="63">
        <v>0</v>
      </c>
      <c r="G32"/>
      <c r="H32" s="63">
        <v>365</v>
      </c>
      <c r="I32"/>
      <c r="J32"/>
      <c r="K32"/>
    </row>
    <row r="33" spans="1:11" ht="12.75">
      <c r="A33" s="8"/>
      <c r="B33" s="116">
        <v>2241</v>
      </c>
      <c r="C33" s="13" t="s">
        <v>275</v>
      </c>
      <c r="D33" s="63">
        <v>15940</v>
      </c>
      <c r="E33" s="63">
        <v>250</v>
      </c>
      <c r="F33" s="63">
        <v>0</v>
      </c>
      <c r="G33"/>
      <c r="H33" s="63">
        <v>250</v>
      </c>
      <c r="I33"/>
      <c r="J33"/>
      <c r="K33"/>
    </row>
    <row r="34" spans="1:11" ht="25.5">
      <c r="A34" s="8"/>
      <c r="B34" s="116">
        <v>2243</v>
      </c>
      <c r="C34" s="13" t="s">
        <v>293</v>
      </c>
      <c r="D34" s="63">
        <v>527</v>
      </c>
      <c r="E34" s="63">
        <v>450</v>
      </c>
      <c r="F34" s="63">
        <v>0</v>
      </c>
      <c r="G34"/>
      <c r="H34" s="63">
        <v>450</v>
      </c>
      <c r="I34"/>
      <c r="J34"/>
      <c r="K34"/>
    </row>
    <row r="35" spans="1:11" ht="12.75">
      <c r="A35" s="8"/>
      <c r="B35" s="116">
        <v>2245</v>
      </c>
      <c r="C35" s="13" t="s">
        <v>196</v>
      </c>
      <c r="D35" s="63">
        <v>90</v>
      </c>
      <c r="E35" s="63">
        <v>180</v>
      </c>
      <c r="F35" s="63">
        <v>0</v>
      </c>
      <c r="G35"/>
      <c r="H35" s="63">
        <v>180</v>
      </c>
      <c r="I35"/>
      <c r="J35"/>
      <c r="K35"/>
    </row>
    <row r="36" spans="1:11" ht="12.75">
      <c r="A36" s="8"/>
      <c r="B36" s="116">
        <v>2247</v>
      </c>
      <c r="C36" s="13" t="s">
        <v>212</v>
      </c>
      <c r="D36" s="63">
        <v>213</v>
      </c>
      <c r="E36" s="63">
        <v>300</v>
      </c>
      <c r="F36" s="63">
        <v>0</v>
      </c>
      <c r="G36"/>
      <c r="H36" s="63">
        <v>300</v>
      </c>
      <c r="I36"/>
      <c r="J36"/>
      <c r="K36"/>
    </row>
    <row r="37" spans="1:11" ht="23.25" customHeight="1">
      <c r="A37" s="8"/>
      <c r="B37" s="116">
        <v>2249</v>
      </c>
      <c r="C37" s="13" t="s">
        <v>557</v>
      </c>
      <c r="D37" s="63">
        <v>4635</v>
      </c>
      <c r="E37" s="63">
        <v>5300</v>
      </c>
      <c r="F37" s="63">
        <v>0</v>
      </c>
      <c r="G37"/>
      <c r="H37" s="63">
        <v>5300</v>
      </c>
      <c r="I37"/>
      <c r="J37"/>
      <c r="K37"/>
    </row>
    <row r="38" spans="1:11" ht="25.5">
      <c r="A38" s="8"/>
      <c r="B38" s="116">
        <v>2253</v>
      </c>
      <c r="C38" s="13" t="s">
        <v>213</v>
      </c>
      <c r="D38" s="63">
        <v>996</v>
      </c>
      <c r="E38" s="63">
        <v>300</v>
      </c>
      <c r="F38" s="63">
        <v>0</v>
      </c>
      <c r="G38"/>
      <c r="H38" s="63">
        <v>300</v>
      </c>
      <c r="I38"/>
      <c r="J38"/>
      <c r="K38"/>
    </row>
    <row r="39" spans="1:11" ht="12.75">
      <c r="A39" s="8"/>
      <c r="B39" s="116">
        <v>2264</v>
      </c>
      <c r="C39" s="13" t="s">
        <v>214</v>
      </c>
      <c r="D39" s="63">
        <v>0</v>
      </c>
      <c r="E39" s="63">
        <v>0</v>
      </c>
      <c r="F39" s="63">
        <v>0</v>
      </c>
      <c r="G39"/>
      <c r="H39" s="63">
        <v>0</v>
      </c>
      <c r="I39"/>
      <c r="J39"/>
      <c r="K39"/>
    </row>
    <row r="40" spans="1:11" ht="12.75">
      <c r="A40" s="8"/>
      <c r="B40" s="116">
        <v>2269</v>
      </c>
      <c r="C40" s="13" t="s">
        <v>533</v>
      </c>
      <c r="D40" s="63">
        <v>445</v>
      </c>
      <c r="E40" s="63">
        <v>580</v>
      </c>
      <c r="F40" s="63">
        <v>0</v>
      </c>
      <c r="G40"/>
      <c r="H40" s="63">
        <v>580</v>
      </c>
      <c r="I40"/>
      <c r="J40"/>
      <c r="K40"/>
    </row>
    <row r="41" spans="1:11" ht="12.75">
      <c r="A41" s="8"/>
      <c r="B41" s="116">
        <v>2279</v>
      </c>
      <c r="C41" s="13" t="s">
        <v>138</v>
      </c>
      <c r="D41" s="63">
        <v>437</v>
      </c>
      <c r="E41" s="63">
        <v>530</v>
      </c>
      <c r="F41" s="63">
        <v>0</v>
      </c>
      <c r="G41"/>
      <c r="H41" s="63">
        <v>530</v>
      </c>
      <c r="I41"/>
      <c r="J41"/>
      <c r="K41"/>
    </row>
    <row r="42" spans="1:11" ht="24" customHeight="1">
      <c r="A42" s="8"/>
      <c r="B42" s="9">
        <v>2300</v>
      </c>
      <c r="C42" s="13" t="s">
        <v>623</v>
      </c>
      <c r="D42" s="63">
        <f>SUM(D43:D55)</f>
        <v>57989</v>
      </c>
      <c r="E42" s="63">
        <f>SUM(E43:E55)</f>
        <v>14505</v>
      </c>
      <c r="F42" s="63">
        <f>SUM(F43:F55)</f>
        <v>0</v>
      </c>
      <c r="G42"/>
      <c r="H42" s="63">
        <f>SUM(H43:H55)</f>
        <v>14505</v>
      </c>
      <c r="I42"/>
      <c r="J42"/>
      <c r="K42"/>
    </row>
    <row r="43" spans="1:11" ht="14.25" customHeight="1">
      <c r="A43" s="8"/>
      <c r="B43" s="116">
        <v>2311</v>
      </c>
      <c r="C43" s="13" t="s">
        <v>16</v>
      </c>
      <c r="D43" s="63">
        <v>854</v>
      </c>
      <c r="E43" s="63">
        <v>450</v>
      </c>
      <c r="F43" s="63">
        <v>0</v>
      </c>
      <c r="G43"/>
      <c r="H43" s="63">
        <v>450</v>
      </c>
      <c r="I43"/>
      <c r="J43"/>
      <c r="K43"/>
    </row>
    <row r="44" spans="1:11" ht="15" customHeight="1">
      <c r="A44" s="8"/>
      <c r="B44" s="116">
        <v>2312</v>
      </c>
      <c r="C44" s="230" t="s">
        <v>17</v>
      </c>
      <c r="D44" s="231">
        <v>2772</v>
      </c>
      <c r="E44" s="231">
        <v>200</v>
      </c>
      <c r="F44" s="231">
        <v>0</v>
      </c>
      <c r="G44"/>
      <c r="H44" s="231">
        <v>200</v>
      </c>
      <c r="I44"/>
      <c r="J44"/>
      <c r="K44"/>
    </row>
    <row r="45" spans="1:11" ht="14.25" customHeight="1">
      <c r="A45" s="8"/>
      <c r="B45" s="116">
        <v>2322</v>
      </c>
      <c r="C45" s="230" t="s">
        <v>18</v>
      </c>
      <c r="D45" s="231">
        <v>2075</v>
      </c>
      <c r="E45" s="231">
        <v>2534</v>
      </c>
      <c r="F45" s="231">
        <v>0</v>
      </c>
      <c r="G45"/>
      <c r="H45" s="231">
        <v>2534</v>
      </c>
      <c r="I45"/>
      <c r="J45"/>
      <c r="K45"/>
    </row>
    <row r="46" spans="1:11" ht="15" customHeight="1">
      <c r="A46" s="8"/>
      <c r="B46" s="116">
        <v>2341</v>
      </c>
      <c r="C46" s="230" t="s">
        <v>215</v>
      </c>
      <c r="D46" s="231">
        <v>285</v>
      </c>
      <c r="E46" s="231">
        <v>200</v>
      </c>
      <c r="F46" s="231">
        <v>0</v>
      </c>
      <c r="G46"/>
      <c r="H46" s="231">
        <v>200</v>
      </c>
      <c r="I46"/>
      <c r="J46"/>
      <c r="K46"/>
    </row>
    <row r="47" spans="1:11" ht="13.5" customHeight="1">
      <c r="A47" s="8"/>
      <c r="B47" s="116">
        <v>2351</v>
      </c>
      <c r="C47" s="230" t="s">
        <v>19</v>
      </c>
      <c r="D47" s="231">
        <v>712</v>
      </c>
      <c r="E47" s="231">
        <v>200</v>
      </c>
      <c r="F47" s="231">
        <v>0</v>
      </c>
      <c r="G47"/>
      <c r="H47" s="231">
        <v>200</v>
      </c>
      <c r="I47"/>
      <c r="J47"/>
      <c r="K47"/>
    </row>
    <row r="48" spans="1:15" ht="13.5" customHeight="1">
      <c r="A48" s="8"/>
      <c r="B48" s="116">
        <v>2352</v>
      </c>
      <c r="C48" s="230" t="s">
        <v>216</v>
      </c>
      <c r="D48" s="231">
        <v>3569</v>
      </c>
      <c r="E48" s="231">
        <v>7170</v>
      </c>
      <c r="F48" s="231">
        <v>0</v>
      </c>
      <c r="G48"/>
      <c r="H48" s="231">
        <v>7170</v>
      </c>
      <c r="I48" s="295"/>
      <c r="J48" s="337"/>
      <c r="K48" s="295"/>
      <c r="L48" s="295"/>
      <c r="M48" s="295"/>
      <c r="N48" s="295"/>
      <c r="O48" s="295"/>
    </row>
    <row r="49" spans="1:15" ht="14.25" customHeight="1">
      <c r="A49" s="8"/>
      <c r="B49" s="116">
        <v>2353</v>
      </c>
      <c r="C49" s="230" t="s">
        <v>217</v>
      </c>
      <c r="D49" s="231">
        <v>608</v>
      </c>
      <c r="E49" s="231">
        <v>800</v>
      </c>
      <c r="F49" s="231">
        <v>0</v>
      </c>
      <c r="G49"/>
      <c r="H49" s="231">
        <v>800</v>
      </c>
      <c r="I49" s="295"/>
      <c r="J49" s="295"/>
      <c r="K49" s="295"/>
      <c r="L49" s="295"/>
      <c r="M49" s="295"/>
      <c r="N49" s="295"/>
      <c r="O49" s="295"/>
    </row>
    <row r="50" spans="1:15" ht="12.75" customHeight="1">
      <c r="A50" s="8"/>
      <c r="B50" s="116">
        <v>2359</v>
      </c>
      <c r="C50" s="230" t="s">
        <v>218</v>
      </c>
      <c r="D50" s="231">
        <v>640</v>
      </c>
      <c r="E50" s="231">
        <v>800</v>
      </c>
      <c r="F50" s="231">
        <v>0</v>
      </c>
      <c r="G50"/>
      <c r="H50" s="231">
        <v>800</v>
      </c>
      <c r="I50" s="295"/>
      <c r="J50" s="295"/>
      <c r="K50" s="295"/>
      <c r="L50" s="295"/>
      <c r="M50" s="295"/>
      <c r="N50" s="295"/>
      <c r="O50" s="295"/>
    </row>
    <row r="51" spans="1:15" ht="13.5" customHeight="1">
      <c r="A51" s="8"/>
      <c r="B51" s="116">
        <v>2361</v>
      </c>
      <c r="C51" s="230" t="s">
        <v>125</v>
      </c>
      <c r="D51" s="231">
        <v>2983</v>
      </c>
      <c r="E51" s="231">
        <v>0</v>
      </c>
      <c r="F51" s="231">
        <v>0</v>
      </c>
      <c r="G51"/>
      <c r="H51" s="231">
        <v>0</v>
      </c>
      <c r="I51" s="295"/>
      <c r="J51" s="295"/>
      <c r="K51" s="295"/>
      <c r="L51" s="295"/>
      <c r="M51" s="295"/>
      <c r="N51" s="295"/>
      <c r="O51" s="295"/>
    </row>
    <row r="52" spans="1:15" ht="14.25" customHeight="1">
      <c r="A52" s="8"/>
      <c r="B52" s="116">
        <v>2362</v>
      </c>
      <c r="C52" s="230" t="s">
        <v>219</v>
      </c>
      <c r="D52" s="231">
        <v>404</v>
      </c>
      <c r="E52" s="231">
        <v>100</v>
      </c>
      <c r="F52" s="231">
        <v>0</v>
      </c>
      <c r="G52"/>
      <c r="H52" s="231">
        <v>100</v>
      </c>
      <c r="I52" s="295"/>
      <c r="J52" s="295"/>
      <c r="K52" s="295"/>
      <c r="L52" s="295"/>
      <c r="M52" s="295"/>
      <c r="N52" s="295"/>
      <c r="O52" s="295"/>
    </row>
    <row r="53" spans="1:11" ht="13.5" customHeight="1">
      <c r="A53" s="8"/>
      <c r="B53" s="116">
        <v>2363</v>
      </c>
      <c r="C53" s="230" t="s">
        <v>117</v>
      </c>
      <c r="D53" s="231">
        <v>36403</v>
      </c>
      <c r="E53" s="231">
        <v>500</v>
      </c>
      <c r="F53" s="231">
        <v>0</v>
      </c>
      <c r="G53"/>
      <c r="H53" s="231">
        <v>500</v>
      </c>
      <c r="I53"/>
      <c r="J53"/>
      <c r="K53"/>
    </row>
    <row r="54" spans="1:11" ht="13.5" customHeight="1">
      <c r="A54" s="8"/>
      <c r="B54" s="116">
        <v>2370</v>
      </c>
      <c r="C54" s="230" t="s">
        <v>220</v>
      </c>
      <c r="D54" s="231">
        <v>5845</v>
      </c>
      <c r="E54" s="231">
        <v>1001</v>
      </c>
      <c r="F54" s="231">
        <v>0</v>
      </c>
      <c r="G54"/>
      <c r="H54" s="231">
        <v>1001</v>
      </c>
      <c r="I54"/>
      <c r="J54"/>
      <c r="K54"/>
    </row>
    <row r="55" spans="1:11" ht="14.25" customHeight="1">
      <c r="A55" s="8"/>
      <c r="B55" s="116">
        <v>2390</v>
      </c>
      <c r="C55" s="230" t="s">
        <v>118</v>
      </c>
      <c r="D55" s="231">
        <v>839</v>
      </c>
      <c r="E55" s="231">
        <v>550</v>
      </c>
      <c r="F55" s="231">
        <v>0</v>
      </c>
      <c r="G55"/>
      <c r="H55" s="231">
        <v>550</v>
      </c>
      <c r="I55"/>
      <c r="J55"/>
      <c r="K55"/>
    </row>
    <row r="56" spans="1:11" ht="12.75">
      <c r="A56" s="8"/>
      <c r="B56" s="9">
        <v>2400</v>
      </c>
      <c r="C56" s="230" t="s">
        <v>584</v>
      </c>
      <c r="D56" s="231">
        <v>177</v>
      </c>
      <c r="E56" s="231">
        <v>170</v>
      </c>
      <c r="F56" s="231">
        <v>0</v>
      </c>
      <c r="G56"/>
      <c r="H56" s="231">
        <v>170</v>
      </c>
      <c r="I56"/>
      <c r="J56"/>
      <c r="K56"/>
    </row>
    <row r="57" spans="1:11" ht="12.75">
      <c r="A57" s="8"/>
      <c r="B57" s="9">
        <v>5000</v>
      </c>
      <c r="C57" s="230" t="s">
        <v>609</v>
      </c>
      <c r="D57" s="231">
        <f>SUM(D58:D60)</f>
        <v>6810</v>
      </c>
      <c r="E57" s="231">
        <f>SUM(E58:E60)</f>
        <v>0</v>
      </c>
      <c r="F57" s="231">
        <f>SUM(F58:F60)</f>
        <v>0</v>
      </c>
      <c r="G57"/>
      <c r="H57" s="231">
        <f>SUM(H58:H60)</f>
        <v>0</v>
      </c>
      <c r="I57"/>
      <c r="J57"/>
      <c r="K57"/>
    </row>
    <row r="58" spans="1:11" ht="12.75">
      <c r="A58" s="8"/>
      <c r="B58" s="116">
        <v>5238</v>
      </c>
      <c r="C58" s="230" t="s">
        <v>522</v>
      </c>
      <c r="D58" s="231">
        <v>2918</v>
      </c>
      <c r="E58" s="231">
        <v>0</v>
      </c>
      <c r="F58" s="231">
        <v>0</v>
      </c>
      <c r="G58"/>
      <c r="H58" s="231">
        <v>0</v>
      </c>
      <c r="I58"/>
      <c r="J58"/>
      <c r="K58"/>
    </row>
    <row r="59" spans="1:11" ht="12.75">
      <c r="A59" s="8"/>
      <c r="B59" s="116">
        <v>5121</v>
      </c>
      <c r="C59" s="230" t="s">
        <v>424</v>
      </c>
      <c r="D59" s="231">
        <v>312</v>
      </c>
      <c r="E59" s="231">
        <v>0</v>
      </c>
      <c r="F59" s="231">
        <v>0</v>
      </c>
      <c r="G59"/>
      <c r="H59" s="231">
        <v>0</v>
      </c>
      <c r="I59"/>
      <c r="J59"/>
      <c r="K59"/>
    </row>
    <row r="60" spans="1:11" ht="12.75">
      <c r="A60" s="8"/>
      <c r="B60" s="116">
        <v>5239</v>
      </c>
      <c r="C60" s="230" t="s">
        <v>119</v>
      </c>
      <c r="D60" s="231">
        <v>3580</v>
      </c>
      <c r="E60" s="231">
        <v>0</v>
      </c>
      <c r="F60" s="231">
        <v>0</v>
      </c>
      <c r="G60"/>
      <c r="H60" s="231">
        <v>0</v>
      </c>
      <c r="I60"/>
      <c r="J60"/>
      <c r="K60"/>
    </row>
    <row r="61" spans="1:8" s="125" customFormat="1" ht="14.25">
      <c r="A61" s="8"/>
      <c r="B61" s="9"/>
      <c r="C61" s="17" t="s">
        <v>572</v>
      </c>
      <c r="D61" s="63">
        <f>D13+D15+D21+D42+D56+D57+D16</f>
        <v>448755</v>
      </c>
      <c r="E61" s="63">
        <f>E13+E15+E16+E21+E42+E56+E57</f>
        <v>461162</v>
      </c>
      <c r="F61" s="63">
        <f>F13+F15+F16+F21+F42+F56+F57</f>
        <v>0</v>
      </c>
      <c r="H61" s="63">
        <f>H13+H15+H16+H21+H42+H56+H57</f>
        <v>461162</v>
      </c>
    </row>
    <row r="62" spans="1:8" s="125" customFormat="1" ht="14.25">
      <c r="A62" s="8"/>
      <c r="B62" s="9"/>
      <c r="C62" s="13" t="s">
        <v>585</v>
      </c>
      <c r="D62" s="63">
        <f>D63+D64+D66+D65</f>
        <v>56380</v>
      </c>
      <c r="E62" s="63">
        <f>SUM(E63:E66)</f>
        <v>39694</v>
      </c>
      <c r="F62" s="63">
        <f>SUM(F63:F66)</f>
        <v>0</v>
      </c>
      <c r="H62" s="63">
        <f>SUM(H63:H66)</f>
        <v>39694</v>
      </c>
    </row>
    <row r="63" spans="1:11" ht="12.75">
      <c r="A63" s="8"/>
      <c r="B63" s="9"/>
      <c r="C63" s="13" t="s">
        <v>615</v>
      </c>
      <c r="D63" s="63">
        <v>44242</v>
      </c>
      <c r="E63" s="63">
        <v>30843</v>
      </c>
      <c r="F63" s="63">
        <v>0</v>
      </c>
      <c r="G63"/>
      <c r="H63" s="63">
        <v>30843</v>
      </c>
      <c r="I63"/>
      <c r="J63"/>
      <c r="K63"/>
    </row>
    <row r="64" spans="1:11" ht="12.75">
      <c r="A64" s="8"/>
      <c r="B64" s="9"/>
      <c r="C64" s="13" t="s">
        <v>613</v>
      </c>
      <c r="D64" s="63">
        <v>10437</v>
      </c>
      <c r="E64" s="63">
        <v>7276</v>
      </c>
      <c r="F64" s="63">
        <v>0</v>
      </c>
      <c r="G64"/>
      <c r="H64" s="63">
        <v>7276</v>
      </c>
      <c r="I64"/>
      <c r="J64"/>
      <c r="K64"/>
    </row>
    <row r="65" spans="1:11" ht="12.75">
      <c r="A65" s="8"/>
      <c r="B65" s="9"/>
      <c r="C65" s="230" t="s">
        <v>27</v>
      </c>
      <c r="D65" s="231">
        <v>450</v>
      </c>
      <c r="E65" s="231">
        <v>375</v>
      </c>
      <c r="F65" s="231">
        <v>0</v>
      </c>
      <c r="G65"/>
      <c r="H65" s="231">
        <v>375</v>
      </c>
      <c r="I65"/>
      <c r="J65"/>
      <c r="K65"/>
    </row>
    <row r="66" spans="1:11" ht="12.75">
      <c r="A66" s="8"/>
      <c r="B66" s="9"/>
      <c r="C66" s="230" t="s">
        <v>481</v>
      </c>
      <c r="D66" s="231">
        <v>1251</v>
      </c>
      <c r="E66" s="231">
        <v>1200</v>
      </c>
      <c r="F66" s="231">
        <v>0</v>
      </c>
      <c r="G66"/>
      <c r="H66" s="231">
        <v>1200</v>
      </c>
      <c r="I66"/>
      <c r="J66"/>
      <c r="K66"/>
    </row>
    <row r="67" spans="1:11" ht="12.75">
      <c r="A67" s="8"/>
      <c r="B67" s="9"/>
      <c r="C67" s="17" t="s">
        <v>572</v>
      </c>
      <c r="D67" s="63">
        <f>D61+D62</f>
        <v>505135</v>
      </c>
      <c r="E67" s="63">
        <f>E61+E62</f>
        <v>500856</v>
      </c>
      <c r="F67" s="63">
        <f>F61+F62</f>
        <v>0</v>
      </c>
      <c r="G67"/>
      <c r="H67" s="63">
        <f>H61+H62</f>
        <v>500856</v>
      </c>
      <c r="I67"/>
      <c r="J67"/>
      <c r="K67"/>
    </row>
    <row r="68" spans="1:11" ht="12.75">
      <c r="A68" s="8"/>
      <c r="B68" s="9"/>
      <c r="C68" s="13"/>
      <c r="D68" s="63"/>
      <c r="E68" s="63"/>
      <c r="F68" s="63"/>
      <c r="G68"/>
      <c r="H68" s="63"/>
      <c r="I68"/>
      <c r="J68"/>
      <c r="K68"/>
    </row>
    <row r="69" spans="1:11" ht="25.5">
      <c r="A69" s="8"/>
      <c r="B69" s="21" t="s">
        <v>586</v>
      </c>
      <c r="C69" s="22" t="s">
        <v>587</v>
      </c>
      <c r="D69" s="63"/>
      <c r="E69" s="63"/>
      <c r="F69" s="63"/>
      <c r="G69"/>
      <c r="H69" s="63"/>
      <c r="I69"/>
      <c r="J69"/>
      <c r="K69"/>
    </row>
    <row r="70" spans="1:11" ht="12.75">
      <c r="A70" s="8"/>
      <c r="B70" s="9"/>
      <c r="C70" s="13"/>
      <c r="D70" s="63"/>
      <c r="E70" s="63"/>
      <c r="F70" s="63"/>
      <c r="G70"/>
      <c r="H70" s="63"/>
      <c r="I70"/>
      <c r="J70"/>
      <c r="K70"/>
    </row>
    <row r="71" spans="1:11" ht="13.5">
      <c r="A71" s="8"/>
      <c r="B71" s="9"/>
      <c r="C71" s="134" t="s">
        <v>588</v>
      </c>
      <c r="D71" s="63"/>
      <c r="E71" s="63"/>
      <c r="F71" s="63"/>
      <c r="G71"/>
      <c r="H71" s="63"/>
      <c r="I71"/>
      <c r="J71"/>
      <c r="K71"/>
    </row>
    <row r="72" spans="1:11" ht="12.75">
      <c r="A72" s="8"/>
      <c r="B72" s="9"/>
      <c r="C72" s="13" t="s">
        <v>583</v>
      </c>
      <c r="D72" s="63"/>
      <c r="E72" s="63"/>
      <c r="F72" s="63"/>
      <c r="G72"/>
      <c r="H72" s="63"/>
      <c r="I72"/>
      <c r="J72"/>
      <c r="K72"/>
    </row>
    <row r="73" spans="1:11" ht="12.75">
      <c r="A73" s="8"/>
      <c r="B73" s="9">
        <v>1100</v>
      </c>
      <c r="C73" s="13" t="s">
        <v>607</v>
      </c>
      <c r="D73" s="231">
        <v>166335</v>
      </c>
      <c r="E73" s="231">
        <v>188640</v>
      </c>
      <c r="F73" s="231">
        <v>0</v>
      </c>
      <c r="G73" s="295"/>
      <c r="H73" s="231">
        <v>188640</v>
      </c>
      <c r="I73" s="295"/>
      <c r="J73" s="295"/>
      <c r="K73"/>
    </row>
    <row r="74" spans="1:11" ht="25.5">
      <c r="A74" s="8"/>
      <c r="B74" s="116">
        <v>1148</v>
      </c>
      <c r="C74" s="13" t="s">
        <v>918</v>
      </c>
      <c r="D74" s="231">
        <v>0</v>
      </c>
      <c r="E74" s="231">
        <v>1500</v>
      </c>
      <c r="F74" s="231">
        <v>0</v>
      </c>
      <c r="G74" s="295"/>
      <c r="H74" s="231">
        <v>1500</v>
      </c>
      <c r="I74" s="295"/>
      <c r="J74" s="295"/>
      <c r="K74"/>
    </row>
    <row r="75" spans="1:11" ht="12.75">
      <c r="A75" s="8"/>
      <c r="B75" s="9">
        <v>1210</v>
      </c>
      <c r="C75" s="13" t="s">
        <v>608</v>
      </c>
      <c r="D75" s="231">
        <v>38427</v>
      </c>
      <c r="E75" s="231">
        <v>44147</v>
      </c>
      <c r="F75" s="231">
        <v>0</v>
      </c>
      <c r="G75" s="295"/>
      <c r="H75" s="231">
        <v>44147</v>
      </c>
      <c r="I75" s="295"/>
      <c r="J75" s="295"/>
      <c r="K75"/>
    </row>
    <row r="76" spans="1:11" ht="25.5">
      <c r="A76" s="206"/>
      <c r="B76" s="211">
        <v>1220</v>
      </c>
      <c r="C76" s="210" t="s">
        <v>726</v>
      </c>
      <c r="D76" s="209">
        <f>SUM(D77:D80)</f>
        <v>2671</v>
      </c>
      <c r="E76" s="209">
        <f>SUM(E77:E80)</f>
        <v>1500</v>
      </c>
      <c r="F76" s="209">
        <f>SUM(F77:F80)</f>
        <v>0</v>
      </c>
      <c r="G76"/>
      <c r="H76" s="209">
        <f>SUM(H77:H80)</f>
        <v>1500</v>
      </c>
      <c r="I76"/>
      <c r="J76"/>
      <c r="K76"/>
    </row>
    <row r="77" spans="1:11" ht="12.75">
      <c r="A77" s="206"/>
      <c r="B77" s="207">
        <v>1221</v>
      </c>
      <c r="C77" s="210" t="s">
        <v>667</v>
      </c>
      <c r="D77" s="209">
        <v>147</v>
      </c>
      <c r="E77" s="209">
        <v>0</v>
      </c>
      <c r="F77" s="209">
        <v>0</v>
      </c>
      <c r="G77"/>
      <c r="H77" s="209">
        <v>0</v>
      </c>
      <c r="I77"/>
      <c r="J77"/>
      <c r="K77"/>
    </row>
    <row r="78" spans="1:11" ht="12.75">
      <c r="A78" s="206"/>
      <c r="B78" s="207">
        <v>1228</v>
      </c>
      <c r="C78" s="210" t="s">
        <v>665</v>
      </c>
      <c r="D78" s="284">
        <v>213</v>
      </c>
      <c r="E78" s="284">
        <v>0</v>
      </c>
      <c r="F78" s="284">
        <v>0</v>
      </c>
      <c r="G78"/>
      <c r="H78" s="284">
        <v>0</v>
      </c>
      <c r="I78"/>
      <c r="J78"/>
      <c r="K78"/>
    </row>
    <row r="79" spans="1:11" ht="25.5">
      <c r="A79" s="206"/>
      <c r="B79" s="207">
        <v>1228</v>
      </c>
      <c r="C79" s="210" t="s">
        <v>724</v>
      </c>
      <c r="D79" s="284">
        <v>1329</v>
      </c>
      <c r="E79" s="284">
        <v>0</v>
      </c>
      <c r="F79" s="284">
        <v>0</v>
      </c>
      <c r="G79"/>
      <c r="H79" s="284">
        <v>0</v>
      </c>
      <c r="I79"/>
      <c r="J79"/>
      <c r="K79"/>
    </row>
    <row r="80" spans="1:11" ht="38.25">
      <c r="A80" s="206"/>
      <c r="B80" s="207">
        <v>1229</v>
      </c>
      <c r="C80" s="210" t="s">
        <v>735</v>
      </c>
      <c r="D80" s="284">
        <v>982</v>
      </c>
      <c r="E80" s="284">
        <v>1500</v>
      </c>
      <c r="F80" s="284">
        <v>0</v>
      </c>
      <c r="G80"/>
      <c r="H80" s="284">
        <v>1500</v>
      </c>
      <c r="I80"/>
      <c r="J80"/>
      <c r="K80"/>
    </row>
    <row r="81" spans="1:11" ht="12.75">
      <c r="A81" s="8"/>
      <c r="B81" s="9">
        <v>2100</v>
      </c>
      <c r="C81" s="13" t="s">
        <v>578</v>
      </c>
      <c r="D81" s="67">
        <f>SUM(D82:D83)</f>
        <v>29</v>
      </c>
      <c r="E81" s="67">
        <f>SUM(E82:E83)</f>
        <v>25</v>
      </c>
      <c r="F81" s="67">
        <v>0</v>
      </c>
      <c r="G81"/>
      <c r="H81" s="67">
        <f>SUM(H82:H83)</f>
        <v>25</v>
      </c>
      <c r="I81"/>
      <c r="J81"/>
      <c r="K81"/>
    </row>
    <row r="82" spans="1:11" ht="25.5">
      <c r="A82" s="8"/>
      <c r="B82" s="116">
        <v>2112</v>
      </c>
      <c r="C82" s="13" t="s">
        <v>221</v>
      </c>
      <c r="D82" s="63">
        <v>29</v>
      </c>
      <c r="E82" s="63">
        <v>25</v>
      </c>
      <c r="F82" s="63">
        <v>0</v>
      </c>
      <c r="G82"/>
      <c r="H82" s="63">
        <v>25</v>
      </c>
      <c r="I82"/>
      <c r="J82"/>
      <c r="K82"/>
    </row>
    <row r="83" spans="1:11" ht="13.5" customHeight="1">
      <c r="A83" s="8"/>
      <c r="B83" s="116">
        <v>2111</v>
      </c>
      <c r="C83" s="13" t="s">
        <v>222</v>
      </c>
      <c r="D83" s="63">
        <v>0</v>
      </c>
      <c r="E83" s="63">
        <v>0</v>
      </c>
      <c r="F83" s="63">
        <v>0</v>
      </c>
      <c r="G83"/>
      <c r="H83" s="63">
        <v>0</v>
      </c>
      <c r="I83"/>
      <c r="J83"/>
      <c r="K83"/>
    </row>
    <row r="84" spans="1:11" ht="13.5" customHeight="1">
      <c r="A84" s="8"/>
      <c r="B84" s="9">
        <v>2200</v>
      </c>
      <c r="C84" s="13" t="s">
        <v>576</v>
      </c>
      <c r="D84" s="63">
        <f>SUM(D85:D105)</f>
        <v>50669</v>
      </c>
      <c r="E84" s="63">
        <f>SUM(E85:E105)</f>
        <v>54892</v>
      </c>
      <c r="F84" s="63">
        <f>SUM(F85:F105)</f>
        <v>0</v>
      </c>
      <c r="G84"/>
      <c r="H84" s="63">
        <f>SUM(H85:H105)</f>
        <v>54892</v>
      </c>
      <c r="I84"/>
      <c r="J84"/>
      <c r="K84"/>
    </row>
    <row r="85" spans="1:11" ht="13.5" customHeight="1">
      <c r="A85" s="8"/>
      <c r="B85" s="116">
        <v>2213</v>
      </c>
      <c r="C85" s="13" t="s">
        <v>898</v>
      </c>
      <c r="D85" s="231">
        <v>635</v>
      </c>
      <c r="E85" s="231">
        <v>0</v>
      </c>
      <c r="F85" s="231">
        <v>0</v>
      </c>
      <c r="G85"/>
      <c r="H85" s="231">
        <v>0</v>
      </c>
      <c r="I85"/>
      <c r="J85"/>
      <c r="K85"/>
    </row>
    <row r="86" spans="1:11" ht="13.5" customHeight="1">
      <c r="A86" s="8"/>
      <c r="B86" s="116">
        <v>2219</v>
      </c>
      <c r="C86" s="13" t="s">
        <v>899</v>
      </c>
      <c r="D86" s="63">
        <v>5673</v>
      </c>
      <c r="E86" s="231">
        <v>6589</v>
      </c>
      <c r="F86" s="231">
        <v>0</v>
      </c>
      <c r="G86"/>
      <c r="H86" s="231">
        <v>6589</v>
      </c>
      <c r="I86"/>
      <c r="J86"/>
      <c r="K86"/>
    </row>
    <row r="87" spans="1:11" ht="12.75">
      <c r="A87" s="8"/>
      <c r="B87" s="116">
        <v>2221</v>
      </c>
      <c r="C87" s="13" t="s">
        <v>900</v>
      </c>
      <c r="D87" s="63">
        <v>22305</v>
      </c>
      <c r="E87" s="63">
        <v>22305</v>
      </c>
      <c r="F87" s="63">
        <v>0</v>
      </c>
      <c r="G87"/>
      <c r="H87" s="63">
        <v>22305</v>
      </c>
      <c r="I87"/>
      <c r="J87"/>
      <c r="K87"/>
    </row>
    <row r="88" spans="1:11" ht="12.75">
      <c r="A88" s="8"/>
      <c r="B88" s="116">
        <v>2222</v>
      </c>
      <c r="C88" s="13" t="s">
        <v>901</v>
      </c>
      <c r="D88" s="63">
        <v>2135</v>
      </c>
      <c r="E88" s="63">
        <v>2200</v>
      </c>
      <c r="F88" s="63">
        <v>0</v>
      </c>
      <c r="G88"/>
      <c r="H88" s="63">
        <v>2200</v>
      </c>
      <c r="I88"/>
      <c r="J88"/>
      <c r="K88"/>
    </row>
    <row r="89" spans="1:11" ht="12.75">
      <c r="A89" s="8"/>
      <c r="B89" s="116">
        <v>2223</v>
      </c>
      <c r="C89" s="13" t="s">
        <v>913</v>
      </c>
      <c r="D89" s="63">
        <v>7460</v>
      </c>
      <c r="E89" s="63">
        <v>6820</v>
      </c>
      <c r="F89" s="63">
        <v>0</v>
      </c>
      <c r="G89"/>
      <c r="H89" s="63">
        <v>6820</v>
      </c>
      <c r="I89"/>
      <c r="J89"/>
      <c r="K89"/>
    </row>
    <row r="90" spans="1:11" ht="12.75">
      <c r="A90" s="8"/>
      <c r="B90" s="116">
        <v>2226</v>
      </c>
      <c r="C90" s="13" t="s">
        <v>191</v>
      </c>
      <c r="D90" s="63">
        <v>2343</v>
      </c>
      <c r="E90" s="63">
        <v>2000</v>
      </c>
      <c r="F90" s="63">
        <v>0</v>
      </c>
      <c r="G90"/>
      <c r="H90" s="63">
        <v>2000</v>
      </c>
      <c r="I90"/>
      <c r="J90"/>
      <c r="K90"/>
    </row>
    <row r="91" spans="1:11" ht="12.75">
      <c r="A91" s="8"/>
      <c r="B91" s="116">
        <v>2229</v>
      </c>
      <c r="C91" s="13" t="s">
        <v>223</v>
      </c>
      <c r="D91" s="63">
        <v>0</v>
      </c>
      <c r="E91" s="63">
        <v>143</v>
      </c>
      <c r="F91" s="63">
        <v>0</v>
      </c>
      <c r="G91"/>
      <c r="H91" s="63">
        <v>143</v>
      </c>
      <c r="I91"/>
      <c r="J91"/>
      <c r="K91"/>
    </row>
    <row r="92" spans="1:11" ht="12.75">
      <c r="A92" s="8"/>
      <c r="B92" s="116">
        <v>2231</v>
      </c>
      <c r="C92" s="13" t="s">
        <v>905</v>
      </c>
      <c r="D92" s="231">
        <v>2768</v>
      </c>
      <c r="E92" s="231">
        <v>3840</v>
      </c>
      <c r="F92" s="231">
        <v>0</v>
      </c>
      <c r="G92"/>
      <c r="H92" s="231">
        <v>3840</v>
      </c>
      <c r="I92"/>
      <c r="J92"/>
      <c r="K92"/>
    </row>
    <row r="93" spans="1:11" ht="12.75">
      <c r="A93" s="8"/>
      <c r="B93" s="116">
        <v>2233</v>
      </c>
      <c r="C93" s="13" t="s">
        <v>121</v>
      </c>
      <c r="D93" s="63">
        <v>0</v>
      </c>
      <c r="E93" s="63">
        <v>150</v>
      </c>
      <c r="F93" s="63">
        <v>0</v>
      </c>
      <c r="G93"/>
      <c r="H93" s="63">
        <v>150</v>
      </c>
      <c r="I93"/>
      <c r="J93"/>
      <c r="K93"/>
    </row>
    <row r="94" spans="1:11" ht="25.5">
      <c r="A94" s="206"/>
      <c r="B94" s="207">
        <v>2234</v>
      </c>
      <c r="C94" s="210" t="s">
        <v>904</v>
      </c>
      <c r="D94" s="110">
        <v>427</v>
      </c>
      <c r="E94" s="110">
        <v>0</v>
      </c>
      <c r="F94" s="110">
        <v>0</v>
      </c>
      <c r="G94"/>
      <c r="H94" s="110">
        <v>0</v>
      </c>
      <c r="I94"/>
      <c r="J94"/>
      <c r="K94"/>
    </row>
    <row r="95" spans="1:11" ht="25.5">
      <c r="A95" s="8"/>
      <c r="B95" s="116">
        <v>2234</v>
      </c>
      <c r="C95" s="13" t="s">
        <v>906</v>
      </c>
      <c r="D95" s="63">
        <v>1774</v>
      </c>
      <c r="E95" s="63">
        <v>2210</v>
      </c>
      <c r="F95" s="63">
        <v>0</v>
      </c>
      <c r="G95"/>
      <c r="H95" s="63">
        <v>2210</v>
      </c>
      <c r="I95"/>
      <c r="J95"/>
      <c r="K95"/>
    </row>
    <row r="96" spans="1:11" ht="12.75">
      <c r="A96" s="8"/>
      <c r="B96" s="116">
        <v>2235</v>
      </c>
      <c r="C96" s="13" t="s">
        <v>405</v>
      </c>
      <c r="D96" s="63">
        <v>608</v>
      </c>
      <c r="E96" s="63">
        <v>200</v>
      </c>
      <c r="F96" s="63">
        <v>0</v>
      </c>
      <c r="G96"/>
      <c r="H96" s="63">
        <v>200</v>
      </c>
      <c r="I96"/>
      <c r="J96"/>
      <c r="K96"/>
    </row>
    <row r="97" spans="1:11" ht="12.75">
      <c r="A97" s="8"/>
      <c r="B97" s="116">
        <v>2239</v>
      </c>
      <c r="C97" s="13" t="s">
        <v>224</v>
      </c>
      <c r="D97" s="63">
        <v>712</v>
      </c>
      <c r="E97" s="63">
        <v>600</v>
      </c>
      <c r="F97" s="63">
        <v>0</v>
      </c>
      <c r="G97"/>
      <c r="H97" s="63">
        <v>600</v>
      </c>
      <c r="I97"/>
      <c r="J97"/>
      <c r="K97"/>
    </row>
    <row r="98" spans="1:11" ht="12.75">
      <c r="A98" s="8"/>
      <c r="B98" s="116">
        <v>2240</v>
      </c>
      <c r="C98" s="13" t="s">
        <v>779</v>
      </c>
      <c r="D98" s="63">
        <v>250</v>
      </c>
      <c r="E98" s="63">
        <v>50</v>
      </c>
      <c r="F98" s="63">
        <v>0</v>
      </c>
      <c r="G98"/>
      <c r="H98" s="63">
        <v>50</v>
      </c>
      <c r="I98"/>
      <c r="J98"/>
      <c r="K98"/>
    </row>
    <row r="99" spans="1:11" ht="12.75">
      <c r="A99" s="8"/>
      <c r="B99" s="116">
        <v>2241</v>
      </c>
      <c r="C99" s="13" t="s">
        <v>397</v>
      </c>
      <c r="D99" s="63">
        <v>0</v>
      </c>
      <c r="E99" s="231">
        <v>6000</v>
      </c>
      <c r="F99" s="231">
        <v>0</v>
      </c>
      <c r="G99" s="295"/>
      <c r="H99" s="231">
        <v>6000</v>
      </c>
      <c r="I99"/>
      <c r="J99"/>
      <c r="K99"/>
    </row>
    <row r="100" spans="1:11" ht="12.75">
      <c r="A100" s="8"/>
      <c r="B100" s="116">
        <v>2243</v>
      </c>
      <c r="C100" s="13" t="s">
        <v>225</v>
      </c>
      <c r="D100" s="63">
        <v>439</v>
      </c>
      <c r="E100" s="63">
        <v>500</v>
      </c>
      <c r="F100" s="63">
        <v>0</v>
      </c>
      <c r="G100"/>
      <c r="H100" s="63">
        <v>500</v>
      </c>
      <c r="I100"/>
      <c r="J100"/>
      <c r="K100"/>
    </row>
    <row r="101" spans="1:11" ht="12.75">
      <c r="A101" s="8"/>
      <c r="B101" s="116">
        <v>2247</v>
      </c>
      <c r="C101" s="13" t="s">
        <v>212</v>
      </c>
      <c r="D101" s="63">
        <v>285</v>
      </c>
      <c r="E101" s="63">
        <v>285</v>
      </c>
      <c r="F101" s="63">
        <v>0</v>
      </c>
      <c r="G101"/>
      <c r="H101" s="63">
        <v>285</v>
      </c>
      <c r="I101"/>
      <c r="J101"/>
      <c r="K101"/>
    </row>
    <row r="102" spans="1:11" ht="12.75">
      <c r="A102" s="8"/>
      <c r="B102" s="116">
        <v>2250</v>
      </c>
      <c r="C102" s="13" t="s">
        <v>59</v>
      </c>
      <c r="D102" s="63">
        <v>50</v>
      </c>
      <c r="E102" s="63">
        <v>0</v>
      </c>
      <c r="F102" s="63">
        <v>0</v>
      </c>
      <c r="G102"/>
      <c r="H102" s="63">
        <v>0</v>
      </c>
      <c r="I102"/>
      <c r="J102"/>
      <c r="K102"/>
    </row>
    <row r="103" spans="1:11" ht="12.75">
      <c r="A103" s="8"/>
      <c r="B103" s="116">
        <v>2269</v>
      </c>
      <c r="C103" s="13" t="s">
        <v>183</v>
      </c>
      <c r="D103" s="63">
        <v>782</v>
      </c>
      <c r="E103" s="63">
        <v>800</v>
      </c>
      <c r="F103" s="63">
        <v>0</v>
      </c>
      <c r="G103"/>
      <c r="H103" s="63">
        <v>800</v>
      </c>
      <c r="I103"/>
      <c r="J103"/>
      <c r="K103"/>
    </row>
    <row r="104" spans="1:11" ht="12.75">
      <c r="A104" s="8"/>
      <c r="B104" s="116">
        <v>2275</v>
      </c>
      <c r="C104" s="13" t="s">
        <v>228</v>
      </c>
      <c r="D104" s="63">
        <v>0</v>
      </c>
      <c r="E104" s="63">
        <v>0</v>
      </c>
      <c r="F104" s="63">
        <v>0</v>
      </c>
      <c r="G104"/>
      <c r="H104" s="63">
        <v>0</v>
      </c>
      <c r="I104"/>
      <c r="J104"/>
      <c r="K104"/>
    </row>
    <row r="105" spans="1:11" ht="12.75">
      <c r="A105" s="8"/>
      <c r="B105" s="116">
        <v>2279</v>
      </c>
      <c r="C105" s="13" t="s">
        <v>138</v>
      </c>
      <c r="D105" s="63">
        <v>2023</v>
      </c>
      <c r="E105" s="63">
        <v>200</v>
      </c>
      <c r="F105" s="63">
        <v>0</v>
      </c>
      <c r="G105"/>
      <c r="H105" s="63">
        <v>200</v>
      </c>
      <c r="I105"/>
      <c r="J105"/>
      <c r="K105"/>
    </row>
    <row r="106" spans="1:11" ht="25.5">
      <c r="A106" s="8"/>
      <c r="B106" s="9">
        <v>2300</v>
      </c>
      <c r="C106" s="13" t="s">
        <v>623</v>
      </c>
      <c r="D106" s="63">
        <f>SUM(D107:D118)</f>
        <v>31830</v>
      </c>
      <c r="E106" s="63">
        <f>+SUM(E107:E118)</f>
        <v>28954</v>
      </c>
      <c r="F106" s="63">
        <f>+SUM(F107:F118)</f>
        <v>0</v>
      </c>
      <c r="G106"/>
      <c r="H106" s="63">
        <f>+SUM(H107:H118)</f>
        <v>28954</v>
      </c>
      <c r="I106"/>
      <c r="J106"/>
      <c r="K106"/>
    </row>
    <row r="107" spans="1:11" ht="12.75">
      <c r="A107" s="8"/>
      <c r="B107" s="116">
        <v>2311</v>
      </c>
      <c r="C107" s="13" t="s">
        <v>16</v>
      </c>
      <c r="D107" s="63">
        <v>2546</v>
      </c>
      <c r="E107" s="63">
        <v>2500</v>
      </c>
      <c r="F107" s="63">
        <v>0</v>
      </c>
      <c r="G107"/>
      <c r="H107" s="63">
        <v>2500</v>
      </c>
      <c r="I107"/>
      <c r="J107"/>
      <c r="K107"/>
    </row>
    <row r="108" spans="1:11" ht="15.75" customHeight="1">
      <c r="A108" s="8"/>
      <c r="B108" s="116">
        <v>2312</v>
      </c>
      <c r="C108" s="13" t="s">
        <v>17</v>
      </c>
      <c r="D108" s="63">
        <v>4946</v>
      </c>
      <c r="E108" s="63">
        <v>3500</v>
      </c>
      <c r="F108" s="63">
        <v>0</v>
      </c>
      <c r="G108"/>
      <c r="H108" s="63">
        <v>3500</v>
      </c>
      <c r="I108"/>
      <c r="J108"/>
      <c r="K108"/>
    </row>
    <row r="109" spans="1:11" ht="14.25" customHeight="1">
      <c r="A109" s="8"/>
      <c r="B109" s="116">
        <v>2322</v>
      </c>
      <c r="C109" s="13" t="s">
        <v>18</v>
      </c>
      <c r="D109" s="231">
        <v>6873</v>
      </c>
      <c r="E109" s="231">
        <v>9448</v>
      </c>
      <c r="F109" s="231">
        <v>0</v>
      </c>
      <c r="G109"/>
      <c r="H109" s="231">
        <v>9448</v>
      </c>
      <c r="I109"/>
      <c r="J109"/>
      <c r="K109"/>
    </row>
    <row r="110" spans="1:11" ht="14.25" customHeight="1">
      <c r="A110" s="8"/>
      <c r="B110" s="116">
        <v>2341</v>
      </c>
      <c r="C110" s="13" t="s">
        <v>175</v>
      </c>
      <c r="D110" s="63">
        <v>285</v>
      </c>
      <c r="E110" s="63">
        <v>150</v>
      </c>
      <c r="F110" s="63">
        <v>0</v>
      </c>
      <c r="G110"/>
      <c r="H110" s="63">
        <v>150</v>
      </c>
      <c r="I110"/>
      <c r="J110"/>
      <c r="K110"/>
    </row>
    <row r="111" spans="1:11" ht="13.5" customHeight="1">
      <c r="A111" s="8"/>
      <c r="B111" s="116">
        <v>2350</v>
      </c>
      <c r="C111" s="13" t="s">
        <v>229</v>
      </c>
      <c r="D111" s="63">
        <v>340</v>
      </c>
      <c r="E111" s="63">
        <v>350</v>
      </c>
      <c r="F111" s="63">
        <v>0</v>
      </c>
      <c r="G111"/>
      <c r="H111" s="63">
        <v>350</v>
      </c>
      <c r="I111"/>
      <c r="J111"/>
      <c r="K111"/>
    </row>
    <row r="112" spans="1:11" ht="13.5" customHeight="1">
      <c r="A112" s="8"/>
      <c r="B112" s="116">
        <v>2351</v>
      </c>
      <c r="C112" s="13" t="s">
        <v>19</v>
      </c>
      <c r="D112" s="63">
        <v>2135</v>
      </c>
      <c r="E112" s="63">
        <v>0</v>
      </c>
      <c r="F112" s="63">
        <v>0</v>
      </c>
      <c r="G112"/>
      <c r="H112" s="63">
        <v>0</v>
      </c>
      <c r="I112"/>
      <c r="J112"/>
      <c r="K112"/>
    </row>
    <row r="113" spans="1:11" ht="14.25" customHeight="1">
      <c r="A113" s="8"/>
      <c r="B113" s="116">
        <v>2352</v>
      </c>
      <c r="C113" s="13" t="s">
        <v>20</v>
      </c>
      <c r="D113" s="63">
        <v>8748</v>
      </c>
      <c r="E113" s="63">
        <v>8100</v>
      </c>
      <c r="F113" s="63">
        <v>0</v>
      </c>
      <c r="G113"/>
      <c r="H113" s="63">
        <v>8100</v>
      </c>
      <c r="I113"/>
      <c r="J113"/>
      <c r="K113"/>
    </row>
    <row r="114" spans="1:13" ht="12.75" customHeight="1">
      <c r="A114" s="8"/>
      <c r="B114" s="116">
        <v>2353</v>
      </c>
      <c r="C114" s="13" t="s">
        <v>230</v>
      </c>
      <c r="D114" s="63">
        <v>1083</v>
      </c>
      <c r="E114" s="63">
        <v>500</v>
      </c>
      <c r="F114" s="63">
        <v>0</v>
      </c>
      <c r="G114"/>
      <c r="H114" s="63">
        <v>500</v>
      </c>
      <c r="I114" s="295"/>
      <c r="J114" s="295"/>
      <c r="K114" s="295"/>
      <c r="L114" s="295"/>
      <c r="M114" s="295"/>
    </row>
    <row r="115" spans="1:13" ht="13.5" customHeight="1">
      <c r="A115" s="8"/>
      <c r="B115" s="116">
        <v>2361</v>
      </c>
      <c r="C115" s="13" t="s">
        <v>125</v>
      </c>
      <c r="D115" s="63">
        <v>412</v>
      </c>
      <c r="E115" s="63">
        <v>100</v>
      </c>
      <c r="F115" s="63">
        <v>0</v>
      </c>
      <c r="G115"/>
      <c r="H115" s="63">
        <v>100</v>
      </c>
      <c r="I115" s="295"/>
      <c r="J115" s="295"/>
      <c r="K115" s="295"/>
      <c r="L115" s="295"/>
      <c r="M115" s="295"/>
    </row>
    <row r="116" spans="1:13" ht="13.5" customHeight="1">
      <c r="A116" s="8"/>
      <c r="B116" s="116">
        <v>2363</v>
      </c>
      <c r="C116" s="13" t="s">
        <v>117</v>
      </c>
      <c r="D116" s="63">
        <v>854</v>
      </c>
      <c r="E116" s="63">
        <v>500</v>
      </c>
      <c r="F116" s="63">
        <v>0</v>
      </c>
      <c r="G116"/>
      <c r="H116" s="63">
        <v>500</v>
      </c>
      <c r="I116" s="295"/>
      <c r="J116" s="295"/>
      <c r="K116" s="295"/>
      <c r="L116" s="295"/>
      <c r="M116" s="295"/>
    </row>
    <row r="117" spans="1:11" ht="13.5" customHeight="1">
      <c r="A117" s="8"/>
      <c r="B117" s="116">
        <v>2370</v>
      </c>
      <c r="C117" s="13" t="s">
        <v>220</v>
      </c>
      <c r="D117" s="63">
        <v>2496</v>
      </c>
      <c r="E117" s="63">
        <v>3096</v>
      </c>
      <c r="F117" s="63">
        <v>0</v>
      </c>
      <c r="G117"/>
      <c r="H117" s="63">
        <v>3096</v>
      </c>
      <c r="I117"/>
      <c r="J117"/>
      <c r="K117"/>
    </row>
    <row r="118" spans="1:11" ht="13.5" customHeight="1">
      <c r="A118" s="8"/>
      <c r="B118" s="116">
        <v>2390</v>
      </c>
      <c r="C118" s="13" t="s">
        <v>118</v>
      </c>
      <c r="D118" s="63">
        <v>1112</v>
      </c>
      <c r="E118" s="63">
        <v>710</v>
      </c>
      <c r="F118" s="63">
        <v>0</v>
      </c>
      <c r="G118"/>
      <c r="H118" s="63">
        <v>710</v>
      </c>
      <c r="I118"/>
      <c r="J118"/>
      <c r="K118"/>
    </row>
    <row r="119" spans="1:11" ht="13.5" customHeight="1">
      <c r="A119" s="8"/>
      <c r="B119" s="9">
        <v>2400</v>
      </c>
      <c r="C119" s="13" t="s">
        <v>584</v>
      </c>
      <c r="D119" s="209">
        <v>6252</v>
      </c>
      <c r="E119" s="209">
        <v>6500</v>
      </c>
      <c r="F119" s="209">
        <v>0</v>
      </c>
      <c r="G119"/>
      <c r="H119" s="209">
        <v>6500</v>
      </c>
      <c r="I119"/>
      <c r="J119"/>
      <c r="K119"/>
    </row>
    <row r="120" spans="1:11" ht="12.75">
      <c r="A120" s="8"/>
      <c r="B120" s="9">
        <v>5000</v>
      </c>
      <c r="C120" s="13" t="s">
        <v>609</v>
      </c>
      <c r="D120" s="63">
        <f>SUM(D121:D122)</f>
        <v>12050</v>
      </c>
      <c r="E120" s="63">
        <f>SUM(E121:E122)</f>
        <v>2100</v>
      </c>
      <c r="F120" s="63">
        <f>SUM(F121:F122)</f>
        <v>0</v>
      </c>
      <c r="G120"/>
      <c r="H120" s="63">
        <f>SUM(H121:H122)</f>
        <v>2100</v>
      </c>
      <c r="I120"/>
      <c r="J120"/>
      <c r="K120"/>
    </row>
    <row r="121" spans="1:11" ht="12.75">
      <c r="A121" s="8"/>
      <c r="B121" s="116">
        <v>5238</v>
      </c>
      <c r="C121" s="13" t="s">
        <v>165</v>
      </c>
      <c r="D121" s="63">
        <v>9345</v>
      </c>
      <c r="E121" s="63">
        <v>2100</v>
      </c>
      <c r="F121" s="63">
        <v>0</v>
      </c>
      <c r="G121"/>
      <c r="H121" s="63">
        <v>2100</v>
      </c>
      <c r="I121"/>
      <c r="J121"/>
      <c r="K121"/>
    </row>
    <row r="122" spans="1:11" ht="12.75">
      <c r="A122" s="8"/>
      <c r="B122" s="116">
        <v>5239</v>
      </c>
      <c r="C122" s="13" t="s">
        <v>119</v>
      </c>
      <c r="D122" s="63">
        <v>2705</v>
      </c>
      <c r="E122" s="63">
        <v>0</v>
      </c>
      <c r="F122" s="63">
        <v>0</v>
      </c>
      <c r="G122"/>
      <c r="H122" s="63">
        <v>0</v>
      </c>
      <c r="I122"/>
      <c r="J122"/>
      <c r="K122"/>
    </row>
    <row r="123" spans="1:11" ht="12.75">
      <c r="A123" s="8"/>
      <c r="B123" s="9"/>
      <c r="C123" s="239" t="s">
        <v>572</v>
      </c>
      <c r="D123" s="231">
        <f>D73+D75+D81+D84+D106+D119+D120+D76</f>
        <v>308263</v>
      </c>
      <c r="E123" s="209">
        <f>E73+E75+E76+E81+E84+E106+E119+E120</f>
        <v>326758</v>
      </c>
      <c r="F123" s="209">
        <f>F73+F75+F76+F81+F84+F106+F119+F120</f>
        <v>0</v>
      </c>
      <c r="G123"/>
      <c r="H123" s="209">
        <f>H73+H75+H76+H81+H84+H106+H119+H120</f>
        <v>326758</v>
      </c>
      <c r="I123"/>
      <c r="J123"/>
      <c r="K123"/>
    </row>
    <row r="124" spans="1:11" ht="25.5">
      <c r="A124" s="8"/>
      <c r="B124" s="9"/>
      <c r="C124" s="230" t="s">
        <v>392</v>
      </c>
      <c r="D124" s="231">
        <f>D125+D126+D128+D127</f>
        <v>318985</v>
      </c>
      <c r="E124" s="231">
        <f>SUM(E125:E128)</f>
        <v>237016</v>
      </c>
      <c r="F124" s="231">
        <f>SUM(F125:F128)</f>
        <v>0</v>
      </c>
      <c r="G124"/>
      <c r="H124" s="231">
        <f>SUM(H125:H128)</f>
        <v>237016</v>
      </c>
      <c r="I124"/>
      <c r="J124"/>
      <c r="K124"/>
    </row>
    <row r="125" spans="1:11" ht="12.75">
      <c r="A125" s="8"/>
      <c r="B125" s="9"/>
      <c r="C125" s="230" t="s">
        <v>616</v>
      </c>
      <c r="D125" s="231">
        <v>254606</v>
      </c>
      <c r="E125" s="231">
        <v>187431</v>
      </c>
      <c r="F125" s="231">
        <v>0</v>
      </c>
      <c r="G125"/>
      <c r="H125" s="231">
        <v>187431</v>
      </c>
      <c r="I125"/>
      <c r="J125"/>
      <c r="K125"/>
    </row>
    <row r="126" spans="1:11" ht="12.75">
      <c r="A126" s="8"/>
      <c r="B126" s="9"/>
      <c r="C126" s="230" t="s">
        <v>613</v>
      </c>
      <c r="D126" s="231">
        <v>59256</v>
      </c>
      <c r="E126" s="231">
        <v>44215</v>
      </c>
      <c r="F126" s="231">
        <v>0</v>
      </c>
      <c r="G126"/>
      <c r="H126" s="231">
        <v>44215</v>
      </c>
      <c r="I126"/>
      <c r="J126"/>
      <c r="K126"/>
    </row>
    <row r="127" spans="1:11" ht="12.75">
      <c r="A127" s="8"/>
      <c r="B127" s="9"/>
      <c r="C127" s="230" t="s">
        <v>481</v>
      </c>
      <c r="D127" s="231">
        <v>2123</v>
      </c>
      <c r="E127" s="231">
        <v>2370</v>
      </c>
      <c r="F127" s="231">
        <v>0</v>
      </c>
      <c r="G127"/>
      <c r="H127" s="231">
        <v>2370</v>
      </c>
      <c r="I127"/>
      <c r="J127"/>
      <c r="K127"/>
    </row>
    <row r="128" spans="1:11" ht="12.75">
      <c r="A128" s="8"/>
      <c r="B128" s="9"/>
      <c r="C128" s="230" t="s">
        <v>27</v>
      </c>
      <c r="D128" s="231">
        <v>3000</v>
      </c>
      <c r="E128" s="231">
        <v>3000</v>
      </c>
      <c r="F128" s="231">
        <v>0</v>
      </c>
      <c r="G128"/>
      <c r="H128" s="231">
        <v>3000</v>
      </c>
      <c r="I128"/>
      <c r="J128"/>
      <c r="K128"/>
    </row>
    <row r="129" spans="1:11" ht="12.75">
      <c r="A129" s="8"/>
      <c r="B129" s="9">
        <v>2100</v>
      </c>
      <c r="C129" s="230" t="s">
        <v>685</v>
      </c>
      <c r="D129" s="231">
        <v>2260</v>
      </c>
      <c r="E129" s="231">
        <v>23647</v>
      </c>
      <c r="F129" s="231">
        <v>0</v>
      </c>
      <c r="G129"/>
      <c r="H129" s="231">
        <v>23647</v>
      </c>
      <c r="I129"/>
      <c r="J129"/>
      <c r="K129"/>
    </row>
    <row r="130" spans="1:11" ht="12.75">
      <c r="A130" s="8"/>
      <c r="B130" s="9"/>
      <c r="C130" s="17" t="s">
        <v>572</v>
      </c>
      <c r="D130" s="63">
        <f>D123+D124+D129</f>
        <v>629508</v>
      </c>
      <c r="E130" s="63">
        <f>E123+E124+E129</f>
        <v>587421</v>
      </c>
      <c r="F130" s="63">
        <f>F123+F124+F129</f>
        <v>0</v>
      </c>
      <c r="G130"/>
      <c r="H130" s="63">
        <f>H123+H124+H129</f>
        <v>587421</v>
      </c>
      <c r="I130"/>
      <c r="J130"/>
      <c r="K130"/>
    </row>
    <row r="131" spans="1:11" ht="12.75">
      <c r="A131" s="8"/>
      <c r="B131" s="9"/>
      <c r="C131" s="13"/>
      <c r="D131" s="63"/>
      <c r="E131" s="63"/>
      <c r="F131" s="63"/>
      <c r="G131"/>
      <c r="H131" s="63"/>
      <c r="I131"/>
      <c r="J131"/>
      <c r="K131"/>
    </row>
    <row r="132" spans="1:11" ht="13.5">
      <c r="A132" s="8"/>
      <c r="B132" s="9"/>
      <c r="C132" s="134" t="s">
        <v>589</v>
      </c>
      <c r="D132" s="63"/>
      <c r="E132" s="63"/>
      <c r="F132" s="63"/>
      <c r="G132"/>
      <c r="H132" s="63"/>
      <c r="I132"/>
      <c r="J132"/>
      <c r="K132"/>
    </row>
    <row r="133" spans="1:11" ht="12.75">
      <c r="A133" s="8"/>
      <c r="B133" s="9"/>
      <c r="C133" s="13" t="s">
        <v>583</v>
      </c>
      <c r="D133" s="63"/>
      <c r="E133" s="63"/>
      <c r="F133" s="63"/>
      <c r="G133"/>
      <c r="H133" s="63"/>
      <c r="I133"/>
      <c r="J133"/>
      <c r="K133"/>
    </row>
    <row r="134" spans="1:11" ht="12.75">
      <c r="A134" s="8"/>
      <c r="B134" s="9">
        <v>1100</v>
      </c>
      <c r="C134" s="13" t="s">
        <v>706</v>
      </c>
      <c r="D134" s="209">
        <v>249463</v>
      </c>
      <c r="E134" s="209">
        <v>252333</v>
      </c>
      <c r="F134" s="209">
        <v>0</v>
      </c>
      <c r="G134" s="295"/>
      <c r="H134" s="209">
        <v>252333</v>
      </c>
      <c r="I134" s="295"/>
      <c r="J134"/>
      <c r="K134"/>
    </row>
    <row r="135" spans="1:11" ht="24.75" customHeight="1">
      <c r="A135" s="8"/>
      <c r="B135" s="116">
        <v>1148</v>
      </c>
      <c r="C135" s="13" t="s">
        <v>704</v>
      </c>
      <c r="D135" s="209">
        <v>0</v>
      </c>
      <c r="E135" s="209">
        <v>0</v>
      </c>
      <c r="F135" s="209">
        <v>0</v>
      </c>
      <c r="G135" s="295"/>
      <c r="H135" s="209">
        <v>0</v>
      </c>
      <c r="I135" s="295"/>
      <c r="J135"/>
      <c r="K135"/>
    </row>
    <row r="136" spans="1:11" ht="12.75">
      <c r="A136" s="8"/>
      <c r="B136" s="9">
        <v>1210</v>
      </c>
      <c r="C136" s="13" t="s">
        <v>608</v>
      </c>
      <c r="D136" s="209">
        <v>56617</v>
      </c>
      <c r="E136" s="209">
        <v>59524</v>
      </c>
      <c r="F136" s="209">
        <v>0</v>
      </c>
      <c r="G136"/>
      <c r="H136" s="209">
        <v>59524</v>
      </c>
      <c r="I136"/>
      <c r="J136"/>
      <c r="K136"/>
    </row>
    <row r="137" spans="1:11" ht="25.5">
      <c r="A137" s="206"/>
      <c r="B137" s="211">
        <v>1220</v>
      </c>
      <c r="C137" s="210" t="s">
        <v>722</v>
      </c>
      <c r="D137" s="209">
        <f>SUM(D138:D141)</f>
        <v>1426</v>
      </c>
      <c r="E137" s="209">
        <f>+SUM(E138:E141)</f>
        <v>1810</v>
      </c>
      <c r="F137" s="209">
        <f>+SUM(F138:F141)</f>
        <v>0</v>
      </c>
      <c r="G137"/>
      <c r="H137" s="209">
        <f>+SUM(H138:H141)</f>
        <v>1810</v>
      </c>
      <c r="I137"/>
      <c r="J137"/>
      <c r="K137"/>
    </row>
    <row r="138" spans="1:11" ht="12.75">
      <c r="A138" s="206"/>
      <c r="B138" s="207">
        <v>1221</v>
      </c>
      <c r="C138" s="210" t="s">
        <v>666</v>
      </c>
      <c r="D138" s="313">
        <v>237</v>
      </c>
      <c r="E138" s="313">
        <v>0</v>
      </c>
      <c r="F138" s="313">
        <v>0</v>
      </c>
      <c r="G138"/>
      <c r="H138" s="313">
        <v>0</v>
      </c>
      <c r="I138"/>
      <c r="J138"/>
      <c r="K138"/>
    </row>
    <row r="139" spans="1:11" ht="15" customHeight="1">
      <c r="A139" s="206"/>
      <c r="B139" s="207">
        <v>1228</v>
      </c>
      <c r="C139" s="210" t="s">
        <v>665</v>
      </c>
      <c r="D139" s="313">
        <v>212</v>
      </c>
      <c r="E139" s="313">
        <v>720</v>
      </c>
      <c r="F139" s="313">
        <v>0</v>
      </c>
      <c r="G139"/>
      <c r="H139" s="313">
        <v>720</v>
      </c>
      <c r="I139"/>
      <c r="J139"/>
      <c r="K139"/>
    </row>
    <row r="140" spans="1:11" ht="25.5">
      <c r="A140" s="206"/>
      <c r="B140" s="207">
        <v>1228</v>
      </c>
      <c r="C140" s="210" t="s">
        <v>724</v>
      </c>
      <c r="D140" s="313">
        <v>427</v>
      </c>
      <c r="E140" s="313">
        <v>490</v>
      </c>
      <c r="F140" s="313">
        <v>0</v>
      </c>
      <c r="G140"/>
      <c r="H140" s="313">
        <v>490</v>
      </c>
      <c r="I140"/>
      <c r="J140"/>
      <c r="K140"/>
    </row>
    <row r="141" spans="1:11" ht="38.25">
      <c r="A141" s="206"/>
      <c r="B141" s="207">
        <v>1229</v>
      </c>
      <c r="C141" s="210" t="s">
        <v>736</v>
      </c>
      <c r="D141" s="209">
        <v>550</v>
      </c>
      <c r="E141" s="209">
        <v>600</v>
      </c>
      <c r="F141" s="209">
        <v>0</v>
      </c>
      <c r="G141"/>
      <c r="H141" s="209">
        <v>600</v>
      </c>
      <c r="I141"/>
      <c r="J141"/>
      <c r="K141"/>
    </row>
    <row r="142" spans="1:11" ht="12.75">
      <c r="A142" s="8"/>
      <c r="B142" s="9">
        <v>2100</v>
      </c>
      <c r="C142" s="13" t="s">
        <v>578</v>
      </c>
      <c r="D142" s="209">
        <f>SUM(D143:D145)</f>
        <v>674</v>
      </c>
      <c r="E142" s="209">
        <f>+SUM(E143:E145)</f>
        <v>100</v>
      </c>
      <c r="F142" s="209">
        <f>+SUM(F143:F145)</f>
        <v>0</v>
      </c>
      <c r="G142"/>
      <c r="H142" s="209">
        <f>+SUM(H143:H145)</f>
        <v>100</v>
      </c>
      <c r="I142"/>
      <c r="J142"/>
      <c r="K142"/>
    </row>
    <row r="143" spans="1:11" ht="12.75">
      <c r="A143" s="8"/>
      <c r="B143" s="116">
        <v>2112</v>
      </c>
      <c r="C143" s="13" t="s">
        <v>545</v>
      </c>
      <c r="D143" s="209">
        <v>74</v>
      </c>
      <c r="E143" s="209">
        <v>100</v>
      </c>
      <c r="F143" s="209">
        <v>0</v>
      </c>
      <c r="G143"/>
      <c r="H143" s="209">
        <v>100</v>
      </c>
      <c r="I143"/>
      <c r="J143"/>
      <c r="K143"/>
    </row>
    <row r="144" spans="1:11" ht="12.75">
      <c r="A144" s="8"/>
      <c r="B144" s="116">
        <v>2121</v>
      </c>
      <c r="C144" s="13" t="s">
        <v>546</v>
      </c>
      <c r="D144" s="209">
        <v>0</v>
      </c>
      <c r="E144" s="209">
        <v>0</v>
      </c>
      <c r="F144" s="209">
        <v>0</v>
      </c>
      <c r="G144"/>
      <c r="H144" s="209">
        <v>0</v>
      </c>
      <c r="I144"/>
      <c r="J144"/>
      <c r="K144"/>
    </row>
    <row r="145" spans="1:11" ht="12.75">
      <c r="A145" s="8"/>
      <c r="B145" s="116">
        <v>2122</v>
      </c>
      <c r="C145" s="13" t="s">
        <v>558</v>
      </c>
      <c r="D145" s="209">
        <v>600</v>
      </c>
      <c r="E145" s="209">
        <v>0</v>
      </c>
      <c r="F145" s="209">
        <v>0</v>
      </c>
      <c r="G145"/>
      <c r="H145" s="209">
        <v>0</v>
      </c>
      <c r="I145"/>
      <c r="J145"/>
      <c r="K145"/>
    </row>
    <row r="146" spans="1:11" ht="12.75">
      <c r="A146" s="8"/>
      <c r="B146" s="9">
        <v>2200</v>
      </c>
      <c r="C146" s="13" t="s">
        <v>576</v>
      </c>
      <c r="D146" s="63">
        <f>SUM(D147:D163)</f>
        <v>76463</v>
      </c>
      <c r="E146" s="63">
        <f>+SUM(E147:E163)</f>
        <v>84641</v>
      </c>
      <c r="F146" s="63">
        <f>+SUM(F147:F163)</f>
        <v>0</v>
      </c>
      <c r="G146"/>
      <c r="H146" s="63">
        <f>+SUM(H147:H163)</f>
        <v>84641</v>
      </c>
      <c r="I146"/>
      <c r="J146"/>
      <c r="K146"/>
    </row>
    <row r="147" spans="1:11" ht="12.75">
      <c r="A147" s="8"/>
      <c r="B147" s="116">
        <v>2213</v>
      </c>
      <c r="C147" s="13" t="s">
        <v>898</v>
      </c>
      <c r="D147" s="63">
        <v>1949</v>
      </c>
      <c r="E147" s="63">
        <v>2146</v>
      </c>
      <c r="F147" s="63">
        <v>0</v>
      </c>
      <c r="G147"/>
      <c r="H147" s="63">
        <v>2146</v>
      </c>
      <c r="I147"/>
      <c r="J147"/>
      <c r="K147"/>
    </row>
    <row r="148" spans="1:11" ht="12.75">
      <c r="A148" s="8"/>
      <c r="B148" s="116">
        <v>2219</v>
      </c>
      <c r="C148" s="13" t="s">
        <v>899</v>
      </c>
      <c r="D148" s="63">
        <v>1781</v>
      </c>
      <c r="E148" s="231">
        <v>1001</v>
      </c>
      <c r="F148" s="231">
        <v>0</v>
      </c>
      <c r="G148"/>
      <c r="H148" s="231">
        <v>1001</v>
      </c>
      <c r="I148"/>
      <c r="J148"/>
      <c r="K148"/>
    </row>
    <row r="149" spans="1:11" ht="12.75">
      <c r="A149" s="8"/>
      <c r="B149" s="116">
        <v>2221</v>
      </c>
      <c r="C149" s="13" t="s">
        <v>900</v>
      </c>
      <c r="D149" s="63">
        <v>26555</v>
      </c>
      <c r="E149" s="63">
        <v>26885</v>
      </c>
      <c r="F149" s="63">
        <v>0</v>
      </c>
      <c r="G149"/>
      <c r="H149" s="63">
        <v>26885</v>
      </c>
      <c r="I149"/>
      <c r="J149"/>
      <c r="K149"/>
    </row>
    <row r="150" spans="1:11" ht="15.75" customHeight="1">
      <c r="A150" s="8"/>
      <c r="B150" s="116">
        <v>2222</v>
      </c>
      <c r="C150" s="13" t="s">
        <v>901</v>
      </c>
      <c r="D150" s="63">
        <v>2647</v>
      </c>
      <c r="E150" s="63">
        <v>3247</v>
      </c>
      <c r="F150" s="63">
        <v>0</v>
      </c>
      <c r="G150"/>
      <c r="H150" s="63">
        <v>3247</v>
      </c>
      <c r="I150"/>
      <c r="J150"/>
      <c r="K150"/>
    </row>
    <row r="151" spans="1:11" ht="12.75">
      <c r="A151" s="8"/>
      <c r="B151" s="116">
        <v>2223</v>
      </c>
      <c r="C151" s="13" t="s">
        <v>913</v>
      </c>
      <c r="D151" s="63">
        <v>16330</v>
      </c>
      <c r="E151" s="63">
        <v>20435</v>
      </c>
      <c r="F151" s="63">
        <v>0</v>
      </c>
      <c r="G151"/>
      <c r="H151" s="63">
        <v>20435</v>
      </c>
      <c r="I151"/>
      <c r="J151"/>
      <c r="K151"/>
    </row>
    <row r="152" spans="1:11" ht="12.75">
      <c r="A152" s="8"/>
      <c r="B152" s="116">
        <v>2226</v>
      </c>
      <c r="C152" s="13" t="s">
        <v>231</v>
      </c>
      <c r="D152" s="63">
        <v>1352</v>
      </c>
      <c r="E152" s="63">
        <v>1452</v>
      </c>
      <c r="F152" s="63">
        <v>0</v>
      </c>
      <c r="G152"/>
      <c r="H152" s="63">
        <v>1452</v>
      </c>
      <c r="I152"/>
      <c r="J152"/>
      <c r="K152"/>
    </row>
    <row r="153" spans="1:11" ht="38.25">
      <c r="A153" s="206"/>
      <c r="B153" s="207">
        <v>2234</v>
      </c>
      <c r="C153" s="210" t="s">
        <v>635</v>
      </c>
      <c r="D153" s="121">
        <v>0</v>
      </c>
      <c r="E153" s="121">
        <v>484</v>
      </c>
      <c r="F153" s="121">
        <v>0</v>
      </c>
      <c r="G153"/>
      <c r="H153" s="121">
        <v>484</v>
      </c>
      <c r="I153"/>
      <c r="J153"/>
      <c r="K153"/>
    </row>
    <row r="154" spans="1:11" ht="12.75">
      <c r="A154" s="8"/>
      <c r="B154" s="116">
        <v>2234</v>
      </c>
      <c r="C154" s="13" t="s">
        <v>164</v>
      </c>
      <c r="D154" s="63">
        <v>1698</v>
      </c>
      <c r="E154" s="63">
        <v>1364</v>
      </c>
      <c r="F154" s="63">
        <v>0</v>
      </c>
      <c r="G154"/>
      <c r="H154" s="63">
        <v>1364</v>
      </c>
      <c r="I154"/>
      <c r="J154"/>
      <c r="K154"/>
    </row>
    <row r="155" spans="1:11" ht="12.75">
      <c r="A155" s="8"/>
      <c r="B155" s="116">
        <v>2235</v>
      </c>
      <c r="C155" s="13" t="s">
        <v>405</v>
      </c>
      <c r="D155" s="63">
        <v>1915</v>
      </c>
      <c r="E155" s="63">
        <v>1830</v>
      </c>
      <c r="F155" s="63">
        <v>0</v>
      </c>
      <c r="G155"/>
      <c r="H155" s="63">
        <v>1830</v>
      </c>
      <c r="I155"/>
      <c r="J155"/>
      <c r="K155"/>
    </row>
    <row r="156" spans="1:11" ht="12.75">
      <c r="A156" s="8"/>
      <c r="B156" s="116">
        <v>2239</v>
      </c>
      <c r="C156" s="13" t="s">
        <v>224</v>
      </c>
      <c r="D156" s="231">
        <v>1586</v>
      </c>
      <c r="E156" s="231">
        <v>590</v>
      </c>
      <c r="F156" s="231">
        <v>0</v>
      </c>
      <c r="G156" s="295"/>
      <c r="H156" s="231">
        <v>590</v>
      </c>
      <c r="I156"/>
      <c r="J156"/>
      <c r="K156"/>
    </row>
    <row r="157" spans="1:14" ht="12.75">
      <c r="A157" s="8"/>
      <c r="B157" s="116">
        <v>2241</v>
      </c>
      <c r="C157" s="13" t="s">
        <v>232</v>
      </c>
      <c r="D157" s="231">
        <v>8882</v>
      </c>
      <c r="E157" s="231">
        <v>9209</v>
      </c>
      <c r="F157" s="231">
        <v>0</v>
      </c>
      <c r="G157" s="295"/>
      <c r="H157" s="231">
        <v>9209</v>
      </c>
      <c r="I157" s="295"/>
      <c r="J157" s="295"/>
      <c r="K157" s="295"/>
      <c r="L157" s="295"/>
      <c r="M157" s="295"/>
      <c r="N157" s="295"/>
    </row>
    <row r="158" spans="1:14" ht="12.75">
      <c r="A158" s="8"/>
      <c r="B158" s="116">
        <v>2243</v>
      </c>
      <c r="C158" s="13" t="s">
        <v>233</v>
      </c>
      <c r="D158" s="231">
        <v>1251</v>
      </c>
      <c r="E158" s="231">
        <v>9108</v>
      </c>
      <c r="F158" s="231">
        <v>0</v>
      </c>
      <c r="G158" s="295"/>
      <c r="H158" s="231">
        <v>9108</v>
      </c>
      <c r="I158" s="295"/>
      <c r="J158" s="295"/>
      <c r="K158" s="295"/>
      <c r="L158" s="295"/>
      <c r="M158" s="295"/>
      <c r="N158" s="295"/>
    </row>
    <row r="159" spans="1:11" ht="12.75">
      <c r="A159" s="8"/>
      <c r="B159" s="116">
        <v>2247</v>
      </c>
      <c r="C159" s="13" t="s">
        <v>212</v>
      </c>
      <c r="D159" s="231">
        <v>699</v>
      </c>
      <c r="E159" s="231">
        <v>843</v>
      </c>
      <c r="F159" s="231">
        <v>0</v>
      </c>
      <c r="G159" s="295"/>
      <c r="H159" s="231">
        <v>843</v>
      </c>
      <c r="I159"/>
      <c r="J159"/>
      <c r="K159"/>
    </row>
    <row r="160" spans="1:11" ht="12.75">
      <c r="A160" s="8"/>
      <c r="B160" s="116">
        <v>2253</v>
      </c>
      <c r="C160" s="13" t="s">
        <v>234</v>
      </c>
      <c r="D160" s="231">
        <v>555</v>
      </c>
      <c r="E160" s="231">
        <v>655</v>
      </c>
      <c r="F160" s="231">
        <v>0</v>
      </c>
      <c r="G160" s="295"/>
      <c r="H160" s="231">
        <v>655</v>
      </c>
      <c r="I160"/>
      <c r="J160"/>
      <c r="K160"/>
    </row>
    <row r="161" spans="1:11" ht="12.75">
      <c r="A161" s="8"/>
      <c r="B161" s="116">
        <v>2264</v>
      </c>
      <c r="C161" s="13" t="s">
        <v>235</v>
      </c>
      <c r="D161" s="231">
        <v>1094</v>
      </c>
      <c r="E161" s="231">
        <v>143</v>
      </c>
      <c r="F161" s="231">
        <v>0</v>
      </c>
      <c r="G161" s="295"/>
      <c r="H161" s="231">
        <v>143</v>
      </c>
      <c r="I161"/>
      <c r="J161"/>
      <c r="K161"/>
    </row>
    <row r="162" spans="1:11" ht="12.75">
      <c r="A162" s="8"/>
      <c r="B162" s="116">
        <v>2269</v>
      </c>
      <c r="C162" s="13" t="s">
        <v>183</v>
      </c>
      <c r="D162" s="231">
        <v>819</v>
      </c>
      <c r="E162" s="231">
        <v>569</v>
      </c>
      <c r="F162" s="231">
        <v>0</v>
      </c>
      <c r="G162" s="295"/>
      <c r="H162" s="231">
        <v>569</v>
      </c>
      <c r="I162"/>
      <c r="J162"/>
      <c r="K162"/>
    </row>
    <row r="163" spans="1:11" ht="12.75">
      <c r="A163" s="8"/>
      <c r="B163" s="116">
        <v>2279</v>
      </c>
      <c r="C163" s="13" t="s">
        <v>138</v>
      </c>
      <c r="D163" s="231">
        <v>7350</v>
      </c>
      <c r="E163" s="231">
        <v>4680</v>
      </c>
      <c r="F163" s="231">
        <v>0</v>
      </c>
      <c r="G163" s="295"/>
      <c r="H163" s="231">
        <v>4680</v>
      </c>
      <c r="I163"/>
      <c r="J163"/>
      <c r="K163"/>
    </row>
    <row r="164" spans="1:11" ht="25.5">
      <c r="A164" s="8"/>
      <c r="B164" s="9">
        <v>2300</v>
      </c>
      <c r="C164" s="13" t="s">
        <v>624</v>
      </c>
      <c r="D164" s="231">
        <f>SUM(D165:D178)</f>
        <v>37479</v>
      </c>
      <c r="E164" s="231">
        <f>+SUM(E165:E178)</f>
        <v>38873</v>
      </c>
      <c r="F164" s="231">
        <f>+SUM(F165:F178)</f>
        <v>12258</v>
      </c>
      <c r="G164" s="295"/>
      <c r="H164" s="231">
        <f>+SUM(H165:H178)</f>
        <v>51131</v>
      </c>
      <c r="I164"/>
      <c r="J164"/>
      <c r="K164"/>
    </row>
    <row r="165" spans="1:11" ht="12.75">
      <c r="A165" s="8"/>
      <c r="B165" s="116">
        <v>2311</v>
      </c>
      <c r="C165" s="13" t="s">
        <v>16</v>
      </c>
      <c r="D165" s="231">
        <v>4884</v>
      </c>
      <c r="E165" s="231">
        <v>3204</v>
      </c>
      <c r="F165" s="231">
        <v>0</v>
      </c>
      <c r="G165" s="295"/>
      <c r="H165" s="231">
        <v>3204</v>
      </c>
      <c r="I165"/>
      <c r="J165"/>
      <c r="K165"/>
    </row>
    <row r="166" spans="1:11" ht="12.75">
      <c r="A166" s="8"/>
      <c r="B166" s="116">
        <v>2312</v>
      </c>
      <c r="C166" s="230" t="s">
        <v>17</v>
      </c>
      <c r="D166" s="231">
        <v>4848</v>
      </c>
      <c r="E166" s="231">
        <v>5200</v>
      </c>
      <c r="F166" s="231">
        <v>5864</v>
      </c>
      <c r="G166" s="295"/>
      <c r="H166" s="231">
        <v>11064</v>
      </c>
      <c r="I166" s="295"/>
      <c r="J166" s="295"/>
      <c r="K166"/>
    </row>
    <row r="167" spans="1:11" ht="12.75">
      <c r="A167" s="8"/>
      <c r="B167" s="116">
        <v>2322</v>
      </c>
      <c r="C167" s="230" t="s">
        <v>18</v>
      </c>
      <c r="D167" s="231">
        <v>4768</v>
      </c>
      <c r="E167" s="231">
        <v>3121</v>
      </c>
      <c r="F167" s="231">
        <v>0</v>
      </c>
      <c r="G167" s="295"/>
      <c r="H167" s="231">
        <v>3121</v>
      </c>
      <c r="I167" s="295"/>
      <c r="J167" s="295"/>
      <c r="K167"/>
    </row>
    <row r="168" spans="1:11" ht="12.75">
      <c r="A168" s="8"/>
      <c r="B168" s="116">
        <v>2341</v>
      </c>
      <c r="C168" s="230" t="s">
        <v>175</v>
      </c>
      <c r="D168" s="231">
        <v>374</v>
      </c>
      <c r="E168" s="231">
        <v>569</v>
      </c>
      <c r="F168" s="231">
        <v>0</v>
      </c>
      <c r="G168" s="295"/>
      <c r="H168" s="231">
        <v>569</v>
      </c>
      <c r="I168" s="295"/>
      <c r="J168" s="295"/>
      <c r="K168"/>
    </row>
    <row r="169" spans="1:11" ht="15" customHeight="1">
      <c r="A169" s="8"/>
      <c r="B169" s="116">
        <v>2351</v>
      </c>
      <c r="C169" s="230" t="s">
        <v>19</v>
      </c>
      <c r="D169" s="231">
        <v>1405</v>
      </c>
      <c r="E169" s="231">
        <v>8834</v>
      </c>
      <c r="F169" s="231">
        <v>0</v>
      </c>
      <c r="G169" s="295"/>
      <c r="H169" s="231">
        <v>8834</v>
      </c>
      <c r="I169" s="295"/>
      <c r="J169" s="295"/>
      <c r="K169"/>
    </row>
    <row r="170" spans="1:11" ht="15.75" customHeight="1">
      <c r="A170" s="8"/>
      <c r="B170" s="116">
        <v>2352</v>
      </c>
      <c r="C170" s="230" t="s">
        <v>20</v>
      </c>
      <c r="D170" s="231">
        <v>6147</v>
      </c>
      <c r="E170" s="231">
        <v>5123</v>
      </c>
      <c r="F170" s="231">
        <v>0</v>
      </c>
      <c r="G170" s="295"/>
      <c r="H170" s="231">
        <v>5123</v>
      </c>
      <c r="I170" s="295"/>
      <c r="J170" s="295"/>
      <c r="K170"/>
    </row>
    <row r="171" spans="1:11" ht="15" customHeight="1">
      <c r="A171" s="8"/>
      <c r="B171" s="116">
        <v>2353</v>
      </c>
      <c r="C171" s="230" t="s">
        <v>236</v>
      </c>
      <c r="D171" s="231">
        <v>144</v>
      </c>
      <c r="E171" s="231">
        <v>300</v>
      </c>
      <c r="F171" s="231">
        <v>0</v>
      </c>
      <c r="G171" s="295"/>
      <c r="H171" s="231">
        <v>300</v>
      </c>
      <c r="I171" s="295"/>
      <c r="J171" s="295"/>
      <c r="K171"/>
    </row>
    <row r="172" spans="1:11" ht="15.75" customHeight="1">
      <c r="A172" s="8"/>
      <c r="B172" s="116">
        <v>2354</v>
      </c>
      <c r="C172" s="230" t="s">
        <v>139</v>
      </c>
      <c r="D172" s="231">
        <v>76</v>
      </c>
      <c r="E172" s="231">
        <v>300</v>
      </c>
      <c r="F172" s="231">
        <v>0</v>
      </c>
      <c r="G172" s="295"/>
      <c r="H172" s="231">
        <v>300</v>
      </c>
      <c r="I172" s="295"/>
      <c r="J172" s="295"/>
      <c r="K172"/>
    </row>
    <row r="173" spans="1:11" ht="15.75" customHeight="1">
      <c r="A173" s="8"/>
      <c r="B173" s="116">
        <v>2359</v>
      </c>
      <c r="C173" s="230" t="s">
        <v>218</v>
      </c>
      <c r="D173" s="231">
        <v>160</v>
      </c>
      <c r="E173" s="231">
        <v>0</v>
      </c>
      <c r="F173" s="231">
        <v>0</v>
      </c>
      <c r="G173" s="295"/>
      <c r="H173" s="231">
        <v>0</v>
      </c>
      <c r="I173" s="295"/>
      <c r="J173" s="295"/>
      <c r="K173"/>
    </row>
    <row r="174" spans="1:11" ht="15" customHeight="1">
      <c r="A174" s="8"/>
      <c r="B174" s="116">
        <v>2361</v>
      </c>
      <c r="C174" s="230" t="s">
        <v>125</v>
      </c>
      <c r="D174" s="231">
        <v>4454</v>
      </c>
      <c r="E174" s="231">
        <v>5295</v>
      </c>
      <c r="F174" s="231">
        <v>4819</v>
      </c>
      <c r="G174" s="295"/>
      <c r="H174" s="231">
        <v>10114</v>
      </c>
      <c r="I174" s="295"/>
      <c r="J174" s="295"/>
      <c r="K174"/>
    </row>
    <row r="175" spans="1:14" ht="15" customHeight="1">
      <c r="A175" s="8"/>
      <c r="B175" s="116">
        <v>2362</v>
      </c>
      <c r="C175" s="230" t="s">
        <v>219</v>
      </c>
      <c r="D175" s="231">
        <v>2414</v>
      </c>
      <c r="E175" s="231">
        <v>43</v>
      </c>
      <c r="F175" s="231">
        <v>0</v>
      </c>
      <c r="G175" s="295"/>
      <c r="H175" s="231">
        <v>43</v>
      </c>
      <c r="I175" s="337"/>
      <c r="J175" s="295"/>
      <c r="K175" s="295"/>
      <c r="L175" s="295"/>
      <c r="M175" s="295"/>
      <c r="N175" s="295"/>
    </row>
    <row r="176" spans="1:14" ht="14.25" customHeight="1">
      <c r="A176" s="8"/>
      <c r="B176" s="116">
        <v>2363</v>
      </c>
      <c r="C176" s="230" t="s">
        <v>117</v>
      </c>
      <c r="D176" s="231">
        <v>393</v>
      </c>
      <c r="E176" s="231">
        <v>143</v>
      </c>
      <c r="F176" s="231">
        <v>0</v>
      </c>
      <c r="G176" s="295"/>
      <c r="H176" s="231">
        <v>143</v>
      </c>
      <c r="I176" s="337"/>
      <c r="J176" s="295"/>
      <c r="K176" s="295"/>
      <c r="L176" s="295"/>
      <c r="M176" s="295"/>
      <c r="N176" s="295"/>
    </row>
    <row r="177" spans="1:14" ht="14.25" customHeight="1">
      <c r="A177" s="8"/>
      <c r="B177" s="116">
        <v>2370</v>
      </c>
      <c r="C177" s="230" t="s">
        <v>220</v>
      </c>
      <c r="D177" s="231">
        <v>7087</v>
      </c>
      <c r="E177" s="231">
        <v>6612</v>
      </c>
      <c r="F177" s="231">
        <v>1575</v>
      </c>
      <c r="G177" s="295"/>
      <c r="H177" s="231">
        <v>8187</v>
      </c>
      <c r="I177" s="337"/>
      <c r="J177" s="295"/>
      <c r="K177" s="295"/>
      <c r="L177" s="295"/>
      <c r="M177" s="295"/>
      <c r="N177" s="295"/>
    </row>
    <row r="178" spans="1:14" ht="15" customHeight="1">
      <c r="A178" s="8"/>
      <c r="B178" s="116">
        <v>2390</v>
      </c>
      <c r="C178" s="13" t="s">
        <v>118</v>
      </c>
      <c r="D178" s="63">
        <v>325</v>
      </c>
      <c r="E178" s="63">
        <v>129</v>
      </c>
      <c r="F178" s="63">
        <v>0</v>
      </c>
      <c r="G178"/>
      <c r="H178" s="63">
        <v>129</v>
      </c>
      <c r="I178" s="337"/>
      <c r="J178" s="295"/>
      <c r="K178" s="295"/>
      <c r="L178" s="295"/>
      <c r="M178" s="295"/>
      <c r="N178" s="295"/>
    </row>
    <row r="179" spans="1:11" ht="14.25" customHeight="1">
      <c r="A179" s="8"/>
      <c r="B179" s="9">
        <v>2400</v>
      </c>
      <c r="C179" s="13" t="s">
        <v>584</v>
      </c>
      <c r="D179" s="63">
        <v>569</v>
      </c>
      <c r="E179" s="63">
        <v>569</v>
      </c>
      <c r="F179" s="63">
        <v>0</v>
      </c>
      <c r="G179"/>
      <c r="H179" s="63">
        <v>569</v>
      </c>
      <c r="I179"/>
      <c r="J179"/>
      <c r="K179"/>
    </row>
    <row r="180" spans="1:11" ht="14.25" customHeight="1">
      <c r="A180" s="8"/>
      <c r="B180" s="9">
        <v>2500</v>
      </c>
      <c r="C180" s="13" t="s">
        <v>618</v>
      </c>
      <c r="D180" s="63">
        <v>72</v>
      </c>
      <c r="E180" s="63">
        <v>72</v>
      </c>
      <c r="F180" s="63">
        <v>0</v>
      </c>
      <c r="G180"/>
      <c r="H180" s="63">
        <v>72</v>
      </c>
      <c r="I180"/>
      <c r="J180"/>
      <c r="K180"/>
    </row>
    <row r="181" spans="1:11" ht="14.25" customHeight="1">
      <c r="A181" s="8"/>
      <c r="B181" s="9">
        <v>5000</v>
      </c>
      <c r="C181" s="13" t="s">
        <v>609</v>
      </c>
      <c r="D181" s="231">
        <f>SUM(D182:D184)</f>
        <v>5282</v>
      </c>
      <c r="E181" s="231">
        <f>SUM(E182:E184)</f>
        <v>2500</v>
      </c>
      <c r="F181" s="231">
        <f>SUM(F182:F184)</f>
        <v>0</v>
      </c>
      <c r="G181"/>
      <c r="H181" s="231">
        <f>SUM(H182:H184)</f>
        <v>2500</v>
      </c>
      <c r="I181"/>
      <c r="J181"/>
      <c r="K181"/>
    </row>
    <row r="182" spans="1:11" ht="14.25" customHeight="1">
      <c r="A182" s="8"/>
      <c r="B182" s="116">
        <v>5231</v>
      </c>
      <c r="C182" s="13" t="s">
        <v>683</v>
      </c>
      <c r="D182" s="231">
        <v>2573</v>
      </c>
      <c r="E182" s="231">
        <v>0</v>
      </c>
      <c r="F182" s="231">
        <v>0</v>
      </c>
      <c r="G182"/>
      <c r="H182" s="231">
        <v>0</v>
      </c>
      <c r="I182"/>
      <c r="J182"/>
      <c r="K182"/>
    </row>
    <row r="183" spans="1:11" ht="14.25" customHeight="1">
      <c r="A183" s="8"/>
      <c r="B183" s="116">
        <v>5238</v>
      </c>
      <c r="C183" s="13" t="s">
        <v>165</v>
      </c>
      <c r="D183" s="209">
        <v>925</v>
      </c>
      <c r="E183" s="209">
        <v>0</v>
      </c>
      <c r="F183" s="209">
        <v>0</v>
      </c>
      <c r="G183"/>
      <c r="H183" s="209">
        <v>0</v>
      </c>
      <c r="I183"/>
      <c r="J183"/>
      <c r="K183"/>
    </row>
    <row r="184" spans="1:11" ht="13.5" customHeight="1">
      <c r="A184" s="8"/>
      <c r="B184" s="116">
        <v>5239</v>
      </c>
      <c r="C184" s="13" t="s">
        <v>119</v>
      </c>
      <c r="D184" s="209">
        <v>1784</v>
      </c>
      <c r="E184" s="209">
        <v>2500</v>
      </c>
      <c r="F184" s="209">
        <v>0</v>
      </c>
      <c r="G184"/>
      <c r="H184" s="209">
        <v>2500</v>
      </c>
      <c r="I184"/>
      <c r="J184"/>
      <c r="K184"/>
    </row>
    <row r="185" spans="1:11" ht="12.75">
      <c r="A185" s="8"/>
      <c r="B185" s="9"/>
      <c r="C185" s="17" t="s">
        <v>572</v>
      </c>
      <c r="D185" s="231">
        <f>D134+D136+D142+D146+D164+D179+D180+D181+D137</f>
        <v>428045</v>
      </c>
      <c r="E185" s="209">
        <f>E134+E136+E137+E142+E146+E164+E179+E180+E181</f>
        <v>440422</v>
      </c>
      <c r="F185" s="209">
        <f>F134+F136+F137+F142+F146+F164+F179+F180+F181</f>
        <v>12258</v>
      </c>
      <c r="G185"/>
      <c r="H185" s="209">
        <f>H134+H136+H137+H142+H146+H164+H179+H180+H181</f>
        <v>452680</v>
      </c>
      <c r="I185"/>
      <c r="J185"/>
      <c r="K185"/>
    </row>
    <row r="186" spans="1:11" ht="25.5">
      <c r="A186" s="8"/>
      <c r="B186" s="9"/>
      <c r="C186" s="13" t="s">
        <v>802</v>
      </c>
      <c r="D186" s="231">
        <f>D187+D190+D188+D189</f>
        <v>233804</v>
      </c>
      <c r="E186" s="231">
        <f>SUM(E187:E190)</f>
        <v>167543</v>
      </c>
      <c r="F186" s="231">
        <f>SUM(F187:F190)</f>
        <v>0</v>
      </c>
      <c r="G186"/>
      <c r="H186" s="231">
        <f>SUM(H187:H190)</f>
        <v>167543</v>
      </c>
      <c r="I186"/>
      <c r="J186"/>
      <c r="K186"/>
    </row>
    <row r="187" spans="1:11" ht="12.75">
      <c r="A187" s="8"/>
      <c r="B187" s="9"/>
      <c r="C187" s="13" t="s">
        <v>616</v>
      </c>
      <c r="D187" s="231">
        <v>185666</v>
      </c>
      <c r="E187" s="231">
        <v>131895</v>
      </c>
      <c r="F187" s="231">
        <v>0</v>
      </c>
      <c r="G187"/>
      <c r="H187" s="231">
        <v>131895</v>
      </c>
      <c r="I187"/>
      <c r="J187"/>
      <c r="K187"/>
    </row>
    <row r="188" spans="1:11" ht="12.75">
      <c r="A188" s="8"/>
      <c r="B188" s="9"/>
      <c r="C188" s="13" t="s">
        <v>613</v>
      </c>
      <c r="D188" s="231">
        <v>43582</v>
      </c>
      <c r="E188" s="231">
        <v>31113</v>
      </c>
      <c r="F188" s="231">
        <v>0</v>
      </c>
      <c r="G188"/>
      <c r="H188" s="231">
        <v>31113</v>
      </c>
      <c r="I188"/>
      <c r="J188"/>
      <c r="K188"/>
    </row>
    <row r="189" spans="1:11" ht="12.75">
      <c r="A189" s="8"/>
      <c r="B189" s="9"/>
      <c r="C189" s="230" t="s">
        <v>481</v>
      </c>
      <c r="D189" s="231">
        <v>501</v>
      </c>
      <c r="E189" s="231">
        <v>828</v>
      </c>
      <c r="F189" s="231">
        <v>0</v>
      </c>
      <c r="G189"/>
      <c r="H189" s="231">
        <v>828</v>
      </c>
      <c r="I189"/>
      <c r="J189"/>
      <c r="K189"/>
    </row>
    <row r="190" spans="1:11" ht="12.75">
      <c r="A190" s="8"/>
      <c r="B190" s="9"/>
      <c r="C190" s="230" t="s">
        <v>28</v>
      </c>
      <c r="D190" s="231">
        <v>4055</v>
      </c>
      <c r="E190" s="231">
        <v>3707</v>
      </c>
      <c r="F190" s="231">
        <v>0</v>
      </c>
      <c r="G190"/>
      <c r="H190" s="231">
        <v>3707</v>
      </c>
      <c r="I190"/>
      <c r="J190"/>
      <c r="K190"/>
    </row>
    <row r="191" spans="1:11" ht="25.5">
      <c r="A191" s="8"/>
      <c r="B191" s="9">
        <v>2100</v>
      </c>
      <c r="C191" s="230" t="s">
        <v>684</v>
      </c>
      <c r="D191" s="231">
        <v>2000</v>
      </c>
      <c r="E191" s="231">
        <v>8960</v>
      </c>
      <c r="F191" s="231">
        <v>0</v>
      </c>
      <c r="G191"/>
      <c r="H191" s="231">
        <v>8960</v>
      </c>
      <c r="I191"/>
      <c r="J191"/>
      <c r="K191"/>
    </row>
    <row r="192" spans="1:11" ht="12.75">
      <c r="A192" s="8"/>
      <c r="B192" s="9"/>
      <c r="C192" s="17" t="s">
        <v>572</v>
      </c>
      <c r="D192" s="63">
        <f>D185+D186+D191</f>
        <v>663849</v>
      </c>
      <c r="E192" s="63">
        <f>E185+E186+E191</f>
        <v>616925</v>
      </c>
      <c r="F192" s="63">
        <f>F185+F186+F191</f>
        <v>12258</v>
      </c>
      <c r="G192"/>
      <c r="H192" s="63">
        <f>H185+H186+H191</f>
        <v>629183</v>
      </c>
      <c r="I192"/>
      <c r="J192"/>
      <c r="K192"/>
    </row>
    <row r="193" spans="1:11" ht="12.75">
      <c r="A193" s="8"/>
      <c r="B193" s="9"/>
      <c r="C193" s="30"/>
      <c r="D193" s="63"/>
      <c r="E193" s="63"/>
      <c r="F193" s="63"/>
      <c r="G193"/>
      <c r="H193" s="63"/>
      <c r="I193"/>
      <c r="J193"/>
      <c r="K193"/>
    </row>
    <row r="194" spans="1:11" ht="27">
      <c r="A194" s="8"/>
      <c r="B194" s="9"/>
      <c r="C194" s="134" t="s">
        <v>590</v>
      </c>
      <c r="D194" s="63"/>
      <c r="E194" s="63"/>
      <c r="F194" s="63"/>
      <c r="G194"/>
      <c r="H194" s="63"/>
      <c r="I194"/>
      <c r="J194"/>
      <c r="K194"/>
    </row>
    <row r="195" spans="1:11" ht="12.75">
      <c r="A195" s="8"/>
      <c r="B195" s="9">
        <v>1100</v>
      </c>
      <c r="C195" s="13" t="s">
        <v>607</v>
      </c>
      <c r="D195" s="63">
        <v>46689</v>
      </c>
      <c r="E195" s="63">
        <v>46689</v>
      </c>
      <c r="F195" s="63">
        <v>0</v>
      </c>
      <c r="G195"/>
      <c r="H195" s="63">
        <v>46689</v>
      </c>
      <c r="I195"/>
      <c r="J195"/>
      <c r="K195"/>
    </row>
    <row r="196" spans="1:11" ht="25.5">
      <c r="A196" s="8"/>
      <c r="B196" s="116">
        <v>1148</v>
      </c>
      <c r="C196" s="13" t="s">
        <v>705</v>
      </c>
      <c r="D196" s="63">
        <v>0</v>
      </c>
      <c r="E196" s="63">
        <v>0</v>
      </c>
      <c r="F196" s="63">
        <v>0</v>
      </c>
      <c r="G196"/>
      <c r="H196" s="63">
        <v>0</v>
      </c>
      <c r="I196"/>
      <c r="J196"/>
      <c r="K196"/>
    </row>
    <row r="197" spans="1:11" ht="12.75">
      <c r="A197" s="8"/>
      <c r="B197" s="9">
        <v>1210</v>
      </c>
      <c r="C197" s="13" t="s">
        <v>608</v>
      </c>
      <c r="D197" s="63">
        <v>11014</v>
      </c>
      <c r="E197" s="63">
        <v>11049</v>
      </c>
      <c r="F197" s="63">
        <v>0</v>
      </c>
      <c r="G197"/>
      <c r="H197" s="63">
        <v>11049</v>
      </c>
      <c r="I197"/>
      <c r="J197"/>
      <c r="K197"/>
    </row>
    <row r="198" spans="1:11" ht="25.5">
      <c r="A198" s="206"/>
      <c r="B198" s="211">
        <v>1220</v>
      </c>
      <c r="C198" s="210" t="s">
        <v>269</v>
      </c>
      <c r="D198" s="209">
        <f>SUM(D199:D202)</f>
        <v>171</v>
      </c>
      <c r="E198" s="209">
        <f>SUM(E199:E202)</f>
        <v>720</v>
      </c>
      <c r="F198" s="209">
        <f>SUM(F199:F202)</f>
        <v>0</v>
      </c>
      <c r="G198"/>
      <c r="H198" s="209">
        <f>SUM(H199:H202)</f>
        <v>720</v>
      </c>
      <c r="I198"/>
      <c r="J198"/>
      <c r="K198"/>
    </row>
    <row r="199" spans="1:11" ht="12.75">
      <c r="A199" s="206"/>
      <c r="B199" s="207">
        <v>1221</v>
      </c>
      <c r="C199" s="210" t="s">
        <v>709</v>
      </c>
      <c r="D199" s="110">
        <v>0</v>
      </c>
      <c r="E199" s="110">
        <v>0</v>
      </c>
      <c r="F199" s="110">
        <v>0</v>
      </c>
      <c r="G199"/>
      <c r="H199" s="110">
        <v>0</v>
      </c>
      <c r="I199"/>
      <c r="J199"/>
      <c r="K199"/>
    </row>
    <row r="200" spans="1:11" ht="12.75">
      <c r="A200" s="206"/>
      <c r="B200" s="207">
        <v>1221</v>
      </c>
      <c r="C200" s="210" t="s">
        <v>666</v>
      </c>
      <c r="D200" s="110">
        <v>0</v>
      </c>
      <c r="E200" s="110">
        <v>147</v>
      </c>
      <c r="F200" s="110">
        <v>0</v>
      </c>
      <c r="G200"/>
      <c r="H200" s="110">
        <v>147</v>
      </c>
      <c r="I200"/>
      <c r="J200"/>
      <c r="K200"/>
    </row>
    <row r="201" spans="1:11" ht="12.75">
      <c r="A201" s="206"/>
      <c r="B201" s="207">
        <v>1227</v>
      </c>
      <c r="C201" s="210" t="s">
        <v>720</v>
      </c>
      <c r="D201" s="110">
        <v>0</v>
      </c>
      <c r="E201" s="110">
        <v>360</v>
      </c>
      <c r="F201" s="110">
        <v>0</v>
      </c>
      <c r="G201"/>
      <c r="H201" s="110">
        <v>360</v>
      </c>
      <c r="I201"/>
      <c r="J201"/>
      <c r="K201"/>
    </row>
    <row r="202" spans="1:11" ht="12.75">
      <c r="A202" s="206"/>
      <c r="B202" s="207">
        <v>1228</v>
      </c>
      <c r="C202" s="210" t="s">
        <v>665</v>
      </c>
      <c r="D202" s="110">
        <v>171</v>
      </c>
      <c r="E202" s="110">
        <v>213</v>
      </c>
      <c r="F202" s="110">
        <v>0</v>
      </c>
      <c r="G202"/>
      <c r="H202" s="110">
        <v>213</v>
      </c>
      <c r="I202"/>
      <c r="J202"/>
      <c r="K202"/>
    </row>
    <row r="203" spans="1:11" ht="21" customHeight="1">
      <c r="A203" s="8"/>
      <c r="B203" s="9">
        <v>2200</v>
      </c>
      <c r="C203" s="13" t="s">
        <v>576</v>
      </c>
      <c r="D203" s="63">
        <f>SUM(D204:D212)</f>
        <v>9682</v>
      </c>
      <c r="E203" s="63">
        <f>+SUM(E204:E212)</f>
        <v>12000</v>
      </c>
      <c r="F203" s="63">
        <f>+SUM(F204:F212)</f>
        <v>0</v>
      </c>
      <c r="G203"/>
      <c r="H203" s="63">
        <f>+SUM(H204:H212)</f>
        <v>12000</v>
      </c>
      <c r="I203"/>
      <c r="J203"/>
      <c r="K203"/>
    </row>
    <row r="204" spans="1:11" ht="12.75">
      <c r="A204" s="206"/>
      <c r="B204" s="207">
        <v>2239</v>
      </c>
      <c r="C204" s="210" t="s">
        <v>224</v>
      </c>
      <c r="D204" s="110">
        <v>226</v>
      </c>
      <c r="E204" s="110">
        <v>600</v>
      </c>
      <c r="F204" s="110">
        <v>0</v>
      </c>
      <c r="G204"/>
      <c r="H204" s="110">
        <v>600</v>
      </c>
      <c r="I204"/>
      <c r="J204"/>
      <c r="K204"/>
    </row>
    <row r="205" spans="1:11" ht="12.75">
      <c r="A205" s="8"/>
      <c r="B205" s="116">
        <v>2242</v>
      </c>
      <c r="C205" s="13" t="s">
        <v>237</v>
      </c>
      <c r="D205" s="121">
        <v>5337</v>
      </c>
      <c r="E205" s="121">
        <v>8000</v>
      </c>
      <c r="F205" s="121">
        <v>0</v>
      </c>
      <c r="G205"/>
      <c r="H205" s="121">
        <v>8000</v>
      </c>
      <c r="I205"/>
      <c r="J205"/>
      <c r="K205"/>
    </row>
    <row r="206" spans="1:11" ht="15.75" customHeight="1">
      <c r="A206" s="8"/>
      <c r="B206" s="116">
        <v>2243</v>
      </c>
      <c r="C206" s="13" t="s">
        <v>238</v>
      </c>
      <c r="D206" s="63">
        <v>143</v>
      </c>
      <c r="E206" s="63">
        <v>100</v>
      </c>
      <c r="F206" s="63">
        <v>0</v>
      </c>
      <c r="G206"/>
      <c r="H206" s="63">
        <v>100</v>
      </c>
      <c r="I206"/>
      <c r="J206"/>
      <c r="K206"/>
    </row>
    <row r="207" spans="1:11" ht="12.75">
      <c r="A207" s="8"/>
      <c r="B207" s="116">
        <v>2245</v>
      </c>
      <c r="C207" s="13" t="s">
        <v>239</v>
      </c>
      <c r="D207" s="63">
        <v>2562</v>
      </c>
      <c r="E207" s="63">
        <v>2050</v>
      </c>
      <c r="F207" s="63">
        <v>0</v>
      </c>
      <c r="G207"/>
      <c r="H207" s="63">
        <v>2050</v>
      </c>
      <c r="I207"/>
      <c r="J207"/>
      <c r="K207"/>
    </row>
    <row r="208" spans="1:11" ht="12.75">
      <c r="A208" s="8"/>
      <c r="B208" s="116">
        <v>2247</v>
      </c>
      <c r="C208" s="13" t="s">
        <v>212</v>
      </c>
      <c r="D208" s="63">
        <v>0</v>
      </c>
      <c r="E208" s="63">
        <v>50</v>
      </c>
      <c r="F208" s="63">
        <v>0</v>
      </c>
      <c r="G208"/>
      <c r="H208" s="63">
        <v>50</v>
      </c>
      <c r="I208"/>
      <c r="J208"/>
      <c r="K208"/>
    </row>
    <row r="209" spans="1:11" ht="25.5">
      <c r="A209" s="8"/>
      <c r="B209" s="116">
        <v>2249</v>
      </c>
      <c r="C209" s="13" t="s">
        <v>559</v>
      </c>
      <c r="D209" s="63">
        <v>72</v>
      </c>
      <c r="E209" s="63">
        <v>0</v>
      </c>
      <c r="F209" s="63">
        <v>0</v>
      </c>
      <c r="G209"/>
      <c r="H209" s="63">
        <v>0</v>
      </c>
      <c r="I209"/>
      <c r="J209"/>
      <c r="K209"/>
    </row>
    <row r="210" spans="1:11" ht="12.75">
      <c r="A210" s="8"/>
      <c r="B210" s="116">
        <v>2260</v>
      </c>
      <c r="C210" s="13" t="s">
        <v>503</v>
      </c>
      <c r="D210" s="63">
        <v>143</v>
      </c>
      <c r="E210" s="63">
        <v>100</v>
      </c>
      <c r="F210" s="63">
        <v>0</v>
      </c>
      <c r="G210"/>
      <c r="H210" s="63">
        <v>100</v>
      </c>
      <c r="I210"/>
      <c r="J210"/>
      <c r="K210"/>
    </row>
    <row r="211" spans="1:11" ht="12.75">
      <c r="A211" s="8"/>
      <c r="B211" s="116">
        <v>2275</v>
      </c>
      <c r="C211" s="13" t="s">
        <v>228</v>
      </c>
      <c r="D211" s="63">
        <v>60</v>
      </c>
      <c r="E211" s="63">
        <v>0</v>
      </c>
      <c r="F211" s="63">
        <v>0</v>
      </c>
      <c r="G211"/>
      <c r="H211" s="63">
        <v>0</v>
      </c>
      <c r="I211"/>
      <c r="J211"/>
      <c r="K211"/>
    </row>
    <row r="212" spans="1:11" ht="12.75">
      <c r="A212" s="8"/>
      <c r="B212" s="116">
        <v>2279</v>
      </c>
      <c r="C212" s="13" t="s">
        <v>138</v>
      </c>
      <c r="D212" s="63">
        <v>1139</v>
      </c>
      <c r="E212" s="63">
        <v>1100</v>
      </c>
      <c r="F212" s="63">
        <v>0</v>
      </c>
      <c r="G212"/>
      <c r="H212" s="63">
        <v>1100</v>
      </c>
      <c r="I212"/>
      <c r="J212"/>
      <c r="K212"/>
    </row>
    <row r="213" spans="1:11" ht="25.5" customHeight="1">
      <c r="A213" s="8"/>
      <c r="B213" s="9">
        <v>2300</v>
      </c>
      <c r="C213" s="13" t="s">
        <v>781</v>
      </c>
      <c r="D213" s="63">
        <f>+SUM(D214:D219)</f>
        <v>44197</v>
      </c>
      <c r="E213" s="63">
        <f>+SUM(E214:E219)</f>
        <v>41215</v>
      </c>
      <c r="F213" s="63">
        <f>+SUM(F214:F219)</f>
        <v>1200</v>
      </c>
      <c r="G213"/>
      <c r="H213" s="63">
        <f>+SUM(H214:H219)</f>
        <v>42415</v>
      </c>
      <c r="I213"/>
      <c r="J213"/>
      <c r="K213"/>
    </row>
    <row r="214" spans="1:11" ht="12" customHeight="1">
      <c r="A214" s="8"/>
      <c r="B214" s="116">
        <v>2312</v>
      </c>
      <c r="C214" s="13" t="s">
        <v>17</v>
      </c>
      <c r="D214" s="63">
        <v>285</v>
      </c>
      <c r="E214" s="63">
        <v>0</v>
      </c>
      <c r="F214" s="63">
        <v>0</v>
      </c>
      <c r="G214"/>
      <c r="H214" s="63">
        <v>0</v>
      </c>
      <c r="I214"/>
      <c r="J214"/>
      <c r="K214"/>
    </row>
    <row r="215" spans="1:11" ht="12" customHeight="1">
      <c r="A215" s="8"/>
      <c r="B215" s="116">
        <v>2322</v>
      </c>
      <c r="C215" s="230" t="s">
        <v>18</v>
      </c>
      <c r="D215" s="231">
        <v>35572</v>
      </c>
      <c r="E215" s="231">
        <v>32000</v>
      </c>
      <c r="F215" s="231">
        <v>1200</v>
      </c>
      <c r="G215" s="295"/>
      <c r="H215" s="231">
        <v>33200</v>
      </c>
      <c r="I215" s="295"/>
      <c r="J215" s="295"/>
      <c r="K215"/>
    </row>
    <row r="216" spans="1:13" ht="12.75">
      <c r="A216" s="8"/>
      <c r="B216" s="116">
        <v>2350</v>
      </c>
      <c r="C216" s="13" t="s">
        <v>240</v>
      </c>
      <c r="D216" s="63">
        <v>143</v>
      </c>
      <c r="E216" s="63">
        <v>0</v>
      </c>
      <c r="F216" s="63">
        <v>0</v>
      </c>
      <c r="G216"/>
      <c r="H216" s="63">
        <v>0</v>
      </c>
      <c r="I216" s="337"/>
      <c r="J216" s="295"/>
      <c r="K216" s="295"/>
      <c r="L216" s="295"/>
      <c r="M216" s="295"/>
    </row>
    <row r="217" spans="1:13" ht="12.75">
      <c r="A217" s="8"/>
      <c r="B217" s="116">
        <v>2351</v>
      </c>
      <c r="C217" s="13" t="s">
        <v>19</v>
      </c>
      <c r="D217" s="63">
        <v>154</v>
      </c>
      <c r="E217" s="63">
        <v>0</v>
      </c>
      <c r="F217" s="63">
        <v>0</v>
      </c>
      <c r="G217"/>
      <c r="H217" s="63">
        <v>0</v>
      </c>
      <c r="I217" s="295"/>
      <c r="J217" s="295"/>
      <c r="K217" s="295"/>
      <c r="L217" s="295"/>
      <c r="M217" s="295"/>
    </row>
    <row r="218" spans="1:11" ht="12.75">
      <c r="A218" s="8"/>
      <c r="B218" s="116">
        <v>2352</v>
      </c>
      <c r="C218" s="13" t="s">
        <v>20</v>
      </c>
      <c r="D218" s="63">
        <v>214</v>
      </c>
      <c r="E218" s="63">
        <v>200</v>
      </c>
      <c r="F218" s="63">
        <v>0</v>
      </c>
      <c r="G218"/>
      <c r="H218" s="63">
        <v>200</v>
      </c>
      <c r="I218"/>
      <c r="J218"/>
      <c r="K218"/>
    </row>
    <row r="219" spans="1:11" ht="12.75">
      <c r="A219" s="8"/>
      <c r="B219" s="116">
        <v>2354</v>
      </c>
      <c r="C219" s="13" t="s">
        <v>139</v>
      </c>
      <c r="D219" s="63">
        <v>7829</v>
      </c>
      <c r="E219" s="63">
        <v>9015</v>
      </c>
      <c r="F219" s="63">
        <v>0</v>
      </c>
      <c r="G219"/>
      <c r="H219" s="63">
        <v>9015</v>
      </c>
      <c r="I219"/>
      <c r="J219"/>
      <c r="K219"/>
    </row>
    <row r="220" spans="1:11" ht="12.75">
      <c r="A220" s="8"/>
      <c r="B220" s="9">
        <v>2500</v>
      </c>
      <c r="C220" s="13" t="s">
        <v>619</v>
      </c>
      <c r="D220" s="63">
        <v>135</v>
      </c>
      <c r="E220" s="63">
        <v>0</v>
      </c>
      <c r="F220" s="63">
        <v>0</v>
      </c>
      <c r="G220"/>
      <c r="H220" s="63">
        <v>0</v>
      </c>
      <c r="I220"/>
      <c r="J220"/>
      <c r="K220"/>
    </row>
    <row r="221" spans="1:11" ht="12.75">
      <c r="A221" s="8"/>
      <c r="B221" s="9">
        <v>5000</v>
      </c>
      <c r="C221" s="13" t="s">
        <v>307</v>
      </c>
      <c r="D221" s="63">
        <v>0</v>
      </c>
      <c r="E221" s="63">
        <v>0</v>
      </c>
      <c r="F221" s="63">
        <v>0</v>
      </c>
      <c r="G221"/>
      <c r="H221" s="63">
        <v>0</v>
      </c>
      <c r="I221"/>
      <c r="J221"/>
      <c r="K221"/>
    </row>
    <row r="222" spans="1:11" ht="12.75">
      <c r="A222" s="8"/>
      <c r="B222" s="116">
        <v>5239</v>
      </c>
      <c r="C222" s="13" t="s">
        <v>119</v>
      </c>
      <c r="D222" s="63">
        <v>0</v>
      </c>
      <c r="E222" s="63">
        <v>0</v>
      </c>
      <c r="F222" s="63">
        <v>0</v>
      </c>
      <c r="G222"/>
      <c r="H222" s="63">
        <v>0</v>
      </c>
      <c r="I222"/>
      <c r="J222"/>
      <c r="K222"/>
    </row>
    <row r="223" spans="1:11" ht="12.75">
      <c r="A223" s="8"/>
      <c r="B223" s="9">
        <v>6000</v>
      </c>
      <c r="C223" s="13" t="s">
        <v>292</v>
      </c>
      <c r="D223" s="63">
        <v>11383</v>
      </c>
      <c r="E223" s="63">
        <v>8500</v>
      </c>
      <c r="F223" s="63">
        <v>0</v>
      </c>
      <c r="G223"/>
      <c r="H223" s="63">
        <v>8500</v>
      </c>
      <c r="I223"/>
      <c r="J223"/>
      <c r="K223"/>
    </row>
    <row r="224" spans="1:11" ht="12.75">
      <c r="A224" s="8"/>
      <c r="B224" s="116">
        <v>6292</v>
      </c>
      <c r="C224" s="13" t="s">
        <v>248</v>
      </c>
      <c r="D224" s="63">
        <v>11383</v>
      </c>
      <c r="E224" s="63">
        <v>8500</v>
      </c>
      <c r="F224" s="63">
        <v>0</v>
      </c>
      <c r="G224"/>
      <c r="H224" s="63">
        <v>8500</v>
      </c>
      <c r="I224"/>
      <c r="J224"/>
      <c r="K224"/>
    </row>
    <row r="225" spans="1:11" ht="12.75">
      <c r="A225" s="8"/>
      <c r="B225" s="9"/>
      <c r="C225" s="17" t="s">
        <v>572</v>
      </c>
      <c r="D225" s="63">
        <f>D195+D197+D203+D213+D220+D223+D198+D221</f>
        <v>123271</v>
      </c>
      <c r="E225" s="209">
        <f>E195+E197+E198+E203+E213+E220+E221+E223</f>
        <v>120173</v>
      </c>
      <c r="F225" s="209">
        <f>F195+F197+F198+F203+F213+F220+F221+F223</f>
        <v>1200</v>
      </c>
      <c r="G225"/>
      <c r="H225" s="209">
        <f>H195+H197+H198+H203+H213+H220+H221+H223</f>
        <v>121373</v>
      </c>
      <c r="I225"/>
      <c r="J225"/>
      <c r="K225"/>
    </row>
    <row r="226" spans="1:11" ht="12.75">
      <c r="A226" s="8"/>
      <c r="B226" s="9"/>
      <c r="C226" s="13"/>
      <c r="D226" s="63"/>
      <c r="E226" s="63"/>
      <c r="F226" s="63"/>
      <c r="G226"/>
      <c r="H226" s="63"/>
      <c r="I226"/>
      <c r="J226"/>
      <c r="K226"/>
    </row>
    <row r="227" spans="1:11" ht="13.5">
      <c r="A227" s="8"/>
      <c r="B227" s="21" t="s">
        <v>591</v>
      </c>
      <c r="C227" s="140" t="s">
        <v>592</v>
      </c>
      <c r="D227" s="63"/>
      <c r="E227" s="63"/>
      <c r="F227" s="63"/>
      <c r="G227"/>
      <c r="H227" s="63"/>
      <c r="I227"/>
      <c r="J227"/>
      <c r="K227"/>
    </row>
    <row r="228" spans="1:11" ht="12.75">
      <c r="A228" s="8"/>
      <c r="B228" s="9"/>
      <c r="C228" s="13" t="s">
        <v>583</v>
      </c>
      <c r="D228" s="63"/>
      <c r="E228" s="63"/>
      <c r="F228" s="63"/>
      <c r="G228"/>
      <c r="H228" s="63"/>
      <c r="I228"/>
      <c r="J228"/>
      <c r="K228"/>
    </row>
    <row r="229" spans="1:11" ht="12.75">
      <c r="A229" s="8"/>
      <c r="B229" s="9">
        <v>1100</v>
      </c>
      <c r="C229" s="13" t="s">
        <v>697</v>
      </c>
      <c r="D229" s="231">
        <v>82300</v>
      </c>
      <c r="E229" s="231">
        <v>87358</v>
      </c>
      <c r="F229" s="231">
        <v>0</v>
      </c>
      <c r="G229"/>
      <c r="H229" s="231">
        <v>87358</v>
      </c>
      <c r="I229"/>
      <c r="J229"/>
      <c r="K229"/>
    </row>
    <row r="230" spans="1:11" ht="27" customHeight="1">
      <c r="A230" s="8"/>
      <c r="B230" s="116">
        <v>1148</v>
      </c>
      <c r="C230" s="13" t="s">
        <v>704</v>
      </c>
      <c r="D230" s="231">
        <v>0</v>
      </c>
      <c r="E230" s="231">
        <v>300</v>
      </c>
      <c r="F230" s="231">
        <v>0</v>
      </c>
      <c r="G230"/>
      <c r="H230" s="231">
        <v>300</v>
      </c>
      <c r="I230"/>
      <c r="J230"/>
      <c r="K230"/>
    </row>
    <row r="231" spans="1:11" ht="12.75">
      <c r="A231" s="8"/>
      <c r="B231" s="9">
        <v>1210</v>
      </c>
      <c r="C231" s="13" t="s">
        <v>608</v>
      </c>
      <c r="D231" s="233">
        <v>19415</v>
      </c>
      <c r="E231" s="233">
        <v>20608</v>
      </c>
      <c r="F231" s="233">
        <v>0</v>
      </c>
      <c r="G231"/>
      <c r="H231" s="233">
        <v>20608</v>
      </c>
      <c r="I231"/>
      <c r="J231"/>
      <c r="K231"/>
    </row>
    <row r="232" spans="1:11" ht="25.5">
      <c r="A232" s="206"/>
      <c r="B232" s="211">
        <v>1220</v>
      </c>
      <c r="C232" s="210" t="s">
        <v>722</v>
      </c>
      <c r="D232" s="209">
        <f>SUM(D233:D234)</f>
        <v>1708</v>
      </c>
      <c r="E232" s="209">
        <f>+SUM(E233:E234)</f>
        <v>1875</v>
      </c>
      <c r="F232" s="209">
        <f>+SUM(F233:F234)</f>
        <v>0</v>
      </c>
      <c r="G232"/>
      <c r="H232" s="209">
        <f>+SUM(H233:H234)</f>
        <v>1875</v>
      </c>
      <c r="I232"/>
      <c r="J232"/>
      <c r="K232"/>
    </row>
    <row r="233" spans="1:11" ht="25.5">
      <c r="A233" s="206"/>
      <c r="B233" s="207">
        <v>1228</v>
      </c>
      <c r="C233" s="210" t="s">
        <v>724</v>
      </c>
      <c r="D233" s="341">
        <v>285</v>
      </c>
      <c r="E233" s="341">
        <v>375</v>
      </c>
      <c r="F233" s="341">
        <v>0</v>
      </c>
      <c r="G233"/>
      <c r="H233" s="341">
        <v>375</v>
      </c>
      <c r="I233"/>
      <c r="J233"/>
      <c r="K233"/>
    </row>
    <row r="234" spans="1:11" ht="38.25">
      <c r="A234" s="206"/>
      <c r="B234" s="207">
        <v>1229</v>
      </c>
      <c r="C234" s="210" t="s">
        <v>737</v>
      </c>
      <c r="D234" s="314">
        <v>1423</v>
      </c>
      <c r="E234" s="314">
        <v>1500</v>
      </c>
      <c r="F234" s="314">
        <v>0</v>
      </c>
      <c r="G234"/>
      <c r="H234" s="314">
        <v>1500</v>
      </c>
      <c r="I234"/>
      <c r="J234"/>
      <c r="K234"/>
    </row>
    <row r="235" spans="1:11" ht="12.75">
      <c r="A235" s="8"/>
      <c r="B235" s="9">
        <v>2100</v>
      </c>
      <c r="C235" s="13" t="s">
        <v>578</v>
      </c>
      <c r="D235" s="63">
        <f>SUM(D236:D239)</f>
        <v>1315</v>
      </c>
      <c r="E235" s="63">
        <f>+SUM(E236:E239)</f>
        <v>1200</v>
      </c>
      <c r="F235" s="63">
        <f>+SUM(F236:F239)</f>
        <v>0</v>
      </c>
      <c r="G235"/>
      <c r="H235" s="63">
        <f>+SUM(H236:H239)</f>
        <v>1200</v>
      </c>
      <c r="I235"/>
      <c r="J235"/>
      <c r="K235"/>
    </row>
    <row r="236" spans="1:11" ht="12.75">
      <c r="A236" s="8"/>
      <c r="B236" s="116">
        <v>2111</v>
      </c>
      <c r="C236" s="13" t="s">
        <v>241</v>
      </c>
      <c r="D236" s="63">
        <v>498</v>
      </c>
      <c r="E236" s="63">
        <v>350</v>
      </c>
      <c r="F236" s="63">
        <v>0</v>
      </c>
      <c r="G236"/>
      <c r="H236" s="63">
        <v>350</v>
      </c>
      <c r="I236"/>
      <c r="J236"/>
      <c r="K236"/>
    </row>
    <row r="237" spans="1:11" ht="25.5">
      <c r="A237" s="8"/>
      <c r="B237" s="116">
        <v>2112</v>
      </c>
      <c r="C237" s="13" t="s">
        <v>242</v>
      </c>
      <c r="D237" s="63">
        <v>727</v>
      </c>
      <c r="E237" s="63">
        <v>550</v>
      </c>
      <c r="F237" s="63">
        <v>0</v>
      </c>
      <c r="G237"/>
      <c r="H237" s="63">
        <v>550</v>
      </c>
      <c r="I237"/>
      <c r="J237"/>
      <c r="K237"/>
    </row>
    <row r="238" spans="1:11" ht="12.75">
      <c r="A238" s="8"/>
      <c r="B238" s="116">
        <v>2121</v>
      </c>
      <c r="C238" s="13" t="s">
        <v>50</v>
      </c>
      <c r="D238" s="63">
        <v>60</v>
      </c>
      <c r="E238" s="63">
        <v>150</v>
      </c>
      <c r="F238" s="63">
        <v>0</v>
      </c>
      <c r="G238"/>
      <c r="H238" s="63">
        <v>150</v>
      </c>
      <c r="I238"/>
      <c r="J238"/>
      <c r="K238"/>
    </row>
    <row r="239" spans="1:11" ht="25.5">
      <c r="A239" s="8"/>
      <c r="B239" s="116">
        <v>2122</v>
      </c>
      <c r="C239" s="13" t="s">
        <v>51</v>
      </c>
      <c r="D239" s="63">
        <v>30</v>
      </c>
      <c r="E239" s="63">
        <v>150</v>
      </c>
      <c r="F239" s="63">
        <v>0</v>
      </c>
      <c r="G239"/>
      <c r="H239" s="63">
        <v>150</v>
      </c>
      <c r="I239"/>
      <c r="J239"/>
      <c r="K239"/>
    </row>
    <row r="240" spans="1:11" ht="12.75">
      <c r="A240" s="8"/>
      <c r="B240" s="9">
        <v>2200</v>
      </c>
      <c r="C240" s="13" t="s">
        <v>576</v>
      </c>
      <c r="D240" s="63">
        <f>SUM(D241:D258)</f>
        <v>23783</v>
      </c>
      <c r="E240" s="63">
        <f>+SUM(E241:E258)</f>
        <v>26889</v>
      </c>
      <c r="F240" s="63">
        <f>SUM(F241:F258)</f>
        <v>0</v>
      </c>
      <c r="G240"/>
      <c r="H240" s="63">
        <f>+SUM(H241:H258)</f>
        <v>26889</v>
      </c>
      <c r="I240"/>
      <c r="J240"/>
      <c r="K240"/>
    </row>
    <row r="241" spans="1:11" ht="12.75">
      <c r="A241" s="8"/>
      <c r="B241" s="116">
        <v>2219</v>
      </c>
      <c r="C241" s="13" t="s">
        <v>899</v>
      </c>
      <c r="D241" s="63">
        <v>2846</v>
      </c>
      <c r="E241" s="63">
        <v>2100</v>
      </c>
      <c r="F241" s="63">
        <v>0</v>
      </c>
      <c r="G241"/>
      <c r="H241" s="63">
        <v>2100</v>
      </c>
      <c r="I241"/>
      <c r="J241"/>
      <c r="K241"/>
    </row>
    <row r="242" spans="1:11" ht="12.75">
      <c r="A242" s="8"/>
      <c r="B242" s="116">
        <v>2221</v>
      </c>
      <c r="C242" s="13" t="s">
        <v>900</v>
      </c>
      <c r="D242" s="63">
        <v>4269</v>
      </c>
      <c r="E242" s="63">
        <v>4269</v>
      </c>
      <c r="F242" s="63">
        <v>0</v>
      </c>
      <c r="G242"/>
      <c r="H242" s="63">
        <v>4269</v>
      </c>
      <c r="I242"/>
      <c r="J242"/>
      <c r="K242"/>
    </row>
    <row r="243" spans="1:11" ht="13.5" customHeight="1">
      <c r="A243" s="8"/>
      <c r="B243" s="116">
        <v>2222</v>
      </c>
      <c r="C243" s="13" t="s">
        <v>901</v>
      </c>
      <c r="D243" s="63">
        <v>392</v>
      </c>
      <c r="E243" s="63">
        <v>500</v>
      </c>
      <c r="F243" s="63">
        <v>0</v>
      </c>
      <c r="G243"/>
      <c r="H243" s="63">
        <v>500</v>
      </c>
      <c r="I243"/>
      <c r="J243"/>
      <c r="K243"/>
    </row>
    <row r="244" spans="1:11" ht="14.25" customHeight="1">
      <c r="A244" s="8"/>
      <c r="B244" s="116">
        <v>2223</v>
      </c>
      <c r="C244" s="13" t="s">
        <v>913</v>
      </c>
      <c r="D244" s="63">
        <v>3457</v>
      </c>
      <c r="E244" s="63">
        <v>4300</v>
      </c>
      <c r="F244" s="63">
        <v>0</v>
      </c>
      <c r="G244"/>
      <c r="H244" s="63">
        <v>4300</v>
      </c>
      <c r="I244"/>
      <c r="J244"/>
      <c r="K244"/>
    </row>
    <row r="245" spans="1:11" ht="13.5" customHeight="1">
      <c r="A245" s="8"/>
      <c r="B245" s="116">
        <v>2226</v>
      </c>
      <c r="C245" s="13" t="s">
        <v>231</v>
      </c>
      <c r="D245" s="63">
        <v>456</v>
      </c>
      <c r="E245" s="63">
        <v>500</v>
      </c>
      <c r="F245" s="63">
        <v>0</v>
      </c>
      <c r="G245"/>
      <c r="H245" s="63">
        <v>500</v>
      </c>
      <c r="I245"/>
      <c r="J245"/>
      <c r="K245"/>
    </row>
    <row r="246" spans="1:11" ht="15" customHeight="1">
      <c r="A246" s="8"/>
      <c r="B246" s="116">
        <v>2231</v>
      </c>
      <c r="C246" s="13" t="s">
        <v>561</v>
      </c>
      <c r="D246" s="63">
        <v>854</v>
      </c>
      <c r="E246" s="63">
        <v>730</v>
      </c>
      <c r="F246" s="63">
        <v>0</v>
      </c>
      <c r="G246"/>
      <c r="H246" s="63">
        <v>730</v>
      </c>
      <c r="I246"/>
      <c r="J246"/>
      <c r="K246"/>
    </row>
    <row r="247" spans="1:11" ht="12.75">
      <c r="A247" s="8"/>
      <c r="B247" s="116">
        <v>2233</v>
      </c>
      <c r="C247" s="13" t="s">
        <v>121</v>
      </c>
      <c r="D247" s="63">
        <v>740</v>
      </c>
      <c r="E247" s="63">
        <v>1000</v>
      </c>
      <c r="F247" s="63">
        <v>0</v>
      </c>
      <c r="G247"/>
      <c r="H247" s="63">
        <v>1000</v>
      </c>
      <c r="I247"/>
      <c r="J247"/>
      <c r="K247"/>
    </row>
    <row r="248" spans="1:11" ht="12.75">
      <c r="A248" s="206"/>
      <c r="B248" s="207">
        <v>2234</v>
      </c>
      <c r="C248" s="210" t="s">
        <v>267</v>
      </c>
      <c r="D248" s="121">
        <v>285</v>
      </c>
      <c r="E248" s="121">
        <v>800</v>
      </c>
      <c r="F248" s="121">
        <v>0</v>
      </c>
      <c r="G248"/>
      <c r="H248" s="121">
        <v>800</v>
      </c>
      <c r="I248"/>
      <c r="J248"/>
      <c r="K248"/>
    </row>
    <row r="249" spans="1:11" ht="12.75">
      <c r="A249" s="8"/>
      <c r="B249" s="116">
        <v>2234</v>
      </c>
      <c r="C249" s="13" t="s">
        <v>388</v>
      </c>
      <c r="D249" s="63">
        <v>854</v>
      </c>
      <c r="E249" s="63">
        <v>339</v>
      </c>
      <c r="F249" s="63">
        <v>0</v>
      </c>
      <c r="G249"/>
      <c r="H249" s="63">
        <v>339</v>
      </c>
      <c r="I249"/>
      <c r="J249"/>
      <c r="K249"/>
    </row>
    <row r="250" spans="1:11" ht="12.75">
      <c r="A250" s="8"/>
      <c r="B250" s="116">
        <v>2235</v>
      </c>
      <c r="C250" s="13" t="s">
        <v>405</v>
      </c>
      <c r="D250" s="63">
        <v>640</v>
      </c>
      <c r="E250" s="63">
        <v>640</v>
      </c>
      <c r="F250" s="63">
        <v>0</v>
      </c>
      <c r="G250"/>
      <c r="H250" s="63">
        <v>640</v>
      </c>
      <c r="I250"/>
      <c r="J250"/>
      <c r="K250"/>
    </row>
    <row r="251" spans="1:11" ht="12.75">
      <c r="A251" s="8"/>
      <c r="B251" s="116">
        <v>2239</v>
      </c>
      <c r="C251" s="13" t="s">
        <v>243</v>
      </c>
      <c r="D251" s="63">
        <v>643</v>
      </c>
      <c r="E251" s="63">
        <v>780</v>
      </c>
      <c r="F251" s="63">
        <v>0</v>
      </c>
      <c r="G251"/>
      <c r="H251" s="63">
        <v>780</v>
      </c>
      <c r="I251"/>
      <c r="J251"/>
      <c r="K251"/>
    </row>
    <row r="252" spans="1:11" ht="12.75">
      <c r="A252" s="8"/>
      <c r="B252" s="116">
        <v>2241</v>
      </c>
      <c r="C252" s="13" t="s">
        <v>52</v>
      </c>
      <c r="D252" s="63">
        <v>30</v>
      </c>
      <c r="E252" s="63">
        <v>0</v>
      </c>
      <c r="F252" s="63">
        <v>0</v>
      </c>
      <c r="G252"/>
      <c r="H252" s="63">
        <v>0</v>
      </c>
      <c r="I252"/>
      <c r="J252"/>
      <c r="K252"/>
    </row>
    <row r="253" spans="1:11" ht="12.75">
      <c r="A253" s="8"/>
      <c r="B253" s="116">
        <v>2243</v>
      </c>
      <c r="C253" s="13" t="s">
        <v>122</v>
      </c>
      <c r="D253" s="63">
        <v>2702</v>
      </c>
      <c r="E253" s="63">
        <v>2702</v>
      </c>
      <c r="F253" s="63">
        <v>0</v>
      </c>
      <c r="G253"/>
      <c r="H253" s="63">
        <v>2702</v>
      </c>
      <c r="I253"/>
      <c r="J253"/>
      <c r="K253"/>
    </row>
    <row r="254" spans="1:11" ht="12.75">
      <c r="A254" s="8"/>
      <c r="B254" s="116">
        <v>2245</v>
      </c>
      <c r="C254" s="13" t="s">
        <v>196</v>
      </c>
      <c r="D254" s="63">
        <v>280</v>
      </c>
      <c r="E254" s="63">
        <v>280</v>
      </c>
      <c r="F254" s="63">
        <v>0</v>
      </c>
      <c r="G254"/>
      <c r="H254" s="63">
        <v>280</v>
      </c>
      <c r="I254"/>
      <c r="J254"/>
      <c r="K254"/>
    </row>
    <row r="255" spans="1:11" ht="12.75">
      <c r="A255" s="8"/>
      <c r="B255" s="116">
        <v>2253</v>
      </c>
      <c r="C255" s="13" t="s">
        <v>244</v>
      </c>
      <c r="D255" s="63">
        <v>889</v>
      </c>
      <c r="E255" s="63">
        <v>1000</v>
      </c>
      <c r="F255" s="63">
        <v>0</v>
      </c>
      <c r="G255"/>
      <c r="H255" s="63">
        <v>1000</v>
      </c>
      <c r="I255"/>
      <c r="J255"/>
      <c r="K255"/>
    </row>
    <row r="256" spans="1:11" ht="12.75">
      <c r="A256" s="8"/>
      <c r="B256" s="116">
        <v>2261</v>
      </c>
      <c r="C256" s="13" t="s">
        <v>245</v>
      </c>
      <c r="D256" s="63">
        <v>676</v>
      </c>
      <c r="E256" s="63">
        <v>420</v>
      </c>
      <c r="F256" s="63">
        <v>0</v>
      </c>
      <c r="G256"/>
      <c r="H256" s="63">
        <v>420</v>
      </c>
      <c r="I256"/>
      <c r="J256"/>
      <c r="K256"/>
    </row>
    <row r="257" spans="1:11" ht="12.75">
      <c r="A257" s="8"/>
      <c r="B257" s="116">
        <v>2264</v>
      </c>
      <c r="C257" s="13" t="s">
        <v>227</v>
      </c>
      <c r="D257" s="63">
        <v>427</v>
      </c>
      <c r="E257" s="63">
        <v>480</v>
      </c>
      <c r="F257" s="63">
        <v>0</v>
      </c>
      <c r="G257"/>
      <c r="H257" s="63">
        <v>480</v>
      </c>
      <c r="I257"/>
      <c r="J257"/>
      <c r="K257"/>
    </row>
    <row r="258" spans="1:11" ht="12.75">
      <c r="A258" s="8"/>
      <c r="B258" s="116">
        <v>2279</v>
      </c>
      <c r="C258" s="13" t="s">
        <v>138</v>
      </c>
      <c r="D258" s="63">
        <v>3343</v>
      </c>
      <c r="E258" s="231">
        <v>6049</v>
      </c>
      <c r="F258" s="231">
        <v>0</v>
      </c>
      <c r="G258" s="295"/>
      <c r="H258" s="231">
        <v>6049</v>
      </c>
      <c r="I258" s="295"/>
      <c r="J258" s="295"/>
      <c r="K258" s="295"/>
    </row>
    <row r="259" spans="1:11" ht="25.5">
      <c r="A259" s="8"/>
      <c r="B259" s="9">
        <v>2300</v>
      </c>
      <c r="C259" s="13" t="s">
        <v>622</v>
      </c>
      <c r="D259" s="63">
        <f>SUM(D260:D270)</f>
        <v>17703</v>
      </c>
      <c r="E259" s="63">
        <f>+SUM(E260:E270)</f>
        <v>21014</v>
      </c>
      <c r="F259" s="63">
        <f>+SUM(F260:F270)</f>
        <v>0</v>
      </c>
      <c r="G259"/>
      <c r="H259" s="63">
        <f>+SUM(H260:H270)</f>
        <v>21014</v>
      </c>
      <c r="I259"/>
      <c r="J259"/>
      <c r="K259"/>
    </row>
    <row r="260" spans="1:11" ht="12.75">
      <c r="A260" s="8"/>
      <c r="B260" s="116">
        <v>2311</v>
      </c>
      <c r="C260" s="13" t="s">
        <v>16</v>
      </c>
      <c r="D260" s="63">
        <v>776</v>
      </c>
      <c r="E260" s="63">
        <v>1920</v>
      </c>
      <c r="F260" s="63">
        <v>0</v>
      </c>
      <c r="G260"/>
      <c r="H260" s="63">
        <v>1920</v>
      </c>
      <c r="I260"/>
      <c r="J260"/>
      <c r="K260"/>
    </row>
    <row r="261" spans="1:11" ht="12.75">
      <c r="A261" s="8"/>
      <c r="B261" s="116">
        <v>2312</v>
      </c>
      <c r="C261" s="13" t="s">
        <v>17</v>
      </c>
      <c r="D261" s="63">
        <v>694</v>
      </c>
      <c r="E261" s="63">
        <v>978</v>
      </c>
      <c r="F261" s="63">
        <v>0</v>
      </c>
      <c r="G261"/>
      <c r="H261" s="63">
        <v>978</v>
      </c>
      <c r="I261"/>
      <c r="J261"/>
      <c r="K261"/>
    </row>
    <row r="262" spans="1:11" ht="12.75">
      <c r="A262" s="8"/>
      <c r="B262" s="116">
        <v>2322</v>
      </c>
      <c r="C262" s="13" t="s">
        <v>18</v>
      </c>
      <c r="D262" s="63">
        <v>6147</v>
      </c>
      <c r="E262" s="231">
        <v>6082</v>
      </c>
      <c r="F262" s="231">
        <v>0</v>
      </c>
      <c r="G262"/>
      <c r="H262" s="231">
        <v>6082</v>
      </c>
      <c r="I262"/>
      <c r="J262"/>
      <c r="K262"/>
    </row>
    <row r="263" spans="1:11" ht="12.75">
      <c r="A263" s="8"/>
      <c r="B263" s="116">
        <v>2341</v>
      </c>
      <c r="C263" s="13" t="s">
        <v>175</v>
      </c>
      <c r="D263" s="63">
        <v>107</v>
      </c>
      <c r="E263" s="63">
        <v>100</v>
      </c>
      <c r="F263" s="63">
        <v>0</v>
      </c>
      <c r="G263"/>
      <c r="H263" s="63">
        <v>100</v>
      </c>
      <c r="I263"/>
      <c r="J263"/>
      <c r="K263"/>
    </row>
    <row r="264" spans="1:14" ht="12.75">
      <c r="A264" s="8"/>
      <c r="B264" s="116">
        <v>2350</v>
      </c>
      <c r="C264" s="13" t="s">
        <v>277</v>
      </c>
      <c r="D264" s="63">
        <v>1251</v>
      </c>
      <c r="E264" s="63">
        <v>1250</v>
      </c>
      <c r="F264" s="63">
        <v>0</v>
      </c>
      <c r="G264"/>
      <c r="H264" s="63">
        <v>1250</v>
      </c>
      <c r="I264" s="295"/>
      <c r="J264" s="295"/>
      <c r="K264" s="295"/>
      <c r="L264" s="295"/>
      <c r="M264" s="295"/>
      <c r="N264" s="295"/>
    </row>
    <row r="265" spans="1:14" ht="12.75">
      <c r="A265" s="8"/>
      <c r="B265" s="116">
        <v>2351</v>
      </c>
      <c r="C265" s="13" t="s">
        <v>246</v>
      </c>
      <c r="D265" s="63">
        <v>1584</v>
      </c>
      <c r="E265" s="63">
        <v>2000</v>
      </c>
      <c r="F265" s="63">
        <v>0</v>
      </c>
      <c r="G265"/>
      <c r="H265" s="63">
        <v>2000</v>
      </c>
      <c r="I265" s="295"/>
      <c r="J265" s="295"/>
      <c r="K265" s="295"/>
      <c r="L265" s="295"/>
      <c r="M265" s="295"/>
      <c r="N265" s="295"/>
    </row>
    <row r="266" spans="1:14" ht="15.75" customHeight="1">
      <c r="A266" s="8"/>
      <c r="B266" s="116">
        <v>2352</v>
      </c>
      <c r="C266" s="13" t="s">
        <v>20</v>
      </c>
      <c r="D266" s="63">
        <v>1523</v>
      </c>
      <c r="E266" s="63">
        <v>1523</v>
      </c>
      <c r="F266" s="63">
        <v>0</v>
      </c>
      <c r="G266"/>
      <c r="H266" s="63">
        <v>1523</v>
      </c>
      <c r="I266" s="295"/>
      <c r="J266" s="295"/>
      <c r="K266" s="295"/>
      <c r="L266" s="295"/>
      <c r="M266" s="295"/>
      <c r="N266" s="295"/>
    </row>
    <row r="267" spans="1:11" ht="12.75" customHeight="1">
      <c r="A267" s="8"/>
      <c r="B267" s="116">
        <v>2353</v>
      </c>
      <c r="C267" s="13" t="s">
        <v>247</v>
      </c>
      <c r="D267" s="63">
        <v>1352</v>
      </c>
      <c r="E267" s="63">
        <v>1400</v>
      </c>
      <c r="F267" s="63">
        <v>0</v>
      </c>
      <c r="G267"/>
      <c r="H267" s="63">
        <v>1400</v>
      </c>
      <c r="I267"/>
      <c r="J267"/>
      <c r="K267"/>
    </row>
    <row r="268" spans="1:11" ht="14.25" customHeight="1">
      <c r="A268" s="8"/>
      <c r="B268" s="116">
        <v>2363</v>
      </c>
      <c r="C268" s="13" t="s">
        <v>117</v>
      </c>
      <c r="D268" s="63">
        <v>996</v>
      </c>
      <c r="E268" s="63">
        <v>2500</v>
      </c>
      <c r="F268" s="63">
        <v>0</v>
      </c>
      <c r="G268"/>
      <c r="H268" s="63">
        <v>2500</v>
      </c>
      <c r="I268"/>
      <c r="J268"/>
      <c r="K268"/>
    </row>
    <row r="269" spans="1:11" ht="14.25" customHeight="1">
      <c r="A269" s="8"/>
      <c r="B269" s="116">
        <v>2370</v>
      </c>
      <c r="C269" s="13" t="s">
        <v>220</v>
      </c>
      <c r="D269" s="63">
        <v>2561</v>
      </c>
      <c r="E269" s="63">
        <v>2261</v>
      </c>
      <c r="F269" s="63">
        <v>0</v>
      </c>
      <c r="G269"/>
      <c r="H269" s="63">
        <v>2261</v>
      </c>
      <c r="I269"/>
      <c r="J269"/>
      <c r="K269"/>
    </row>
    <row r="270" spans="1:11" ht="12.75" customHeight="1">
      <c r="A270" s="8"/>
      <c r="B270" s="116">
        <v>2390</v>
      </c>
      <c r="C270" s="13" t="s">
        <v>118</v>
      </c>
      <c r="D270" s="63">
        <v>712</v>
      </c>
      <c r="E270" s="63">
        <v>1000</v>
      </c>
      <c r="F270" s="63">
        <v>0</v>
      </c>
      <c r="G270"/>
      <c r="H270" s="63">
        <v>1000</v>
      </c>
      <c r="I270"/>
      <c r="J270"/>
      <c r="K270"/>
    </row>
    <row r="271" spans="1:11" ht="12.75" customHeight="1">
      <c r="A271" s="8"/>
      <c r="B271" s="9">
        <v>2400</v>
      </c>
      <c r="C271" s="13" t="s">
        <v>584</v>
      </c>
      <c r="D271" s="63">
        <v>498</v>
      </c>
      <c r="E271" s="63">
        <v>550</v>
      </c>
      <c r="F271" s="63">
        <v>0</v>
      </c>
      <c r="G271"/>
      <c r="H271" s="63">
        <v>550</v>
      </c>
      <c r="I271"/>
      <c r="J271"/>
      <c r="K271"/>
    </row>
    <row r="272" spans="1:11" ht="12.75" customHeight="1">
      <c r="A272" s="8"/>
      <c r="B272" s="9">
        <v>2500</v>
      </c>
      <c r="C272" s="13" t="s">
        <v>625</v>
      </c>
      <c r="D272" s="63">
        <v>427</v>
      </c>
      <c r="E272" s="63">
        <v>0</v>
      </c>
      <c r="F272" s="63">
        <v>0</v>
      </c>
      <c r="G272"/>
      <c r="H272" s="63">
        <v>0</v>
      </c>
      <c r="I272"/>
      <c r="J272"/>
      <c r="K272"/>
    </row>
    <row r="273" spans="1:11" ht="12.75" customHeight="1">
      <c r="A273" s="8"/>
      <c r="B273" s="9">
        <v>5000</v>
      </c>
      <c r="C273" s="13" t="s">
        <v>609</v>
      </c>
      <c r="D273" s="63">
        <f>SUM(D274:D276)</f>
        <v>4999</v>
      </c>
      <c r="E273" s="63">
        <f>SUM(E274:E276)</f>
        <v>4450</v>
      </c>
      <c r="F273" s="63">
        <f>SUM(F274:F276)</f>
        <v>0</v>
      </c>
      <c r="G273"/>
      <c r="H273" s="63">
        <f>SUM(H274:H276)</f>
        <v>4450</v>
      </c>
      <c r="I273"/>
      <c r="J273"/>
      <c r="K273"/>
    </row>
    <row r="274" spans="1:11" ht="12.75" customHeight="1">
      <c r="A274" s="8"/>
      <c r="B274" s="116">
        <v>5121</v>
      </c>
      <c r="C274" s="13" t="s">
        <v>424</v>
      </c>
      <c r="D274" s="63">
        <v>882</v>
      </c>
      <c r="E274" s="63">
        <v>1230</v>
      </c>
      <c r="F274" s="63">
        <v>0</v>
      </c>
      <c r="G274"/>
      <c r="H274" s="63">
        <v>1230</v>
      </c>
      <c r="I274"/>
      <c r="J274"/>
      <c r="K274"/>
    </row>
    <row r="275" spans="1:11" ht="12.75" customHeight="1">
      <c r="A275" s="8"/>
      <c r="B275" s="116">
        <v>5238</v>
      </c>
      <c r="C275" s="13" t="s">
        <v>170</v>
      </c>
      <c r="D275" s="63">
        <v>763</v>
      </c>
      <c r="E275" s="63">
        <v>1200</v>
      </c>
      <c r="F275" s="63">
        <v>0</v>
      </c>
      <c r="G275"/>
      <c r="H275" s="63">
        <v>1200</v>
      </c>
      <c r="I275"/>
      <c r="J275"/>
      <c r="K275"/>
    </row>
    <row r="276" spans="1:11" ht="13.5" customHeight="1">
      <c r="A276" s="8"/>
      <c r="B276" s="116">
        <v>5239</v>
      </c>
      <c r="C276" s="13" t="s">
        <v>119</v>
      </c>
      <c r="D276" s="63">
        <v>3354</v>
      </c>
      <c r="E276" s="63">
        <v>2020</v>
      </c>
      <c r="F276" s="63">
        <v>0</v>
      </c>
      <c r="G276"/>
      <c r="H276" s="63">
        <v>2020</v>
      </c>
      <c r="I276"/>
      <c r="J276"/>
      <c r="K276"/>
    </row>
    <row r="277" spans="1:11" ht="12.75">
      <c r="A277" s="8"/>
      <c r="B277" s="23"/>
      <c r="C277" s="17" t="s">
        <v>572</v>
      </c>
      <c r="D277" s="63">
        <f>D229+D231+D235+D240+D259+D271+D272+D273+D232</f>
        <v>152148</v>
      </c>
      <c r="E277" s="209">
        <f>E229+E231+E232+E235+E240+E259+E271+E272+E273</f>
        <v>163944</v>
      </c>
      <c r="F277" s="209">
        <f>F229+F231+F232+F235+F240+F259+F271+F272+F273</f>
        <v>0</v>
      </c>
      <c r="G277"/>
      <c r="H277" s="209">
        <f>H229+H231+H232+H235+H240+H259+H271+H272+H273</f>
        <v>163944</v>
      </c>
      <c r="I277"/>
      <c r="J277"/>
      <c r="K277"/>
    </row>
    <row r="278" spans="1:11" ht="12.75">
      <c r="A278" s="8"/>
      <c r="B278" s="23"/>
      <c r="C278" s="13" t="s">
        <v>593</v>
      </c>
      <c r="D278" s="63">
        <f>SUM(D279:D280)</f>
        <v>72538</v>
      </c>
      <c r="E278" s="63">
        <f>SUM(E279:E280)</f>
        <v>74817</v>
      </c>
      <c r="F278" s="63">
        <f>SUM(F279:F280)</f>
        <v>0</v>
      </c>
      <c r="G278"/>
      <c r="H278" s="63">
        <f>SUM(H279:H280)</f>
        <v>74817</v>
      </c>
      <c r="I278"/>
      <c r="J278"/>
      <c r="K278"/>
    </row>
    <row r="279" spans="1:11" ht="12.75">
      <c r="A279" s="8"/>
      <c r="B279" s="23"/>
      <c r="C279" s="13" t="s">
        <v>616</v>
      </c>
      <c r="D279" s="63">
        <v>59213</v>
      </c>
      <c r="E279" s="63">
        <v>60536</v>
      </c>
      <c r="F279" s="63">
        <v>0</v>
      </c>
      <c r="G279"/>
      <c r="H279" s="63">
        <v>60536</v>
      </c>
      <c r="I279"/>
      <c r="J279"/>
      <c r="K279"/>
    </row>
    <row r="280" spans="1:11" ht="12.75">
      <c r="A280" s="8"/>
      <c r="B280" s="23"/>
      <c r="C280" s="13" t="s">
        <v>613</v>
      </c>
      <c r="D280" s="63">
        <v>13325</v>
      </c>
      <c r="E280" s="63">
        <v>14281</v>
      </c>
      <c r="F280" s="63">
        <v>0</v>
      </c>
      <c r="G280"/>
      <c r="H280" s="63">
        <v>14281</v>
      </c>
      <c r="I280"/>
      <c r="J280"/>
      <c r="K280"/>
    </row>
    <row r="281" spans="1:11" ht="12.75">
      <c r="A281" s="8"/>
      <c r="B281" s="23"/>
      <c r="C281" s="17" t="s">
        <v>572</v>
      </c>
      <c r="D281" s="63">
        <f>D278+D277</f>
        <v>224686</v>
      </c>
      <c r="E281" s="63">
        <f>E277+E278</f>
        <v>238761</v>
      </c>
      <c r="F281" s="63">
        <f>F277+F278</f>
        <v>0</v>
      </c>
      <c r="G281"/>
      <c r="H281" s="63">
        <f>H277+H278</f>
        <v>238761</v>
      </c>
      <c r="I281"/>
      <c r="J281"/>
      <c r="K281"/>
    </row>
    <row r="282" spans="1:11" ht="12.75">
      <c r="A282" s="8"/>
      <c r="B282" s="23"/>
      <c r="C282" s="13"/>
      <c r="D282" s="63"/>
      <c r="E282" s="63"/>
      <c r="F282" s="63"/>
      <c r="G282"/>
      <c r="H282" s="63"/>
      <c r="I282"/>
      <c r="J282"/>
      <c r="K282"/>
    </row>
    <row r="283" spans="1:11" ht="27">
      <c r="A283" s="8"/>
      <c r="B283" s="21" t="s">
        <v>594</v>
      </c>
      <c r="C283" s="141" t="s">
        <v>595</v>
      </c>
      <c r="D283" s="63"/>
      <c r="E283" s="63"/>
      <c r="F283" s="63"/>
      <c r="G283" s="295"/>
      <c r="H283" s="63"/>
      <c r="I283" s="346"/>
      <c r="J283"/>
      <c r="K283"/>
    </row>
    <row r="284" spans="1:11" ht="12.75">
      <c r="A284" s="8"/>
      <c r="B284" s="9"/>
      <c r="C284" s="13" t="s">
        <v>789</v>
      </c>
      <c r="D284" s="63"/>
      <c r="E284" s="63"/>
      <c r="F284" s="63"/>
      <c r="G284" s="295"/>
      <c r="H284" s="63"/>
      <c r="I284" s="346"/>
      <c r="J284"/>
      <c r="K284"/>
    </row>
    <row r="285" spans="1:11" ht="12.75">
      <c r="A285" s="8"/>
      <c r="B285" s="9">
        <v>1100</v>
      </c>
      <c r="C285" s="13" t="s">
        <v>607</v>
      </c>
      <c r="D285" s="63">
        <v>40973</v>
      </c>
      <c r="E285" s="231">
        <v>51436</v>
      </c>
      <c r="F285" s="231">
        <v>0</v>
      </c>
      <c r="G285" s="295"/>
      <c r="H285" s="231">
        <v>51436</v>
      </c>
      <c r="I285" s="346"/>
      <c r="J285"/>
      <c r="K285"/>
    </row>
    <row r="286" spans="1:11" ht="12.75">
      <c r="A286" s="8"/>
      <c r="B286" s="9">
        <v>1210</v>
      </c>
      <c r="C286" s="13" t="s">
        <v>608</v>
      </c>
      <c r="D286" s="63">
        <v>9525</v>
      </c>
      <c r="E286" s="231">
        <v>12030</v>
      </c>
      <c r="F286" s="231">
        <v>0</v>
      </c>
      <c r="G286" s="295"/>
      <c r="H286" s="231">
        <v>12030</v>
      </c>
      <c r="I286" s="346"/>
      <c r="J286"/>
      <c r="K286"/>
    </row>
    <row r="287" spans="1:11" ht="25.5">
      <c r="A287" s="206"/>
      <c r="B287" s="211">
        <v>1220</v>
      </c>
      <c r="C287" s="210" t="s">
        <v>715</v>
      </c>
      <c r="D287" s="209">
        <f>SUM(D288:D290)</f>
        <v>711</v>
      </c>
      <c r="E287" s="209">
        <f>SUM(E288:E290)</f>
        <v>370</v>
      </c>
      <c r="F287" s="209">
        <f>SUM(F288:F290)</f>
        <v>0</v>
      </c>
      <c r="G287" s="295"/>
      <c r="H287" s="209">
        <f>SUM(H288:H290)</f>
        <v>370</v>
      </c>
      <c r="I287" s="346"/>
      <c r="J287"/>
      <c r="K287"/>
    </row>
    <row r="288" spans="1:11" ht="12.75">
      <c r="A288" s="206"/>
      <c r="B288" s="207">
        <v>1221</v>
      </c>
      <c r="C288" s="210" t="s">
        <v>306</v>
      </c>
      <c r="D288" s="91">
        <v>0</v>
      </c>
      <c r="E288" s="91">
        <v>0</v>
      </c>
      <c r="F288" s="91">
        <v>0</v>
      </c>
      <c r="G288" s="295"/>
      <c r="H288" s="91">
        <v>0</v>
      </c>
      <c r="I288" s="346"/>
      <c r="J288"/>
      <c r="K288"/>
    </row>
    <row r="289" spans="1:11" ht="25.5">
      <c r="A289" s="206"/>
      <c r="B289" s="207">
        <v>1228</v>
      </c>
      <c r="C289" s="210" t="s">
        <v>543</v>
      </c>
      <c r="D289" s="284">
        <v>0</v>
      </c>
      <c r="E289" s="284">
        <v>0</v>
      </c>
      <c r="F289" s="284">
        <v>0</v>
      </c>
      <c r="G289" s="295"/>
      <c r="H289" s="284">
        <v>0</v>
      </c>
      <c r="I289" s="346"/>
      <c r="J289"/>
      <c r="K289"/>
    </row>
    <row r="290" spans="1:11" ht="38.25">
      <c r="A290" s="206"/>
      <c r="B290" s="207">
        <v>1229</v>
      </c>
      <c r="C290" s="210" t="s">
        <v>669</v>
      </c>
      <c r="D290" s="314">
        <v>711</v>
      </c>
      <c r="E290" s="314">
        <v>370</v>
      </c>
      <c r="F290" s="314">
        <v>0</v>
      </c>
      <c r="G290" s="295"/>
      <c r="H290" s="314">
        <v>370</v>
      </c>
      <c r="I290" s="346"/>
      <c r="J290"/>
      <c r="K290"/>
    </row>
    <row r="291" spans="1:11" ht="12.75">
      <c r="A291" s="206"/>
      <c r="B291" s="211">
        <v>2100</v>
      </c>
      <c r="C291" s="210" t="s">
        <v>578</v>
      </c>
      <c r="D291" s="314">
        <v>414</v>
      </c>
      <c r="E291" s="314">
        <v>414</v>
      </c>
      <c r="F291" s="314">
        <v>0</v>
      </c>
      <c r="G291" s="295"/>
      <c r="H291" s="314">
        <v>414</v>
      </c>
      <c r="I291" s="346"/>
      <c r="J291"/>
      <c r="K291"/>
    </row>
    <row r="292" spans="1:11" ht="12.75">
      <c r="A292" s="8"/>
      <c r="B292" s="9">
        <v>2200</v>
      </c>
      <c r="C292" s="13" t="s">
        <v>576</v>
      </c>
      <c r="D292" s="63">
        <f>SUM(D293:D298)</f>
        <v>5138</v>
      </c>
      <c r="E292" s="63">
        <f>+SUM(E293:E298)</f>
        <v>10745</v>
      </c>
      <c r="F292" s="63">
        <v>0</v>
      </c>
      <c r="G292" s="295"/>
      <c r="H292" s="63">
        <f>+SUM(H293:H298)</f>
        <v>10745</v>
      </c>
      <c r="I292" s="346"/>
      <c r="J292"/>
      <c r="K292"/>
    </row>
    <row r="293" spans="1:11" ht="12.75">
      <c r="A293" s="8"/>
      <c r="B293" s="116">
        <v>2231</v>
      </c>
      <c r="C293" s="13" t="s">
        <v>286</v>
      </c>
      <c r="D293" s="63">
        <v>2134</v>
      </c>
      <c r="E293" s="63">
        <v>2425</v>
      </c>
      <c r="F293" s="63">
        <v>0</v>
      </c>
      <c r="G293" s="295"/>
      <c r="H293" s="63">
        <v>2425</v>
      </c>
      <c r="I293" s="346"/>
      <c r="J293"/>
      <c r="K293"/>
    </row>
    <row r="294" spans="1:11" ht="12.75">
      <c r="A294" s="8"/>
      <c r="B294" s="116">
        <v>2233</v>
      </c>
      <c r="C294" s="13" t="s">
        <v>121</v>
      </c>
      <c r="D294" s="63">
        <v>0</v>
      </c>
      <c r="E294" s="63">
        <v>2600</v>
      </c>
      <c r="F294" s="63">
        <v>0</v>
      </c>
      <c r="G294" s="295"/>
      <c r="H294" s="63">
        <v>2600</v>
      </c>
      <c r="I294" s="346"/>
      <c r="J294"/>
      <c r="K294"/>
    </row>
    <row r="295" spans="1:11" ht="12.75">
      <c r="A295" s="206"/>
      <c r="B295" s="207">
        <v>2234</v>
      </c>
      <c r="C295" s="210" t="s">
        <v>267</v>
      </c>
      <c r="D295" s="110">
        <v>72</v>
      </c>
      <c r="E295" s="110">
        <v>20</v>
      </c>
      <c r="F295" s="110">
        <v>0</v>
      </c>
      <c r="G295" s="295"/>
      <c r="H295" s="110">
        <v>20</v>
      </c>
      <c r="I295" s="346"/>
      <c r="J295"/>
      <c r="K295"/>
    </row>
    <row r="296" spans="1:11" ht="12.75">
      <c r="A296" s="206"/>
      <c r="B296" s="207">
        <v>2269</v>
      </c>
      <c r="C296" s="210" t="s">
        <v>183</v>
      </c>
      <c r="D296" s="284">
        <v>0</v>
      </c>
      <c r="E296" s="284">
        <v>0</v>
      </c>
      <c r="F296" s="284">
        <v>0</v>
      </c>
      <c r="G296" s="295"/>
      <c r="H296" s="284">
        <v>0</v>
      </c>
      <c r="I296" s="346"/>
      <c r="J296"/>
      <c r="K296"/>
    </row>
    <row r="297" spans="1:11" ht="12.75">
      <c r="A297" s="206"/>
      <c r="B297" s="207">
        <v>2271</v>
      </c>
      <c r="C297" s="210" t="s">
        <v>287</v>
      </c>
      <c r="D297" s="91">
        <v>0</v>
      </c>
      <c r="E297" s="91">
        <v>0</v>
      </c>
      <c r="F297" s="91">
        <v>0</v>
      </c>
      <c r="G297" s="295"/>
      <c r="H297" s="91">
        <v>0</v>
      </c>
      <c r="I297" s="346"/>
      <c r="J297"/>
      <c r="K297"/>
    </row>
    <row r="298" spans="1:11" ht="12.75">
      <c r="A298" s="8"/>
      <c r="B298" s="116">
        <v>2279</v>
      </c>
      <c r="C298" s="13" t="s">
        <v>138</v>
      </c>
      <c r="D298" s="67">
        <v>2932</v>
      </c>
      <c r="E298" s="67">
        <v>5700</v>
      </c>
      <c r="F298" s="67">
        <v>0</v>
      </c>
      <c r="G298" s="295"/>
      <c r="H298" s="67">
        <v>5700</v>
      </c>
      <c r="I298" s="346"/>
      <c r="J298"/>
      <c r="K298"/>
    </row>
    <row r="299" spans="1:11" ht="25.5">
      <c r="A299" s="8"/>
      <c r="B299" s="9">
        <v>2300</v>
      </c>
      <c r="C299" s="13" t="s">
        <v>627</v>
      </c>
      <c r="D299" s="63">
        <f>SUM(D300:D305)</f>
        <v>13344</v>
      </c>
      <c r="E299" s="63">
        <f>SUM(E300:E305)</f>
        <v>10757</v>
      </c>
      <c r="F299" s="63">
        <f>SUM(F300:F305)</f>
        <v>0</v>
      </c>
      <c r="G299" s="295"/>
      <c r="H299" s="63">
        <f>SUM(H300:H305)</f>
        <v>10757</v>
      </c>
      <c r="I299" s="346"/>
      <c r="J299"/>
      <c r="K299"/>
    </row>
    <row r="300" spans="1:11" ht="12.75">
      <c r="A300" s="8"/>
      <c r="B300" s="116">
        <v>2311</v>
      </c>
      <c r="C300" s="13" t="s">
        <v>16</v>
      </c>
      <c r="D300" s="63">
        <v>41</v>
      </c>
      <c r="E300" s="63">
        <v>50</v>
      </c>
      <c r="F300" s="63">
        <v>0</v>
      </c>
      <c r="G300" s="295"/>
      <c r="H300" s="63">
        <v>50</v>
      </c>
      <c r="I300" s="346"/>
      <c r="J300"/>
      <c r="K300"/>
    </row>
    <row r="301" spans="1:11" ht="12.75">
      <c r="A301" s="8"/>
      <c r="B301" s="116">
        <v>2312</v>
      </c>
      <c r="C301" s="13" t="s">
        <v>17</v>
      </c>
      <c r="D301" s="63">
        <v>747</v>
      </c>
      <c r="E301" s="63">
        <v>860</v>
      </c>
      <c r="F301" s="63">
        <v>0</v>
      </c>
      <c r="G301" s="295"/>
      <c r="H301" s="63">
        <v>860</v>
      </c>
      <c r="I301" s="346"/>
      <c r="J301"/>
      <c r="K301"/>
    </row>
    <row r="302" spans="1:11" ht="12.75">
      <c r="A302" s="8"/>
      <c r="B302" s="116">
        <v>2322</v>
      </c>
      <c r="C302" s="13" t="s">
        <v>18</v>
      </c>
      <c r="D302" s="63">
        <v>11532</v>
      </c>
      <c r="E302" s="231">
        <v>6777</v>
      </c>
      <c r="F302" s="231">
        <v>0</v>
      </c>
      <c r="G302" s="295"/>
      <c r="H302" s="231">
        <v>6777</v>
      </c>
      <c r="I302" s="346"/>
      <c r="J302"/>
      <c r="K302"/>
    </row>
    <row r="303" spans="1:11" ht="12.75">
      <c r="A303" s="8"/>
      <c r="B303" s="116">
        <v>2361</v>
      </c>
      <c r="C303" s="13" t="s">
        <v>125</v>
      </c>
      <c r="D303" s="63">
        <v>881</v>
      </c>
      <c r="E303" s="63">
        <v>2970</v>
      </c>
      <c r="F303" s="63">
        <v>0</v>
      </c>
      <c r="G303" s="295"/>
      <c r="H303" s="63">
        <v>2970</v>
      </c>
      <c r="I303" s="346"/>
      <c r="J303"/>
      <c r="K303"/>
    </row>
    <row r="304" spans="1:11" ht="12.75">
      <c r="A304" s="8"/>
      <c r="B304" s="116">
        <v>2363</v>
      </c>
      <c r="C304" s="13" t="s">
        <v>117</v>
      </c>
      <c r="D304" s="63">
        <v>0</v>
      </c>
      <c r="E304" s="63">
        <v>0</v>
      </c>
      <c r="F304" s="63">
        <v>0</v>
      </c>
      <c r="G304" s="295"/>
      <c r="H304" s="63">
        <v>0</v>
      </c>
      <c r="I304" s="346"/>
      <c r="J304"/>
      <c r="K304"/>
    </row>
    <row r="305" spans="1:11" ht="15" customHeight="1">
      <c r="A305" s="8"/>
      <c r="B305" s="116">
        <v>2390</v>
      </c>
      <c r="C305" s="13" t="s">
        <v>118</v>
      </c>
      <c r="D305" s="63">
        <v>143</v>
      </c>
      <c r="E305" s="63">
        <v>100</v>
      </c>
      <c r="F305" s="63">
        <v>0</v>
      </c>
      <c r="G305" s="295"/>
      <c r="H305" s="63">
        <v>100</v>
      </c>
      <c r="I305" s="346"/>
      <c r="J305"/>
      <c r="K305"/>
    </row>
    <row r="306" spans="1:11" ht="15" customHeight="1">
      <c r="A306" s="8"/>
      <c r="B306" s="9">
        <v>5200</v>
      </c>
      <c r="C306" s="13" t="s">
        <v>609</v>
      </c>
      <c r="D306" s="63">
        <v>400</v>
      </c>
      <c r="E306" s="63">
        <v>0</v>
      </c>
      <c r="F306" s="63">
        <v>0</v>
      </c>
      <c r="G306" s="295"/>
      <c r="H306" s="63">
        <v>0</v>
      </c>
      <c r="I306" s="346"/>
      <c r="J306"/>
      <c r="K306"/>
    </row>
    <row r="307" spans="1:11" ht="15" customHeight="1">
      <c r="A307" s="8"/>
      <c r="B307" s="116">
        <v>5239</v>
      </c>
      <c r="C307" s="13" t="s">
        <v>119</v>
      </c>
      <c r="D307" s="63">
        <v>400</v>
      </c>
      <c r="E307" s="63">
        <v>0</v>
      </c>
      <c r="F307" s="63">
        <v>0</v>
      </c>
      <c r="G307" s="295"/>
      <c r="H307" s="63">
        <v>0</v>
      </c>
      <c r="I307" s="346"/>
      <c r="J307"/>
      <c r="K307"/>
    </row>
    <row r="308" spans="1:11" ht="15.75" customHeight="1">
      <c r="A308" s="8"/>
      <c r="B308" s="9"/>
      <c r="C308" s="17" t="s">
        <v>572</v>
      </c>
      <c r="D308" s="63">
        <f>D285+D286+D292+D299+D287+D306+D291</f>
        <v>70505</v>
      </c>
      <c r="E308" s="63">
        <f>E285+E286+E287+E291+E292+E299+E306</f>
        <v>85752</v>
      </c>
      <c r="F308" s="63">
        <f>F285+F286+F287+F291+F292+F299+F306</f>
        <v>0</v>
      </c>
      <c r="G308"/>
      <c r="H308" s="63">
        <f>H285+H286+H287+H291+H292+H299+H306</f>
        <v>85752</v>
      </c>
      <c r="I308"/>
      <c r="J308"/>
      <c r="K308"/>
    </row>
    <row r="309" spans="1:11" ht="14.25" customHeight="1">
      <c r="A309" s="14"/>
      <c r="B309" s="15"/>
      <c r="C309" s="13" t="s">
        <v>593</v>
      </c>
      <c r="D309" s="63">
        <f>D310+D313</f>
        <v>23548</v>
      </c>
      <c r="E309" s="63">
        <f>E310+E313</f>
        <v>16366</v>
      </c>
      <c r="F309" s="63">
        <f>F310+F313</f>
        <v>0</v>
      </c>
      <c r="G309"/>
      <c r="H309" s="63">
        <f>H310+H313</f>
        <v>16366</v>
      </c>
      <c r="I309"/>
      <c r="J309"/>
      <c r="K309"/>
    </row>
    <row r="310" spans="1:11" ht="14.25" customHeight="1">
      <c r="A310" s="14"/>
      <c r="B310" s="15"/>
      <c r="C310" s="24" t="s">
        <v>596</v>
      </c>
      <c r="D310" s="63">
        <v>14797</v>
      </c>
      <c r="E310" s="63">
        <v>9982</v>
      </c>
      <c r="F310" s="63">
        <v>0</v>
      </c>
      <c r="G310"/>
      <c r="H310" s="63">
        <v>9982</v>
      </c>
      <c r="I310"/>
      <c r="J310"/>
      <c r="K310"/>
    </row>
    <row r="311" spans="1:11" ht="14.25" customHeight="1">
      <c r="A311" s="14"/>
      <c r="B311" s="15"/>
      <c r="C311" s="24" t="s">
        <v>616</v>
      </c>
      <c r="D311" s="63">
        <v>12001</v>
      </c>
      <c r="E311" s="63">
        <v>8077</v>
      </c>
      <c r="F311" s="63">
        <v>0</v>
      </c>
      <c r="G311"/>
      <c r="H311" s="63">
        <v>8077</v>
      </c>
      <c r="I311"/>
      <c r="J311"/>
      <c r="K311"/>
    </row>
    <row r="312" spans="1:11" ht="14.25" customHeight="1">
      <c r="A312" s="14"/>
      <c r="B312" s="15"/>
      <c r="C312" s="24" t="s">
        <v>613</v>
      </c>
      <c r="D312" s="63">
        <v>2796</v>
      </c>
      <c r="E312" s="63">
        <v>1905</v>
      </c>
      <c r="F312" s="63">
        <v>0</v>
      </c>
      <c r="G312"/>
      <c r="H312" s="63">
        <v>1905</v>
      </c>
      <c r="I312"/>
      <c r="J312"/>
      <c r="K312"/>
    </row>
    <row r="313" spans="1:11" ht="14.25" customHeight="1">
      <c r="A313" s="14"/>
      <c r="B313" s="15"/>
      <c r="C313" s="24" t="s">
        <v>597</v>
      </c>
      <c r="D313" s="63">
        <v>8751</v>
      </c>
      <c r="E313" s="63">
        <v>6384</v>
      </c>
      <c r="F313" s="63">
        <v>0</v>
      </c>
      <c r="G313"/>
      <c r="H313" s="63">
        <v>6384</v>
      </c>
      <c r="I313"/>
      <c r="J313"/>
      <c r="K313"/>
    </row>
    <row r="314" spans="1:11" ht="12.75">
      <c r="A314" s="14"/>
      <c r="B314" s="15"/>
      <c r="C314" s="24" t="s">
        <v>614</v>
      </c>
      <c r="D314" s="63">
        <v>7146</v>
      </c>
      <c r="E314" s="63">
        <v>5165</v>
      </c>
      <c r="F314" s="63">
        <v>0</v>
      </c>
      <c r="G314"/>
      <c r="H314" s="63">
        <v>5165</v>
      </c>
      <c r="I314"/>
      <c r="J314"/>
      <c r="K314"/>
    </row>
    <row r="315" spans="1:11" ht="12.75">
      <c r="A315" s="14"/>
      <c r="B315" s="15"/>
      <c r="C315" s="24" t="s">
        <v>613</v>
      </c>
      <c r="D315" s="63">
        <v>1605</v>
      </c>
      <c r="E315" s="63">
        <v>1219</v>
      </c>
      <c r="F315" s="63">
        <v>0</v>
      </c>
      <c r="G315"/>
      <c r="H315" s="63">
        <v>1219</v>
      </c>
      <c r="I315"/>
      <c r="J315"/>
      <c r="K315"/>
    </row>
    <row r="316" spans="1:11" ht="13.5" thickBot="1">
      <c r="A316" s="14"/>
      <c r="B316" s="15"/>
      <c r="C316" s="34" t="s">
        <v>572</v>
      </c>
      <c r="D316" s="63">
        <f>D308+D309</f>
        <v>94053</v>
      </c>
      <c r="E316" s="63">
        <f>E308+E309</f>
        <v>102118</v>
      </c>
      <c r="F316" s="63">
        <f>F308+F309</f>
        <v>0</v>
      </c>
      <c r="G316"/>
      <c r="H316" s="63">
        <f>H308+H309</f>
        <v>102118</v>
      </c>
      <c r="I316"/>
      <c r="J316"/>
      <c r="K316"/>
    </row>
    <row r="317" spans="1:11" ht="13.5" thickBot="1">
      <c r="A317" s="392" t="s">
        <v>620</v>
      </c>
      <c r="B317" s="393"/>
      <c r="C317" s="394"/>
      <c r="D317" s="68">
        <f>D67+D130+D192+D225+D281+D316</f>
        <v>2240502</v>
      </c>
      <c r="E317" s="68">
        <f>E67+E130+E192+E225+E281+E316</f>
        <v>2166254</v>
      </c>
      <c r="F317" s="68">
        <f>F67+F130+F192+F225+F281+F316</f>
        <v>13458</v>
      </c>
      <c r="G317"/>
      <c r="H317" s="68">
        <f>H67+H130+H192+H225+H281+H316</f>
        <v>2179712</v>
      </c>
      <c r="I317"/>
      <c r="J317"/>
      <c r="K317"/>
    </row>
    <row r="318" spans="1:11" ht="15.75">
      <c r="A318" s="53"/>
      <c r="C318" s="25"/>
      <c r="E318"/>
      <c r="F318"/>
      <c r="G318"/>
      <c r="H318"/>
      <c r="I318"/>
      <c r="J318"/>
      <c r="K318"/>
    </row>
    <row r="319" spans="1:11" ht="15.75">
      <c r="A319" s="390"/>
      <c r="B319" s="390"/>
      <c r="C319" s="390"/>
      <c r="D319" s="126"/>
      <c r="E319"/>
      <c r="F319"/>
      <c r="G319"/>
      <c r="H319"/>
      <c r="I319"/>
      <c r="J319"/>
      <c r="K319"/>
    </row>
    <row r="320" spans="1:11" ht="15.75">
      <c r="A320" s="26"/>
      <c r="B320" s="26"/>
      <c r="D320" s="26"/>
      <c r="E320"/>
      <c r="F320"/>
      <c r="G320"/>
      <c r="H320"/>
      <c r="I320"/>
      <c r="J320"/>
      <c r="K320"/>
    </row>
    <row r="321" spans="3:11" ht="12.75">
      <c r="C321" s="317"/>
      <c r="E321"/>
      <c r="F321"/>
      <c r="G321"/>
      <c r="H321"/>
      <c r="I321"/>
      <c r="J321"/>
      <c r="K321"/>
    </row>
    <row r="322" spans="3:11" ht="15.75">
      <c r="C322" s="69"/>
      <c r="E322"/>
      <c r="F322"/>
      <c r="G322"/>
      <c r="H322"/>
      <c r="I322"/>
      <c r="J322"/>
      <c r="K322"/>
    </row>
    <row r="323" spans="5:11" ht="12.75">
      <c r="E323"/>
      <c r="F323"/>
      <c r="G323"/>
      <c r="H323"/>
      <c r="I323"/>
      <c r="J323"/>
      <c r="K323"/>
    </row>
    <row r="324" spans="5:11" ht="14.25" customHeight="1">
      <c r="E324"/>
      <c r="F324"/>
      <c r="G324"/>
      <c r="H324"/>
      <c r="I324"/>
      <c r="J324"/>
      <c r="K324"/>
    </row>
    <row r="326" spans="1:11" s="55" customFormat="1" ht="30" customHeight="1">
      <c r="A326" s="2"/>
      <c r="B326" s="2"/>
      <c r="C326" s="2"/>
      <c r="D326" s="2"/>
      <c r="E326" s="54"/>
      <c r="F326" s="54"/>
      <c r="G326" s="54"/>
      <c r="H326" s="54"/>
      <c r="I326" s="54"/>
      <c r="J326" s="54"/>
      <c r="K326" s="54"/>
    </row>
    <row r="337" spans="5:13" s="2" customFormat="1" ht="45.75" customHeight="1">
      <c r="E337" s="60"/>
      <c r="F337" s="60"/>
      <c r="G337" s="60"/>
      <c r="H337" s="60"/>
      <c r="I337" s="60"/>
      <c r="J337" s="60"/>
      <c r="K337" s="60"/>
      <c r="L337"/>
      <c r="M337"/>
    </row>
    <row r="340" spans="5:13" s="2" customFormat="1" ht="15.75" customHeight="1">
      <c r="E340" s="60"/>
      <c r="F340" s="60"/>
      <c r="G340" s="60"/>
      <c r="H340" s="60"/>
      <c r="I340" s="60"/>
      <c r="J340" s="60"/>
      <c r="K340" s="60"/>
      <c r="L340"/>
      <c r="M340"/>
    </row>
  </sheetData>
  <sheetProtection/>
  <mergeCells count="6">
    <mergeCell ref="A319:C319"/>
    <mergeCell ref="D2:E2"/>
    <mergeCell ref="A4:D4"/>
    <mergeCell ref="A6:C6"/>
    <mergeCell ref="A7:C7"/>
    <mergeCell ref="A317:C317"/>
  </mergeCells>
  <printOptions/>
  <pageMargins left="0.85" right="1.05" top="1" bottom="0.86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03"/>
  <sheetViews>
    <sheetView zoomScalePageLayoutView="0" workbookViewId="0" topLeftCell="A348">
      <selection activeCell="I230" sqref="I230"/>
    </sheetView>
  </sheetViews>
  <sheetFormatPr defaultColWidth="9.140625" defaultRowHeight="12.75"/>
  <cols>
    <col min="1" max="2" width="8.7109375" style="2" customWidth="1"/>
    <col min="3" max="3" width="31.57421875" style="2" customWidth="1"/>
    <col min="4" max="4" width="8.28125" style="2" customWidth="1"/>
    <col min="5" max="6" width="6.8515625" style="60" customWidth="1"/>
    <col min="7" max="7" width="7.28125" style="60" customWidth="1"/>
    <col min="8" max="8" width="7.7109375" style="60" customWidth="1"/>
    <col min="9" max="9" width="8.8515625" style="60" customWidth="1"/>
    <col min="10" max="10" width="9.421875" style="60" customWidth="1"/>
    <col min="11" max="11" width="9.140625" style="60" customWidth="1"/>
  </cols>
  <sheetData>
    <row r="1" spans="1:6" ht="5.25" customHeight="1">
      <c r="A1" s="1"/>
      <c r="C1" s="71"/>
      <c r="D1" s="58"/>
      <c r="E1" s="58"/>
      <c r="F1" s="59"/>
    </row>
    <row r="2" spans="1:6" ht="13.5" customHeight="1">
      <c r="A2" s="1"/>
      <c r="C2" s="71"/>
      <c r="D2" s="201" t="s">
        <v>382</v>
      </c>
      <c r="E2" s="58"/>
      <c r="F2" s="59"/>
    </row>
    <row r="3" spans="1:6" ht="13.5" customHeight="1">
      <c r="A3" s="383" t="s">
        <v>188</v>
      </c>
      <c r="B3" s="383"/>
      <c r="C3" s="383"/>
      <c r="D3" s="367"/>
      <c r="E3" s="367"/>
      <c r="F3" s="367"/>
    </row>
    <row r="4" spans="1:6" ht="18.75" hidden="1">
      <c r="A4" s="5"/>
      <c r="B4" s="5"/>
      <c r="C4" s="70"/>
      <c r="D4" s="58"/>
      <c r="E4" s="58"/>
      <c r="F4" s="4"/>
    </row>
    <row r="5" spans="1:13" ht="63" customHeight="1" hidden="1">
      <c r="A5" s="368"/>
      <c r="B5" s="368"/>
      <c r="C5" s="368"/>
      <c r="D5" s="368"/>
      <c r="E5" s="369"/>
      <c r="F5" s="369"/>
      <c r="G5" s="54"/>
      <c r="H5" s="54"/>
      <c r="M5" s="55"/>
    </row>
    <row r="6" spans="1:4" ht="16.5" customHeight="1" thickBot="1">
      <c r="A6" s="7"/>
      <c r="B6" s="7"/>
      <c r="C6" s="7"/>
      <c r="D6" s="58"/>
    </row>
    <row r="7" spans="1:11" ht="76.5" customHeight="1" thickBot="1">
      <c r="A7" s="384" t="s">
        <v>449</v>
      </c>
      <c r="B7" s="385"/>
      <c r="C7" s="386"/>
      <c r="D7" s="235" t="s">
        <v>644</v>
      </c>
      <c r="E7" s="235" t="s">
        <v>915</v>
      </c>
      <c r="F7" s="235" t="s">
        <v>923</v>
      </c>
      <c r="G7" s="235" t="s">
        <v>924</v>
      </c>
      <c r="H7"/>
      <c r="I7"/>
      <c r="J7"/>
      <c r="K7"/>
    </row>
    <row r="8" spans="1:11" ht="20.25" thickBot="1">
      <c r="A8" s="387"/>
      <c r="B8" s="388"/>
      <c r="C8" s="389"/>
      <c r="D8" s="61" t="s">
        <v>404</v>
      </c>
      <c r="E8" s="61" t="s">
        <v>404</v>
      </c>
      <c r="F8" s="61" t="s">
        <v>404</v>
      </c>
      <c r="G8" s="61" t="s">
        <v>404</v>
      </c>
      <c r="H8"/>
      <c r="I8"/>
      <c r="J8"/>
      <c r="K8"/>
    </row>
    <row r="9" spans="1:11" ht="28.5">
      <c r="A9" s="9"/>
      <c r="B9" s="118" t="s">
        <v>146</v>
      </c>
      <c r="C9" s="133" t="s">
        <v>332</v>
      </c>
      <c r="D9" s="62"/>
      <c r="E9" s="62"/>
      <c r="F9" s="62"/>
      <c r="G9" s="62"/>
      <c r="H9"/>
      <c r="I9"/>
      <c r="J9"/>
      <c r="K9"/>
    </row>
    <row r="10" spans="1:11" ht="12.75">
      <c r="A10" s="9"/>
      <c r="B10" s="118"/>
      <c r="C10" s="22" t="s">
        <v>600</v>
      </c>
      <c r="D10" s="119"/>
      <c r="E10" s="119"/>
      <c r="F10" s="119"/>
      <c r="G10" s="119"/>
      <c r="H10"/>
      <c r="I10"/>
      <c r="J10"/>
      <c r="K10"/>
    </row>
    <row r="11" spans="1:11" ht="13.5">
      <c r="A11" s="9"/>
      <c r="B11" s="21"/>
      <c r="C11" s="134" t="s">
        <v>394</v>
      </c>
      <c r="D11" s="65"/>
      <c r="E11" s="65"/>
      <c r="F11" s="65"/>
      <c r="G11" s="65"/>
      <c r="H11"/>
      <c r="I11"/>
      <c r="J11"/>
      <c r="K11"/>
    </row>
    <row r="12" spans="1:11" ht="12.75">
      <c r="A12" s="9"/>
      <c r="B12" s="9">
        <v>1100</v>
      </c>
      <c r="C12" s="13" t="s">
        <v>697</v>
      </c>
      <c r="D12" s="63">
        <v>31560</v>
      </c>
      <c r="E12" s="63">
        <v>31805</v>
      </c>
      <c r="F12" s="63">
        <v>0</v>
      </c>
      <c r="G12" s="63">
        <v>31805</v>
      </c>
      <c r="H12"/>
      <c r="I12"/>
      <c r="J12"/>
      <c r="K12"/>
    </row>
    <row r="13" spans="1:11" ht="25.5">
      <c r="A13" s="9"/>
      <c r="B13" s="116">
        <v>1148</v>
      </c>
      <c r="C13" s="49" t="s">
        <v>701</v>
      </c>
      <c r="D13" s="63">
        <v>0</v>
      </c>
      <c r="E13" s="63">
        <v>0</v>
      </c>
      <c r="F13" s="63">
        <v>0</v>
      </c>
      <c r="G13" s="63">
        <v>0</v>
      </c>
      <c r="H13"/>
      <c r="I13"/>
      <c r="J13"/>
      <c r="K13"/>
    </row>
    <row r="14" spans="1:11" ht="12.75">
      <c r="A14" s="9"/>
      <c r="B14" s="9">
        <v>1210</v>
      </c>
      <c r="C14" s="13" t="s">
        <v>608</v>
      </c>
      <c r="D14" s="63">
        <v>7503</v>
      </c>
      <c r="E14" s="63">
        <v>7503</v>
      </c>
      <c r="F14" s="63">
        <v>0</v>
      </c>
      <c r="G14" s="63">
        <v>7503</v>
      </c>
      <c r="H14"/>
      <c r="I14"/>
      <c r="J14"/>
      <c r="K14"/>
    </row>
    <row r="15" spans="1:11" ht="25.5">
      <c r="A15" s="211"/>
      <c r="B15" s="211">
        <v>1220</v>
      </c>
      <c r="C15" s="210" t="s">
        <v>722</v>
      </c>
      <c r="D15" s="209">
        <f>SUM(D16:D20)</f>
        <v>787</v>
      </c>
      <c r="E15" s="209">
        <f>SUM(E16:E20)</f>
        <v>150</v>
      </c>
      <c r="F15" s="209">
        <f>SUM(F16:F20)</f>
        <v>0</v>
      </c>
      <c r="G15" s="209">
        <f>SUM(G16:G20)</f>
        <v>150</v>
      </c>
      <c r="H15"/>
      <c r="I15"/>
      <c r="J15"/>
      <c r="K15"/>
    </row>
    <row r="16" spans="1:11" ht="12.75">
      <c r="A16" s="211"/>
      <c r="B16" s="207">
        <v>1221</v>
      </c>
      <c r="C16" s="210" t="s">
        <v>709</v>
      </c>
      <c r="D16" s="231">
        <v>0</v>
      </c>
      <c r="E16" s="231">
        <v>0</v>
      </c>
      <c r="F16" s="231">
        <v>0</v>
      </c>
      <c r="G16" s="231">
        <v>0</v>
      </c>
      <c r="H16"/>
      <c r="I16"/>
      <c r="J16"/>
      <c r="K16"/>
    </row>
    <row r="17" spans="1:11" ht="12.75">
      <c r="A17" s="211"/>
      <c r="B17" s="207">
        <v>1221</v>
      </c>
      <c r="C17" s="210" t="s">
        <v>668</v>
      </c>
      <c r="D17" s="231">
        <v>190</v>
      </c>
      <c r="E17" s="231">
        <v>0</v>
      </c>
      <c r="F17" s="231">
        <v>0</v>
      </c>
      <c r="G17" s="231">
        <v>0</v>
      </c>
      <c r="H17"/>
      <c r="I17"/>
      <c r="J17"/>
      <c r="K17"/>
    </row>
    <row r="18" spans="1:11" ht="12.75">
      <c r="A18" s="211"/>
      <c r="B18" s="207">
        <v>1228</v>
      </c>
      <c r="C18" s="210" t="s">
        <v>665</v>
      </c>
      <c r="D18" s="231">
        <v>426</v>
      </c>
      <c r="E18" s="231">
        <v>0</v>
      </c>
      <c r="F18" s="231">
        <v>0</v>
      </c>
      <c r="G18" s="231">
        <v>0</v>
      </c>
      <c r="H18"/>
      <c r="I18"/>
      <c r="J18"/>
      <c r="K18"/>
    </row>
    <row r="19" spans="1:11" ht="25.5">
      <c r="A19" s="211"/>
      <c r="B19" s="207">
        <v>1228</v>
      </c>
      <c r="C19" s="210" t="s">
        <v>714</v>
      </c>
      <c r="D19" s="231">
        <v>0</v>
      </c>
      <c r="E19" s="231">
        <v>0</v>
      </c>
      <c r="F19" s="231">
        <v>0</v>
      </c>
      <c r="G19" s="231">
        <v>0</v>
      </c>
      <c r="H19"/>
      <c r="I19"/>
      <c r="J19"/>
      <c r="K19"/>
    </row>
    <row r="20" spans="1:11" ht="38.25">
      <c r="A20" s="211"/>
      <c r="B20" s="207">
        <v>1229</v>
      </c>
      <c r="C20" s="210" t="s">
        <v>733</v>
      </c>
      <c r="D20" s="209">
        <v>171</v>
      </c>
      <c r="E20" s="209">
        <v>150</v>
      </c>
      <c r="F20" s="209">
        <v>0</v>
      </c>
      <c r="G20" s="209">
        <v>150</v>
      </c>
      <c r="H20"/>
      <c r="I20"/>
      <c r="J20"/>
      <c r="K20"/>
    </row>
    <row r="21" spans="1:11" ht="12.75">
      <c r="A21" s="9"/>
      <c r="B21" s="9">
        <v>2200</v>
      </c>
      <c r="C21" s="13" t="s">
        <v>576</v>
      </c>
      <c r="D21" s="63">
        <f>SUM(D22:D34)</f>
        <v>3699</v>
      </c>
      <c r="E21" s="63">
        <f>SUM(E22:E34)</f>
        <v>4125</v>
      </c>
      <c r="F21" s="63">
        <f>SUM(F22:F34)</f>
        <v>0</v>
      </c>
      <c r="G21" s="63">
        <f>SUM(G22:G34)</f>
        <v>4125</v>
      </c>
      <c r="H21"/>
      <c r="I21"/>
      <c r="J21"/>
      <c r="K21"/>
    </row>
    <row r="22" spans="1:11" ht="12.75">
      <c r="A22" s="9"/>
      <c r="B22" s="116">
        <v>2213</v>
      </c>
      <c r="C22" s="230" t="s">
        <v>898</v>
      </c>
      <c r="D22" s="231">
        <v>363</v>
      </c>
      <c r="E22" s="231">
        <v>365</v>
      </c>
      <c r="F22" s="231">
        <v>0</v>
      </c>
      <c r="G22" s="231">
        <v>365</v>
      </c>
      <c r="H22"/>
      <c r="I22"/>
      <c r="J22"/>
      <c r="K22"/>
    </row>
    <row r="23" spans="1:11" ht="12.75">
      <c r="A23" s="9"/>
      <c r="B23" s="116">
        <v>2219</v>
      </c>
      <c r="C23" s="13" t="s">
        <v>899</v>
      </c>
      <c r="D23" s="63">
        <v>327</v>
      </c>
      <c r="E23" s="63">
        <v>400</v>
      </c>
      <c r="F23" s="63">
        <v>0</v>
      </c>
      <c r="G23" s="63">
        <v>400</v>
      </c>
      <c r="H23"/>
      <c r="I23"/>
      <c r="J23"/>
      <c r="K23"/>
    </row>
    <row r="24" spans="1:11" ht="12.75">
      <c r="A24" s="9"/>
      <c r="B24" s="116">
        <v>2223</v>
      </c>
      <c r="C24" s="13" t="s">
        <v>536</v>
      </c>
      <c r="D24" s="63">
        <v>206</v>
      </c>
      <c r="E24" s="63">
        <v>210</v>
      </c>
      <c r="F24" s="63">
        <v>0</v>
      </c>
      <c r="G24" s="63">
        <v>210</v>
      </c>
      <c r="H24"/>
      <c r="I24"/>
      <c r="J24"/>
      <c r="K24"/>
    </row>
    <row r="25" spans="1:11" ht="12.75">
      <c r="A25" s="9"/>
      <c r="B25" s="116">
        <v>2234</v>
      </c>
      <c r="C25" s="13" t="s">
        <v>148</v>
      </c>
      <c r="D25" s="63">
        <v>114</v>
      </c>
      <c r="E25" s="63">
        <v>150</v>
      </c>
      <c r="F25" s="63">
        <v>0</v>
      </c>
      <c r="G25" s="63">
        <v>150</v>
      </c>
      <c r="H25"/>
      <c r="I25"/>
      <c r="J25"/>
      <c r="K25"/>
    </row>
    <row r="26" spans="1:11" ht="12.75">
      <c r="A26" s="9"/>
      <c r="B26" s="116">
        <v>2235</v>
      </c>
      <c r="C26" s="13" t="s">
        <v>405</v>
      </c>
      <c r="D26" s="63">
        <v>112</v>
      </c>
      <c r="E26" s="63">
        <v>350</v>
      </c>
      <c r="F26" s="63">
        <v>0</v>
      </c>
      <c r="G26" s="63">
        <v>350</v>
      </c>
      <c r="H26"/>
      <c r="I26"/>
      <c r="J26"/>
      <c r="K26"/>
    </row>
    <row r="27" spans="1:11" ht="14.25" customHeight="1">
      <c r="A27" s="211"/>
      <c r="B27" s="207">
        <v>2239</v>
      </c>
      <c r="C27" s="210" t="s">
        <v>534</v>
      </c>
      <c r="D27" s="209">
        <v>71</v>
      </c>
      <c r="E27" s="209">
        <v>350</v>
      </c>
      <c r="F27" s="209">
        <v>0</v>
      </c>
      <c r="G27" s="209">
        <v>350</v>
      </c>
      <c r="H27"/>
      <c r="I27"/>
      <c r="J27"/>
      <c r="K27"/>
    </row>
    <row r="28" spans="1:11" ht="14.25" customHeight="1">
      <c r="A28" s="211"/>
      <c r="B28" s="207">
        <v>2240</v>
      </c>
      <c r="C28" s="210" t="s">
        <v>55</v>
      </c>
      <c r="D28" s="209">
        <v>276</v>
      </c>
      <c r="E28" s="209">
        <v>200</v>
      </c>
      <c r="F28" s="209">
        <v>0</v>
      </c>
      <c r="G28" s="209">
        <v>200</v>
      </c>
      <c r="H28"/>
      <c r="I28"/>
      <c r="J28"/>
      <c r="K28"/>
    </row>
    <row r="29" spans="1:11" ht="14.25" customHeight="1">
      <c r="A29" s="211"/>
      <c r="B29" s="207">
        <v>2241</v>
      </c>
      <c r="C29" s="210" t="s">
        <v>461</v>
      </c>
      <c r="D29" s="209">
        <v>0</v>
      </c>
      <c r="E29" s="209">
        <v>50</v>
      </c>
      <c r="F29" s="209">
        <v>0</v>
      </c>
      <c r="G29" s="209">
        <v>50</v>
      </c>
      <c r="H29"/>
      <c r="I29"/>
      <c r="J29"/>
      <c r="K29"/>
    </row>
    <row r="30" spans="1:11" ht="15" customHeight="1">
      <c r="A30" s="9"/>
      <c r="B30" s="116">
        <v>2243</v>
      </c>
      <c r="C30" s="13" t="s">
        <v>149</v>
      </c>
      <c r="D30" s="63">
        <v>1612</v>
      </c>
      <c r="E30" s="63">
        <v>300</v>
      </c>
      <c r="F30" s="63">
        <v>0</v>
      </c>
      <c r="G30" s="63">
        <v>300</v>
      </c>
      <c r="H30"/>
      <c r="I30"/>
      <c r="J30"/>
      <c r="K30"/>
    </row>
    <row r="31" spans="1:11" ht="15" customHeight="1">
      <c r="A31" s="9"/>
      <c r="B31" s="116">
        <v>2245</v>
      </c>
      <c r="C31" s="13" t="s">
        <v>196</v>
      </c>
      <c r="D31" s="63">
        <v>14</v>
      </c>
      <c r="E31" s="63">
        <v>0</v>
      </c>
      <c r="F31" s="63">
        <v>0</v>
      </c>
      <c r="G31" s="63">
        <v>0</v>
      </c>
      <c r="H31"/>
      <c r="I31"/>
      <c r="J31"/>
      <c r="K31"/>
    </row>
    <row r="32" spans="1:11" ht="15" customHeight="1">
      <c r="A32" s="9"/>
      <c r="B32" s="116">
        <v>2253</v>
      </c>
      <c r="C32" s="13" t="s">
        <v>504</v>
      </c>
      <c r="D32" s="63">
        <v>119</v>
      </c>
      <c r="E32" s="63">
        <v>200</v>
      </c>
      <c r="F32" s="63">
        <v>0</v>
      </c>
      <c r="G32" s="63">
        <v>200</v>
      </c>
      <c r="H32"/>
      <c r="I32"/>
      <c r="J32"/>
      <c r="K32"/>
    </row>
    <row r="33" spans="1:11" ht="13.5" customHeight="1">
      <c r="A33" s="9"/>
      <c r="B33" s="116">
        <v>2264</v>
      </c>
      <c r="C33" s="13" t="s">
        <v>161</v>
      </c>
      <c r="D33" s="63">
        <v>29</v>
      </c>
      <c r="E33" s="63">
        <v>900</v>
      </c>
      <c r="F33" s="63">
        <v>0</v>
      </c>
      <c r="G33" s="63">
        <v>900</v>
      </c>
      <c r="H33"/>
      <c r="I33"/>
      <c r="J33"/>
      <c r="K33"/>
    </row>
    <row r="34" spans="1:11" ht="13.5" customHeight="1">
      <c r="A34" s="9"/>
      <c r="B34" s="116">
        <v>2279</v>
      </c>
      <c r="C34" s="13" t="s">
        <v>514</v>
      </c>
      <c r="D34" s="63">
        <v>456</v>
      </c>
      <c r="E34" s="63">
        <v>650</v>
      </c>
      <c r="F34" s="63">
        <v>0</v>
      </c>
      <c r="G34" s="63">
        <v>650</v>
      </c>
      <c r="H34"/>
      <c r="I34"/>
      <c r="J34"/>
      <c r="K34"/>
    </row>
    <row r="35" spans="1:11" ht="26.25" customHeight="1">
      <c r="A35" s="9"/>
      <c r="B35" s="9">
        <v>2300</v>
      </c>
      <c r="C35" s="13" t="s">
        <v>622</v>
      </c>
      <c r="D35" s="63">
        <f>SUM(D36:D41)</f>
        <v>2741</v>
      </c>
      <c r="E35" s="63">
        <f>SUM(E36:E41)</f>
        <v>2150</v>
      </c>
      <c r="F35" s="63">
        <f>SUM(F36:F41)</f>
        <v>0</v>
      </c>
      <c r="G35" s="63">
        <f>SUM(G36:G41)</f>
        <v>2150</v>
      </c>
      <c r="H35"/>
      <c r="I35"/>
      <c r="J35"/>
      <c r="K35"/>
    </row>
    <row r="36" spans="1:11" ht="14.25" customHeight="1">
      <c r="A36" s="9"/>
      <c r="B36" s="116">
        <v>2311</v>
      </c>
      <c r="C36" s="13" t="s">
        <v>16</v>
      </c>
      <c r="D36" s="63">
        <v>405</v>
      </c>
      <c r="E36" s="63">
        <v>450</v>
      </c>
      <c r="F36" s="63">
        <v>0</v>
      </c>
      <c r="G36" s="63">
        <v>450</v>
      </c>
      <c r="H36"/>
      <c r="I36"/>
      <c r="J36"/>
      <c r="K36"/>
    </row>
    <row r="37" spans="1:11" ht="15.75" customHeight="1">
      <c r="A37" s="9"/>
      <c r="B37" s="116">
        <v>2312</v>
      </c>
      <c r="C37" s="13" t="s">
        <v>17</v>
      </c>
      <c r="D37" s="63">
        <v>1445</v>
      </c>
      <c r="E37" s="63">
        <v>550</v>
      </c>
      <c r="F37" s="63">
        <v>0</v>
      </c>
      <c r="G37" s="63">
        <v>550</v>
      </c>
      <c r="H37"/>
      <c r="I37"/>
      <c r="J37"/>
      <c r="K37"/>
    </row>
    <row r="38" spans="1:11" ht="15" customHeight="1">
      <c r="A38" s="9"/>
      <c r="B38" s="116">
        <v>2322</v>
      </c>
      <c r="C38" s="13" t="s">
        <v>18</v>
      </c>
      <c r="D38" s="63">
        <v>483</v>
      </c>
      <c r="E38" s="63">
        <v>700</v>
      </c>
      <c r="F38" s="63">
        <v>0</v>
      </c>
      <c r="G38" s="63">
        <v>700</v>
      </c>
      <c r="H38"/>
      <c r="I38"/>
      <c r="J38"/>
      <c r="K38"/>
    </row>
    <row r="39" spans="1:11" ht="15" customHeight="1">
      <c r="A39" s="9"/>
      <c r="B39" s="116">
        <v>2350</v>
      </c>
      <c r="C39" s="13" t="s">
        <v>774</v>
      </c>
      <c r="D39" s="63">
        <v>45</v>
      </c>
      <c r="E39" s="63">
        <v>0</v>
      </c>
      <c r="F39" s="63">
        <v>0</v>
      </c>
      <c r="G39" s="63">
        <v>0</v>
      </c>
      <c r="H39"/>
      <c r="I39"/>
      <c r="J39"/>
      <c r="K39"/>
    </row>
    <row r="40" spans="1:11" ht="15.75" customHeight="1">
      <c r="A40" s="9"/>
      <c r="B40" s="116">
        <v>2352</v>
      </c>
      <c r="C40" s="13" t="s">
        <v>20</v>
      </c>
      <c r="D40" s="63">
        <v>241</v>
      </c>
      <c r="E40" s="63">
        <v>300</v>
      </c>
      <c r="F40" s="63">
        <v>0</v>
      </c>
      <c r="G40" s="63">
        <v>300</v>
      </c>
      <c r="H40"/>
      <c r="I40"/>
      <c r="J40"/>
      <c r="K40"/>
    </row>
    <row r="41" spans="1:11" ht="15.75" customHeight="1">
      <c r="A41" s="9"/>
      <c r="B41" s="116">
        <v>2363</v>
      </c>
      <c r="C41" s="13" t="s">
        <v>117</v>
      </c>
      <c r="D41" s="63">
        <v>122</v>
      </c>
      <c r="E41" s="63">
        <v>150</v>
      </c>
      <c r="F41" s="63">
        <v>0</v>
      </c>
      <c r="G41" s="63">
        <v>150</v>
      </c>
      <c r="H41"/>
      <c r="I41"/>
      <c r="J41"/>
      <c r="K41"/>
    </row>
    <row r="42" spans="1:11" ht="26.25" customHeight="1">
      <c r="A42" s="9"/>
      <c r="B42" s="9">
        <v>2400</v>
      </c>
      <c r="C42" s="13" t="s">
        <v>425</v>
      </c>
      <c r="D42" s="63">
        <v>3415</v>
      </c>
      <c r="E42" s="63">
        <v>3500</v>
      </c>
      <c r="F42" s="63">
        <v>0</v>
      </c>
      <c r="G42" s="63">
        <v>3500</v>
      </c>
      <c r="H42"/>
      <c r="I42"/>
      <c r="J42"/>
      <c r="K42"/>
    </row>
    <row r="43" spans="1:11" ht="15.75" customHeight="1">
      <c r="A43" s="9"/>
      <c r="B43" s="9">
        <v>5000</v>
      </c>
      <c r="C43" s="13" t="s">
        <v>609</v>
      </c>
      <c r="D43" s="63">
        <f>SUM(D44:D46)</f>
        <v>4903</v>
      </c>
      <c r="E43" s="63">
        <f>SUM(E44:E46)</f>
        <v>6625</v>
      </c>
      <c r="F43" s="63">
        <f>SUM(F44:F46)</f>
        <v>0</v>
      </c>
      <c r="G43" s="63">
        <f>SUM(G44:G46)</f>
        <v>6625</v>
      </c>
      <c r="H43"/>
      <c r="I43"/>
      <c r="J43"/>
      <c r="K43"/>
    </row>
    <row r="44" spans="1:11" ht="26.25" customHeight="1">
      <c r="A44" s="9"/>
      <c r="B44" s="116">
        <v>5233</v>
      </c>
      <c r="C44" s="13" t="s">
        <v>426</v>
      </c>
      <c r="D44" s="63">
        <v>3795</v>
      </c>
      <c r="E44" s="63">
        <v>4000</v>
      </c>
      <c r="F44" s="63">
        <v>0</v>
      </c>
      <c r="G44" s="63">
        <v>4000</v>
      </c>
      <c r="H44"/>
      <c r="I44"/>
      <c r="J44"/>
      <c r="K44"/>
    </row>
    <row r="45" spans="1:11" ht="15.75" customHeight="1">
      <c r="A45" s="9"/>
      <c r="B45" s="116">
        <v>5238</v>
      </c>
      <c r="C45" s="13" t="s">
        <v>165</v>
      </c>
      <c r="D45" s="63">
        <v>1108</v>
      </c>
      <c r="E45" s="63">
        <v>1425</v>
      </c>
      <c r="F45" s="63">
        <v>0</v>
      </c>
      <c r="G45" s="63">
        <v>1425</v>
      </c>
      <c r="H45"/>
      <c r="I45"/>
      <c r="J45"/>
      <c r="K45"/>
    </row>
    <row r="46" spans="1:11" ht="15.75" customHeight="1">
      <c r="A46" s="9"/>
      <c r="B46" s="116">
        <v>5239</v>
      </c>
      <c r="C46" s="13" t="s">
        <v>119</v>
      </c>
      <c r="D46" s="63">
        <v>0</v>
      </c>
      <c r="E46" s="63">
        <v>1200</v>
      </c>
      <c r="F46" s="63">
        <v>0</v>
      </c>
      <c r="G46" s="63">
        <v>1200</v>
      </c>
      <c r="H46"/>
      <c r="I46"/>
      <c r="J46"/>
      <c r="K46"/>
    </row>
    <row r="47" spans="1:11" ht="15.75" customHeight="1">
      <c r="A47" s="9"/>
      <c r="B47" s="9"/>
      <c r="C47" s="17" t="s">
        <v>572</v>
      </c>
      <c r="D47" s="63">
        <f>D14+D21+D12+D35+D42+D43+D15</f>
        <v>54608</v>
      </c>
      <c r="E47" s="63">
        <f>E12+E14+E15+E21+E35+E42+E43</f>
        <v>55858</v>
      </c>
      <c r="F47" s="63">
        <f>F12+F14+F15+F21+F35+F42+F43</f>
        <v>0</v>
      </c>
      <c r="G47" s="63">
        <f>G12+G14+G15+G21+G35+G42+G43</f>
        <v>55858</v>
      </c>
      <c r="H47"/>
      <c r="I47"/>
      <c r="J47"/>
      <c r="K47"/>
    </row>
    <row r="48" spans="1:11" ht="12.75">
      <c r="A48" s="115"/>
      <c r="B48" s="9"/>
      <c r="C48" s="17"/>
      <c r="D48" s="63"/>
      <c r="E48" s="63"/>
      <c r="F48" s="63"/>
      <c r="G48" s="63"/>
      <c r="H48"/>
      <c r="I48"/>
      <c r="J48"/>
      <c r="K48"/>
    </row>
    <row r="49" spans="1:11" ht="13.5">
      <c r="A49" s="8"/>
      <c r="B49" s="9"/>
      <c r="C49" s="134" t="s">
        <v>162</v>
      </c>
      <c r="D49" s="63"/>
      <c r="E49" s="63"/>
      <c r="F49" s="63"/>
      <c r="G49" s="63"/>
      <c r="H49"/>
      <c r="I49"/>
      <c r="J49"/>
      <c r="K49"/>
    </row>
    <row r="50" spans="1:11" ht="12.75">
      <c r="A50" s="8"/>
      <c r="B50" s="9">
        <v>1100</v>
      </c>
      <c r="C50" s="10" t="s">
        <v>697</v>
      </c>
      <c r="D50" s="63">
        <v>16864</v>
      </c>
      <c r="E50" s="63">
        <v>16548</v>
      </c>
      <c r="F50" s="63">
        <v>0</v>
      </c>
      <c r="G50" s="63">
        <v>16548</v>
      </c>
      <c r="H50"/>
      <c r="I50"/>
      <c r="J50"/>
      <c r="K50"/>
    </row>
    <row r="51" spans="1:11" ht="25.5">
      <c r="A51" s="8"/>
      <c r="B51" s="116">
        <v>1148</v>
      </c>
      <c r="C51" s="49" t="s">
        <v>701</v>
      </c>
      <c r="D51" s="63">
        <v>0</v>
      </c>
      <c r="E51" s="63">
        <v>0</v>
      </c>
      <c r="F51" s="63">
        <v>0</v>
      </c>
      <c r="G51" s="63">
        <v>0</v>
      </c>
      <c r="H51"/>
      <c r="I51"/>
      <c r="J51"/>
      <c r="K51"/>
    </row>
    <row r="52" spans="1:11" ht="12.75">
      <c r="A52" s="8"/>
      <c r="B52" s="9">
        <v>1210</v>
      </c>
      <c r="C52" s="10" t="s">
        <v>608</v>
      </c>
      <c r="D52" s="63">
        <v>3979</v>
      </c>
      <c r="E52" s="63">
        <v>3904</v>
      </c>
      <c r="F52" s="63">
        <v>0</v>
      </c>
      <c r="G52" s="63">
        <v>3904</v>
      </c>
      <c r="H52"/>
      <c r="I52"/>
      <c r="J52"/>
      <c r="K52"/>
    </row>
    <row r="53" spans="1:11" ht="25.5">
      <c r="A53" s="206"/>
      <c r="B53" s="211">
        <v>1220</v>
      </c>
      <c r="C53" s="208" t="s">
        <v>715</v>
      </c>
      <c r="D53" s="209">
        <f>SUM(D54:D58)</f>
        <v>415</v>
      </c>
      <c r="E53" s="209">
        <f>SUM(E54:E58)</f>
        <v>0</v>
      </c>
      <c r="F53" s="209">
        <f>SUM(F54:F58)</f>
        <v>0</v>
      </c>
      <c r="G53" s="209">
        <f>SUM(G54:G58)</f>
        <v>0</v>
      </c>
      <c r="H53"/>
      <c r="I53"/>
      <c r="J53"/>
      <c r="K53"/>
    </row>
    <row r="54" spans="1:11" ht="12.75">
      <c r="A54" s="206"/>
      <c r="B54" s="207">
        <v>1221</v>
      </c>
      <c r="C54" s="208" t="s">
        <v>709</v>
      </c>
      <c r="D54" s="231">
        <v>0</v>
      </c>
      <c r="E54" s="231">
        <v>0</v>
      </c>
      <c r="F54" s="231">
        <v>0</v>
      </c>
      <c r="G54" s="231">
        <v>0</v>
      </c>
      <c r="H54"/>
      <c r="I54"/>
      <c r="J54"/>
      <c r="K54"/>
    </row>
    <row r="55" spans="1:11" ht="12.75">
      <c r="A55" s="206"/>
      <c r="B55" s="207">
        <v>1221</v>
      </c>
      <c r="C55" s="208" t="s">
        <v>666</v>
      </c>
      <c r="D55" s="231">
        <v>72</v>
      </c>
      <c r="E55" s="231">
        <v>0</v>
      </c>
      <c r="F55" s="231">
        <v>0</v>
      </c>
      <c r="G55" s="231">
        <v>0</v>
      </c>
      <c r="H55"/>
      <c r="I55"/>
      <c r="J55"/>
      <c r="K55"/>
    </row>
    <row r="56" spans="1:11" ht="12.75">
      <c r="A56" s="206"/>
      <c r="B56" s="207">
        <v>1228</v>
      </c>
      <c r="C56" s="208" t="s">
        <v>665</v>
      </c>
      <c r="D56" s="231">
        <v>215</v>
      </c>
      <c r="E56" s="231">
        <v>0</v>
      </c>
      <c r="F56" s="231">
        <v>0</v>
      </c>
      <c r="G56" s="231">
        <v>0</v>
      </c>
      <c r="H56"/>
      <c r="I56"/>
      <c r="J56"/>
      <c r="K56"/>
    </row>
    <row r="57" spans="1:11" ht="25.5">
      <c r="A57" s="206"/>
      <c r="B57" s="207">
        <v>1228</v>
      </c>
      <c r="C57" s="210" t="s">
        <v>714</v>
      </c>
      <c r="D57" s="231">
        <v>0</v>
      </c>
      <c r="E57" s="231">
        <v>0</v>
      </c>
      <c r="F57" s="231">
        <v>0</v>
      </c>
      <c r="G57" s="231">
        <v>0</v>
      </c>
      <c r="H57"/>
      <c r="I57"/>
      <c r="J57"/>
      <c r="K57"/>
    </row>
    <row r="58" spans="1:11" ht="38.25">
      <c r="A58" s="206"/>
      <c r="B58" s="207">
        <v>1229</v>
      </c>
      <c r="C58" s="208" t="s">
        <v>733</v>
      </c>
      <c r="D58" s="209">
        <v>128</v>
      </c>
      <c r="E58" s="209">
        <v>0</v>
      </c>
      <c r="F58" s="209">
        <v>0</v>
      </c>
      <c r="G58" s="209">
        <v>0</v>
      </c>
      <c r="H58"/>
      <c r="I58"/>
      <c r="J58"/>
      <c r="K58"/>
    </row>
    <row r="59" spans="1:11" ht="12.75">
      <c r="A59" s="206"/>
      <c r="B59" s="211">
        <v>2100</v>
      </c>
      <c r="C59" s="208" t="s">
        <v>578</v>
      </c>
      <c r="D59" s="209">
        <v>0</v>
      </c>
      <c r="E59" s="209">
        <v>0</v>
      </c>
      <c r="F59" s="209">
        <v>0</v>
      </c>
      <c r="G59" s="209">
        <v>0</v>
      </c>
      <c r="H59"/>
      <c r="I59"/>
      <c r="J59"/>
      <c r="K59"/>
    </row>
    <row r="60" spans="1:11" ht="25.5">
      <c r="A60" s="206"/>
      <c r="B60" s="207">
        <v>2112</v>
      </c>
      <c r="C60" s="208" t="s">
        <v>570</v>
      </c>
      <c r="D60" s="209">
        <v>0</v>
      </c>
      <c r="E60" s="209">
        <v>0</v>
      </c>
      <c r="F60" s="209">
        <v>0</v>
      </c>
      <c r="G60" s="209">
        <v>0</v>
      </c>
      <c r="H60"/>
      <c r="I60"/>
      <c r="J60"/>
      <c r="K60"/>
    </row>
    <row r="61" spans="1:11" ht="12.75">
      <c r="A61" s="8"/>
      <c r="B61" s="9">
        <v>2200</v>
      </c>
      <c r="C61" s="10" t="s">
        <v>576</v>
      </c>
      <c r="D61" s="63">
        <f>SUM(D62:D76)</f>
        <v>11184</v>
      </c>
      <c r="E61" s="63">
        <f>SUM(E62:E76)</f>
        <v>8628</v>
      </c>
      <c r="F61" s="63">
        <f>SUM(F62:F76)</f>
        <v>0</v>
      </c>
      <c r="G61" s="63">
        <f>SUM(G62:G76)</f>
        <v>8628</v>
      </c>
      <c r="H61"/>
      <c r="I61"/>
      <c r="J61"/>
      <c r="K61"/>
    </row>
    <row r="62" spans="1:11" ht="12.75">
      <c r="A62" s="8"/>
      <c r="B62" s="116">
        <v>2213</v>
      </c>
      <c r="C62" s="10" t="s">
        <v>898</v>
      </c>
      <c r="D62" s="231">
        <v>449</v>
      </c>
      <c r="E62" s="231">
        <v>365</v>
      </c>
      <c r="F62" s="231">
        <v>0</v>
      </c>
      <c r="G62" s="231">
        <v>365</v>
      </c>
      <c r="H62"/>
      <c r="I62"/>
      <c r="J62"/>
      <c r="K62"/>
    </row>
    <row r="63" spans="1:11" ht="12.75">
      <c r="A63" s="8"/>
      <c r="B63" s="116">
        <v>2219</v>
      </c>
      <c r="C63" s="10" t="s">
        <v>899</v>
      </c>
      <c r="D63" s="63">
        <v>214</v>
      </c>
      <c r="E63" s="63">
        <v>210</v>
      </c>
      <c r="F63" s="63">
        <v>0</v>
      </c>
      <c r="G63" s="63">
        <v>210</v>
      </c>
      <c r="H63"/>
      <c r="I63"/>
      <c r="J63"/>
      <c r="K63"/>
    </row>
    <row r="64" spans="1:11" ht="12.75">
      <c r="A64" s="8"/>
      <c r="B64" s="116">
        <v>2220</v>
      </c>
      <c r="C64" s="10" t="s">
        <v>517</v>
      </c>
      <c r="D64" s="63">
        <v>485</v>
      </c>
      <c r="E64" s="63">
        <v>485</v>
      </c>
      <c r="F64" s="63">
        <v>0</v>
      </c>
      <c r="G64" s="63">
        <v>485</v>
      </c>
      <c r="H64"/>
      <c r="I64"/>
      <c r="J64"/>
      <c r="K64"/>
    </row>
    <row r="65" spans="1:11" ht="12.75">
      <c r="A65" s="8"/>
      <c r="B65" s="116">
        <v>2221</v>
      </c>
      <c r="C65" s="10" t="s">
        <v>900</v>
      </c>
      <c r="D65" s="63">
        <v>7261</v>
      </c>
      <c r="E65" s="63">
        <v>5000</v>
      </c>
      <c r="F65" s="63">
        <v>0</v>
      </c>
      <c r="G65" s="63">
        <v>5000</v>
      </c>
      <c r="H65"/>
      <c r="I65"/>
      <c r="J65"/>
      <c r="K65"/>
    </row>
    <row r="66" spans="1:11" ht="12.75">
      <c r="A66" s="8"/>
      <c r="B66" s="116">
        <v>2222</v>
      </c>
      <c r="C66" s="10" t="s">
        <v>901</v>
      </c>
      <c r="D66" s="63">
        <v>143</v>
      </c>
      <c r="E66" s="63">
        <v>50</v>
      </c>
      <c r="F66" s="63">
        <v>0</v>
      </c>
      <c r="G66" s="63">
        <v>50</v>
      </c>
      <c r="H66"/>
      <c r="I66"/>
      <c r="J66"/>
      <c r="K66"/>
    </row>
    <row r="67" spans="1:11" ht="12.75">
      <c r="A67" s="8"/>
      <c r="B67" s="116">
        <v>2223</v>
      </c>
      <c r="C67" s="10" t="s">
        <v>163</v>
      </c>
      <c r="D67" s="63">
        <v>1067</v>
      </c>
      <c r="E67" s="63">
        <v>1115</v>
      </c>
      <c r="F67" s="63">
        <v>0</v>
      </c>
      <c r="G67" s="63">
        <v>1115</v>
      </c>
      <c r="H67"/>
      <c r="I67"/>
      <c r="J67"/>
      <c r="K67"/>
    </row>
    <row r="68" spans="1:11" ht="16.5" customHeight="1">
      <c r="A68" s="8"/>
      <c r="B68" s="116">
        <v>2226</v>
      </c>
      <c r="C68" s="10" t="s">
        <v>140</v>
      </c>
      <c r="D68" s="63">
        <v>43</v>
      </c>
      <c r="E68" s="63">
        <v>30</v>
      </c>
      <c r="F68" s="63">
        <v>0</v>
      </c>
      <c r="G68" s="63">
        <v>30</v>
      </c>
      <c r="H68"/>
      <c r="I68"/>
      <c r="J68"/>
      <c r="K68"/>
    </row>
    <row r="69" spans="1:11" ht="14.25" customHeight="1">
      <c r="A69" s="8"/>
      <c r="B69" s="116">
        <v>2234</v>
      </c>
      <c r="C69" s="10" t="s">
        <v>164</v>
      </c>
      <c r="D69" s="63">
        <v>256</v>
      </c>
      <c r="E69" s="63">
        <v>150</v>
      </c>
      <c r="F69" s="63">
        <v>0</v>
      </c>
      <c r="G69" s="63">
        <v>150</v>
      </c>
      <c r="H69"/>
      <c r="I69"/>
      <c r="J69"/>
      <c r="K69"/>
    </row>
    <row r="70" spans="1:11" ht="38.25">
      <c r="A70" s="206"/>
      <c r="B70" s="207">
        <v>2234</v>
      </c>
      <c r="C70" s="208" t="s">
        <v>634</v>
      </c>
      <c r="D70" s="231">
        <v>29</v>
      </c>
      <c r="E70" s="231">
        <v>0</v>
      </c>
      <c r="F70" s="231">
        <v>0</v>
      </c>
      <c r="G70" s="231">
        <v>0</v>
      </c>
      <c r="H70"/>
      <c r="I70"/>
      <c r="J70"/>
      <c r="K70"/>
    </row>
    <row r="71" spans="1:11" ht="12.75">
      <c r="A71" s="206"/>
      <c r="B71" s="207">
        <v>2235</v>
      </c>
      <c r="C71" s="208" t="s">
        <v>405</v>
      </c>
      <c r="D71" s="209">
        <v>143</v>
      </c>
      <c r="E71" s="209">
        <v>100</v>
      </c>
      <c r="F71" s="209">
        <v>0</v>
      </c>
      <c r="G71" s="209">
        <v>100</v>
      </c>
      <c r="H71"/>
      <c r="I71"/>
      <c r="J71"/>
      <c r="K71"/>
    </row>
    <row r="72" spans="1:11" ht="12.75">
      <c r="A72" s="206"/>
      <c r="B72" s="207">
        <v>2243</v>
      </c>
      <c r="C72" s="208" t="s">
        <v>56</v>
      </c>
      <c r="D72" s="209">
        <v>225</v>
      </c>
      <c r="E72" s="209">
        <v>200</v>
      </c>
      <c r="F72" s="209">
        <v>0</v>
      </c>
      <c r="G72" s="209">
        <v>200</v>
      </c>
      <c r="H72"/>
      <c r="I72"/>
      <c r="J72"/>
      <c r="K72"/>
    </row>
    <row r="73" spans="1:11" ht="12.75">
      <c r="A73" s="8"/>
      <c r="B73" s="116">
        <v>2253</v>
      </c>
      <c r="C73" s="10" t="s">
        <v>137</v>
      </c>
      <c r="D73" s="63">
        <v>420</v>
      </c>
      <c r="E73" s="63">
        <v>350</v>
      </c>
      <c r="F73" s="63">
        <v>0</v>
      </c>
      <c r="G73" s="63">
        <v>350</v>
      </c>
      <c r="H73"/>
      <c r="I73"/>
      <c r="J73"/>
      <c r="K73"/>
    </row>
    <row r="74" spans="1:11" ht="12.75">
      <c r="A74" s="8"/>
      <c r="B74" s="116">
        <v>2279</v>
      </c>
      <c r="C74" s="10" t="s">
        <v>138</v>
      </c>
      <c r="D74" s="63">
        <v>214</v>
      </c>
      <c r="E74" s="63">
        <v>383</v>
      </c>
      <c r="F74" s="63">
        <v>0</v>
      </c>
      <c r="G74" s="63">
        <v>383</v>
      </c>
      <c r="H74"/>
      <c r="I74"/>
      <c r="J74"/>
      <c r="K74"/>
    </row>
    <row r="75" spans="1:11" ht="12.75">
      <c r="A75" s="8"/>
      <c r="B75" s="116">
        <v>2269</v>
      </c>
      <c r="C75" s="10" t="s">
        <v>57</v>
      </c>
      <c r="D75" s="63">
        <v>50</v>
      </c>
      <c r="E75" s="63">
        <v>30</v>
      </c>
      <c r="F75" s="63">
        <v>0</v>
      </c>
      <c r="G75" s="63">
        <v>30</v>
      </c>
      <c r="H75"/>
      <c r="I75"/>
      <c r="J75"/>
      <c r="K75"/>
    </row>
    <row r="76" spans="1:11" ht="12.75">
      <c r="A76" s="8"/>
      <c r="B76" s="116">
        <v>2264</v>
      </c>
      <c r="C76" s="10" t="s">
        <v>123</v>
      </c>
      <c r="D76" s="63">
        <v>185</v>
      </c>
      <c r="E76" s="63">
        <v>160</v>
      </c>
      <c r="F76" s="63">
        <v>0</v>
      </c>
      <c r="G76" s="63">
        <v>160</v>
      </c>
      <c r="H76"/>
      <c r="I76"/>
      <c r="J76"/>
      <c r="K76"/>
    </row>
    <row r="77" spans="1:11" ht="25.5">
      <c r="A77" s="8"/>
      <c r="B77" s="9">
        <v>2300</v>
      </c>
      <c r="C77" s="10" t="s">
        <v>623</v>
      </c>
      <c r="D77" s="63">
        <f>SUM(D78:D83)</f>
        <v>1937</v>
      </c>
      <c r="E77" s="63">
        <f>SUM(E78:E83)</f>
        <v>1350</v>
      </c>
      <c r="F77" s="63">
        <f>SUM(F78:F83)</f>
        <v>0</v>
      </c>
      <c r="G77" s="63">
        <f>SUM(G78:G83)</f>
        <v>1350</v>
      </c>
      <c r="H77"/>
      <c r="I77"/>
      <c r="J77"/>
      <c r="K77"/>
    </row>
    <row r="78" spans="1:11" ht="12.75">
      <c r="A78" s="8"/>
      <c r="B78" s="116">
        <v>2311</v>
      </c>
      <c r="C78" s="10" t="s">
        <v>16</v>
      </c>
      <c r="D78" s="63">
        <v>356</v>
      </c>
      <c r="E78" s="63">
        <v>150</v>
      </c>
      <c r="F78" s="63">
        <v>0</v>
      </c>
      <c r="G78" s="63">
        <v>150</v>
      </c>
      <c r="H78"/>
      <c r="I78"/>
      <c r="J78"/>
      <c r="K78"/>
    </row>
    <row r="79" spans="1:11" ht="12.75">
      <c r="A79" s="8"/>
      <c r="B79" s="116">
        <v>2312</v>
      </c>
      <c r="C79" s="10" t="s">
        <v>17</v>
      </c>
      <c r="D79" s="63">
        <v>1380</v>
      </c>
      <c r="E79" s="63">
        <v>700</v>
      </c>
      <c r="F79" s="63">
        <v>0</v>
      </c>
      <c r="G79" s="63">
        <v>700</v>
      </c>
      <c r="H79"/>
      <c r="I79"/>
      <c r="J79"/>
      <c r="K79"/>
    </row>
    <row r="80" spans="1:11" ht="12.75">
      <c r="A80" s="8"/>
      <c r="B80" s="116">
        <v>2322</v>
      </c>
      <c r="C80" s="10" t="s">
        <v>18</v>
      </c>
      <c r="D80" s="63">
        <v>0</v>
      </c>
      <c r="E80" s="63">
        <v>300</v>
      </c>
      <c r="F80" s="63">
        <v>0</v>
      </c>
      <c r="G80" s="63">
        <v>300</v>
      </c>
      <c r="H80"/>
      <c r="I80"/>
      <c r="J80"/>
      <c r="K80"/>
    </row>
    <row r="81" spans="1:11" ht="12.75">
      <c r="A81" s="8"/>
      <c r="B81" s="116">
        <v>2350</v>
      </c>
      <c r="C81" s="10" t="s">
        <v>58</v>
      </c>
      <c r="D81" s="63">
        <v>50</v>
      </c>
      <c r="E81" s="63">
        <v>50</v>
      </c>
      <c r="F81" s="63">
        <v>0</v>
      </c>
      <c r="G81" s="63">
        <v>50</v>
      </c>
      <c r="H81"/>
      <c r="I81"/>
      <c r="J81"/>
      <c r="K81"/>
    </row>
    <row r="82" spans="1:11" ht="12.75">
      <c r="A82" s="8"/>
      <c r="B82" s="116">
        <v>2353</v>
      </c>
      <c r="C82" s="10" t="s">
        <v>137</v>
      </c>
      <c r="D82" s="63">
        <v>22</v>
      </c>
      <c r="E82" s="63">
        <v>0</v>
      </c>
      <c r="F82" s="63">
        <v>0</v>
      </c>
      <c r="G82" s="63">
        <v>0</v>
      </c>
      <c r="H82"/>
      <c r="I82"/>
      <c r="J82"/>
      <c r="K82"/>
    </row>
    <row r="83" spans="1:11" ht="12.75">
      <c r="A83" s="8"/>
      <c r="B83" s="116">
        <v>2352</v>
      </c>
      <c r="C83" s="10" t="s">
        <v>20</v>
      </c>
      <c r="D83" s="63">
        <v>129</v>
      </c>
      <c r="E83" s="63">
        <v>150</v>
      </c>
      <c r="F83" s="63">
        <v>0</v>
      </c>
      <c r="G83" s="63">
        <v>150</v>
      </c>
      <c r="H83"/>
      <c r="I83"/>
      <c r="J83"/>
      <c r="K83"/>
    </row>
    <row r="84" spans="1:11" ht="12.75">
      <c r="A84" s="8"/>
      <c r="B84" s="9">
        <v>2400</v>
      </c>
      <c r="C84" s="10" t="s">
        <v>584</v>
      </c>
      <c r="D84" s="63">
        <v>1165</v>
      </c>
      <c r="E84" s="63">
        <v>1165</v>
      </c>
      <c r="F84" s="63">
        <v>0</v>
      </c>
      <c r="G84" s="63">
        <v>1165</v>
      </c>
      <c r="H84"/>
      <c r="I84"/>
      <c r="J84"/>
      <c r="K84"/>
    </row>
    <row r="85" spans="1:11" ht="12.75">
      <c r="A85" s="8"/>
      <c r="B85" s="9">
        <v>5000</v>
      </c>
      <c r="C85" s="19" t="s">
        <v>609</v>
      </c>
      <c r="D85" s="63">
        <f>SUM(D86:D87)</f>
        <v>2377</v>
      </c>
      <c r="E85" s="63">
        <f>+SUM(E86:E87)</f>
        <v>3500</v>
      </c>
      <c r="F85" s="63">
        <f>+SUM(F86:F87)</f>
        <v>0</v>
      </c>
      <c r="G85" s="63">
        <f>+SUM(G86:G87)</f>
        <v>3500</v>
      </c>
      <c r="H85"/>
      <c r="I85"/>
      <c r="J85"/>
      <c r="K85"/>
    </row>
    <row r="86" spans="1:11" ht="12.75">
      <c r="A86" s="8"/>
      <c r="B86" s="116">
        <v>5233</v>
      </c>
      <c r="C86" s="19" t="s">
        <v>801</v>
      </c>
      <c r="D86" s="63">
        <v>2087</v>
      </c>
      <c r="E86" s="63">
        <v>2700</v>
      </c>
      <c r="F86" s="63">
        <v>0</v>
      </c>
      <c r="G86" s="63">
        <v>2700</v>
      </c>
      <c r="H86"/>
      <c r="I86"/>
      <c r="J86"/>
      <c r="K86"/>
    </row>
    <row r="87" spans="1:11" ht="12.75">
      <c r="A87" s="8"/>
      <c r="B87" s="116">
        <v>5239</v>
      </c>
      <c r="C87" s="19" t="s">
        <v>119</v>
      </c>
      <c r="D87" s="63">
        <v>290</v>
      </c>
      <c r="E87" s="63">
        <v>800</v>
      </c>
      <c r="F87" s="63">
        <v>0</v>
      </c>
      <c r="G87" s="63">
        <v>800</v>
      </c>
      <c r="H87"/>
      <c r="I87"/>
      <c r="J87"/>
      <c r="K87"/>
    </row>
    <row r="88" spans="1:11" ht="12.75">
      <c r="A88" s="31"/>
      <c r="B88" s="21"/>
      <c r="C88" s="32" t="s">
        <v>572</v>
      </c>
      <c r="D88" s="63">
        <f>D50+D52+D61+D77+D84+D85+D53+D59</f>
        <v>37921</v>
      </c>
      <c r="E88" s="63">
        <f>E50+E52+E53+E59+E61+E77+E84+E85</f>
        <v>35095</v>
      </c>
      <c r="F88" s="63">
        <f>F50+F52+F53+F59+F61+F77+F84+F85</f>
        <v>0</v>
      </c>
      <c r="G88" s="63">
        <f>G50+G52+G53+G59+G61+G77+G84+G85</f>
        <v>35095</v>
      </c>
      <c r="H88"/>
      <c r="I88"/>
      <c r="J88"/>
      <c r="K88"/>
    </row>
    <row r="89" spans="1:11" ht="12.75">
      <c r="A89" s="31"/>
      <c r="B89" s="21"/>
      <c r="C89" s="32"/>
      <c r="D89" s="63"/>
      <c r="E89" s="63"/>
      <c r="F89" s="63"/>
      <c r="G89" s="63"/>
      <c r="H89"/>
      <c r="I89"/>
      <c r="J89"/>
      <c r="K89"/>
    </row>
    <row r="90" spans="1:11" ht="13.5">
      <c r="A90" s="31"/>
      <c r="B90" s="21"/>
      <c r="C90" s="139" t="s">
        <v>602</v>
      </c>
      <c r="D90" s="63"/>
      <c r="E90" s="63"/>
      <c r="F90" s="63"/>
      <c r="G90" s="63"/>
      <c r="H90"/>
      <c r="I90"/>
      <c r="J90"/>
      <c r="K90"/>
    </row>
    <row r="91" spans="1:11" ht="12.75">
      <c r="A91" s="31"/>
      <c r="B91" s="9">
        <v>1100</v>
      </c>
      <c r="C91" s="10" t="s">
        <v>702</v>
      </c>
      <c r="D91" s="63">
        <v>4095</v>
      </c>
      <c r="E91" s="63">
        <v>4200</v>
      </c>
      <c r="F91" s="63">
        <v>0</v>
      </c>
      <c r="G91" s="63">
        <v>4200</v>
      </c>
      <c r="H91"/>
      <c r="I91"/>
      <c r="J91"/>
      <c r="K91"/>
    </row>
    <row r="92" spans="1:11" ht="25.5">
      <c r="A92" s="31"/>
      <c r="B92" s="116">
        <v>1148</v>
      </c>
      <c r="C92" s="49" t="s">
        <v>701</v>
      </c>
      <c r="D92" s="63">
        <v>0</v>
      </c>
      <c r="E92" s="63">
        <v>0</v>
      </c>
      <c r="F92" s="63">
        <v>0</v>
      </c>
      <c r="G92" s="63">
        <v>0</v>
      </c>
      <c r="H92"/>
      <c r="I92"/>
      <c r="J92"/>
      <c r="K92"/>
    </row>
    <row r="93" spans="1:11" ht="12.75">
      <c r="A93" s="31"/>
      <c r="B93" s="9">
        <v>1210</v>
      </c>
      <c r="C93" s="10" t="s">
        <v>608</v>
      </c>
      <c r="D93" s="63">
        <v>965</v>
      </c>
      <c r="E93" s="63">
        <v>991</v>
      </c>
      <c r="F93" s="63">
        <v>0</v>
      </c>
      <c r="G93" s="63">
        <v>991</v>
      </c>
      <c r="H93"/>
      <c r="I93"/>
      <c r="J93"/>
      <c r="K93"/>
    </row>
    <row r="94" spans="1:11" ht="25.5">
      <c r="A94" s="216"/>
      <c r="B94" s="211">
        <v>1220</v>
      </c>
      <c r="C94" s="208" t="s">
        <v>722</v>
      </c>
      <c r="D94" s="209">
        <f>SUM(D95:D95)</f>
        <v>0</v>
      </c>
      <c r="E94" s="209">
        <v>0</v>
      </c>
      <c r="F94" s="209">
        <v>0</v>
      </c>
      <c r="G94" s="209">
        <v>0</v>
      </c>
      <c r="H94"/>
      <c r="I94"/>
      <c r="J94"/>
      <c r="K94"/>
    </row>
    <row r="95" spans="1:11" ht="12.75">
      <c r="A95" s="216"/>
      <c r="B95" s="207">
        <v>1221</v>
      </c>
      <c r="C95" s="208" t="s">
        <v>709</v>
      </c>
      <c r="D95" s="231">
        <v>0</v>
      </c>
      <c r="E95" s="231">
        <v>0</v>
      </c>
      <c r="F95" s="231">
        <v>0</v>
      </c>
      <c r="G95" s="231">
        <v>0</v>
      </c>
      <c r="H95"/>
      <c r="I95"/>
      <c r="J95"/>
      <c r="K95"/>
    </row>
    <row r="96" spans="1:11" ht="12.75">
      <c r="A96" s="31"/>
      <c r="B96" s="9">
        <v>2200</v>
      </c>
      <c r="C96" s="10" t="s">
        <v>135</v>
      </c>
      <c r="D96" s="63">
        <f>SUM(D97:D104)</f>
        <v>2265</v>
      </c>
      <c r="E96" s="63">
        <f>+SUM(E97:E104)</f>
        <v>1229</v>
      </c>
      <c r="F96" s="63">
        <f>+SUM(F97:F104)</f>
        <v>0</v>
      </c>
      <c r="G96" s="63">
        <f>+SUM(G97:G104)</f>
        <v>1229</v>
      </c>
      <c r="H96"/>
      <c r="I96"/>
      <c r="J96"/>
      <c r="K96"/>
    </row>
    <row r="97" spans="1:11" ht="12.75">
      <c r="A97" s="31"/>
      <c r="B97" s="116">
        <v>2219</v>
      </c>
      <c r="C97" s="10" t="s">
        <v>899</v>
      </c>
      <c r="D97" s="63">
        <v>128</v>
      </c>
      <c r="E97" s="63">
        <v>128</v>
      </c>
      <c r="F97" s="63">
        <v>0</v>
      </c>
      <c r="G97" s="63">
        <v>128</v>
      </c>
      <c r="H97"/>
      <c r="I97"/>
      <c r="J97"/>
      <c r="K97"/>
    </row>
    <row r="98" spans="1:11" ht="12.75">
      <c r="A98" s="31"/>
      <c r="B98" s="116">
        <v>2221</v>
      </c>
      <c r="C98" s="10" t="s">
        <v>431</v>
      </c>
      <c r="D98" s="63">
        <v>200</v>
      </c>
      <c r="E98" s="63">
        <v>121</v>
      </c>
      <c r="F98" s="63">
        <v>0</v>
      </c>
      <c r="G98" s="63">
        <v>121</v>
      </c>
      <c r="H98"/>
      <c r="I98"/>
      <c r="J98"/>
      <c r="K98"/>
    </row>
    <row r="99" spans="1:11" ht="12.75">
      <c r="A99" s="31"/>
      <c r="B99" s="116">
        <v>2223</v>
      </c>
      <c r="C99" s="10" t="s">
        <v>913</v>
      </c>
      <c r="D99" s="63">
        <v>1463</v>
      </c>
      <c r="E99" s="63">
        <v>680</v>
      </c>
      <c r="F99" s="63">
        <v>0</v>
      </c>
      <c r="G99" s="63">
        <v>680</v>
      </c>
      <c r="H99"/>
      <c r="I99"/>
      <c r="J99"/>
      <c r="K99"/>
    </row>
    <row r="100" spans="1:11" ht="12.75">
      <c r="A100" s="31"/>
      <c r="B100" s="116">
        <v>2229</v>
      </c>
      <c r="C100" s="10" t="s">
        <v>462</v>
      </c>
      <c r="D100" s="63">
        <v>273</v>
      </c>
      <c r="E100" s="63">
        <v>300</v>
      </c>
      <c r="F100" s="63">
        <v>0</v>
      </c>
      <c r="G100" s="63">
        <v>300</v>
      </c>
      <c r="H100"/>
      <c r="I100"/>
      <c r="J100"/>
      <c r="K100"/>
    </row>
    <row r="101" spans="1:11" ht="12.75">
      <c r="A101" s="216"/>
      <c r="B101" s="207">
        <v>2234</v>
      </c>
      <c r="C101" s="208" t="s">
        <v>267</v>
      </c>
      <c r="D101" s="231">
        <v>22</v>
      </c>
      <c r="E101" s="231">
        <v>0</v>
      </c>
      <c r="F101" s="231">
        <v>0</v>
      </c>
      <c r="G101" s="231">
        <v>0</v>
      </c>
      <c r="H101"/>
      <c r="I101"/>
      <c r="J101"/>
      <c r="K101"/>
    </row>
    <row r="102" spans="1:11" ht="12.75">
      <c r="A102" s="216"/>
      <c r="B102" s="207">
        <v>2235</v>
      </c>
      <c r="C102" s="208" t="s">
        <v>405</v>
      </c>
      <c r="D102" s="231">
        <v>0</v>
      </c>
      <c r="E102" s="231">
        <v>0</v>
      </c>
      <c r="F102" s="231">
        <v>0</v>
      </c>
      <c r="G102" s="231">
        <v>0</v>
      </c>
      <c r="H102"/>
      <c r="I102"/>
      <c r="J102"/>
      <c r="K102"/>
    </row>
    <row r="103" spans="1:11" ht="12.75">
      <c r="A103" s="31"/>
      <c r="B103" s="116">
        <v>2253</v>
      </c>
      <c r="C103" s="10" t="s">
        <v>535</v>
      </c>
      <c r="D103" s="63">
        <v>143</v>
      </c>
      <c r="E103" s="63">
        <v>0</v>
      </c>
      <c r="F103" s="63">
        <v>0</v>
      </c>
      <c r="G103" s="63">
        <v>0</v>
      </c>
      <c r="H103"/>
      <c r="I103"/>
      <c r="J103"/>
      <c r="K103"/>
    </row>
    <row r="104" spans="1:11" ht="12.75">
      <c r="A104" s="31"/>
      <c r="B104" s="116">
        <v>2245</v>
      </c>
      <c r="C104" s="10" t="s">
        <v>167</v>
      </c>
      <c r="D104" s="63">
        <v>36</v>
      </c>
      <c r="E104" s="63">
        <v>0</v>
      </c>
      <c r="F104" s="63">
        <v>0</v>
      </c>
      <c r="G104" s="63">
        <v>0</v>
      </c>
      <c r="H104"/>
      <c r="I104"/>
      <c r="J104"/>
      <c r="K104"/>
    </row>
    <row r="105" spans="1:11" ht="38.25">
      <c r="A105" s="31"/>
      <c r="B105" s="9">
        <v>2300</v>
      </c>
      <c r="C105" s="10" t="s">
        <v>136</v>
      </c>
      <c r="D105" s="63">
        <f>SUM(D106:D109)</f>
        <v>1074</v>
      </c>
      <c r="E105" s="63">
        <f>+SUM(E106:E109)</f>
        <v>563</v>
      </c>
      <c r="F105" s="63">
        <f>+SUM(F106:F109)</f>
        <v>0</v>
      </c>
      <c r="G105" s="63">
        <f>+SUM(G106:G109)</f>
        <v>563</v>
      </c>
      <c r="H105"/>
      <c r="I105"/>
      <c r="J105"/>
      <c r="K105"/>
    </row>
    <row r="106" spans="1:11" ht="12.75">
      <c r="A106" s="31"/>
      <c r="B106" s="116">
        <v>2311</v>
      </c>
      <c r="C106" s="10" t="s">
        <v>16</v>
      </c>
      <c r="D106" s="63">
        <v>100</v>
      </c>
      <c r="E106" s="63">
        <v>23</v>
      </c>
      <c r="F106" s="63">
        <v>0</v>
      </c>
      <c r="G106" s="63">
        <v>23</v>
      </c>
      <c r="H106"/>
      <c r="I106"/>
      <c r="J106"/>
      <c r="K106"/>
    </row>
    <row r="107" spans="1:11" ht="12.75">
      <c r="A107" s="31"/>
      <c r="B107" s="116">
        <v>2312</v>
      </c>
      <c r="C107" s="10" t="s">
        <v>17</v>
      </c>
      <c r="D107" s="63">
        <v>918</v>
      </c>
      <c r="E107" s="63">
        <v>500</v>
      </c>
      <c r="F107" s="63">
        <v>0</v>
      </c>
      <c r="G107" s="63">
        <v>500</v>
      </c>
      <c r="H107"/>
      <c r="I107"/>
      <c r="J107"/>
      <c r="K107"/>
    </row>
    <row r="108" spans="1:11" ht="12.75">
      <c r="A108" s="31"/>
      <c r="B108" s="116">
        <v>2322</v>
      </c>
      <c r="C108" s="10" t="s">
        <v>18</v>
      </c>
      <c r="D108" s="63">
        <v>13</v>
      </c>
      <c r="E108" s="63">
        <v>0</v>
      </c>
      <c r="F108" s="63">
        <v>0</v>
      </c>
      <c r="G108" s="63">
        <v>0</v>
      </c>
      <c r="H108"/>
      <c r="I108"/>
      <c r="J108"/>
      <c r="K108"/>
    </row>
    <row r="109" spans="1:11" ht="12.75">
      <c r="A109" s="31"/>
      <c r="B109" s="116">
        <v>2352</v>
      </c>
      <c r="C109" s="10" t="s">
        <v>20</v>
      </c>
      <c r="D109" s="63">
        <v>43</v>
      </c>
      <c r="E109" s="63">
        <v>40</v>
      </c>
      <c r="F109" s="63">
        <v>0</v>
      </c>
      <c r="G109" s="63">
        <v>40</v>
      </c>
      <c r="H109"/>
      <c r="I109"/>
      <c r="J109"/>
      <c r="K109"/>
    </row>
    <row r="110" spans="1:11" ht="12.75">
      <c r="A110" s="31"/>
      <c r="B110" s="9">
        <v>2400</v>
      </c>
      <c r="C110" s="10" t="s">
        <v>584</v>
      </c>
      <c r="D110" s="63">
        <v>996</v>
      </c>
      <c r="E110" s="63">
        <v>820</v>
      </c>
      <c r="F110" s="63">
        <v>0</v>
      </c>
      <c r="G110" s="63">
        <v>820</v>
      </c>
      <c r="H110"/>
      <c r="I110"/>
      <c r="J110"/>
      <c r="K110"/>
    </row>
    <row r="111" spans="1:12" ht="12.75">
      <c r="A111" s="31"/>
      <c r="B111" s="9">
        <v>5000</v>
      </c>
      <c r="C111" s="10" t="s">
        <v>609</v>
      </c>
      <c r="D111" s="63">
        <f>SUM(D112:D114)</f>
        <v>1304</v>
      </c>
      <c r="E111" s="63">
        <f>SUM(E112:E114)</f>
        <v>1500</v>
      </c>
      <c r="F111" s="63">
        <f>SUM(F112:F114)</f>
        <v>0</v>
      </c>
      <c r="G111" s="63">
        <f>SUM(G112:G114)</f>
        <v>1500</v>
      </c>
      <c r="H111" s="295"/>
      <c r="I111" s="295"/>
      <c r="J111" s="295"/>
      <c r="K111" s="295"/>
      <c r="L111" s="295"/>
    </row>
    <row r="112" spans="1:12" ht="12.75">
      <c r="A112" s="31"/>
      <c r="B112" s="116">
        <v>5238</v>
      </c>
      <c r="C112" s="10" t="s">
        <v>170</v>
      </c>
      <c r="D112" s="63">
        <v>0</v>
      </c>
      <c r="E112" s="63">
        <v>0</v>
      </c>
      <c r="F112" s="63">
        <v>0</v>
      </c>
      <c r="G112" s="63">
        <v>0</v>
      </c>
      <c r="H112" s="295"/>
      <c r="I112" s="295"/>
      <c r="J112" s="295"/>
      <c r="K112" s="295"/>
      <c r="L112" s="295"/>
    </row>
    <row r="113" spans="1:12" ht="12.75">
      <c r="A113" s="31"/>
      <c r="B113" s="116">
        <v>5239</v>
      </c>
      <c r="C113" s="10" t="s">
        <v>119</v>
      </c>
      <c r="D113" s="63">
        <v>0</v>
      </c>
      <c r="E113" s="63">
        <v>0</v>
      </c>
      <c r="F113" s="63">
        <v>0</v>
      </c>
      <c r="G113" s="63">
        <v>0</v>
      </c>
      <c r="H113" s="295"/>
      <c r="I113" s="295"/>
      <c r="J113" s="295"/>
      <c r="K113" s="295"/>
      <c r="L113" s="295"/>
    </row>
    <row r="114" spans="1:12" ht="12.75">
      <c r="A114" s="31"/>
      <c r="B114" s="116">
        <v>5233</v>
      </c>
      <c r="C114" s="10" t="s">
        <v>801</v>
      </c>
      <c r="D114" s="63">
        <v>1304</v>
      </c>
      <c r="E114" s="63">
        <v>1500</v>
      </c>
      <c r="F114" s="63">
        <v>0</v>
      </c>
      <c r="G114" s="63">
        <v>1500</v>
      </c>
      <c r="H114" s="295"/>
      <c r="I114" s="295"/>
      <c r="J114" s="295"/>
      <c r="K114" s="295"/>
      <c r="L114" s="295"/>
    </row>
    <row r="115" spans="1:11" ht="12.75">
      <c r="A115" s="31"/>
      <c r="B115" s="21"/>
      <c r="C115" s="32" t="s">
        <v>572</v>
      </c>
      <c r="D115" s="63">
        <f>D91+D93+D96+D105+D110+D111+D94</f>
        <v>10699</v>
      </c>
      <c r="E115" s="63">
        <f>E91+E93+E94+E96+E105+E110+E111</f>
        <v>9303</v>
      </c>
      <c r="F115" s="63">
        <f>F91+F93+F94+F96+F105+F110+F111</f>
        <v>0</v>
      </c>
      <c r="G115" s="63">
        <f>G91+G93+G94+G96+G105+G110+G111</f>
        <v>9303</v>
      </c>
      <c r="H115"/>
      <c r="I115"/>
      <c r="J115"/>
      <c r="K115"/>
    </row>
    <row r="116" spans="1:11" ht="12.75">
      <c r="A116" s="31"/>
      <c r="B116" s="21"/>
      <c r="C116" s="342" t="s">
        <v>677</v>
      </c>
      <c r="D116" s="48">
        <f>D47+D88+D115</f>
        <v>103228</v>
      </c>
      <c r="E116" s="209">
        <f>E47+E88+E115</f>
        <v>100256</v>
      </c>
      <c r="F116" s="209">
        <f>F47+F88+F115</f>
        <v>0</v>
      </c>
      <c r="G116" s="209">
        <f>G47+G88+G115</f>
        <v>100256</v>
      </c>
      <c r="H116"/>
      <c r="I116"/>
      <c r="J116"/>
      <c r="K116"/>
    </row>
    <row r="117" spans="1:11" ht="12.75">
      <c r="A117" s="31"/>
      <c r="B117" s="21"/>
      <c r="C117" s="32"/>
      <c r="D117" s="63"/>
      <c r="E117" s="63"/>
      <c r="F117" s="63"/>
      <c r="G117" s="63"/>
      <c r="H117"/>
      <c r="I117"/>
      <c r="J117"/>
      <c r="K117"/>
    </row>
    <row r="118" spans="1:11" ht="13.5">
      <c r="A118" s="31"/>
      <c r="B118" s="21"/>
      <c r="C118" s="139" t="s">
        <v>168</v>
      </c>
      <c r="D118" s="63"/>
      <c r="E118" s="63"/>
      <c r="F118" s="63"/>
      <c r="G118" s="63"/>
      <c r="H118"/>
      <c r="I118"/>
      <c r="J118"/>
      <c r="K118"/>
    </row>
    <row r="119" spans="1:11" ht="12.75">
      <c r="A119" s="31"/>
      <c r="B119" s="9">
        <v>1100</v>
      </c>
      <c r="C119" s="10" t="s">
        <v>607</v>
      </c>
      <c r="D119" s="63">
        <v>8406</v>
      </c>
      <c r="E119" s="63">
        <v>10012</v>
      </c>
      <c r="F119" s="63">
        <v>0</v>
      </c>
      <c r="G119" s="63">
        <v>10012</v>
      </c>
      <c r="H119"/>
      <c r="I119"/>
      <c r="J119"/>
      <c r="K119"/>
    </row>
    <row r="120" spans="1:11" ht="12.75">
      <c r="A120" s="31"/>
      <c r="B120" s="9">
        <v>1210</v>
      </c>
      <c r="C120" s="10" t="s">
        <v>608</v>
      </c>
      <c r="D120" s="63">
        <v>1987</v>
      </c>
      <c r="E120" s="63">
        <v>2362</v>
      </c>
      <c r="F120" s="63">
        <v>0</v>
      </c>
      <c r="G120" s="63">
        <v>2362</v>
      </c>
      <c r="H120"/>
      <c r="I120"/>
      <c r="J120"/>
      <c r="K120"/>
    </row>
    <row r="121" spans="1:11" ht="12.75">
      <c r="A121" s="31"/>
      <c r="B121" s="9">
        <v>2200</v>
      </c>
      <c r="C121" s="10" t="s">
        <v>576</v>
      </c>
      <c r="D121" s="63">
        <f>SUM(D122:D123)</f>
        <v>744</v>
      </c>
      <c r="E121" s="63">
        <f>SUM(E122:E123)</f>
        <v>600</v>
      </c>
      <c r="F121" s="63">
        <f>SUM(F122:F123)</f>
        <v>0</v>
      </c>
      <c r="G121" s="63">
        <f>SUM(G122:G123)</f>
        <v>600</v>
      </c>
      <c r="H121"/>
      <c r="I121"/>
      <c r="J121"/>
      <c r="K121"/>
    </row>
    <row r="122" spans="1:11" ht="12.75">
      <c r="A122" s="31"/>
      <c r="B122" s="116">
        <v>2233</v>
      </c>
      <c r="C122" s="10" t="s">
        <v>121</v>
      </c>
      <c r="D122" s="63">
        <v>0</v>
      </c>
      <c r="E122" s="63">
        <v>0</v>
      </c>
      <c r="F122" s="63">
        <v>0</v>
      </c>
      <c r="G122" s="63">
        <v>0</v>
      </c>
      <c r="H122"/>
      <c r="I122"/>
      <c r="J122"/>
      <c r="K122"/>
    </row>
    <row r="123" spans="1:11" ht="12.75">
      <c r="A123" s="31"/>
      <c r="B123" s="116">
        <v>2279</v>
      </c>
      <c r="C123" s="10" t="s">
        <v>138</v>
      </c>
      <c r="D123" s="63">
        <v>744</v>
      </c>
      <c r="E123" s="63">
        <v>600</v>
      </c>
      <c r="F123" s="63">
        <v>0</v>
      </c>
      <c r="G123" s="63">
        <v>600</v>
      </c>
      <c r="H123"/>
      <c r="I123"/>
      <c r="J123"/>
      <c r="K123"/>
    </row>
    <row r="124" spans="1:11" ht="25.5">
      <c r="A124" s="31"/>
      <c r="B124" s="9">
        <v>2300</v>
      </c>
      <c r="C124" s="10" t="s">
        <v>626</v>
      </c>
      <c r="D124" s="63">
        <f>SUM(D125:D129)</f>
        <v>7504</v>
      </c>
      <c r="E124" s="63">
        <f>+SUM(E125:E129)</f>
        <v>6724</v>
      </c>
      <c r="F124" s="63">
        <f>+SUM(F125:F129)</f>
        <v>0</v>
      </c>
      <c r="G124" s="63">
        <f>+SUM(G125:G129)</f>
        <v>6724</v>
      </c>
      <c r="H124"/>
      <c r="I124"/>
      <c r="J124"/>
      <c r="K124"/>
    </row>
    <row r="125" spans="1:11" ht="12.75">
      <c r="A125" s="31"/>
      <c r="B125" s="116">
        <v>2312</v>
      </c>
      <c r="C125" s="10" t="s">
        <v>17</v>
      </c>
      <c r="D125" s="63">
        <v>205</v>
      </c>
      <c r="E125" s="63">
        <v>0</v>
      </c>
      <c r="F125" s="63">
        <v>0</v>
      </c>
      <c r="G125" s="63">
        <v>0</v>
      </c>
      <c r="H125"/>
      <c r="I125"/>
      <c r="J125"/>
      <c r="K125"/>
    </row>
    <row r="126" spans="1:11" ht="12.75">
      <c r="A126" s="31"/>
      <c r="B126" s="116">
        <v>2322</v>
      </c>
      <c r="C126" s="10" t="s">
        <v>18</v>
      </c>
      <c r="D126" s="63">
        <v>1157</v>
      </c>
      <c r="E126" s="63">
        <v>3000</v>
      </c>
      <c r="F126" s="63">
        <v>0</v>
      </c>
      <c r="G126" s="63">
        <v>3000</v>
      </c>
      <c r="H126"/>
      <c r="I126"/>
      <c r="J126"/>
      <c r="K126"/>
    </row>
    <row r="127" spans="1:11" ht="12.75">
      <c r="A127" s="31"/>
      <c r="B127" s="116">
        <v>2361</v>
      </c>
      <c r="C127" s="10" t="s">
        <v>125</v>
      </c>
      <c r="D127" s="63">
        <v>5380</v>
      </c>
      <c r="E127" s="63">
        <v>3724</v>
      </c>
      <c r="F127" s="63">
        <v>0</v>
      </c>
      <c r="G127" s="63">
        <v>3724</v>
      </c>
      <c r="H127"/>
      <c r="I127"/>
      <c r="J127"/>
      <c r="K127"/>
    </row>
    <row r="128" spans="1:11" ht="12.75">
      <c r="A128" s="31"/>
      <c r="B128" s="116">
        <v>2363</v>
      </c>
      <c r="C128" s="10" t="s">
        <v>117</v>
      </c>
      <c r="D128" s="209">
        <v>484</v>
      </c>
      <c r="E128" s="209">
        <v>0</v>
      </c>
      <c r="F128" s="209">
        <v>0</v>
      </c>
      <c r="G128" s="209">
        <v>0</v>
      </c>
      <c r="H128"/>
      <c r="I128"/>
      <c r="J128"/>
      <c r="K128"/>
    </row>
    <row r="129" spans="1:11" ht="12.75">
      <c r="A129" s="31"/>
      <c r="B129" s="116">
        <v>2390</v>
      </c>
      <c r="C129" s="10" t="s">
        <v>118</v>
      </c>
      <c r="D129" s="63">
        <v>278</v>
      </c>
      <c r="E129" s="63">
        <v>0</v>
      </c>
      <c r="F129" s="63">
        <v>0</v>
      </c>
      <c r="G129" s="63">
        <v>0</v>
      </c>
      <c r="H129"/>
      <c r="I129"/>
      <c r="J129"/>
      <c r="K129"/>
    </row>
    <row r="130" spans="1:11" ht="12.75">
      <c r="A130" s="31"/>
      <c r="B130" s="9"/>
      <c r="C130" s="32" t="s">
        <v>617</v>
      </c>
      <c r="D130" s="63">
        <f>D119+D120+D121+D124</f>
        <v>18641</v>
      </c>
      <c r="E130" s="63">
        <f>E119+E120+E121+E124</f>
        <v>19698</v>
      </c>
      <c r="F130" s="63">
        <f>F119+F120+F121+F124</f>
        <v>0</v>
      </c>
      <c r="G130" s="63">
        <f>G119+G120+G121+G124</f>
        <v>19698</v>
      </c>
      <c r="H130"/>
      <c r="I130"/>
      <c r="J130"/>
      <c r="K130"/>
    </row>
    <row r="131" spans="1:11" ht="12.75">
      <c r="A131" s="31"/>
      <c r="B131" s="9"/>
      <c r="C131" s="32"/>
      <c r="D131" s="63"/>
      <c r="E131" s="63"/>
      <c r="F131" s="63"/>
      <c r="G131" s="63"/>
      <c r="H131"/>
      <c r="I131"/>
      <c r="J131"/>
      <c r="K131"/>
    </row>
    <row r="132" spans="1:11" ht="13.5">
      <c r="A132" s="31"/>
      <c r="B132" s="9"/>
      <c r="C132" s="139" t="s">
        <v>169</v>
      </c>
      <c r="D132" s="63"/>
      <c r="E132" s="63"/>
      <c r="F132" s="63"/>
      <c r="G132" s="63"/>
      <c r="H132"/>
      <c r="I132"/>
      <c r="J132"/>
      <c r="K132"/>
    </row>
    <row r="133" spans="1:11" ht="12.75">
      <c r="A133" s="31"/>
      <c r="B133" s="9">
        <v>1100</v>
      </c>
      <c r="C133" s="10" t="s">
        <v>607</v>
      </c>
      <c r="D133" s="63">
        <v>7470</v>
      </c>
      <c r="E133" s="63">
        <v>5676</v>
      </c>
      <c r="F133" s="63">
        <v>0</v>
      </c>
      <c r="G133" s="63">
        <v>5676</v>
      </c>
      <c r="H133"/>
      <c r="I133"/>
      <c r="J133"/>
      <c r="K133"/>
    </row>
    <row r="134" spans="1:11" ht="12.75">
      <c r="A134" s="31"/>
      <c r="B134" s="9">
        <v>1210</v>
      </c>
      <c r="C134" s="10" t="s">
        <v>608</v>
      </c>
      <c r="D134" s="63">
        <v>1763</v>
      </c>
      <c r="E134" s="63">
        <v>1339</v>
      </c>
      <c r="F134" s="63">
        <v>0</v>
      </c>
      <c r="G134" s="63">
        <v>1339</v>
      </c>
      <c r="H134"/>
      <c r="I134"/>
      <c r="J134"/>
      <c r="K134"/>
    </row>
    <row r="135" spans="1:11" ht="12.75">
      <c r="A135" s="31"/>
      <c r="B135" s="9">
        <v>2100</v>
      </c>
      <c r="C135" s="10" t="s">
        <v>578</v>
      </c>
      <c r="D135" s="63">
        <v>100</v>
      </c>
      <c r="E135" s="63">
        <v>0</v>
      </c>
      <c r="F135" s="63">
        <v>0</v>
      </c>
      <c r="G135" s="63">
        <v>0</v>
      </c>
      <c r="H135"/>
      <c r="I135"/>
      <c r="J135"/>
      <c r="K135"/>
    </row>
    <row r="136" spans="1:11" ht="12.75">
      <c r="A136" s="31"/>
      <c r="B136" s="9">
        <v>2200</v>
      </c>
      <c r="C136" s="10" t="s">
        <v>576</v>
      </c>
      <c r="D136" s="63">
        <f>SUM(D137:D138)</f>
        <v>623</v>
      </c>
      <c r="E136" s="63">
        <f>SUM(E137:E138)</f>
        <v>500</v>
      </c>
      <c r="F136" s="63">
        <f>SUM(F137:F138)</f>
        <v>0</v>
      </c>
      <c r="G136" s="63">
        <f>SUM(G137:G138)</f>
        <v>500</v>
      </c>
      <c r="H136"/>
      <c r="I136"/>
      <c r="J136"/>
      <c r="K136"/>
    </row>
    <row r="137" spans="1:11" ht="12.75">
      <c r="A137" s="31"/>
      <c r="B137" s="116">
        <v>2233</v>
      </c>
      <c r="C137" s="10" t="s">
        <v>121</v>
      </c>
      <c r="D137" s="63">
        <v>293</v>
      </c>
      <c r="E137" s="63">
        <v>200</v>
      </c>
      <c r="F137" s="63">
        <v>0</v>
      </c>
      <c r="G137" s="63">
        <v>200</v>
      </c>
      <c r="H137"/>
      <c r="I137"/>
      <c r="J137"/>
      <c r="K137"/>
    </row>
    <row r="138" spans="1:11" ht="12.75">
      <c r="A138" s="31"/>
      <c r="B138" s="116">
        <v>2279</v>
      </c>
      <c r="C138" s="10" t="s">
        <v>138</v>
      </c>
      <c r="D138" s="63">
        <v>330</v>
      </c>
      <c r="E138" s="63">
        <v>300</v>
      </c>
      <c r="F138" s="63">
        <v>0</v>
      </c>
      <c r="G138" s="63">
        <v>300</v>
      </c>
      <c r="H138"/>
      <c r="I138"/>
      <c r="J138"/>
      <c r="K138"/>
    </row>
    <row r="139" spans="1:11" ht="25.5">
      <c r="A139" s="31"/>
      <c r="B139" s="9">
        <v>2300</v>
      </c>
      <c r="C139" s="10" t="s">
        <v>612</v>
      </c>
      <c r="D139" s="63">
        <f>SUM(D140:D144)</f>
        <v>2383</v>
      </c>
      <c r="E139" s="63">
        <f>SUM(E140:E144)</f>
        <v>2090</v>
      </c>
      <c r="F139" s="63">
        <f>SUM(F140:F144)</f>
        <v>0</v>
      </c>
      <c r="G139" s="63">
        <f>SUM(G140:G144)</f>
        <v>2090</v>
      </c>
      <c r="H139"/>
      <c r="I139"/>
      <c r="J139"/>
      <c r="K139"/>
    </row>
    <row r="140" spans="1:11" ht="12.75">
      <c r="A140" s="31"/>
      <c r="B140" s="116">
        <v>2322</v>
      </c>
      <c r="C140" s="10" t="s">
        <v>18</v>
      </c>
      <c r="D140" s="63">
        <v>1412</v>
      </c>
      <c r="E140" s="63">
        <v>1400</v>
      </c>
      <c r="F140" s="63">
        <v>0</v>
      </c>
      <c r="G140" s="63">
        <v>1400</v>
      </c>
      <c r="H140"/>
      <c r="I140"/>
      <c r="J140"/>
      <c r="K140"/>
    </row>
    <row r="141" spans="1:11" ht="12.75">
      <c r="A141" s="31"/>
      <c r="B141" s="116">
        <v>2312</v>
      </c>
      <c r="C141" s="10" t="s">
        <v>17</v>
      </c>
      <c r="D141" s="63">
        <v>400</v>
      </c>
      <c r="E141" s="63">
        <v>200</v>
      </c>
      <c r="F141" s="63">
        <v>0</v>
      </c>
      <c r="G141" s="63">
        <v>200</v>
      </c>
      <c r="H141"/>
      <c r="I141"/>
      <c r="J141"/>
      <c r="K141"/>
    </row>
    <row r="142" spans="1:11" ht="12.75">
      <c r="A142" s="31"/>
      <c r="B142" s="116">
        <v>2361</v>
      </c>
      <c r="C142" s="10" t="s">
        <v>125</v>
      </c>
      <c r="D142" s="63">
        <v>185</v>
      </c>
      <c r="E142" s="63">
        <v>200</v>
      </c>
      <c r="F142" s="63">
        <v>0</v>
      </c>
      <c r="G142" s="63">
        <v>200</v>
      </c>
      <c r="H142"/>
      <c r="I142"/>
      <c r="J142"/>
      <c r="K142"/>
    </row>
    <row r="143" spans="1:11" ht="12.75">
      <c r="A143" s="31"/>
      <c r="B143" s="116">
        <v>2363</v>
      </c>
      <c r="C143" s="10" t="s">
        <v>117</v>
      </c>
      <c r="D143" s="63">
        <v>128</v>
      </c>
      <c r="E143" s="63">
        <v>150</v>
      </c>
      <c r="F143" s="63">
        <v>0</v>
      </c>
      <c r="G143" s="63">
        <v>150</v>
      </c>
      <c r="H143"/>
      <c r="I143"/>
      <c r="J143"/>
      <c r="K143"/>
    </row>
    <row r="144" spans="1:11" ht="12.75">
      <c r="A144" s="31"/>
      <c r="B144" s="116">
        <v>2390</v>
      </c>
      <c r="C144" s="10" t="s">
        <v>118</v>
      </c>
      <c r="D144" s="63">
        <v>258</v>
      </c>
      <c r="E144" s="63">
        <v>140</v>
      </c>
      <c r="F144" s="63">
        <v>0</v>
      </c>
      <c r="G144" s="63">
        <v>140</v>
      </c>
      <c r="H144"/>
      <c r="I144"/>
      <c r="J144"/>
      <c r="K144"/>
    </row>
    <row r="145" spans="1:11" ht="12.75">
      <c r="A145" s="31"/>
      <c r="B145" s="9"/>
      <c r="C145" s="32" t="s">
        <v>617</v>
      </c>
      <c r="D145" s="63">
        <f>D133+D134+D136+D139+D135</f>
        <v>12339</v>
      </c>
      <c r="E145" s="63">
        <f>E133+E134+E135+E136+E139</f>
        <v>9605</v>
      </c>
      <c r="F145" s="63">
        <f>F133+F134+F135+F136+F139</f>
        <v>0</v>
      </c>
      <c r="G145" s="63">
        <f>G133+G134+G135+G136+G139</f>
        <v>9605</v>
      </c>
      <c r="H145"/>
      <c r="I145"/>
      <c r="J145"/>
      <c r="K145"/>
    </row>
    <row r="146" spans="1:11" ht="12.75">
      <c r="A146" s="31"/>
      <c r="B146" s="9"/>
      <c r="C146" s="32"/>
      <c r="D146" s="63"/>
      <c r="E146" s="63"/>
      <c r="F146" s="63"/>
      <c r="G146" s="63"/>
      <c r="H146"/>
      <c r="I146"/>
      <c r="J146"/>
      <c r="K146"/>
    </row>
    <row r="147" spans="1:11" ht="27">
      <c r="A147" s="31"/>
      <c r="B147" s="9"/>
      <c r="C147" s="139" t="s">
        <v>197</v>
      </c>
      <c r="D147" s="63"/>
      <c r="E147" s="63"/>
      <c r="F147" s="63"/>
      <c r="G147" s="63"/>
      <c r="H147"/>
      <c r="I147"/>
      <c r="J147"/>
      <c r="K147"/>
    </row>
    <row r="148" spans="1:11" ht="12.75">
      <c r="A148" s="31"/>
      <c r="B148" s="9">
        <v>1100</v>
      </c>
      <c r="C148" s="10" t="s">
        <v>607</v>
      </c>
      <c r="D148" s="63">
        <v>4673</v>
      </c>
      <c r="E148" s="63">
        <v>5000</v>
      </c>
      <c r="F148" s="63">
        <v>0</v>
      </c>
      <c r="G148" s="63">
        <v>5000</v>
      </c>
      <c r="H148"/>
      <c r="I148"/>
      <c r="J148"/>
      <c r="K148"/>
    </row>
    <row r="149" spans="1:11" ht="25.5">
      <c r="A149" s="31"/>
      <c r="B149" s="116">
        <v>1148</v>
      </c>
      <c r="C149" s="10" t="s">
        <v>703</v>
      </c>
      <c r="D149" s="63">
        <v>0</v>
      </c>
      <c r="E149" s="63">
        <v>0</v>
      </c>
      <c r="F149" s="63">
        <v>0</v>
      </c>
      <c r="G149" s="63">
        <v>0</v>
      </c>
      <c r="H149"/>
      <c r="I149"/>
      <c r="J149"/>
      <c r="K149"/>
    </row>
    <row r="150" spans="1:11" ht="12.75">
      <c r="A150" s="31"/>
      <c r="B150" s="9">
        <v>1210</v>
      </c>
      <c r="C150" s="10" t="s">
        <v>608</v>
      </c>
      <c r="D150" s="63">
        <v>1074</v>
      </c>
      <c r="E150" s="63">
        <v>1180</v>
      </c>
      <c r="F150" s="63">
        <v>0</v>
      </c>
      <c r="G150" s="63">
        <v>1180</v>
      </c>
      <c r="H150"/>
      <c r="I150"/>
      <c r="J150"/>
      <c r="K150"/>
    </row>
    <row r="151" spans="1:11" ht="25.5">
      <c r="A151" s="216"/>
      <c r="B151" s="211">
        <v>1220</v>
      </c>
      <c r="C151" s="208" t="s">
        <v>722</v>
      </c>
      <c r="D151" s="303">
        <f>SUM(D152:D152)</f>
        <v>0</v>
      </c>
      <c r="E151" s="303">
        <v>0</v>
      </c>
      <c r="F151" s="303">
        <v>0</v>
      </c>
      <c r="G151" s="303">
        <v>0</v>
      </c>
      <c r="H151"/>
      <c r="I151"/>
      <c r="J151"/>
      <c r="K151"/>
    </row>
    <row r="152" spans="1:11" ht="12.75">
      <c r="A152" s="216"/>
      <c r="B152" s="207">
        <v>1221</v>
      </c>
      <c r="C152" s="208" t="s">
        <v>709</v>
      </c>
      <c r="D152" s="284">
        <v>0</v>
      </c>
      <c r="E152" s="284">
        <v>0</v>
      </c>
      <c r="F152" s="284">
        <v>0</v>
      </c>
      <c r="G152" s="284">
        <v>0</v>
      </c>
      <c r="H152"/>
      <c r="I152"/>
      <c r="J152"/>
      <c r="K152"/>
    </row>
    <row r="153" spans="1:11" ht="12.75">
      <c r="A153" s="216"/>
      <c r="B153" s="211">
        <v>2100</v>
      </c>
      <c r="C153" s="208" t="s">
        <v>578</v>
      </c>
      <c r="D153" s="284">
        <v>262</v>
      </c>
      <c r="E153" s="284">
        <v>0</v>
      </c>
      <c r="F153" s="284">
        <v>0</v>
      </c>
      <c r="G153" s="284">
        <v>0</v>
      </c>
      <c r="H153"/>
      <c r="I153"/>
      <c r="J153"/>
      <c r="K153"/>
    </row>
    <row r="154" spans="1:11" ht="12.75">
      <c r="A154" s="31"/>
      <c r="B154" s="9">
        <v>2200</v>
      </c>
      <c r="C154" s="10" t="s">
        <v>576</v>
      </c>
      <c r="D154" s="63">
        <f>SUM(D155:D156)</f>
        <v>1509</v>
      </c>
      <c r="E154" s="63">
        <f>SUM(E155:E156)</f>
        <v>3050</v>
      </c>
      <c r="F154" s="63">
        <f>SUM(F155:F156)</f>
        <v>0</v>
      </c>
      <c r="G154" s="63">
        <f>SUM(G155:G156)</f>
        <v>3050</v>
      </c>
      <c r="H154"/>
      <c r="I154"/>
      <c r="J154"/>
      <c r="K154"/>
    </row>
    <row r="155" spans="1:11" ht="12.75">
      <c r="A155" s="31"/>
      <c r="B155" s="116">
        <v>2233</v>
      </c>
      <c r="C155" s="10" t="s">
        <v>121</v>
      </c>
      <c r="D155" s="64">
        <v>189</v>
      </c>
      <c r="E155" s="64">
        <v>0</v>
      </c>
      <c r="F155" s="64">
        <v>0</v>
      </c>
      <c r="G155" s="64">
        <v>0</v>
      </c>
      <c r="H155"/>
      <c r="I155"/>
      <c r="J155"/>
      <c r="K155"/>
    </row>
    <row r="156" spans="1:11" ht="12.75">
      <c r="A156" s="31"/>
      <c r="B156" s="116">
        <v>2279</v>
      </c>
      <c r="C156" s="10" t="s">
        <v>138</v>
      </c>
      <c r="D156" s="63">
        <v>1320</v>
      </c>
      <c r="E156" s="63">
        <v>3050</v>
      </c>
      <c r="F156" s="63">
        <v>0</v>
      </c>
      <c r="G156" s="63">
        <v>3050</v>
      </c>
      <c r="H156"/>
      <c r="I156"/>
      <c r="J156"/>
      <c r="K156"/>
    </row>
    <row r="157" spans="1:11" ht="25.5">
      <c r="A157" s="31"/>
      <c r="B157" s="9">
        <v>2300</v>
      </c>
      <c r="C157" s="10" t="s">
        <v>791</v>
      </c>
      <c r="D157" s="63">
        <f>SUM(D158:D163)</f>
        <v>5064</v>
      </c>
      <c r="E157" s="63">
        <f>SUM(E158:E163)</f>
        <v>3948</v>
      </c>
      <c r="F157" s="63">
        <f>SUM(F158:F163)</f>
        <v>0</v>
      </c>
      <c r="G157" s="63">
        <f>SUM(G158:G163)</f>
        <v>3948</v>
      </c>
      <c r="H157"/>
      <c r="I157"/>
      <c r="J157"/>
      <c r="K157"/>
    </row>
    <row r="158" spans="1:11" ht="12.75">
      <c r="A158" s="31"/>
      <c r="B158" s="116">
        <v>2312</v>
      </c>
      <c r="C158" s="10" t="s">
        <v>17</v>
      </c>
      <c r="D158" s="63">
        <v>1904</v>
      </c>
      <c r="E158" s="63">
        <v>3248</v>
      </c>
      <c r="F158" s="63">
        <v>0</v>
      </c>
      <c r="G158" s="63">
        <v>3248</v>
      </c>
      <c r="H158"/>
      <c r="I158"/>
      <c r="J158"/>
      <c r="K158"/>
    </row>
    <row r="159" spans="1:11" ht="12.75">
      <c r="A159" s="31"/>
      <c r="B159" s="116">
        <v>2322</v>
      </c>
      <c r="C159" s="10" t="s">
        <v>18</v>
      </c>
      <c r="D159" s="63">
        <v>435</v>
      </c>
      <c r="E159" s="63">
        <v>700</v>
      </c>
      <c r="F159" s="63">
        <v>0</v>
      </c>
      <c r="G159" s="63">
        <v>700</v>
      </c>
      <c r="H159"/>
      <c r="I159"/>
      <c r="J159"/>
      <c r="K159"/>
    </row>
    <row r="160" spans="1:11" ht="12.75">
      <c r="A160" s="31"/>
      <c r="B160" s="116">
        <v>2352</v>
      </c>
      <c r="C160" s="10" t="s">
        <v>20</v>
      </c>
      <c r="D160" s="63">
        <v>25</v>
      </c>
      <c r="E160" s="63">
        <v>0</v>
      </c>
      <c r="F160" s="63">
        <v>0</v>
      </c>
      <c r="G160" s="63">
        <v>0</v>
      </c>
      <c r="H160"/>
      <c r="I160"/>
      <c r="J160"/>
      <c r="K160"/>
    </row>
    <row r="161" spans="1:11" ht="12.75">
      <c r="A161" s="31"/>
      <c r="B161" s="116">
        <v>2361</v>
      </c>
      <c r="C161" s="10" t="s">
        <v>125</v>
      </c>
      <c r="D161" s="63">
        <v>1793</v>
      </c>
      <c r="E161" s="63">
        <v>0</v>
      </c>
      <c r="F161" s="63">
        <v>0</v>
      </c>
      <c r="G161" s="63">
        <v>0</v>
      </c>
      <c r="H161"/>
      <c r="I161"/>
      <c r="J161"/>
      <c r="K161"/>
    </row>
    <row r="162" spans="1:11" ht="12.75">
      <c r="A162" s="31"/>
      <c r="B162" s="116">
        <v>2363</v>
      </c>
      <c r="C162" s="10" t="s">
        <v>117</v>
      </c>
      <c r="D162" s="63">
        <v>110</v>
      </c>
      <c r="E162" s="63">
        <v>0</v>
      </c>
      <c r="F162" s="63">
        <v>0</v>
      </c>
      <c r="G162" s="63">
        <v>0</v>
      </c>
      <c r="H162"/>
      <c r="I162"/>
      <c r="J162"/>
      <c r="K162"/>
    </row>
    <row r="163" spans="1:11" ht="12.75">
      <c r="A163" s="31"/>
      <c r="B163" s="116">
        <v>2390</v>
      </c>
      <c r="C163" s="10" t="s">
        <v>118</v>
      </c>
      <c r="D163" s="63">
        <v>797</v>
      </c>
      <c r="E163" s="63">
        <v>0</v>
      </c>
      <c r="F163" s="63">
        <v>0</v>
      </c>
      <c r="G163" s="63">
        <v>0</v>
      </c>
      <c r="H163"/>
      <c r="I163"/>
      <c r="J163"/>
      <c r="K163"/>
    </row>
    <row r="164" spans="1:11" ht="12.75">
      <c r="A164" s="31"/>
      <c r="B164" s="9">
        <v>5200</v>
      </c>
      <c r="C164" s="10" t="s">
        <v>284</v>
      </c>
      <c r="D164" s="63">
        <f>D165</f>
        <v>1650</v>
      </c>
      <c r="E164" s="63">
        <f>SUM(E165:E165)</f>
        <v>0</v>
      </c>
      <c r="F164" s="63">
        <f>SUM(F165:F165)</f>
        <v>0</v>
      </c>
      <c r="G164" s="63">
        <f>SUM(G165:G165)</f>
        <v>0</v>
      </c>
      <c r="H164"/>
      <c r="I164"/>
      <c r="J164"/>
      <c r="K164"/>
    </row>
    <row r="165" spans="1:11" ht="12.75">
      <c r="A165" s="31"/>
      <c r="B165" s="116">
        <v>5239</v>
      </c>
      <c r="C165" s="10" t="s">
        <v>119</v>
      </c>
      <c r="D165" s="63">
        <v>1650</v>
      </c>
      <c r="E165" s="63">
        <v>0</v>
      </c>
      <c r="F165" s="63">
        <v>0</v>
      </c>
      <c r="G165" s="63">
        <v>0</v>
      </c>
      <c r="H165"/>
      <c r="I165"/>
      <c r="J165"/>
      <c r="K165"/>
    </row>
    <row r="166" spans="1:11" ht="12.75">
      <c r="A166" s="31"/>
      <c r="B166" s="9"/>
      <c r="C166" s="32" t="s">
        <v>617</v>
      </c>
      <c r="D166" s="63">
        <f>D148+D150+D154+D157+D151+D153+D164</f>
        <v>14232</v>
      </c>
      <c r="E166" s="63">
        <f>E148+E150+E151+E153+E154+E157+E164</f>
        <v>13178</v>
      </c>
      <c r="F166" s="63">
        <f>F148+F150+F151+F153+F154+F157+F164</f>
        <v>0</v>
      </c>
      <c r="G166" s="63">
        <f>G148+G150+G151+G153+G154+G157+G164</f>
        <v>13178</v>
      </c>
      <c r="H166"/>
      <c r="I166"/>
      <c r="J166"/>
      <c r="K166"/>
    </row>
    <row r="167" spans="1:11" ht="12.75">
      <c r="A167" s="31"/>
      <c r="B167" s="9"/>
      <c r="C167" s="32"/>
      <c r="D167" s="63"/>
      <c r="E167" s="63"/>
      <c r="F167" s="63"/>
      <c r="G167" s="63"/>
      <c r="H167"/>
      <c r="I167"/>
      <c r="J167"/>
      <c r="K167"/>
    </row>
    <row r="168" spans="1:11" ht="13.5">
      <c r="A168" s="31"/>
      <c r="B168" s="9"/>
      <c r="C168" s="139" t="s">
        <v>799</v>
      </c>
      <c r="D168" s="63"/>
      <c r="E168" s="63"/>
      <c r="F168" s="63"/>
      <c r="G168" s="63"/>
      <c r="H168"/>
      <c r="I168"/>
      <c r="J168"/>
      <c r="K168"/>
    </row>
    <row r="169" spans="1:11" ht="12.75">
      <c r="A169" s="31"/>
      <c r="B169" s="9">
        <v>1100</v>
      </c>
      <c r="C169" s="10" t="s">
        <v>607</v>
      </c>
      <c r="D169" s="63">
        <v>14168</v>
      </c>
      <c r="E169" s="63">
        <v>13689</v>
      </c>
      <c r="F169" s="63">
        <v>0</v>
      </c>
      <c r="G169" s="63">
        <v>13689</v>
      </c>
      <c r="H169"/>
      <c r="I169"/>
      <c r="J169"/>
      <c r="K169"/>
    </row>
    <row r="170" spans="1:11" ht="12.75">
      <c r="A170" s="31"/>
      <c r="B170" s="9">
        <v>1210</v>
      </c>
      <c r="C170" s="10" t="s">
        <v>608</v>
      </c>
      <c r="D170" s="63">
        <v>3348</v>
      </c>
      <c r="E170" s="63">
        <v>3230</v>
      </c>
      <c r="F170" s="63">
        <v>0</v>
      </c>
      <c r="G170" s="63">
        <v>3230</v>
      </c>
      <c r="H170"/>
      <c r="I170"/>
      <c r="J170"/>
      <c r="K170"/>
    </row>
    <row r="171" spans="1:11" ht="12.75">
      <c r="A171" s="31"/>
      <c r="B171" s="9">
        <v>2200</v>
      </c>
      <c r="C171" s="10" t="s">
        <v>576</v>
      </c>
      <c r="D171" s="63">
        <f>SUM(D172:D172)</f>
        <v>3229</v>
      </c>
      <c r="E171" s="63">
        <f>SUM(E172:E172)</f>
        <v>1595</v>
      </c>
      <c r="F171" s="63">
        <v>0</v>
      </c>
      <c r="G171" s="63">
        <f>SUM(G172:G172)</f>
        <v>1595</v>
      </c>
      <c r="H171"/>
      <c r="I171"/>
      <c r="J171"/>
      <c r="K171"/>
    </row>
    <row r="172" spans="1:11" ht="12.75">
      <c r="A172" s="31"/>
      <c r="B172" s="116">
        <v>2279</v>
      </c>
      <c r="C172" s="10" t="s">
        <v>138</v>
      </c>
      <c r="D172" s="63">
        <v>3229</v>
      </c>
      <c r="E172" s="63">
        <v>1595</v>
      </c>
      <c r="F172" s="63">
        <v>0</v>
      </c>
      <c r="G172" s="63">
        <v>1595</v>
      </c>
      <c r="H172"/>
      <c r="I172"/>
      <c r="J172"/>
      <c r="K172"/>
    </row>
    <row r="173" spans="1:11" ht="25.5">
      <c r="A173" s="31"/>
      <c r="B173" s="9">
        <v>2300</v>
      </c>
      <c r="C173" s="10" t="s">
        <v>626</v>
      </c>
      <c r="D173" s="63">
        <f>SUM(D174:D177)</f>
        <v>5337</v>
      </c>
      <c r="E173" s="63">
        <f>SUM(E174:E177)</f>
        <v>4900</v>
      </c>
      <c r="F173" s="63">
        <f>SUM(F174:F177)</f>
        <v>0</v>
      </c>
      <c r="G173" s="63">
        <f>SUM(G174:G177)</f>
        <v>4900</v>
      </c>
      <c r="H173"/>
      <c r="I173"/>
      <c r="J173"/>
      <c r="K173"/>
    </row>
    <row r="174" spans="1:11" ht="12.75">
      <c r="A174" s="31"/>
      <c r="B174" s="116">
        <v>2312</v>
      </c>
      <c r="C174" s="10" t="s">
        <v>17</v>
      </c>
      <c r="D174" s="63">
        <v>319</v>
      </c>
      <c r="E174" s="63">
        <v>1150</v>
      </c>
      <c r="F174" s="63">
        <v>0</v>
      </c>
      <c r="G174" s="63">
        <v>1150</v>
      </c>
      <c r="H174"/>
      <c r="I174"/>
      <c r="J174"/>
      <c r="K174"/>
    </row>
    <row r="175" spans="1:11" ht="12.75">
      <c r="A175" s="31"/>
      <c r="B175" s="116">
        <v>2322</v>
      </c>
      <c r="C175" s="10" t="s">
        <v>18</v>
      </c>
      <c r="D175" s="63">
        <v>1423</v>
      </c>
      <c r="E175" s="63">
        <v>1400</v>
      </c>
      <c r="F175" s="63">
        <v>0</v>
      </c>
      <c r="G175" s="63">
        <v>1400</v>
      </c>
      <c r="H175"/>
      <c r="I175"/>
      <c r="J175"/>
      <c r="K175"/>
    </row>
    <row r="176" spans="1:11" ht="12.75">
      <c r="A176" s="31"/>
      <c r="B176" s="116">
        <v>2361</v>
      </c>
      <c r="C176" s="10" t="s">
        <v>125</v>
      </c>
      <c r="D176" s="63">
        <v>3381</v>
      </c>
      <c r="E176" s="63">
        <v>2350</v>
      </c>
      <c r="F176" s="63">
        <v>0</v>
      </c>
      <c r="G176" s="63">
        <v>2350</v>
      </c>
      <c r="H176"/>
      <c r="I176"/>
      <c r="J176"/>
      <c r="K176"/>
    </row>
    <row r="177" spans="1:11" ht="12.75">
      <c r="A177" s="31"/>
      <c r="B177" s="116">
        <v>2390</v>
      </c>
      <c r="C177" s="10" t="s">
        <v>118</v>
      </c>
      <c r="D177" s="63">
        <v>214</v>
      </c>
      <c r="E177" s="63">
        <v>0</v>
      </c>
      <c r="F177" s="63">
        <v>0</v>
      </c>
      <c r="G177" s="63">
        <v>0</v>
      </c>
      <c r="H177"/>
      <c r="I177"/>
      <c r="J177"/>
      <c r="K177"/>
    </row>
    <row r="178" spans="1:11" ht="12.75">
      <c r="A178" s="31"/>
      <c r="B178" s="9"/>
      <c r="C178" s="32" t="s">
        <v>617</v>
      </c>
      <c r="D178" s="63">
        <f>D169+D170+D171+D173</f>
        <v>26082</v>
      </c>
      <c r="E178" s="63">
        <f>E169+E170+E171+E173</f>
        <v>23414</v>
      </c>
      <c r="F178" s="63">
        <f>F169+F170+F171+F173</f>
        <v>0</v>
      </c>
      <c r="G178" s="63">
        <f>G169+G170+G171+G173</f>
        <v>23414</v>
      </c>
      <c r="H178"/>
      <c r="I178"/>
      <c r="J178"/>
      <c r="K178"/>
    </row>
    <row r="179" spans="1:11" ht="25.5">
      <c r="A179" s="31"/>
      <c r="B179" s="9"/>
      <c r="C179" s="10" t="s">
        <v>531</v>
      </c>
      <c r="D179" s="209">
        <f>SUM(D180:D181)</f>
        <v>2017</v>
      </c>
      <c r="E179" s="209">
        <f>SUM(E180:E181)</f>
        <v>2017</v>
      </c>
      <c r="F179" s="209">
        <f>SUM(F180:F181)</f>
        <v>0</v>
      </c>
      <c r="G179" s="209">
        <f>SUM(G180:G181)</f>
        <v>2017</v>
      </c>
      <c r="H179"/>
      <c r="I179"/>
      <c r="J179"/>
      <c r="K179"/>
    </row>
    <row r="180" spans="1:11" ht="12.75">
      <c r="A180" s="31"/>
      <c r="B180" s="9"/>
      <c r="C180" s="32" t="s">
        <v>616</v>
      </c>
      <c r="D180" s="63">
        <v>1643</v>
      </c>
      <c r="E180" s="63">
        <v>1632</v>
      </c>
      <c r="F180" s="63">
        <v>0</v>
      </c>
      <c r="G180" s="63">
        <v>1632</v>
      </c>
      <c r="H180"/>
      <c r="I180"/>
      <c r="J180"/>
      <c r="K180"/>
    </row>
    <row r="181" spans="1:11" ht="12.75">
      <c r="A181" s="31"/>
      <c r="B181" s="9"/>
      <c r="C181" s="32" t="s">
        <v>613</v>
      </c>
      <c r="D181" s="63">
        <v>374</v>
      </c>
      <c r="E181" s="63">
        <v>385</v>
      </c>
      <c r="F181" s="63">
        <v>0</v>
      </c>
      <c r="G181" s="63">
        <v>385</v>
      </c>
      <c r="H181"/>
      <c r="I181"/>
      <c r="J181"/>
      <c r="K181"/>
    </row>
    <row r="182" spans="1:11" ht="12.75">
      <c r="A182" s="31"/>
      <c r="B182" s="9"/>
      <c r="C182" s="32" t="s">
        <v>617</v>
      </c>
      <c r="D182" s="63">
        <f>SUM(D169+D170+D171+D173+D179)</f>
        <v>28099</v>
      </c>
      <c r="E182" s="63">
        <f>E178+E179</f>
        <v>25431</v>
      </c>
      <c r="F182" s="63">
        <f>F178+F179</f>
        <v>0</v>
      </c>
      <c r="G182" s="63">
        <f>G178+G179</f>
        <v>25431</v>
      </c>
      <c r="H182"/>
      <c r="I182"/>
      <c r="J182"/>
      <c r="K182"/>
    </row>
    <row r="183" spans="1:11" ht="12.75">
      <c r="A183" s="31"/>
      <c r="B183" s="9"/>
      <c r="C183" s="32"/>
      <c r="D183" s="63"/>
      <c r="E183" s="63"/>
      <c r="F183" s="63"/>
      <c r="G183" s="63"/>
      <c r="H183"/>
      <c r="I183"/>
      <c r="J183"/>
      <c r="K183"/>
    </row>
    <row r="184" spans="1:11" ht="12.75">
      <c r="A184" s="31"/>
      <c r="B184" s="9"/>
      <c r="C184" s="10"/>
      <c r="D184" s="63"/>
      <c r="E184" s="63"/>
      <c r="F184" s="63"/>
      <c r="G184" s="63"/>
      <c r="H184"/>
      <c r="I184"/>
      <c r="J184"/>
      <c r="K184"/>
    </row>
    <row r="185" spans="1:11" ht="13.5">
      <c r="A185" s="8"/>
      <c r="B185" s="9"/>
      <c r="C185" s="134" t="s">
        <v>171</v>
      </c>
      <c r="D185" s="63"/>
      <c r="E185" s="63"/>
      <c r="F185" s="63"/>
      <c r="G185" s="63"/>
      <c r="H185"/>
      <c r="I185"/>
      <c r="J185"/>
      <c r="K185"/>
    </row>
    <row r="186" spans="1:11" ht="12.75">
      <c r="A186" s="8"/>
      <c r="B186" s="9">
        <v>1100</v>
      </c>
      <c r="C186" s="10" t="s">
        <v>697</v>
      </c>
      <c r="D186" s="63">
        <v>76364</v>
      </c>
      <c r="E186" s="63">
        <v>66801</v>
      </c>
      <c r="F186" s="63">
        <v>0</v>
      </c>
      <c r="G186" s="63">
        <v>66801</v>
      </c>
      <c r="H186"/>
      <c r="I186"/>
      <c r="J186"/>
      <c r="K186"/>
    </row>
    <row r="187" spans="1:11" ht="25.5">
      <c r="A187" s="8"/>
      <c r="B187" s="116">
        <v>1148</v>
      </c>
      <c r="C187" s="49" t="s">
        <v>701</v>
      </c>
      <c r="D187" s="63">
        <v>0</v>
      </c>
      <c r="E187" s="63">
        <v>0</v>
      </c>
      <c r="F187" s="63">
        <v>0</v>
      </c>
      <c r="G187" s="63">
        <v>0</v>
      </c>
      <c r="H187"/>
      <c r="I187"/>
      <c r="J187"/>
      <c r="K187"/>
    </row>
    <row r="188" spans="1:11" ht="12.75">
      <c r="A188" s="8"/>
      <c r="B188" s="9">
        <v>1210</v>
      </c>
      <c r="C188" s="10" t="s">
        <v>608</v>
      </c>
      <c r="D188" s="284">
        <v>17865</v>
      </c>
      <c r="E188" s="284">
        <v>15758</v>
      </c>
      <c r="F188" s="284">
        <v>0</v>
      </c>
      <c r="G188" s="284">
        <v>15758</v>
      </c>
      <c r="H188"/>
      <c r="I188"/>
      <c r="J188"/>
      <c r="K188"/>
    </row>
    <row r="189" spans="1:11" ht="25.5">
      <c r="A189" s="206"/>
      <c r="B189" s="211">
        <v>1220</v>
      </c>
      <c r="C189" s="208" t="s">
        <v>723</v>
      </c>
      <c r="D189" s="284">
        <f>SUM(D193:D194)</f>
        <v>358</v>
      </c>
      <c r="E189" s="284">
        <f>SUM(E190:E194)</f>
        <v>0</v>
      </c>
      <c r="F189" s="284">
        <f>SUM(F190:F194)</f>
        <v>0</v>
      </c>
      <c r="G189" s="284">
        <f>SUM(G190:G194)</f>
        <v>0</v>
      </c>
      <c r="H189"/>
      <c r="I189"/>
      <c r="J189"/>
      <c r="K189"/>
    </row>
    <row r="190" spans="1:11" ht="12.75">
      <c r="A190" s="206"/>
      <c r="B190" s="207">
        <v>1221</v>
      </c>
      <c r="C190" s="208" t="s">
        <v>709</v>
      </c>
      <c r="D190" s="284">
        <v>0</v>
      </c>
      <c r="E190" s="284">
        <v>0</v>
      </c>
      <c r="F190" s="284">
        <v>0</v>
      </c>
      <c r="G190" s="284">
        <v>0</v>
      </c>
      <c r="H190"/>
      <c r="I190"/>
      <c r="J190"/>
      <c r="K190"/>
    </row>
    <row r="191" spans="1:11" ht="12.75">
      <c r="A191" s="206"/>
      <c r="B191" s="207">
        <v>1221</v>
      </c>
      <c r="C191" s="208" t="s">
        <v>666</v>
      </c>
      <c r="D191" s="284">
        <v>0</v>
      </c>
      <c r="E191" s="284">
        <v>0</v>
      </c>
      <c r="F191" s="284">
        <v>0</v>
      </c>
      <c r="G191" s="284">
        <v>0</v>
      </c>
      <c r="H191"/>
      <c r="I191"/>
      <c r="J191"/>
      <c r="K191"/>
    </row>
    <row r="192" spans="1:11" ht="12.75">
      <c r="A192" s="206"/>
      <c r="B192" s="207">
        <v>1228</v>
      </c>
      <c r="C192" s="208" t="s">
        <v>665</v>
      </c>
      <c r="D192" s="284">
        <v>0</v>
      </c>
      <c r="E192" s="284">
        <v>0</v>
      </c>
      <c r="F192" s="284">
        <v>0</v>
      </c>
      <c r="G192" s="284">
        <v>0</v>
      </c>
      <c r="H192"/>
      <c r="I192"/>
      <c r="J192"/>
      <c r="K192"/>
    </row>
    <row r="193" spans="1:11" ht="25.5">
      <c r="A193" s="206"/>
      <c r="B193" s="207">
        <v>1228</v>
      </c>
      <c r="C193" s="208" t="s">
        <v>724</v>
      </c>
      <c r="D193" s="284">
        <v>0</v>
      </c>
      <c r="E193" s="284">
        <v>0</v>
      </c>
      <c r="F193" s="284">
        <v>0</v>
      </c>
      <c r="G193" s="284">
        <v>0</v>
      </c>
      <c r="H193"/>
      <c r="I193"/>
      <c r="J193"/>
      <c r="K193"/>
    </row>
    <row r="194" spans="1:11" ht="38.25">
      <c r="A194" s="206"/>
      <c r="B194" s="207">
        <v>1229</v>
      </c>
      <c r="C194" s="208" t="s">
        <v>730</v>
      </c>
      <c r="D194" s="316">
        <v>358</v>
      </c>
      <c r="E194" s="316">
        <v>0</v>
      </c>
      <c r="F194" s="316">
        <v>0</v>
      </c>
      <c r="G194" s="316">
        <v>0</v>
      </c>
      <c r="H194"/>
      <c r="I194"/>
      <c r="J194"/>
      <c r="K194"/>
    </row>
    <row r="195" spans="1:11" ht="12.75">
      <c r="A195" s="206"/>
      <c r="B195" s="211">
        <v>2100</v>
      </c>
      <c r="C195" s="208" t="s">
        <v>578</v>
      </c>
      <c r="D195" s="321">
        <v>156</v>
      </c>
      <c r="E195" s="321">
        <v>0</v>
      </c>
      <c r="F195" s="321">
        <v>0</v>
      </c>
      <c r="G195" s="321">
        <v>0</v>
      </c>
      <c r="H195"/>
      <c r="I195"/>
      <c r="J195"/>
      <c r="K195"/>
    </row>
    <row r="196" spans="1:11" ht="12.75">
      <c r="A196" s="8"/>
      <c r="B196" s="9">
        <v>2200</v>
      </c>
      <c r="C196" s="10" t="s">
        <v>576</v>
      </c>
      <c r="D196" s="67">
        <f>SUM(D197:D217)</f>
        <v>50049</v>
      </c>
      <c r="E196" s="67">
        <f>SUM(E197:E217)</f>
        <v>89348</v>
      </c>
      <c r="F196" s="67">
        <f>SUM(F197:F217)</f>
        <v>-10000</v>
      </c>
      <c r="G196" s="67">
        <f>SUM(G197:G217)</f>
        <v>79348</v>
      </c>
      <c r="H196"/>
      <c r="I196"/>
      <c r="J196"/>
      <c r="K196"/>
    </row>
    <row r="197" spans="1:11" ht="12.75">
      <c r="A197" s="8"/>
      <c r="B197" s="116">
        <v>2219</v>
      </c>
      <c r="C197" s="10" t="s">
        <v>899</v>
      </c>
      <c r="D197" s="63">
        <v>1077</v>
      </c>
      <c r="E197" s="231">
        <v>1001</v>
      </c>
      <c r="F197" s="231">
        <v>0</v>
      </c>
      <c r="G197" s="231">
        <v>1001</v>
      </c>
      <c r="H197"/>
      <c r="I197"/>
      <c r="J197"/>
      <c r="K197"/>
    </row>
    <row r="198" spans="1:11" ht="12.75">
      <c r="A198" s="8"/>
      <c r="B198" s="116">
        <v>2213</v>
      </c>
      <c r="C198" s="10" t="s">
        <v>758</v>
      </c>
      <c r="D198" s="63">
        <v>0</v>
      </c>
      <c r="E198" s="63">
        <v>0</v>
      </c>
      <c r="F198" s="63">
        <v>0</v>
      </c>
      <c r="G198" s="63">
        <v>0</v>
      </c>
      <c r="H198"/>
      <c r="I198"/>
      <c r="J198"/>
      <c r="K198"/>
    </row>
    <row r="199" spans="1:11" ht="12.75">
      <c r="A199" s="8"/>
      <c r="B199" s="116">
        <v>2220</v>
      </c>
      <c r="C199" s="10" t="s">
        <v>776</v>
      </c>
      <c r="D199" s="63">
        <v>530</v>
      </c>
      <c r="E199" s="63">
        <v>0</v>
      </c>
      <c r="F199" s="63">
        <v>0</v>
      </c>
      <c r="G199" s="63">
        <v>0</v>
      </c>
      <c r="H199"/>
      <c r="I199"/>
      <c r="J199"/>
      <c r="K199"/>
    </row>
    <row r="200" spans="1:11" ht="12.75">
      <c r="A200" s="8"/>
      <c r="B200" s="116">
        <v>2221</v>
      </c>
      <c r="C200" s="10" t="s">
        <v>900</v>
      </c>
      <c r="D200" s="63">
        <v>8545</v>
      </c>
      <c r="E200" s="63">
        <v>10254</v>
      </c>
      <c r="F200" s="63">
        <v>0</v>
      </c>
      <c r="G200" s="63">
        <v>10254</v>
      </c>
      <c r="H200"/>
      <c r="I200"/>
      <c r="J200"/>
      <c r="K200"/>
    </row>
    <row r="201" spans="1:11" ht="12.75">
      <c r="A201" s="8"/>
      <c r="B201" s="116">
        <v>2222</v>
      </c>
      <c r="C201" s="10" t="s">
        <v>901</v>
      </c>
      <c r="D201" s="63">
        <v>1995</v>
      </c>
      <c r="E201" s="63">
        <v>2500</v>
      </c>
      <c r="F201" s="63">
        <v>0</v>
      </c>
      <c r="G201" s="63">
        <v>2500</v>
      </c>
      <c r="H201"/>
      <c r="I201"/>
      <c r="J201"/>
      <c r="K201"/>
    </row>
    <row r="202" spans="1:11" ht="12.75">
      <c r="A202" s="8"/>
      <c r="B202" s="116">
        <v>2223</v>
      </c>
      <c r="C202" s="10" t="s">
        <v>913</v>
      </c>
      <c r="D202" s="63">
        <v>9336</v>
      </c>
      <c r="E202" s="63">
        <v>9800</v>
      </c>
      <c r="F202" s="63">
        <v>0</v>
      </c>
      <c r="G202" s="63">
        <v>9800</v>
      </c>
      <c r="H202"/>
      <c r="I202"/>
      <c r="J202"/>
      <c r="K202"/>
    </row>
    <row r="203" spans="1:11" ht="14.25" customHeight="1">
      <c r="A203" s="8"/>
      <c r="B203" s="116">
        <v>2226</v>
      </c>
      <c r="C203" s="10" t="s">
        <v>140</v>
      </c>
      <c r="D203" s="63">
        <v>759</v>
      </c>
      <c r="E203" s="63">
        <v>835</v>
      </c>
      <c r="F203" s="63">
        <v>0</v>
      </c>
      <c r="G203" s="63">
        <v>835</v>
      </c>
      <c r="H203"/>
      <c r="I203"/>
      <c r="J203"/>
      <c r="K203"/>
    </row>
    <row r="204" spans="1:11" ht="13.5" customHeight="1">
      <c r="A204" s="8"/>
      <c r="B204" s="116">
        <v>2233</v>
      </c>
      <c r="C204" s="10" t="s">
        <v>121</v>
      </c>
      <c r="D204" s="63">
        <v>320</v>
      </c>
      <c r="E204" s="63">
        <v>1150</v>
      </c>
      <c r="F204" s="63">
        <v>0</v>
      </c>
      <c r="G204" s="63">
        <v>1150</v>
      </c>
      <c r="H204"/>
      <c r="I204"/>
      <c r="J204"/>
      <c r="K204"/>
    </row>
    <row r="205" spans="1:11" ht="12.75">
      <c r="A205" s="206"/>
      <c r="B205" s="207">
        <v>2234</v>
      </c>
      <c r="C205" s="208" t="s">
        <v>267</v>
      </c>
      <c r="D205" s="238">
        <v>22</v>
      </c>
      <c r="E205" s="238">
        <v>0</v>
      </c>
      <c r="F205" s="238">
        <v>0</v>
      </c>
      <c r="G205" s="238">
        <v>0</v>
      </c>
      <c r="H205"/>
      <c r="I205"/>
      <c r="J205"/>
      <c r="K205"/>
    </row>
    <row r="206" spans="1:11" ht="23.25" customHeight="1">
      <c r="A206" s="206"/>
      <c r="B206" s="207">
        <v>2234</v>
      </c>
      <c r="C206" s="208" t="s">
        <v>389</v>
      </c>
      <c r="D206" s="67">
        <v>285</v>
      </c>
      <c r="E206" s="67">
        <v>300</v>
      </c>
      <c r="F206" s="67">
        <v>0</v>
      </c>
      <c r="G206" s="67">
        <v>300</v>
      </c>
      <c r="H206"/>
      <c r="I206"/>
      <c r="J206"/>
      <c r="K206"/>
    </row>
    <row r="207" spans="1:11" ht="12.75">
      <c r="A207" s="206"/>
      <c r="B207" s="207">
        <v>2235</v>
      </c>
      <c r="C207" s="208" t="s">
        <v>405</v>
      </c>
      <c r="D207" s="283">
        <v>177</v>
      </c>
      <c r="E207" s="283">
        <v>0</v>
      </c>
      <c r="F207" s="283">
        <v>0</v>
      </c>
      <c r="G207" s="283">
        <v>0</v>
      </c>
      <c r="H207"/>
      <c r="I207"/>
      <c r="J207"/>
      <c r="K207"/>
    </row>
    <row r="208" spans="1:11" ht="12.75">
      <c r="A208" s="8"/>
      <c r="B208" s="116">
        <v>2239</v>
      </c>
      <c r="C208" s="10" t="s">
        <v>224</v>
      </c>
      <c r="D208" s="67">
        <v>114</v>
      </c>
      <c r="E208" s="67">
        <v>0</v>
      </c>
      <c r="F208" s="67">
        <v>0</v>
      </c>
      <c r="G208" s="67">
        <v>0</v>
      </c>
      <c r="H208" s="295"/>
      <c r="I208" s="295"/>
      <c r="J208" s="295"/>
      <c r="K208"/>
    </row>
    <row r="209" spans="1:11" ht="12.75">
      <c r="A209" s="8"/>
      <c r="B209" s="116">
        <v>2241</v>
      </c>
      <c r="C209" s="10" t="s">
        <v>461</v>
      </c>
      <c r="D209" s="67">
        <v>945</v>
      </c>
      <c r="E209" s="67">
        <v>0</v>
      </c>
      <c r="F209" s="67">
        <v>0</v>
      </c>
      <c r="G209" s="67">
        <v>0</v>
      </c>
      <c r="H209"/>
      <c r="I209"/>
      <c r="J209"/>
      <c r="K209"/>
    </row>
    <row r="210" spans="1:11" ht="12.75">
      <c r="A210" s="8"/>
      <c r="B210" s="116">
        <v>2243</v>
      </c>
      <c r="C210" s="10" t="s">
        <v>505</v>
      </c>
      <c r="D210" s="63">
        <v>1560</v>
      </c>
      <c r="E210" s="63">
        <v>4900</v>
      </c>
      <c r="F210" s="63">
        <v>0</v>
      </c>
      <c r="G210" s="63">
        <v>4900</v>
      </c>
      <c r="H210"/>
      <c r="I210"/>
      <c r="J210"/>
      <c r="K210"/>
    </row>
    <row r="211" spans="1:11" ht="12.75">
      <c r="A211" s="8"/>
      <c r="B211" s="116">
        <v>2246</v>
      </c>
      <c r="C211" s="10" t="s">
        <v>902</v>
      </c>
      <c r="D211" s="63">
        <v>0</v>
      </c>
      <c r="E211" s="63">
        <v>0</v>
      </c>
      <c r="F211" s="63">
        <v>0</v>
      </c>
      <c r="G211" s="63">
        <v>0</v>
      </c>
      <c r="H211"/>
      <c r="I211"/>
      <c r="J211"/>
      <c r="K211"/>
    </row>
    <row r="212" spans="1:11" ht="12" customHeight="1">
      <c r="A212" s="8"/>
      <c r="B212" s="116">
        <v>2253</v>
      </c>
      <c r="C212" s="10" t="s">
        <v>142</v>
      </c>
      <c r="D212" s="63">
        <v>570</v>
      </c>
      <c r="E212" s="63">
        <v>570</v>
      </c>
      <c r="F212" s="63">
        <v>0</v>
      </c>
      <c r="G212" s="63">
        <v>570</v>
      </c>
      <c r="H212"/>
      <c r="I212"/>
      <c r="J212"/>
      <c r="K212"/>
    </row>
    <row r="213" spans="1:11" ht="12" customHeight="1">
      <c r="A213" s="8"/>
      <c r="B213" s="116">
        <v>2262</v>
      </c>
      <c r="C213" s="10" t="s">
        <v>172</v>
      </c>
      <c r="D213" s="63">
        <v>1398</v>
      </c>
      <c r="E213" s="63">
        <v>1398</v>
      </c>
      <c r="F213" s="63">
        <v>0</v>
      </c>
      <c r="G213" s="63">
        <v>1398</v>
      </c>
      <c r="H213"/>
      <c r="I213"/>
      <c r="J213"/>
      <c r="K213"/>
    </row>
    <row r="214" spans="1:11" ht="12" customHeight="1">
      <c r="A214" s="8"/>
      <c r="B214" s="116">
        <v>2264</v>
      </c>
      <c r="C214" s="10" t="s">
        <v>173</v>
      </c>
      <c r="D214" s="63">
        <v>704</v>
      </c>
      <c r="E214" s="63">
        <v>3250</v>
      </c>
      <c r="F214" s="63">
        <v>0</v>
      </c>
      <c r="G214" s="63">
        <v>3250</v>
      </c>
      <c r="H214"/>
      <c r="I214"/>
      <c r="J214"/>
      <c r="K214"/>
    </row>
    <row r="215" spans="1:11" ht="12" customHeight="1">
      <c r="A215" s="8"/>
      <c r="B215" s="116">
        <v>2269</v>
      </c>
      <c r="C215" s="10" t="s">
        <v>390</v>
      </c>
      <c r="D215" s="63">
        <v>348</v>
      </c>
      <c r="E215" s="63">
        <v>690</v>
      </c>
      <c r="F215" s="63">
        <v>0</v>
      </c>
      <c r="G215" s="63">
        <v>690</v>
      </c>
      <c r="H215"/>
      <c r="I215"/>
      <c r="J215"/>
      <c r="K215"/>
    </row>
    <row r="216" spans="1:11" ht="12" customHeight="1">
      <c r="A216" s="8"/>
      <c r="B216" s="116">
        <v>2271</v>
      </c>
      <c r="C216" s="10" t="s">
        <v>174</v>
      </c>
      <c r="D216" s="63">
        <v>5712</v>
      </c>
      <c r="E216" s="231">
        <v>6700</v>
      </c>
      <c r="F216" s="231">
        <v>0</v>
      </c>
      <c r="G216" s="231">
        <v>6700</v>
      </c>
      <c r="H216" s="295"/>
      <c r="I216" s="295"/>
      <c r="J216"/>
      <c r="K216"/>
    </row>
    <row r="217" spans="1:11" ht="12.75">
      <c r="A217" s="8"/>
      <c r="B217" s="116">
        <v>2279</v>
      </c>
      <c r="C217" s="234" t="s">
        <v>138</v>
      </c>
      <c r="D217" s="231">
        <v>15652</v>
      </c>
      <c r="E217" s="231">
        <v>46000</v>
      </c>
      <c r="F217" s="231">
        <v>-10000</v>
      </c>
      <c r="G217" s="231">
        <v>36000</v>
      </c>
      <c r="H217" s="295"/>
      <c r="I217" s="295"/>
      <c r="J217" s="295"/>
      <c r="K217"/>
    </row>
    <row r="218" spans="1:11" ht="25.5">
      <c r="A218" s="8"/>
      <c r="B218" s="9">
        <v>2300</v>
      </c>
      <c r="C218" s="10" t="s">
        <v>628</v>
      </c>
      <c r="D218" s="63">
        <f>SUM(D219:D229)</f>
        <v>21537</v>
      </c>
      <c r="E218" s="231">
        <f>SUM(E219:E229)</f>
        <v>22487</v>
      </c>
      <c r="F218" s="231">
        <f>SUM(F219:F229)</f>
        <v>0</v>
      </c>
      <c r="G218" s="231">
        <f>SUM(G219:G229)</f>
        <v>22487</v>
      </c>
      <c r="H218" s="295"/>
      <c r="I218" s="295"/>
      <c r="J218"/>
      <c r="K218"/>
    </row>
    <row r="219" spans="1:11" ht="12.75">
      <c r="A219" s="8"/>
      <c r="B219" s="116">
        <v>2311</v>
      </c>
      <c r="C219" s="10" t="s">
        <v>16</v>
      </c>
      <c r="D219" s="63">
        <v>2096</v>
      </c>
      <c r="E219" s="231">
        <v>1500</v>
      </c>
      <c r="F219" s="231">
        <v>0</v>
      </c>
      <c r="G219" s="231">
        <v>1500</v>
      </c>
      <c r="H219" s="295"/>
      <c r="I219" s="295"/>
      <c r="J219"/>
      <c r="K219"/>
    </row>
    <row r="220" spans="1:11" ht="12.75">
      <c r="A220" s="8"/>
      <c r="B220" s="116">
        <v>2312</v>
      </c>
      <c r="C220" s="10" t="s">
        <v>17</v>
      </c>
      <c r="D220" s="63">
        <v>1704</v>
      </c>
      <c r="E220" s="231">
        <v>0</v>
      </c>
      <c r="F220" s="231">
        <v>0</v>
      </c>
      <c r="G220" s="231">
        <v>0</v>
      </c>
      <c r="H220" s="295"/>
      <c r="I220" s="295"/>
      <c r="J220"/>
      <c r="K220"/>
    </row>
    <row r="221" spans="1:11" ht="12.75">
      <c r="A221" s="8"/>
      <c r="B221" s="116">
        <v>2322</v>
      </c>
      <c r="C221" s="10" t="s">
        <v>18</v>
      </c>
      <c r="D221" s="63">
        <v>4232</v>
      </c>
      <c r="E221" s="231">
        <v>4783</v>
      </c>
      <c r="F221" s="231">
        <v>0</v>
      </c>
      <c r="G221" s="231">
        <v>4783</v>
      </c>
      <c r="H221" s="295"/>
      <c r="I221" s="295"/>
      <c r="J221"/>
      <c r="K221"/>
    </row>
    <row r="222" spans="1:11" ht="12.75">
      <c r="A222" s="8"/>
      <c r="B222" s="116">
        <v>2341</v>
      </c>
      <c r="C222" s="10" t="s">
        <v>175</v>
      </c>
      <c r="D222" s="63">
        <v>0</v>
      </c>
      <c r="E222" s="63">
        <v>35</v>
      </c>
      <c r="F222" s="63">
        <v>0</v>
      </c>
      <c r="G222" s="63">
        <v>35</v>
      </c>
      <c r="H222"/>
      <c r="I222"/>
      <c r="J222"/>
      <c r="K222"/>
    </row>
    <row r="223" spans="1:11" ht="13.5" customHeight="1">
      <c r="A223" s="8"/>
      <c r="B223" s="116">
        <v>2350</v>
      </c>
      <c r="C223" s="10" t="s">
        <v>144</v>
      </c>
      <c r="D223" s="63">
        <v>738</v>
      </c>
      <c r="E223" s="63">
        <v>750</v>
      </c>
      <c r="F223" s="63">
        <v>0</v>
      </c>
      <c r="G223" s="63">
        <v>750</v>
      </c>
      <c r="H223"/>
      <c r="I223"/>
      <c r="J223"/>
      <c r="K223"/>
    </row>
    <row r="224" spans="1:11" ht="13.5" customHeight="1">
      <c r="A224" s="8"/>
      <c r="B224" s="116">
        <v>2351</v>
      </c>
      <c r="C224" s="10" t="s">
        <v>19</v>
      </c>
      <c r="D224" s="63">
        <v>198</v>
      </c>
      <c r="E224" s="63">
        <v>500</v>
      </c>
      <c r="F224" s="63">
        <v>0</v>
      </c>
      <c r="G224" s="63">
        <v>500</v>
      </c>
      <c r="H224"/>
      <c r="I224"/>
      <c r="J224"/>
      <c r="K224"/>
    </row>
    <row r="225" spans="1:11" ht="13.5" customHeight="1">
      <c r="A225" s="8"/>
      <c r="B225" s="116">
        <v>2352</v>
      </c>
      <c r="C225" s="10" t="s">
        <v>20</v>
      </c>
      <c r="D225" s="63">
        <v>3144</v>
      </c>
      <c r="E225" s="63">
        <v>3145</v>
      </c>
      <c r="F225" s="63">
        <v>0</v>
      </c>
      <c r="G225" s="63">
        <v>3145</v>
      </c>
      <c r="H225"/>
      <c r="I225"/>
      <c r="J225"/>
      <c r="K225"/>
    </row>
    <row r="226" spans="1:11" ht="14.25" customHeight="1">
      <c r="A226" s="8"/>
      <c r="B226" s="116">
        <v>2353</v>
      </c>
      <c r="C226" s="10" t="s">
        <v>145</v>
      </c>
      <c r="D226" s="63">
        <v>46</v>
      </c>
      <c r="E226" s="63">
        <v>2600</v>
      </c>
      <c r="F226" s="63">
        <v>0</v>
      </c>
      <c r="G226" s="63">
        <v>2600</v>
      </c>
      <c r="H226"/>
      <c r="I226"/>
      <c r="J226"/>
      <c r="K226"/>
    </row>
    <row r="227" spans="1:11" ht="12" customHeight="1">
      <c r="A227" s="8"/>
      <c r="B227" s="116">
        <v>2361</v>
      </c>
      <c r="C227" s="10" t="s">
        <v>125</v>
      </c>
      <c r="D227" s="63">
        <v>680</v>
      </c>
      <c r="E227" s="63">
        <v>700</v>
      </c>
      <c r="F227" s="63">
        <v>0</v>
      </c>
      <c r="G227" s="63">
        <v>700</v>
      </c>
      <c r="H227"/>
      <c r="I227"/>
      <c r="J227"/>
      <c r="K227"/>
    </row>
    <row r="228" spans="1:11" ht="12.75" customHeight="1">
      <c r="A228" s="8"/>
      <c r="B228" s="116">
        <v>2363</v>
      </c>
      <c r="C228" s="10" t="s">
        <v>117</v>
      </c>
      <c r="D228" s="63">
        <v>3921</v>
      </c>
      <c r="E228" s="63">
        <v>3900</v>
      </c>
      <c r="F228" s="63">
        <v>0</v>
      </c>
      <c r="G228" s="63">
        <v>3900</v>
      </c>
      <c r="H228"/>
      <c r="I228"/>
      <c r="J228"/>
      <c r="K228"/>
    </row>
    <row r="229" spans="1:11" ht="12.75" customHeight="1">
      <c r="A229" s="8"/>
      <c r="B229" s="116">
        <v>2390</v>
      </c>
      <c r="C229" s="10" t="s">
        <v>118</v>
      </c>
      <c r="D229" s="63">
        <v>4778</v>
      </c>
      <c r="E229" s="63">
        <v>4574</v>
      </c>
      <c r="F229" s="63">
        <v>0</v>
      </c>
      <c r="G229" s="63">
        <v>4574</v>
      </c>
      <c r="H229"/>
      <c r="I229"/>
      <c r="J229"/>
      <c r="K229"/>
    </row>
    <row r="230" spans="1:11" ht="12.75" customHeight="1">
      <c r="A230" s="8"/>
      <c r="B230" s="9">
        <v>2400</v>
      </c>
      <c r="C230" s="10" t="s">
        <v>584</v>
      </c>
      <c r="D230" s="63">
        <v>0</v>
      </c>
      <c r="E230" s="63">
        <v>0</v>
      </c>
      <c r="F230" s="63">
        <v>0</v>
      </c>
      <c r="G230" s="63">
        <v>0</v>
      </c>
      <c r="H230"/>
      <c r="I230"/>
      <c r="J230"/>
      <c r="K230"/>
    </row>
    <row r="231" spans="1:11" ht="12.75" customHeight="1">
      <c r="A231" s="8"/>
      <c r="B231" s="9">
        <v>5000</v>
      </c>
      <c r="C231" s="10" t="s">
        <v>609</v>
      </c>
      <c r="D231" s="63">
        <f>SUM(D232:D235)</f>
        <v>812</v>
      </c>
      <c r="E231" s="63">
        <f>SUM(E232:E235)</f>
        <v>0</v>
      </c>
      <c r="F231" s="63">
        <f>SUM(F232:F235)</f>
        <v>10000</v>
      </c>
      <c r="G231" s="63">
        <f>SUM(G232:G235)</f>
        <v>10000</v>
      </c>
      <c r="H231"/>
      <c r="I231"/>
      <c r="J231"/>
      <c r="K231"/>
    </row>
    <row r="232" spans="1:11" ht="12.75" customHeight="1">
      <c r="A232" s="14"/>
      <c r="B232" s="117">
        <v>5238</v>
      </c>
      <c r="C232" s="49" t="s">
        <v>165</v>
      </c>
      <c r="D232" s="64">
        <v>492</v>
      </c>
      <c r="E232" s="64">
        <v>0</v>
      </c>
      <c r="F232" s="64">
        <v>0</v>
      </c>
      <c r="G232" s="64">
        <v>0</v>
      </c>
      <c r="H232"/>
      <c r="I232"/>
      <c r="J232"/>
      <c r="K232"/>
    </row>
    <row r="233" spans="1:11" ht="12.75" customHeight="1">
      <c r="A233" s="14"/>
      <c r="B233" s="117">
        <v>5121</v>
      </c>
      <c r="C233" s="49" t="s">
        <v>424</v>
      </c>
      <c r="D233" s="64">
        <v>320</v>
      </c>
      <c r="E233" s="64">
        <v>0</v>
      </c>
      <c r="F233" s="64">
        <v>0</v>
      </c>
      <c r="G233" s="64">
        <v>0</v>
      </c>
      <c r="H233"/>
      <c r="I233"/>
      <c r="J233"/>
      <c r="K233"/>
    </row>
    <row r="234" spans="1:11" ht="12.75" customHeight="1">
      <c r="A234" s="14"/>
      <c r="B234" s="117">
        <v>5236</v>
      </c>
      <c r="C234" s="359" t="s">
        <v>930</v>
      </c>
      <c r="D234" s="248">
        <v>0</v>
      </c>
      <c r="E234" s="248">
        <v>0</v>
      </c>
      <c r="F234" s="248">
        <v>10000</v>
      </c>
      <c r="G234" s="248">
        <v>10000</v>
      </c>
      <c r="H234" s="295"/>
      <c r="I234" s="295"/>
      <c r="J234" s="295"/>
      <c r="K234"/>
    </row>
    <row r="235" spans="1:11" ht="12.75" customHeight="1">
      <c r="A235" s="14"/>
      <c r="B235" s="117">
        <v>5239</v>
      </c>
      <c r="C235" s="49" t="s">
        <v>119</v>
      </c>
      <c r="D235" s="64">
        <v>0</v>
      </c>
      <c r="E235" s="64">
        <v>0</v>
      </c>
      <c r="F235" s="64">
        <v>0</v>
      </c>
      <c r="G235" s="64">
        <v>0</v>
      </c>
      <c r="H235"/>
      <c r="I235"/>
      <c r="J235"/>
      <c r="K235"/>
    </row>
    <row r="236" spans="1:11" ht="12.75" customHeight="1">
      <c r="A236" s="14"/>
      <c r="B236" s="15"/>
      <c r="C236" s="34" t="s">
        <v>572</v>
      </c>
      <c r="D236" s="64">
        <f>D186+D188+D196+D218+D230+D231+D189+D195</f>
        <v>167141</v>
      </c>
      <c r="E236" s="64">
        <f>E186+E188+E189+E195+E196+E218+E230+E231</f>
        <v>194394</v>
      </c>
      <c r="F236" s="64">
        <f>F186+F188+F189+F195+F196+F218+F230+F231</f>
        <v>0</v>
      </c>
      <c r="G236" s="64">
        <f>G186+G188+G189+G195+G196+G218+G230+G231</f>
        <v>194394</v>
      </c>
      <c r="H236"/>
      <c r="I236"/>
      <c r="J236"/>
      <c r="K236"/>
    </row>
    <row r="237" spans="1:11" ht="12.75" customHeight="1">
      <c r="A237" s="122"/>
      <c r="B237" s="15"/>
      <c r="C237" s="123"/>
      <c r="D237" s="121"/>
      <c r="E237" s="121"/>
      <c r="F237" s="121"/>
      <c r="G237" s="121"/>
      <c r="H237"/>
      <c r="I237"/>
      <c r="J237"/>
      <c r="K237"/>
    </row>
    <row r="238" spans="1:11" ht="12.75" customHeight="1">
      <c r="A238" s="122"/>
      <c r="B238" s="15"/>
      <c r="C238" s="142" t="s">
        <v>783</v>
      </c>
      <c r="D238" s="121"/>
      <c r="E238" s="121"/>
      <c r="F238" s="121"/>
      <c r="G238" s="121"/>
      <c r="H238"/>
      <c r="I238"/>
      <c r="J238"/>
      <c r="K238"/>
    </row>
    <row r="239" spans="1:11" ht="12.75" customHeight="1">
      <c r="A239" s="122"/>
      <c r="B239" s="15">
        <v>1100</v>
      </c>
      <c r="C239" s="49" t="s">
        <v>697</v>
      </c>
      <c r="D239" s="287">
        <v>5230</v>
      </c>
      <c r="E239" s="287">
        <v>4975</v>
      </c>
      <c r="F239" s="287">
        <v>0</v>
      </c>
      <c r="G239" s="287">
        <v>4975</v>
      </c>
      <c r="H239"/>
      <c r="I239"/>
      <c r="J239"/>
      <c r="K239"/>
    </row>
    <row r="240" spans="1:11" ht="23.25" customHeight="1">
      <c r="A240" s="122"/>
      <c r="B240" s="117">
        <v>1148</v>
      </c>
      <c r="C240" s="49" t="s">
        <v>701</v>
      </c>
      <c r="D240" s="287">
        <v>0</v>
      </c>
      <c r="E240" s="287">
        <v>0</v>
      </c>
      <c r="F240" s="287">
        <v>0</v>
      </c>
      <c r="G240" s="287">
        <v>0</v>
      </c>
      <c r="H240"/>
      <c r="I240"/>
      <c r="J240"/>
      <c r="K240"/>
    </row>
    <row r="241" spans="1:11" ht="12.75" customHeight="1">
      <c r="A241" s="122"/>
      <c r="B241" s="15">
        <v>1210</v>
      </c>
      <c r="C241" s="49" t="s">
        <v>608</v>
      </c>
      <c r="D241" s="121">
        <v>1234</v>
      </c>
      <c r="E241" s="121">
        <v>1174</v>
      </c>
      <c r="F241" s="121">
        <v>0</v>
      </c>
      <c r="G241" s="121">
        <v>1174</v>
      </c>
      <c r="H241"/>
      <c r="I241"/>
      <c r="J241"/>
      <c r="K241"/>
    </row>
    <row r="242" spans="1:11" ht="23.25" customHeight="1">
      <c r="A242" s="217"/>
      <c r="B242" s="215">
        <v>1220</v>
      </c>
      <c r="C242" s="218" t="s">
        <v>722</v>
      </c>
      <c r="D242" s="288">
        <f>SUM(D243:D243)</f>
        <v>0</v>
      </c>
      <c r="E242" s="288">
        <v>0</v>
      </c>
      <c r="F242" s="288">
        <v>0</v>
      </c>
      <c r="G242" s="288">
        <v>0</v>
      </c>
      <c r="H242"/>
      <c r="I242"/>
      <c r="J242"/>
      <c r="K242"/>
    </row>
    <row r="243" spans="1:11" ht="16.5" customHeight="1">
      <c r="A243" s="217"/>
      <c r="B243" s="213">
        <v>1221</v>
      </c>
      <c r="C243" s="218" t="s">
        <v>709</v>
      </c>
      <c r="D243" s="110">
        <v>0</v>
      </c>
      <c r="E243" s="110">
        <v>0</v>
      </c>
      <c r="F243" s="110">
        <v>0</v>
      </c>
      <c r="G243" s="110">
        <v>0</v>
      </c>
      <c r="H243"/>
      <c r="I243"/>
      <c r="J243"/>
      <c r="K243"/>
    </row>
    <row r="244" spans="1:11" ht="14.25" customHeight="1">
      <c r="A244" s="122"/>
      <c r="B244" s="15">
        <v>2200</v>
      </c>
      <c r="C244" s="49" t="s">
        <v>576</v>
      </c>
      <c r="D244" s="237">
        <f>SUM(D245:D253)</f>
        <v>13489</v>
      </c>
      <c r="E244" s="237">
        <f>SUM(E245:E253)</f>
        <v>10211</v>
      </c>
      <c r="F244" s="237">
        <f>SUM(F245:F253)</f>
        <v>0</v>
      </c>
      <c r="G244" s="237">
        <f>SUM(G245:G253)</f>
        <v>10211</v>
      </c>
      <c r="H244"/>
      <c r="I244"/>
      <c r="J244"/>
      <c r="K244"/>
    </row>
    <row r="245" spans="1:11" ht="12" customHeight="1">
      <c r="A245" s="122"/>
      <c r="B245" s="117">
        <v>2221</v>
      </c>
      <c r="C245" s="49" t="s">
        <v>900</v>
      </c>
      <c r="D245" s="237">
        <v>7477</v>
      </c>
      <c r="E245" s="237">
        <v>4800</v>
      </c>
      <c r="F245" s="237">
        <v>0</v>
      </c>
      <c r="G245" s="237">
        <v>4800</v>
      </c>
      <c r="H245"/>
      <c r="I245"/>
      <c r="J245"/>
      <c r="K245"/>
    </row>
    <row r="246" spans="1:11" ht="12.75">
      <c r="A246" s="122"/>
      <c r="B246" s="117">
        <v>2222</v>
      </c>
      <c r="C246" s="49" t="s">
        <v>901</v>
      </c>
      <c r="D246" s="237">
        <v>293</v>
      </c>
      <c r="E246" s="237">
        <v>170</v>
      </c>
      <c r="F246" s="237">
        <v>0</v>
      </c>
      <c r="G246" s="237">
        <v>170</v>
      </c>
      <c r="H246"/>
      <c r="I246"/>
      <c r="J246"/>
      <c r="K246"/>
    </row>
    <row r="247" spans="1:11" ht="12.75">
      <c r="A247" s="122"/>
      <c r="B247" s="117">
        <v>2223</v>
      </c>
      <c r="C247" s="49" t="s">
        <v>913</v>
      </c>
      <c r="D247" s="237">
        <v>1139</v>
      </c>
      <c r="E247" s="237">
        <v>800</v>
      </c>
      <c r="F247" s="237">
        <v>0</v>
      </c>
      <c r="G247" s="237">
        <v>800</v>
      </c>
      <c r="H247"/>
      <c r="I247"/>
      <c r="J247"/>
      <c r="K247"/>
    </row>
    <row r="248" spans="1:11" ht="13.5" customHeight="1">
      <c r="A248" s="122"/>
      <c r="B248" s="117">
        <v>2226</v>
      </c>
      <c r="C248" s="49" t="s">
        <v>140</v>
      </c>
      <c r="D248" s="237">
        <v>343</v>
      </c>
      <c r="E248" s="237">
        <v>200</v>
      </c>
      <c r="F248" s="237">
        <v>0</v>
      </c>
      <c r="G248" s="237">
        <v>200</v>
      </c>
      <c r="H248"/>
      <c r="I248"/>
      <c r="J248"/>
      <c r="K248"/>
    </row>
    <row r="249" spans="1:11" ht="14.25" customHeight="1">
      <c r="A249" s="122"/>
      <c r="B249" s="117">
        <v>2233</v>
      </c>
      <c r="C249" s="49" t="s">
        <v>121</v>
      </c>
      <c r="D249" s="237">
        <v>243</v>
      </c>
      <c r="E249" s="237">
        <v>400</v>
      </c>
      <c r="F249" s="237">
        <v>0</v>
      </c>
      <c r="G249" s="237">
        <v>400</v>
      </c>
      <c r="H249"/>
      <c r="I249"/>
      <c r="J249"/>
      <c r="K249"/>
    </row>
    <row r="250" spans="1:11" ht="25.5" customHeight="1">
      <c r="A250" s="122"/>
      <c r="B250" s="117">
        <v>2234</v>
      </c>
      <c r="C250" s="49" t="s">
        <v>903</v>
      </c>
      <c r="D250" s="237">
        <v>0</v>
      </c>
      <c r="E250" s="237">
        <v>42</v>
      </c>
      <c r="F250" s="237">
        <v>0</v>
      </c>
      <c r="G250" s="237">
        <v>42</v>
      </c>
      <c r="H250"/>
      <c r="I250"/>
      <c r="J250"/>
      <c r="K250"/>
    </row>
    <row r="251" spans="1:11" ht="12.75">
      <c r="A251" s="122"/>
      <c r="B251" s="117">
        <v>2241</v>
      </c>
      <c r="C251" s="49" t="s">
        <v>176</v>
      </c>
      <c r="D251" s="121">
        <v>0</v>
      </c>
      <c r="E251" s="121">
        <v>0</v>
      </c>
      <c r="F251" s="121">
        <v>0</v>
      </c>
      <c r="G251" s="121">
        <v>0</v>
      </c>
      <c r="H251"/>
      <c r="I251"/>
      <c r="J251"/>
      <c r="K251"/>
    </row>
    <row r="252" spans="1:11" ht="12.75">
      <c r="A252" s="122"/>
      <c r="B252" s="117">
        <v>2243</v>
      </c>
      <c r="C252" s="49" t="s">
        <v>775</v>
      </c>
      <c r="D252" s="121">
        <v>125</v>
      </c>
      <c r="E252" s="121">
        <v>0</v>
      </c>
      <c r="F252" s="121">
        <v>0</v>
      </c>
      <c r="G252" s="121">
        <v>0</v>
      </c>
      <c r="H252"/>
      <c r="I252"/>
      <c r="J252"/>
      <c r="K252"/>
    </row>
    <row r="253" spans="1:11" ht="12.75">
      <c r="A253" s="122"/>
      <c r="B253" s="117">
        <v>2279</v>
      </c>
      <c r="C253" s="49" t="s">
        <v>138</v>
      </c>
      <c r="D253" s="121">
        <v>3869</v>
      </c>
      <c r="E253" s="121">
        <v>3799</v>
      </c>
      <c r="F253" s="121">
        <v>0</v>
      </c>
      <c r="G253" s="121">
        <v>3799</v>
      </c>
      <c r="H253"/>
      <c r="I253"/>
      <c r="J253"/>
      <c r="K253"/>
    </row>
    <row r="254" spans="1:13" ht="25.5">
      <c r="A254" s="122"/>
      <c r="B254" s="15">
        <v>2300</v>
      </c>
      <c r="C254" s="49" t="s">
        <v>626</v>
      </c>
      <c r="D254" s="121">
        <f>SUM(D255:D261)</f>
        <v>1535</v>
      </c>
      <c r="E254" s="121">
        <f>SUM(E255:E261)</f>
        <v>1920</v>
      </c>
      <c r="F254" s="121">
        <f>SUM(F255:F261)</f>
        <v>0</v>
      </c>
      <c r="G254" s="121">
        <f>SUM(G255:G261)</f>
        <v>1920</v>
      </c>
      <c r="H254" s="295"/>
      <c r="I254" s="295"/>
      <c r="J254" s="295"/>
      <c r="K254" s="295"/>
      <c r="L254" s="295"/>
      <c r="M254" s="295"/>
    </row>
    <row r="255" spans="1:13" ht="12.75">
      <c r="A255" s="122"/>
      <c r="B255" s="117">
        <v>2312</v>
      </c>
      <c r="C255" s="49" t="s">
        <v>17</v>
      </c>
      <c r="D255" s="121">
        <v>310</v>
      </c>
      <c r="E255" s="121">
        <v>285</v>
      </c>
      <c r="F255" s="121">
        <v>0</v>
      </c>
      <c r="G255" s="121">
        <v>285</v>
      </c>
      <c r="H255" s="295"/>
      <c r="I255" s="295"/>
      <c r="J255" s="295"/>
      <c r="K255" s="295"/>
      <c r="L255" s="295"/>
      <c r="M255" s="295"/>
    </row>
    <row r="256" spans="1:13" ht="12.75">
      <c r="A256" s="122"/>
      <c r="B256" s="117">
        <v>2322</v>
      </c>
      <c r="C256" s="49" t="s">
        <v>18</v>
      </c>
      <c r="D256" s="121">
        <v>100</v>
      </c>
      <c r="E256" s="121">
        <v>0</v>
      </c>
      <c r="F256" s="121">
        <v>0</v>
      </c>
      <c r="G256" s="121">
        <v>0</v>
      </c>
      <c r="H256" s="295"/>
      <c r="I256" s="295"/>
      <c r="J256" s="295"/>
      <c r="K256" s="295"/>
      <c r="L256" s="295"/>
      <c r="M256" s="295"/>
    </row>
    <row r="257" spans="1:13" ht="12.75">
      <c r="A257" s="122"/>
      <c r="B257" s="117">
        <v>2350</v>
      </c>
      <c r="C257" s="49" t="s">
        <v>177</v>
      </c>
      <c r="D257" s="121">
        <v>0</v>
      </c>
      <c r="E257" s="121">
        <v>285</v>
      </c>
      <c r="F257" s="121">
        <v>0</v>
      </c>
      <c r="G257" s="121">
        <v>285</v>
      </c>
      <c r="H257" s="295"/>
      <c r="I257" s="295"/>
      <c r="J257" s="295"/>
      <c r="K257" s="295"/>
      <c r="L257" s="295"/>
      <c r="M257" s="295"/>
    </row>
    <row r="258" spans="1:13" ht="12.75">
      <c r="A258" s="122"/>
      <c r="B258" s="117">
        <v>2351</v>
      </c>
      <c r="C258" s="49" t="s">
        <v>19</v>
      </c>
      <c r="D258" s="121">
        <v>0</v>
      </c>
      <c r="E258" s="121">
        <v>150</v>
      </c>
      <c r="F258" s="121">
        <v>0</v>
      </c>
      <c r="G258" s="121">
        <v>150</v>
      </c>
      <c r="H258" s="295"/>
      <c r="I258" s="295"/>
      <c r="J258" s="295"/>
      <c r="K258" s="295"/>
      <c r="L258" s="295"/>
      <c r="M258" s="295"/>
    </row>
    <row r="259" spans="1:13" ht="12.75">
      <c r="A259" s="122"/>
      <c r="B259" s="117">
        <v>2352</v>
      </c>
      <c r="C259" s="49" t="s">
        <v>20</v>
      </c>
      <c r="D259" s="121">
        <v>0</v>
      </c>
      <c r="E259" s="121">
        <v>200</v>
      </c>
      <c r="F259" s="121">
        <v>0</v>
      </c>
      <c r="G259" s="121">
        <v>200</v>
      </c>
      <c r="H259" s="295"/>
      <c r="I259" s="295"/>
      <c r="J259" s="295"/>
      <c r="K259" s="295"/>
      <c r="L259" s="295"/>
      <c r="M259" s="295"/>
    </row>
    <row r="260" spans="1:13" ht="12.75">
      <c r="A260" s="122"/>
      <c r="B260" s="117">
        <v>2363</v>
      </c>
      <c r="C260" s="49" t="s">
        <v>117</v>
      </c>
      <c r="D260" s="121">
        <v>340</v>
      </c>
      <c r="E260" s="121">
        <v>500</v>
      </c>
      <c r="F260" s="121">
        <v>0</v>
      </c>
      <c r="G260" s="121">
        <v>500</v>
      </c>
      <c r="H260" s="295"/>
      <c r="I260" s="295"/>
      <c r="J260" s="295"/>
      <c r="K260" s="295"/>
      <c r="L260" s="295"/>
      <c r="M260" s="295"/>
    </row>
    <row r="261" spans="1:13" ht="12.75">
      <c r="A261" s="122"/>
      <c r="B261" s="117">
        <v>2390</v>
      </c>
      <c r="C261" s="49" t="s">
        <v>118</v>
      </c>
      <c r="D261" s="121">
        <v>785</v>
      </c>
      <c r="E261" s="121">
        <v>500</v>
      </c>
      <c r="F261" s="121">
        <v>0</v>
      </c>
      <c r="G261" s="121">
        <v>500</v>
      </c>
      <c r="H261" s="295"/>
      <c r="I261" s="295"/>
      <c r="J261" s="295"/>
      <c r="K261" s="295"/>
      <c r="L261" s="295"/>
      <c r="M261" s="295"/>
    </row>
    <row r="262" spans="1:13" ht="12.75">
      <c r="A262" s="122"/>
      <c r="B262" s="117"/>
      <c r="C262" s="123" t="s">
        <v>617</v>
      </c>
      <c r="D262" s="121">
        <f>D239+D241+D244+D254+D242</f>
        <v>21488</v>
      </c>
      <c r="E262" s="121">
        <f>E239+E241+E242+E244+E254</f>
        <v>18280</v>
      </c>
      <c r="F262" s="121">
        <f>F239+F241+F242+F244+F254</f>
        <v>0</v>
      </c>
      <c r="G262" s="121">
        <f>G239+G241+G242+G244+G254</f>
        <v>18280</v>
      </c>
      <c r="H262" s="295"/>
      <c r="I262" s="295"/>
      <c r="J262" s="295"/>
      <c r="K262" s="295"/>
      <c r="L262" s="295"/>
      <c r="M262" s="295"/>
    </row>
    <row r="263" spans="1:11" ht="12.75">
      <c r="A263" s="122"/>
      <c r="B263" s="117"/>
      <c r="C263" s="112" t="s">
        <v>186</v>
      </c>
      <c r="D263" s="78">
        <f>D130+D145+D166+D182+D236+D262</f>
        <v>261940</v>
      </c>
      <c r="E263" s="343">
        <f>E130+E145+E166+E182+E236+E262</f>
        <v>280586</v>
      </c>
      <c r="F263" s="343">
        <f>F130+F145+F166+F182+F236+F262</f>
        <v>0</v>
      </c>
      <c r="G263" s="343">
        <f>G130+G145+G166+G182+G236+G262</f>
        <v>280586</v>
      </c>
      <c r="H263"/>
      <c r="I263"/>
      <c r="J263"/>
      <c r="K263"/>
    </row>
    <row r="264" spans="1:11" ht="12.75">
      <c r="A264" s="122"/>
      <c r="B264" s="117"/>
      <c r="C264" s="112"/>
      <c r="D264" s="78"/>
      <c r="E264" s="78"/>
      <c r="F264" s="78"/>
      <c r="G264" s="78"/>
      <c r="H264"/>
      <c r="I264"/>
      <c r="J264"/>
      <c r="K264"/>
    </row>
    <row r="265" spans="1:11" ht="12.75">
      <c r="A265" s="122"/>
      <c r="B265" s="117"/>
      <c r="C265" s="124" t="s">
        <v>402</v>
      </c>
      <c r="D265" s="78"/>
      <c r="E265" s="78"/>
      <c r="F265" s="78"/>
      <c r="G265" s="78"/>
      <c r="H265"/>
      <c r="I265"/>
      <c r="J265"/>
      <c r="K265"/>
    </row>
    <row r="266" spans="1:11" ht="12.75">
      <c r="A266" s="122"/>
      <c r="B266" s="15">
        <v>2200</v>
      </c>
      <c r="C266" s="49" t="s">
        <v>576</v>
      </c>
      <c r="D266" s="237">
        <v>5000</v>
      </c>
      <c r="E266" s="237">
        <v>0</v>
      </c>
      <c r="F266" s="237">
        <v>0</v>
      </c>
      <c r="G266" s="237">
        <v>0</v>
      </c>
      <c r="H266"/>
      <c r="I266"/>
      <c r="J266"/>
      <c r="K266"/>
    </row>
    <row r="267" spans="1:11" ht="12.75">
      <c r="A267" s="122"/>
      <c r="B267" s="117">
        <v>2279</v>
      </c>
      <c r="C267" s="49" t="s">
        <v>138</v>
      </c>
      <c r="D267" s="237">
        <v>5000</v>
      </c>
      <c r="E267" s="237">
        <v>0</v>
      </c>
      <c r="F267" s="237">
        <v>0</v>
      </c>
      <c r="G267" s="237">
        <v>0</v>
      </c>
      <c r="H267"/>
      <c r="I267"/>
      <c r="J267"/>
      <c r="K267"/>
    </row>
    <row r="268" spans="1:11" ht="12.75">
      <c r="A268" s="122"/>
      <c r="B268" s="117"/>
      <c r="C268" s="112" t="s">
        <v>617</v>
      </c>
      <c r="D268" s="78">
        <v>5000</v>
      </c>
      <c r="E268" s="236">
        <v>0</v>
      </c>
      <c r="F268" s="236">
        <v>0</v>
      </c>
      <c r="G268" s="236">
        <v>0</v>
      </c>
      <c r="H268"/>
      <c r="I268"/>
      <c r="J268"/>
      <c r="K268"/>
    </row>
    <row r="269" spans="1:11" ht="12.75">
      <c r="A269" s="122"/>
      <c r="B269" s="117"/>
      <c r="C269" s="49"/>
      <c r="D269" s="121"/>
      <c r="E269" s="237"/>
      <c r="F269" s="237"/>
      <c r="G269" s="237"/>
      <c r="H269"/>
      <c r="I269"/>
      <c r="J269"/>
      <c r="K269"/>
    </row>
    <row r="270" spans="1:11" ht="12.75">
      <c r="A270" s="122"/>
      <c r="B270" s="117"/>
      <c r="C270" s="124" t="s">
        <v>178</v>
      </c>
      <c r="D270" s="121"/>
      <c r="E270" s="237"/>
      <c r="F270" s="237"/>
      <c r="G270" s="237"/>
      <c r="H270"/>
      <c r="I270"/>
      <c r="J270"/>
      <c r="K270"/>
    </row>
    <row r="271" spans="1:11" ht="13.5">
      <c r="A271" s="122"/>
      <c r="B271" s="117"/>
      <c r="C271" s="142" t="s">
        <v>785</v>
      </c>
      <c r="D271" s="121"/>
      <c r="E271" s="237"/>
      <c r="F271" s="237"/>
      <c r="G271" s="237"/>
      <c r="H271"/>
      <c r="I271"/>
      <c r="J271"/>
      <c r="K271"/>
    </row>
    <row r="272" spans="1:11" ht="12.75">
      <c r="A272" s="122"/>
      <c r="B272" s="15">
        <v>1100</v>
      </c>
      <c r="C272" s="49" t="s">
        <v>697</v>
      </c>
      <c r="D272" s="121">
        <v>42361</v>
      </c>
      <c r="E272" s="237">
        <v>46870</v>
      </c>
      <c r="F272" s="237">
        <v>0</v>
      </c>
      <c r="G272" s="237">
        <v>46870</v>
      </c>
      <c r="H272"/>
      <c r="I272"/>
      <c r="J272"/>
      <c r="K272"/>
    </row>
    <row r="273" spans="1:11" ht="25.5">
      <c r="A273" s="122"/>
      <c r="B273" s="117">
        <v>1148</v>
      </c>
      <c r="C273" s="49" t="s">
        <v>701</v>
      </c>
      <c r="D273" s="121">
        <v>0</v>
      </c>
      <c r="E273" s="237">
        <v>0</v>
      </c>
      <c r="F273" s="237">
        <v>0</v>
      </c>
      <c r="G273" s="237">
        <v>0</v>
      </c>
      <c r="H273"/>
      <c r="I273"/>
      <c r="J273"/>
      <c r="K273"/>
    </row>
    <row r="274" spans="1:11" ht="12.75">
      <c r="A274" s="122"/>
      <c r="B274" s="15">
        <v>1210</v>
      </c>
      <c r="C274" s="49" t="s">
        <v>608</v>
      </c>
      <c r="D274" s="237">
        <v>9897</v>
      </c>
      <c r="E274" s="237">
        <v>11060</v>
      </c>
      <c r="F274" s="237">
        <v>0</v>
      </c>
      <c r="G274" s="237">
        <v>11060</v>
      </c>
      <c r="H274"/>
      <c r="I274"/>
      <c r="J274"/>
      <c r="K274"/>
    </row>
    <row r="275" spans="1:11" ht="25.5">
      <c r="A275" s="217"/>
      <c r="B275" s="215">
        <v>1220</v>
      </c>
      <c r="C275" s="218" t="s">
        <v>722</v>
      </c>
      <c r="D275" s="237">
        <f>SUM(D276:D280)</f>
        <v>663</v>
      </c>
      <c r="E275" s="237">
        <f>SUM(E276:E280)</f>
        <v>725</v>
      </c>
      <c r="F275" s="237">
        <f>SUM(F276:F280)</f>
        <v>0</v>
      </c>
      <c r="G275" s="237">
        <f>SUM(G276:G280)</f>
        <v>725</v>
      </c>
      <c r="H275"/>
      <c r="I275"/>
      <c r="J275"/>
      <c r="K275"/>
    </row>
    <row r="276" spans="1:11" ht="12.75">
      <c r="A276" s="217"/>
      <c r="B276" s="213">
        <v>1221</v>
      </c>
      <c r="C276" s="218" t="s">
        <v>709</v>
      </c>
      <c r="D276" s="237">
        <v>0</v>
      </c>
      <c r="E276" s="237">
        <v>0</v>
      </c>
      <c r="F276" s="237">
        <v>0</v>
      </c>
      <c r="G276" s="237">
        <v>0</v>
      </c>
      <c r="H276"/>
      <c r="I276"/>
      <c r="J276"/>
      <c r="K276"/>
    </row>
    <row r="277" spans="1:11" ht="12.75">
      <c r="A277" s="217"/>
      <c r="B277" s="213">
        <v>1221</v>
      </c>
      <c r="C277" s="218" t="s">
        <v>666</v>
      </c>
      <c r="D277" s="237">
        <v>0</v>
      </c>
      <c r="E277" s="237">
        <v>0</v>
      </c>
      <c r="F277" s="237">
        <v>0</v>
      </c>
      <c r="G277" s="237">
        <v>0</v>
      </c>
      <c r="H277"/>
      <c r="I277"/>
      <c r="J277"/>
      <c r="K277"/>
    </row>
    <row r="278" spans="1:11" ht="12.75">
      <c r="A278" s="217"/>
      <c r="B278" s="213">
        <v>1228</v>
      </c>
      <c r="C278" s="218" t="s">
        <v>665</v>
      </c>
      <c r="D278" s="237">
        <v>0</v>
      </c>
      <c r="E278" s="237">
        <v>135</v>
      </c>
      <c r="F278" s="237">
        <v>0</v>
      </c>
      <c r="G278" s="237">
        <v>135</v>
      </c>
      <c r="H278"/>
      <c r="I278"/>
      <c r="J278"/>
      <c r="K278"/>
    </row>
    <row r="279" spans="1:11" ht="25.5">
      <c r="A279" s="217"/>
      <c r="B279" s="213">
        <v>1228</v>
      </c>
      <c r="C279" s="208" t="s">
        <v>724</v>
      </c>
      <c r="D279" s="237">
        <v>165</v>
      </c>
      <c r="E279" s="237">
        <v>90</v>
      </c>
      <c r="F279" s="237">
        <v>0</v>
      </c>
      <c r="G279" s="237">
        <v>90</v>
      </c>
      <c r="H279"/>
      <c r="I279"/>
      <c r="J279"/>
      <c r="K279"/>
    </row>
    <row r="280" spans="1:11" ht="38.25">
      <c r="A280" s="217"/>
      <c r="B280" s="213">
        <v>1229</v>
      </c>
      <c r="C280" s="218" t="s">
        <v>730</v>
      </c>
      <c r="D280" s="219">
        <v>498</v>
      </c>
      <c r="E280" s="219">
        <v>500</v>
      </c>
      <c r="F280" s="219">
        <v>0</v>
      </c>
      <c r="G280" s="219">
        <v>500</v>
      </c>
      <c r="H280"/>
      <c r="I280"/>
      <c r="J280"/>
      <c r="K280"/>
    </row>
    <row r="281" spans="1:11" ht="12.75">
      <c r="A281" s="217"/>
      <c r="B281" s="215">
        <v>2100</v>
      </c>
      <c r="C281" s="218" t="s">
        <v>464</v>
      </c>
      <c r="D281" s="219">
        <v>0</v>
      </c>
      <c r="E281" s="219">
        <v>0</v>
      </c>
      <c r="F281" s="219">
        <v>0</v>
      </c>
      <c r="G281" s="219">
        <v>0</v>
      </c>
      <c r="H281"/>
      <c r="I281"/>
      <c r="J281"/>
      <c r="K281"/>
    </row>
    <row r="282" spans="1:11" ht="12.75">
      <c r="A282" s="122"/>
      <c r="B282" s="15">
        <v>2200</v>
      </c>
      <c r="C282" s="49" t="s">
        <v>576</v>
      </c>
      <c r="D282" s="121">
        <f>SUM(D283:D301)</f>
        <v>37787</v>
      </c>
      <c r="E282" s="121">
        <f>SUM(E283:E301)</f>
        <v>36027</v>
      </c>
      <c r="F282" s="121">
        <f>SUM(F283:F301)</f>
        <v>0</v>
      </c>
      <c r="G282" s="121">
        <f>SUM(G283:G301)</f>
        <v>36027</v>
      </c>
      <c r="H282"/>
      <c r="I282"/>
      <c r="J282"/>
      <c r="K282"/>
    </row>
    <row r="283" spans="1:11" ht="12.75">
      <c r="A283" s="122"/>
      <c r="B283" s="117">
        <v>2219</v>
      </c>
      <c r="C283" s="49" t="s">
        <v>899</v>
      </c>
      <c r="D283" s="121">
        <v>320</v>
      </c>
      <c r="E283" s="237">
        <v>247</v>
      </c>
      <c r="F283" s="237">
        <v>0</v>
      </c>
      <c r="G283" s="237">
        <v>247</v>
      </c>
      <c r="H283" s="295"/>
      <c r="I283"/>
      <c r="J283"/>
      <c r="K283"/>
    </row>
    <row r="284" spans="1:11" ht="12.75">
      <c r="A284" s="122"/>
      <c r="B284" s="117">
        <v>2221</v>
      </c>
      <c r="C284" s="49" t="s">
        <v>900</v>
      </c>
      <c r="D284" s="121">
        <v>6882</v>
      </c>
      <c r="E284" s="237">
        <v>6790</v>
      </c>
      <c r="F284" s="237">
        <v>0</v>
      </c>
      <c r="G284" s="237">
        <v>6790</v>
      </c>
      <c r="H284" s="295"/>
      <c r="I284"/>
      <c r="J284"/>
      <c r="K284"/>
    </row>
    <row r="285" spans="1:11" ht="12.75">
      <c r="A285" s="122"/>
      <c r="B285" s="117">
        <v>2223</v>
      </c>
      <c r="C285" s="49" t="s">
        <v>913</v>
      </c>
      <c r="D285" s="121">
        <v>5461</v>
      </c>
      <c r="E285" s="237">
        <v>5730</v>
      </c>
      <c r="F285" s="237">
        <v>0</v>
      </c>
      <c r="G285" s="237">
        <v>5730</v>
      </c>
      <c r="H285" s="295"/>
      <c r="I285"/>
      <c r="J285"/>
      <c r="K285"/>
    </row>
    <row r="286" spans="1:11" ht="12.75">
      <c r="A286" s="122"/>
      <c r="B286" s="117">
        <v>2231</v>
      </c>
      <c r="C286" s="49" t="s">
        <v>406</v>
      </c>
      <c r="D286" s="237">
        <v>12287</v>
      </c>
      <c r="E286" s="237">
        <v>12500</v>
      </c>
      <c r="F286" s="237">
        <v>0</v>
      </c>
      <c r="G286" s="237">
        <v>12500</v>
      </c>
      <c r="H286" s="295"/>
      <c r="I286"/>
      <c r="J286"/>
      <c r="K286"/>
    </row>
    <row r="287" spans="1:11" ht="12.75">
      <c r="A287" s="122"/>
      <c r="B287" s="117">
        <v>2233</v>
      </c>
      <c r="C287" s="49" t="s">
        <v>121</v>
      </c>
      <c r="D287" s="237">
        <v>20</v>
      </c>
      <c r="E287" s="237">
        <v>0</v>
      </c>
      <c r="F287" s="237">
        <v>0</v>
      </c>
      <c r="G287" s="237">
        <v>0</v>
      </c>
      <c r="H287" s="295"/>
      <c r="I287"/>
      <c r="J287"/>
      <c r="K287"/>
    </row>
    <row r="288" spans="1:11" ht="38.25">
      <c r="A288" s="217"/>
      <c r="B288" s="213">
        <v>2234</v>
      </c>
      <c r="C288" s="218" t="s">
        <v>679</v>
      </c>
      <c r="D288" s="237">
        <v>72</v>
      </c>
      <c r="E288" s="237">
        <v>30</v>
      </c>
      <c r="F288" s="237">
        <v>0</v>
      </c>
      <c r="G288" s="237">
        <v>30</v>
      </c>
      <c r="H288" s="295"/>
      <c r="I288"/>
      <c r="J288"/>
      <c r="K288"/>
    </row>
    <row r="289" spans="1:11" ht="12.75">
      <c r="A289" s="217"/>
      <c r="B289" s="213">
        <v>2235</v>
      </c>
      <c r="C289" s="218" t="s">
        <v>405</v>
      </c>
      <c r="D289" s="219">
        <v>57</v>
      </c>
      <c r="E289" s="237">
        <v>60</v>
      </c>
      <c r="F289" s="237">
        <v>0</v>
      </c>
      <c r="G289" s="237">
        <v>60</v>
      </c>
      <c r="H289" s="295"/>
      <c r="I289"/>
      <c r="J289"/>
      <c r="K289"/>
    </row>
    <row r="290" spans="1:11" ht="25.5">
      <c r="A290" s="122"/>
      <c r="B290" s="117">
        <v>2240</v>
      </c>
      <c r="C290" s="49" t="s">
        <v>179</v>
      </c>
      <c r="D290" s="121">
        <v>1140</v>
      </c>
      <c r="E290" s="237">
        <v>700</v>
      </c>
      <c r="F290" s="237">
        <v>0</v>
      </c>
      <c r="G290" s="237">
        <v>700</v>
      </c>
      <c r="H290" s="295"/>
      <c r="I290"/>
      <c r="J290"/>
      <c r="K290"/>
    </row>
    <row r="291" spans="1:11" ht="12.75" customHeight="1">
      <c r="A291" s="122"/>
      <c r="B291" s="117">
        <v>2241</v>
      </c>
      <c r="C291" s="49" t="s">
        <v>506</v>
      </c>
      <c r="D291" s="121">
        <v>1470</v>
      </c>
      <c r="E291" s="237">
        <v>2500</v>
      </c>
      <c r="F291" s="237">
        <v>0</v>
      </c>
      <c r="G291" s="237">
        <v>2500</v>
      </c>
      <c r="H291" s="295"/>
      <c r="I291"/>
      <c r="J291"/>
      <c r="K291"/>
    </row>
    <row r="292" spans="1:11" ht="25.5">
      <c r="A292" s="122"/>
      <c r="B292" s="117">
        <v>2243</v>
      </c>
      <c r="C292" s="49" t="s">
        <v>166</v>
      </c>
      <c r="D292" s="121">
        <v>2880</v>
      </c>
      <c r="E292" s="121">
        <v>1700</v>
      </c>
      <c r="F292" s="121">
        <v>0</v>
      </c>
      <c r="G292" s="121">
        <v>1700</v>
      </c>
      <c r="H292"/>
      <c r="I292"/>
      <c r="J292"/>
      <c r="K292"/>
    </row>
    <row r="293" spans="1:11" ht="12.75">
      <c r="A293" s="122"/>
      <c r="B293" s="117">
        <v>2245</v>
      </c>
      <c r="C293" s="49" t="s">
        <v>180</v>
      </c>
      <c r="D293" s="121">
        <v>29</v>
      </c>
      <c r="E293" s="121">
        <v>30</v>
      </c>
      <c r="F293" s="121">
        <v>0</v>
      </c>
      <c r="G293" s="121">
        <v>30</v>
      </c>
      <c r="H293"/>
      <c r="I293"/>
      <c r="J293"/>
      <c r="K293"/>
    </row>
    <row r="294" spans="1:11" ht="12.75">
      <c r="A294" s="122"/>
      <c r="B294" s="117">
        <v>2246</v>
      </c>
      <c r="C294" s="49" t="s">
        <v>778</v>
      </c>
      <c r="D294" s="121">
        <v>135</v>
      </c>
      <c r="E294" s="121">
        <v>0</v>
      </c>
      <c r="F294" s="121">
        <v>0</v>
      </c>
      <c r="G294" s="121">
        <v>0</v>
      </c>
      <c r="H294"/>
      <c r="I294"/>
      <c r="J294"/>
      <c r="K294"/>
    </row>
    <row r="295" spans="1:11" ht="12.75">
      <c r="A295" s="122"/>
      <c r="B295" s="117">
        <v>2250</v>
      </c>
      <c r="C295" s="49" t="s">
        <v>407</v>
      </c>
      <c r="D295" s="121">
        <v>72</v>
      </c>
      <c r="E295" s="121">
        <v>0</v>
      </c>
      <c r="F295" s="121">
        <v>0</v>
      </c>
      <c r="G295" s="121">
        <v>0</v>
      </c>
      <c r="H295"/>
      <c r="I295"/>
      <c r="J295"/>
      <c r="K295"/>
    </row>
    <row r="296" spans="1:11" ht="12.75">
      <c r="A296" s="122"/>
      <c r="B296" s="117">
        <v>2251</v>
      </c>
      <c r="C296" s="49" t="s">
        <v>678</v>
      </c>
      <c r="D296" s="121">
        <v>0</v>
      </c>
      <c r="E296" s="121">
        <v>240</v>
      </c>
      <c r="F296" s="121">
        <v>0</v>
      </c>
      <c r="G296" s="121">
        <v>240</v>
      </c>
      <c r="H296"/>
      <c r="I296"/>
      <c r="J296"/>
      <c r="K296"/>
    </row>
    <row r="297" spans="1:11" ht="12.75">
      <c r="A297" s="122"/>
      <c r="B297" s="117">
        <v>2253</v>
      </c>
      <c r="C297" s="49" t="s">
        <v>181</v>
      </c>
      <c r="D297" s="121">
        <v>293</v>
      </c>
      <c r="E297" s="121">
        <v>0</v>
      </c>
      <c r="F297" s="121">
        <v>0</v>
      </c>
      <c r="G297" s="121">
        <v>0</v>
      </c>
      <c r="H297"/>
      <c r="I297"/>
      <c r="J297"/>
      <c r="K297"/>
    </row>
    <row r="298" spans="1:11" ht="12.75">
      <c r="A298" s="122"/>
      <c r="B298" s="117">
        <v>2264</v>
      </c>
      <c r="C298" s="49" t="s">
        <v>770</v>
      </c>
      <c r="D298" s="121">
        <v>30</v>
      </c>
      <c r="E298" s="121">
        <v>0</v>
      </c>
      <c r="F298" s="121">
        <v>0</v>
      </c>
      <c r="G298" s="121">
        <v>0</v>
      </c>
      <c r="H298"/>
      <c r="I298"/>
      <c r="J298"/>
      <c r="K298"/>
    </row>
    <row r="299" spans="1:11" ht="12.75">
      <c r="A299" s="122"/>
      <c r="B299" s="117">
        <v>2269</v>
      </c>
      <c r="C299" s="49" t="s">
        <v>14</v>
      </c>
      <c r="D299" s="121">
        <v>641</v>
      </c>
      <c r="E299" s="121">
        <v>600</v>
      </c>
      <c r="F299" s="121">
        <v>0</v>
      </c>
      <c r="G299" s="121">
        <v>600</v>
      </c>
      <c r="H299"/>
      <c r="I299"/>
      <c r="J299"/>
      <c r="K299"/>
    </row>
    <row r="300" spans="1:11" ht="12.75">
      <c r="A300" s="122"/>
      <c r="B300" s="117">
        <v>2271</v>
      </c>
      <c r="C300" s="49" t="s">
        <v>194</v>
      </c>
      <c r="D300" s="121">
        <v>2340</v>
      </c>
      <c r="E300" s="121">
        <v>2400</v>
      </c>
      <c r="F300" s="121">
        <v>0</v>
      </c>
      <c r="G300" s="121">
        <v>2400</v>
      </c>
      <c r="H300"/>
      <c r="I300"/>
      <c r="J300"/>
      <c r="K300"/>
    </row>
    <row r="301" spans="1:11" ht="12.75">
      <c r="A301" s="122"/>
      <c r="B301" s="117">
        <v>2279</v>
      </c>
      <c r="C301" s="49" t="s">
        <v>138</v>
      </c>
      <c r="D301" s="219">
        <v>3658</v>
      </c>
      <c r="E301" s="219">
        <v>2500</v>
      </c>
      <c r="F301" s="219">
        <v>0</v>
      </c>
      <c r="G301" s="219">
        <v>2500</v>
      </c>
      <c r="H301" s="295"/>
      <c r="I301" s="295"/>
      <c r="J301" s="295"/>
      <c r="K301"/>
    </row>
    <row r="302" spans="1:11" ht="25.5">
      <c r="A302" s="122"/>
      <c r="B302" s="15">
        <v>2300</v>
      </c>
      <c r="C302" s="49" t="s">
        <v>626</v>
      </c>
      <c r="D302" s="121">
        <f>SUM(D303:D314)</f>
        <v>8666</v>
      </c>
      <c r="E302" s="121">
        <f>SUM(E303:E314)</f>
        <v>8518</v>
      </c>
      <c r="F302" s="121">
        <f>SUM(F303:F314)</f>
        <v>0</v>
      </c>
      <c r="G302" s="121">
        <f>SUM(G303:G314)</f>
        <v>8518</v>
      </c>
      <c r="H302"/>
      <c r="I302"/>
      <c r="J302"/>
      <c r="K302"/>
    </row>
    <row r="303" spans="1:11" ht="12.75">
      <c r="A303" s="122"/>
      <c r="B303" s="117">
        <v>2311</v>
      </c>
      <c r="C303" s="49" t="s">
        <v>16</v>
      </c>
      <c r="D303" s="121">
        <v>165</v>
      </c>
      <c r="E303" s="121">
        <v>100</v>
      </c>
      <c r="F303" s="121">
        <v>0</v>
      </c>
      <c r="G303" s="121">
        <v>100</v>
      </c>
      <c r="H303"/>
      <c r="I303"/>
      <c r="J303"/>
      <c r="K303"/>
    </row>
    <row r="304" spans="1:11" ht="12.75">
      <c r="A304" s="122"/>
      <c r="B304" s="117">
        <v>2312</v>
      </c>
      <c r="C304" s="49" t="s">
        <v>17</v>
      </c>
      <c r="D304" s="121">
        <v>1310</v>
      </c>
      <c r="E304" s="121">
        <v>3300</v>
      </c>
      <c r="F304" s="121">
        <v>0</v>
      </c>
      <c r="G304" s="121">
        <v>3300</v>
      </c>
      <c r="H304"/>
      <c r="I304"/>
      <c r="J304"/>
      <c r="K304"/>
    </row>
    <row r="305" spans="1:11" ht="12.75">
      <c r="A305" s="122"/>
      <c r="B305" s="117">
        <v>2322</v>
      </c>
      <c r="C305" s="49" t="s">
        <v>18</v>
      </c>
      <c r="D305" s="121">
        <v>2420</v>
      </c>
      <c r="E305" s="237">
        <v>2138</v>
      </c>
      <c r="F305" s="237">
        <v>0</v>
      </c>
      <c r="G305" s="237">
        <v>2138</v>
      </c>
      <c r="H305"/>
      <c r="I305"/>
      <c r="J305"/>
      <c r="K305"/>
    </row>
    <row r="306" spans="1:13" ht="12.75">
      <c r="A306" s="122"/>
      <c r="B306" s="117">
        <v>2341</v>
      </c>
      <c r="C306" s="49" t="s">
        <v>175</v>
      </c>
      <c r="D306" s="121">
        <v>128</v>
      </c>
      <c r="E306" s="121">
        <v>80</v>
      </c>
      <c r="F306" s="121">
        <v>0</v>
      </c>
      <c r="G306" s="121">
        <v>80</v>
      </c>
      <c r="H306" s="295"/>
      <c r="I306" s="295"/>
      <c r="J306" s="295"/>
      <c r="K306" s="295"/>
      <c r="L306" s="295"/>
      <c r="M306" s="295"/>
    </row>
    <row r="307" spans="1:13" ht="12.75">
      <c r="A307" s="122"/>
      <c r="B307" s="117">
        <v>2350</v>
      </c>
      <c r="C307" s="49" t="s">
        <v>465</v>
      </c>
      <c r="D307" s="121">
        <v>0</v>
      </c>
      <c r="E307" s="121">
        <v>0</v>
      </c>
      <c r="F307" s="121">
        <v>0</v>
      </c>
      <c r="G307" s="121">
        <v>0</v>
      </c>
      <c r="H307" s="295"/>
      <c r="I307" s="295"/>
      <c r="J307" s="295"/>
      <c r="K307" s="295"/>
      <c r="L307" s="295"/>
      <c r="M307" s="295"/>
    </row>
    <row r="308" spans="1:13" ht="12.75">
      <c r="A308" s="122"/>
      <c r="B308" s="117">
        <v>2351</v>
      </c>
      <c r="C308" s="49" t="s">
        <v>19</v>
      </c>
      <c r="D308" s="121">
        <v>127</v>
      </c>
      <c r="E308" s="121">
        <v>400</v>
      </c>
      <c r="F308" s="121">
        <v>0</v>
      </c>
      <c r="G308" s="121">
        <v>400</v>
      </c>
      <c r="H308" s="295"/>
      <c r="I308" s="295"/>
      <c r="J308" s="295"/>
      <c r="K308" s="295"/>
      <c r="L308" s="295"/>
      <c r="M308" s="295"/>
    </row>
    <row r="309" spans="1:13" ht="12.75">
      <c r="A309" s="122"/>
      <c r="B309" s="117">
        <v>2352</v>
      </c>
      <c r="C309" s="49" t="s">
        <v>20</v>
      </c>
      <c r="D309" s="121">
        <v>1208</v>
      </c>
      <c r="E309" s="121">
        <v>1000</v>
      </c>
      <c r="F309" s="121">
        <v>0</v>
      </c>
      <c r="G309" s="121">
        <v>1000</v>
      </c>
      <c r="H309" s="295"/>
      <c r="I309" s="295"/>
      <c r="J309" s="295"/>
      <c r="K309" s="295"/>
      <c r="L309" s="295"/>
      <c r="M309" s="295"/>
    </row>
    <row r="310" spans="1:13" ht="12.75">
      <c r="A310" s="122"/>
      <c r="B310" s="117">
        <v>2353</v>
      </c>
      <c r="C310" s="49" t="s">
        <v>116</v>
      </c>
      <c r="D310" s="121">
        <v>1127</v>
      </c>
      <c r="E310" s="121">
        <v>300</v>
      </c>
      <c r="F310" s="121">
        <v>0</v>
      </c>
      <c r="G310" s="121">
        <v>300</v>
      </c>
      <c r="H310" s="295"/>
      <c r="I310" s="295"/>
      <c r="J310" s="295"/>
      <c r="K310" s="295"/>
      <c r="L310" s="295"/>
      <c r="M310" s="295"/>
    </row>
    <row r="311" spans="1:13" ht="12.75">
      <c r="A311" s="122"/>
      <c r="B311" s="117">
        <v>2354</v>
      </c>
      <c r="C311" s="49" t="s">
        <v>139</v>
      </c>
      <c r="D311" s="121">
        <v>128</v>
      </c>
      <c r="E311" s="121">
        <v>100</v>
      </c>
      <c r="F311" s="121">
        <v>0</v>
      </c>
      <c r="G311" s="121">
        <v>100</v>
      </c>
      <c r="H311" s="295"/>
      <c r="I311" s="295"/>
      <c r="J311" s="295"/>
      <c r="K311" s="295"/>
      <c r="L311" s="295"/>
      <c r="M311" s="295"/>
    </row>
    <row r="312" spans="1:13" ht="12.75">
      <c r="A312" s="122"/>
      <c r="B312" s="117">
        <v>2363</v>
      </c>
      <c r="C312" s="49" t="s">
        <v>117</v>
      </c>
      <c r="D312" s="121">
        <v>392</v>
      </c>
      <c r="E312" s="121">
        <v>0</v>
      </c>
      <c r="F312" s="121">
        <v>0</v>
      </c>
      <c r="G312" s="121">
        <v>0</v>
      </c>
      <c r="H312" s="295"/>
      <c r="I312" s="295"/>
      <c r="J312" s="295"/>
      <c r="K312" s="295"/>
      <c r="L312" s="295"/>
      <c r="M312" s="295"/>
    </row>
    <row r="313" spans="1:13" ht="12.75">
      <c r="A313" s="122"/>
      <c r="B313" s="117">
        <v>2390</v>
      </c>
      <c r="C313" s="49" t="s">
        <v>118</v>
      </c>
      <c r="D313" s="121">
        <v>531</v>
      </c>
      <c r="E313" s="121">
        <v>0</v>
      </c>
      <c r="F313" s="121">
        <v>0</v>
      </c>
      <c r="G313" s="121">
        <v>0</v>
      </c>
      <c r="H313" s="295"/>
      <c r="I313" s="295"/>
      <c r="J313" s="295"/>
      <c r="K313" s="295"/>
      <c r="L313" s="295"/>
      <c r="M313" s="295"/>
    </row>
    <row r="314" spans="1:13" ht="12.75">
      <c r="A314" s="122"/>
      <c r="B314" s="117">
        <v>2361</v>
      </c>
      <c r="C314" s="49" t="s">
        <v>125</v>
      </c>
      <c r="D314" s="121">
        <v>1130</v>
      </c>
      <c r="E314" s="121">
        <v>1100</v>
      </c>
      <c r="F314" s="121">
        <v>0</v>
      </c>
      <c r="G314" s="121">
        <v>1100</v>
      </c>
      <c r="H314" s="295"/>
      <c r="I314" s="295"/>
      <c r="J314" s="295"/>
      <c r="K314" s="295"/>
      <c r="L314" s="295"/>
      <c r="M314" s="295"/>
    </row>
    <row r="315" spans="1:13" ht="12.75">
      <c r="A315" s="122"/>
      <c r="B315" s="15">
        <v>5000</v>
      </c>
      <c r="C315" s="49" t="s">
        <v>609</v>
      </c>
      <c r="D315" s="121">
        <f>SUM(D316:D318)</f>
        <v>992</v>
      </c>
      <c r="E315" s="121">
        <f>SUM(E316:E318)</f>
        <v>2500</v>
      </c>
      <c r="F315" s="121">
        <f>SUM(F316:F318)</f>
        <v>0</v>
      </c>
      <c r="G315" s="121">
        <f>SUM(G316:G318)</f>
        <v>2500</v>
      </c>
      <c r="H315" s="295"/>
      <c r="I315" s="295"/>
      <c r="J315" s="295"/>
      <c r="K315" s="295"/>
      <c r="L315" s="295"/>
      <c r="M315" s="295"/>
    </row>
    <row r="316" spans="1:13" ht="12.75">
      <c r="A316" s="122"/>
      <c r="B316" s="117">
        <v>5121</v>
      </c>
      <c r="C316" s="49" t="s">
        <v>424</v>
      </c>
      <c r="D316" s="121">
        <v>317</v>
      </c>
      <c r="E316" s="121">
        <v>0</v>
      </c>
      <c r="F316" s="121">
        <v>0</v>
      </c>
      <c r="G316" s="121">
        <v>0</v>
      </c>
      <c r="H316" s="295"/>
      <c r="I316" s="295"/>
      <c r="J316" s="295"/>
      <c r="K316" s="295"/>
      <c r="L316" s="295"/>
      <c r="M316" s="295"/>
    </row>
    <row r="317" spans="1:11" ht="12.75">
      <c r="A317" s="122"/>
      <c r="B317" s="117">
        <v>5238</v>
      </c>
      <c r="C317" s="49" t="s">
        <v>100</v>
      </c>
      <c r="D317" s="121">
        <v>675</v>
      </c>
      <c r="E317" s="121">
        <v>0</v>
      </c>
      <c r="F317" s="121">
        <v>0</v>
      </c>
      <c r="G317" s="121">
        <v>0</v>
      </c>
      <c r="H317"/>
      <c r="I317"/>
      <c r="J317"/>
      <c r="K317"/>
    </row>
    <row r="318" spans="1:11" ht="12.75">
      <c r="A318" s="122"/>
      <c r="B318" s="117">
        <v>5239</v>
      </c>
      <c r="C318" s="49" t="s">
        <v>119</v>
      </c>
      <c r="D318" s="121">
        <v>0</v>
      </c>
      <c r="E318" s="237">
        <v>2500</v>
      </c>
      <c r="F318" s="237">
        <v>0</v>
      </c>
      <c r="G318" s="237">
        <v>2500</v>
      </c>
      <c r="H318" s="295"/>
      <c r="I318" s="295"/>
      <c r="J318" s="295"/>
      <c r="K318"/>
    </row>
    <row r="319" spans="1:11" ht="12.75">
      <c r="A319" s="122"/>
      <c r="B319" s="15"/>
      <c r="C319" s="123" t="s">
        <v>617</v>
      </c>
      <c r="D319" s="121">
        <f>D272+D274+D282+D302+D315+D275+D281</f>
        <v>100366</v>
      </c>
      <c r="E319" s="237">
        <f>E272+E274+E275+E281+E282+E302+E315</f>
        <v>105700</v>
      </c>
      <c r="F319" s="237">
        <f>F272+F274+F275+F281+F282+F302+F315</f>
        <v>0</v>
      </c>
      <c r="G319" s="237">
        <f>G272+G274+G275+G281+G282+G302+G315</f>
        <v>105700</v>
      </c>
      <c r="H319" s="295"/>
      <c r="I319" s="295"/>
      <c r="J319" s="295"/>
      <c r="K319"/>
    </row>
    <row r="320" spans="1:11" ht="12.75">
      <c r="A320" s="122"/>
      <c r="B320" s="15"/>
      <c r="C320" s="123"/>
      <c r="D320" s="121"/>
      <c r="E320" s="237"/>
      <c r="F320" s="237"/>
      <c r="G320" s="237"/>
      <c r="H320" s="295"/>
      <c r="I320" s="295"/>
      <c r="J320" s="295"/>
      <c r="K320"/>
    </row>
    <row r="321" spans="1:11" ht="13.5">
      <c r="A321" s="122"/>
      <c r="B321" s="15"/>
      <c r="C321" s="142" t="s">
        <v>786</v>
      </c>
      <c r="D321" s="121"/>
      <c r="E321" s="237"/>
      <c r="F321" s="237"/>
      <c r="G321" s="237"/>
      <c r="H321" s="295"/>
      <c r="I321" s="295"/>
      <c r="J321" s="295"/>
      <c r="K321"/>
    </row>
    <row r="322" spans="1:11" ht="12.75">
      <c r="A322" s="122"/>
      <c r="B322" s="15">
        <v>1100</v>
      </c>
      <c r="C322" s="49" t="s">
        <v>697</v>
      </c>
      <c r="D322" s="121">
        <v>22971</v>
      </c>
      <c r="E322" s="237">
        <v>25755</v>
      </c>
      <c r="F322" s="237">
        <v>0</v>
      </c>
      <c r="G322" s="237">
        <v>25755</v>
      </c>
      <c r="H322" s="295"/>
      <c r="I322" s="295"/>
      <c r="J322" s="295"/>
      <c r="K322"/>
    </row>
    <row r="323" spans="1:11" ht="25.5">
      <c r="A323" s="122"/>
      <c r="B323" s="117">
        <v>1148</v>
      </c>
      <c r="C323" s="49" t="s">
        <v>701</v>
      </c>
      <c r="D323" s="121">
        <v>0</v>
      </c>
      <c r="E323" s="237">
        <v>0</v>
      </c>
      <c r="F323" s="237">
        <v>0</v>
      </c>
      <c r="G323" s="237">
        <v>0</v>
      </c>
      <c r="H323" s="295"/>
      <c r="I323" s="295"/>
      <c r="J323" s="295"/>
      <c r="K323"/>
    </row>
    <row r="324" spans="1:11" ht="12.75">
      <c r="A324" s="122"/>
      <c r="B324" s="15">
        <v>1210</v>
      </c>
      <c r="C324" s="49" t="s">
        <v>608</v>
      </c>
      <c r="D324" s="237">
        <v>5421</v>
      </c>
      <c r="E324" s="237">
        <v>6075</v>
      </c>
      <c r="F324" s="237">
        <v>0</v>
      </c>
      <c r="G324" s="237">
        <v>6075</v>
      </c>
      <c r="H324" s="295"/>
      <c r="I324" s="295"/>
      <c r="J324" s="295"/>
      <c r="K324"/>
    </row>
    <row r="325" spans="1:11" ht="25.5">
      <c r="A325" s="217"/>
      <c r="B325" s="215">
        <v>1220</v>
      </c>
      <c r="C325" s="218" t="s">
        <v>722</v>
      </c>
      <c r="D325" s="237">
        <f>SUM(D326:D329)</f>
        <v>244</v>
      </c>
      <c r="E325" s="237">
        <f>SUM(E326:E329)</f>
        <v>330</v>
      </c>
      <c r="F325" s="237">
        <f>SUM(F326:F329)</f>
        <v>0</v>
      </c>
      <c r="G325" s="237">
        <f>SUM(G326:G329)</f>
        <v>330</v>
      </c>
      <c r="H325"/>
      <c r="I325"/>
      <c r="J325"/>
      <c r="K325"/>
    </row>
    <row r="326" spans="1:11" ht="12.75">
      <c r="A326" s="217"/>
      <c r="B326" s="213">
        <v>1221</v>
      </c>
      <c r="C326" s="218" t="s">
        <v>709</v>
      </c>
      <c r="D326" s="237">
        <v>0</v>
      </c>
      <c r="E326" s="237">
        <v>0</v>
      </c>
      <c r="F326" s="237">
        <v>0</v>
      </c>
      <c r="G326" s="237">
        <v>0</v>
      </c>
      <c r="H326"/>
      <c r="I326"/>
      <c r="J326"/>
      <c r="K326"/>
    </row>
    <row r="327" spans="1:11" ht="12.75">
      <c r="A327" s="217"/>
      <c r="B327" s="213">
        <v>1221</v>
      </c>
      <c r="C327" s="218" t="s">
        <v>666</v>
      </c>
      <c r="D327" s="237">
        <v>0</v>
      </c>
      <c r="E327" s="237">
        <v>27</v>
      </c>
      <c r="F327" s="237">
        <v>0</v>
      </c>
      <c r="G327" s="237">
        <v>27</v>
      </c>
      <c r="H327"/>
      <c r="I327"/>
      <c r="J327"/>
      <c r="K327"/>
    </row>
    <row r="328" spans="1:11" ht="12.75">
      <c r="A328" s="217"/>
      <c r="B328" s="213">
        <v>1228</v>
      </c>
      <c r="C328" s="218" t="s">
        <v>665</v>
      </c>
      <c r="D328" s="237">
        <v>0</v>
      </c>
      <c r="E328" s="237">
        <v>213</v>
      </c>
      <c r="F328" s="237">
        <v>0</v>
      </c>
      <c r="G328" s="237">
        <v>213</v>
      </c>
      <c r="H328"/>
      <c r="I328"/>
      <c r="J328"/>
      <c r="K328"/>
    </row>
    <row r="329" spans="1:11" ht="25.5">
      <c r="A329" s="217"/>
      <c r="B329" s="213">
        <v>1228</v>
      </c>
      <c r="C329" s="218" t="s">
        <v>725</v>
      </c>
      <c r="D329" s="237">
        <v>244</v>
      </c>
      <c r="E329" s="237">
        <v>90</v>
      </c>
      <c r="F329" s="237">
        <v>0</v>
      </c>
      <c r="G329" s="237">
        <v>90</v>
      </c>
      <c r="H329"/>
      <c r="I329"/>
      <c r="J329"/>
      <c r="K329"/>
    </row>
    <row r="330" spans="1:11" ht="12.75">
      <c r="A330" s="122"/>
      <c r="B330" s="15">
        <v>2200</v>
      </c>
      <c r="C330" s="49" t="s">
        <v>576</v>
      </c>
      <c r="D330" s="237">
        <f>SUM(D331:D345)</f>
        <v>17122</v>
      </c>
      <c r="E330" s="237">
        <f>SUM(E331:E345)</f>
        <v>16080</v>
      </c>
      <c r="F330" s="237">
        <f>SUM(F331:F345)</f>
        <v>0</v>
      </c>
      <c r="G330" s="237">
        <f>SUM(G331:G345)</f>
        <v>16080</v>
      </c>
      <c r="H330"/>
      <c r="I330"/>
      <c r="J330"/>
      <c r="K330"/>
    </row>
    <row r="331" spans="1:11" ht="12.75">
      <c r="A331" s="122"/>
      <c r="B331" s="117">
        <v>2219</v>
      </c>
      <c r="C331" s="49" t="s">
        <v>899</v>
      </c>
      <c r="D331" s="237">
        <v>157</v>
      </c>
      <c r="E331" s="237">
        <v>150</v>
      </c>
      <c r="F331" s="237">
        <v>0</v>
      </c>
      <c r="G331" s="237">
        <v>150</v>
      </c>
      <c r="H331"/>
      <c r="I331"/>
      <c r="J331"/>
      <c r="K331"/>
    </row>
    <row r="332" spans="1:11" ht="12.75">
      <c r="A332" s="122"/>
      <c r="B332" s="117">
        <v>2221</v>
      </c>
      <c r="C332" s="49" t="s">
        <v>900</v>
      </c>
      <c r="D332" s="237">
        <v>6272</v>
      </c>
      <c r="E332" s="237">
        <v>5310</v>
      </c>
      <c r="F332" s="237">
        <v>0</v>
      </c>
      <c r="G332" s="237">
        <v>5310</v>
      </c>
      <c r="H332"/>
      <c r="I332"/>
      <c r="J332"/>
      <c r="K332"/>
    </row>
    <row r="333" spans="1:11" ht="12.75">
      <c r="A333" s="122"/>
      <c r="B333" s="117">
        <v>2222</v>
      </c>
      <c r="C333" s="49" t="s">
        <v>901</v>
      </c>
      <c r="D333" s="237">
        <v>2048</v>
      </c>
      <c r="E333" s="237">
        <v>2050</v>
      </c>
      <c r="F333" s="237">
        <v>0</v>
      </c>
      <c r="G333" s="237">
        <v>2050</v>
      </c>
      <c r="H333"/>
      <c r="I333"/>
      <c r="J333"/>
      <c r="K333"/>
    </row>
    <row r="334" spans="1:11" ht="12.75">
      <c r="A334" s="122"/>
      <c r="B334" s="117">
        <v>2223</v>
      </c>
      <c r="C334" s="49" t="s">
        <v>913</v>
      </c>
      <c r="D334" s="237">
        <v>4335</v>
      </c>
      <c r="E334" s="237">
        <v>4550</v>
      </c>
      <c r="F334" s="237">
        <v>0</v>
      </c>
      <c r="G334" s="237">
        <v>4550</v>
      </c>
      <c r="H334"/>
      <c r="I334"/>
      <c r="J334"/>
      <c r="K334"/>
    </row>
    <row r="335" spans="1:11" ht="13.5" customHeight="1">
      <c r="A335" s="122"/>
      <c r="B335" s="117">
        <v>2226</v>
      </c>
      <c r="C335" s="49" t="s">
        <v>182</v>
      </c>
      <c r="D335" s="237">
        <v>143</v>
      </c>
      <c r="E335" s="237">
        <v>80</v>
      </c>
      <c r="F335" s="237">
        <v>0</v>
      </c>
      <c r="G335" s="237">
        <v>80</v>
      </c>
      <c r="H335"/>
      <c r="I335"/>
      <c r="J335"/>
      <c r="K335"/>
    </row>
    <row r="336" spans="1:11" ht="13.5" customHeight="1">
      <c r="A336" s="122"/>
      <c r="B336" s="117">
        <v>2231</v>
      </c>
      <c r="C336" s="49" t="s">
        <v>777</v>
      </c>
      <c r="D336" s="237">
        <v>77</v>
      </c>
      <c r="E336" s="237">
        <v>0</v>
      </c>
      <c r="F336" s="237">
        <v>0</v>
      </c>
      <c r="G336" s="237">
        <v>0</v>
      </c>
      <c r="H336"/>
      <c r="I336"/>
      <c r="J336"/>
      <c r="K336"/>
    </row>
    <row r="337" spans="1:11" ht="13.5" customHeight="1">
      <c r="A337" s="217"/>
      <c r="B337" s="213">
        <v>2234</v>
      </c>
      <c r="C337" s="218" t="s">
        <v>267</v>
      </c>
      <c r="D337" s="237">
        <v>43</v>
      </c>
      <c r="E337" s="237">
        <v>0</v>
      </c>
      <c r="F337" s="237">
        <v>0</v>
      </c>
      <c r="G337" s="237">
        <v>0</v>
      </c>
      <c r="H337"/>
      <c r="I337"/>
      <c r="J337"/>
      <c r="K337"/>
    </row>
    <row r="338" spans="1:11" ht="12.75">
      <c r="A338" s="122"/>
      <c r="B338" s="117">
        <v>2241</v>
      </c>
      <c r="C338" s="49" t="s">
        <v>232</v>
      </c>
      <c r="D338" s="121">
        <v>0</v>
      </c>
      <c r="E338" s="237">
        <v>1750</v>
      </c>
      <c r="F338" s="237">
        <v>0</v>
      </c>
      <c r="G338" s="237">
        <v>1750</v>
      </c>
      <c r="H338"/>
      <c r="I338"/>
      <c r="J338"/>
      <c r="K338"/>
    </row>
    <row r="339" spans="1:11" ht="25.5">
      <c r="A339" s="122"/>
      <c r="B339" s="117">
        <v>2243</v>
      </c>
      <c r="C339" s="49" t="s">
        <v>166</v>
      </c>
      <c r="D339" s="121">
        <v>1335</v>
      </c>
      <c r="E339" s="121">
        <v>1350</v>
      </c>
      <c r="F339" s="121">
        <v>0</v>
      </c>
      <c r="G339" s="121">
        <v>1350</v>
      </c>
      <c r="H339"/>
      <c r="I339"/>
      <c r="J339"/>
      <c r="K339"/>
    </row>
    <row r="340" spans="1:11" ht="12.75">
      <c r="A340" s="122"/>
      <c r="B340" s="117">
        <v>2250</v>
      </c>
      <c r="C340" s="49" t="s">
        <v>532</v>
      </c>
      <c r="D340" s="121">
        <v>36</v>
      </c>
      <c r="E340" s="121">
        <v>0</v>
      </c>
      <c r="F340" s="121">
        <v>0</v>
      </c>
      <c r="G340" s="121">
        <v>0</v>
      </c>
      <c r="H340"/>
      <c r="I340"/>
      <c r="J340"/>
      <c r="K340"/>
    </row>
    <row r="341" spans="1:11" ht="12.75">
      <c r="A341" s="122"/>
      <c r="B341" s="117">
        <v>2251</v>
      </c>
      <c r="C341" s="49" t="s">
        <v>678</v>
      </c>
      <c r="D341" s="121">
        <v>0</v>
      </c>
      <c r="E341" s="121">
        <v>200</v>
      </c>
      <c r="F341" s="121">
        <v>0</v>
      </c>
      <c r="G341" s="121">
        <v>200</v>
      </c>
      <c r="H341"/>
      <c r="I341"/>
      <c r="J341"/>
      <c r="K341"/>
    </row>
    <row r="342" spans="1:11" ht="12.75">
      <c r="A342" s="122"/>
      <c r="B342" s="117">
        <v>2264</v>
      </c>
      <c r="C342" s="49" t="s">
        <v>770</v>
      </c>
      <c r="D342" s="121">
        <v>30</v>
      </c>
      <c r="E342" s="121">
        <v>0</v>
      </c>
      <c r="F342" s="121">
        <v>0</v>
      </c>
      <c r="G342" s="121">
        <v>0</v>
      </c>
      <c r="H342"/>
      <c r="I342"/>
      <c r="J342"/>
      <c r="K342"/>
    </row>
    <row r="343" spans="1:11" ht="12.75">
      <c r="A343" s="122"/>
      <c r="B343" s="117">
        <v>2269</v>
      </c>
      <c r="C343" s="49" t="s">
        <v>533</v>
      </c>
      <c r="D343" s="121">
        <v>640</v>
      </c>
      <c r="E343" s="121">
        <v>640</v>
      </c>
      <c r="F343" s="121">
        <v>0</v>
      </c>
      <c r="G343" s="121">
        <v>640</v>
      </c>
      <c r="H343"/>
      <c r="I343"/>
      <c r="J343"/>
      <c r="K343"/>
    </row>
    <row r="344" spans="1:11" ht="12.75">
      <c r="A344" s="122"/>
      <c r="B344" s="117">
        <v>2271</v>
      </c>
      <c r="C344" s="49" t="s">
        <v>194</v>
      </c>
      <c r="D344" s="121">
        <v>356</v>
      </c>
      <c r="E344" s="121">
        <v>0</v>
      </c>
      <c r="F344" s="121">
        <v>0</v>
      </c>
      <c r="G344" s="121">
        <v>0</v>
      </c>
      <c r="H344"/>
      <c r="I344"/>
      <c r="J344"/>
      <c r="K344"/>
    </row>
    <row r="345" spans="1:11" ht="12.75">
      <c r="A345" s="122"/>
      <c r="B345" s="117">
        <v>2279</v>
      </c>
      <c r="C345" s="49" t="s">
        <v>138</v>
      </c>
      <c r="D345" s="121">
        <v>1650</v>
      </c>
      <c r="E345" s="121">
        <v>0</v>
      </c>
      <c r="F345" s="121">
        <v>0</v>
      </c>
      <c r="G345" s="121">
        <v>0</v>
      </c>
      <c r="H345"/>
      <c r="I345"/>
      <c r="J345"/>
      <c r="K345"/>
    </row>
    <row r="346" spans="1:11" ht="25.5">
      <c r="A346" s="122"/>
      <c r="B346" s="15">
        <v>2300</v>
      </c>
      <c r="C346" s="49" t="s">
        <v>626</v>
      </c>
      <c r="D346" s="121">
        <f>SUM(D347:D354)</f>
        <v>3133</v>
      </c>
      <c r="E346" s="121">
        <f>SUM(E347:E354)</f>
        <v>2990</v>
      </c>
      <c r="F346" s="121">
        <f>SUM(F347:F354)</f>
        <v>0</v>
      </c>
      <c r="G346" s="121">
        <f>SUM(G347:G354)</f>
        <v>2990</v>
      </c>
      <c r="H346"/>
      <c r="I346"/>
      <c r="J346"/>
      <c r="K346"/>
    </row>
    <row r="347" spans="1:11" ht="12.75">
      <c r="A347" s="122"/>
      <c r="B347" s="117">
        <v>2311</v>
      </c>
      <c r="C347" s="49" t="s">
        <v>16</v>
      </c>
      <c r="D347" s="121">
        <v>72</v>
      </c>
      <c r="E347" s="121">
        <v>70</v>
      </c>
      <c r="F347" s="121">
        <v>0</v>
      </c>
      <c r="G347" s="121">
        <v>70</v>
      </c>
      <c r="H347"/>
      <c r="I347"/>
      <c r="J347"/>
      <c r="K347"/>
    </row>
    <row r="348" spans="1:11" ht="12.75">
      <c r="A348" s="122"/>
      <c r="B348" s="117">
        <v>2312</v>
      </c>
      <c r="C348" s="49" t="s">
        <v>17</v>
      </c>
      <c r="D348" s="121">
        <v>887</v>
      </c>
      <c r="E348" s="121">
        <v>730</v>
      </c>
      <c r="F348" s="121">
        <v>0</v>
      </c>
      <c r="G348" s="121">
        <v>730</v>
      </c>
      <c r="H348"/>
      <c r="I348"/>
      <c r="J348"/>
      <c r="K348"/>
    </row>
    <row r="349" spans="1:11" ht="12.75">
      <c r="A349" s="122"/>
      <c r="B349" s="117">
        <v>2322</v>
      </c>
      <c r="C349" s="49" t="s">
        <v>18</v>
      </c>
      <c r="D349" s="121">
        <v>72</v>
      </c>
      <c r="E349" s="121">
        <v>40</v>
      </c>
      <c r="F349" s="121">
        <v>0</v>
      </c>
      <c r="G349" s="121">
        <v>40</v>
      </c>
      <c r="H349"/>
      <c r="I349"/>
      <c r="J349"/>
      <c r="K349"/>
    </row>
    <row r="350" spans="1:12" ht="15.75" customHeight="1">
      <c r="A350" s="122"/>
      <c r="B350" s="117">
        <v>2341</v>
      </c>
      <c r="C350" s="49" t="s">
        <v>175</v>
      </c>
      <c r="D350" s="121">
        <v>72</v>
      </c>
      <c r="E350" s="121">
        <v>70</v>
      </c>
      <c r="F350" s="121">
        <v>0</v>
      </c>
      <c r="G350" s="121">
        <v>70</v>
      </c>
      <c r="H350" s="295"/>
      <c r="I350" s="295"/>
      <c r="J350" s="295"/>
      <c r="K350" s="295"/>
      <c r="L350" s="295"/>
    </row>
    <row r="351" spans="1:12" ht="15" customHeight="1">
      <c r="A351" s="122"/>
      <c r="B351" s="117">
        <v>2351</v>
      </c>
      <c r="C351" s="49" t="s">
        <v>19</v>
      </c>
      <c r="D351" s="121">
        <v>0</v>
      </c>
      <c r="E351" s="121">
        <v>200</v>
      </c>
      <c r="F351" s="121">
        <v>0</v>
      </c>
      <c r="G351" s="121">
        <v>200</v>
      </c>
      <c r="H351" s="295"/>
      <c r="I351" s="295"/>
      <c r="J351" s="295"/>
      <c r="K351" s="295"/>
      <c r="L351" s="295"/>
    </row>
    <row r="352" spans="1:12" ht="12.75">
      <c r="A352" s="122"/>
      <c r="B352" s="117">
        <v>2352</v>
      </c>
      <c r="C352" s="49" t="s">
        <v>20</v>
      </c>
      <c r="D352" s="121">
        <v>1113</v>
      </c>
      <c r="E352" s="121">
        <v>1100</v>
      </c>
      <c r="F352" s="121">
        <v>0</v>
      </c>
      <c r="G352" s="121">
        <v>1100</v>
      </c>
      <c r="H352" s="295"/>
      <c r="I352" s="295"/>
      <c r="J352" s="295"/>
      <c r="K352" s="295"/>
      <c r="L352" s="295"/>
    </row>
    <row r="353" spans="1:12" ht="12.75">
      <c r="A353" s="122"/>
      <c r="B353" s="117">
        <v>2353</v>
      </c>
      <c r="C353" s="49" t="s">
        <v>185</v>
      </c>
      <c r="D353" s="121">
        <v>703</v>
      </c>
      <c r="E353" s="121">
        <v>600</v>
      </c>
      <c r="F353" s="121">
        <v>0</v>
      </c>
      <c r="G353" s="121">
        <v>600</v>
      </c>
      <c r="H353" s="295"/>
      <c r="I353" s="295"/>
      <c r="J353" s="295"/>
      <c r="K353" s="295"/>
      <c r="L353" s="295"/>
    </row>
    <row r="354" spans="1:12" ht="12.75">
      <c r="A354" s="122"/>
      <c r="B354" s="117">
        <v>2354</v>
      </c>
      <c r="C354" s="49" t="s">
        <v>139</v>
      </c>
      <c r="D354" s="121">
        <v>214</v>
      </c>
      <c r="E354" s="121">
        <v>180</v>
      </c>
      <c r="F354" s="121">
        <v>0</v>
      </c>
      <c r="G354" s="121">
        <v>180</v>
      </c>
      <c r="H354" s="295"/>
      <c r="I354" s="295"/>
      <c r="J354" s="295"/>
      <c r="K354" s="295"/>
      <c r="L354" s="295"/>
    </row>
    <row r="355" spans="1:12" ht="12.75">
      <c r="A355" s="122"/>
      <c r="B355" s="15">
        <v>5000</v>
      </c>
      <c r="C355" s="49" t="s">
        <v>609</v>
      </c>
      <c r="D355" s="121">
        <v>726</v>
      </c>
      <c r="E355" s="121">
        <f>SUM(E356:E356)</f>
        <v>300</v>
      </c>
      <c r="F355" s="121">
        <f>SUM(F356:F356)</f>
        <v>0</v>
      </c>
      <c r="G355" s="121">
        <f>SUM(G356:G356)</f>
        <v>300</v>
      </c>
      <c r="H355" s="295"/>
      <c r="I355" s="295"/>
      <c r="J355" s="295"/>
      <c r="K355" s="295"/>
      <c r="L355" s="295"/>
    </row>
    <row r="356" spans="1:12" ht="12.75">
      <c r="A356" s="122"/>
      <c r="B356" s="117">
        <v>5239</v>
      </c>
      <c r="C356" s="49" t="s">
        <v>119</v>
      </c>
      <c r="D356" s="121">
        <v>726</v>
      </c>
      <c r="E356" s="237">
        <v>300</v>
      </c>
      <c r="F356" s="237">
        <v>0</v>
      </c>
      <c r="G356" s="237">
        <v>300</v>
      </c>
      <c r="H356" s="295"/>
      <c r="I356" s="295"/>
      <c r="J356" s="295"/>
      <c r="K356" s="295"/>
      <c r="L356" s="295"/>
    </row>
    <row r="357" spans="1:12" ht="12.75">
      <c r="A357" s="122"/>
      <c r="B357" s="15"/>
      <c r="C357" s="123" t="s">
        <v>617</v>
      </c>
      <c r="D357" s="121">
        <f>D322+D324+D330+D346+D325+D355</f>
        <v>49617</v>
      </c>
      <c r="E357" s="121">
        <f>E322+E324+E325+E330+E346+E355</f>
        <v>51530</v>
      </c>
      <c r="F357" s="121">
        <f>F322+F324+F325+F330+F346+F355</f>
        <v>0</v>
      </c>
      <c r="G357" s="121">
        <f>G322+G324+G325+G330+G346+G355</f>
        <v>51530</v>
      </c>
      <c r="H357" s="295"/>
      <c r="I357" s="295"/>
      <c r="J357" s="295"/>
      <c r="K357" s="295"/>
      <c r="L357" s="295"/>
    </row>
    <row r="358" spans="1:12" ht="12.75">
      <c r="A358" s="122"/>
      <c r="B358" s="15"/>
      <c r="C358" s="123"/>
      <c r="D358" s="121"/>
      <c r="E358" s="121"/>
      <c r="F358" s="121"/>
      <c r="G358" s="121"/>
      <c r="H358" s="295"/>
      <c r="I358" s="295"/>
      <c r="J358" s="295"/>
      <c r="K358" s="295"/>
      <c r="L358" s="295"/>
    </row>
    <row r="359" spans="1:11" ht="13.5">
      <c r="A359" s="122"/>
      <c r="B359" s="15"/>
      <c r="C359" s="142" t="s">
        <v>79</v>
      </c>
      <c r="D359" s="121"/>
      <c r="E359" s="121"/>
      <c r="F359" s="121"/>
      <c r="G359" s="121"/>
      <c r="H359"/>
      <c r="I359"/>
      <c r="J359"/>
      <c r="K359"/>
    </row>
    <row r="360" spans="1:11" ht="12.75">
      <c r="A360" s="122"/>
      <c r="B360" s="15">
        <v>1100</v>
      </c>
      <c r="C360" s="49" t="s">
        <v>607</v>
      </c>
      <c r="D360" s="121">
        <v>0</v>
      </c>
      <c r="E360" s="121">
        <v>400</v>
      </c>
      <c r="F360" s="121">
        <v>0</v>
      </c>
      <c r="G360" s="121">
        <v>400</v>
      </c>
      <c r="H360"/>
      <c r="I360"/>
      <c r="J360"/>
      <c r="K360"/>
    </row>
    <row r="361" spans="1:11" ht="12.75">
      <c r="A361" s="122"/>
      <c r="B361" s="15">
        <v>1200</v>
      </c>
      <c r="C361" s="49" t="s">
        <v>608</v>
      </c>
      <c r="D361" s="121">
        <v>0</v>
      </c>
      <c r="E361" s="121">
        <v>100</v>
      </c>
      <c r="F361" s="121">
        <v>0</v>
      </c>
      <c r="G361" s="121">
        <v>100</v>
      </c>
      <c r="H361"/>
      <c r="I361"/>
      <c r="J361"/>
      <c r="K361"/>
    </row>
    <row r="362" spans="1:11" ht="12.75">
      <c r="A362" s="122"/>
      <c r="B362" s="15">
        <v>2100</v>
      </c>
      <c r="C362" s="49" t="s">
        <v>463</v>
      </c>
      <c r="D362" s="121">
        <f>SUM(D363:D364)</f>
        <v>144</v>
      </c>
      <c r="E362" s="121">
        <f>SUM(E363:E364)</f>
        <v>50</v>
      </c>
      <c r="F362" s="121">
        <f>SUM(F363:F364)</f>
        <v>0</v>
      </c>
      <c r="G362" s="121">
        <f>SUM(G363:G364)</f>
        <v>50</v>
      </c>
      <c r="H362"/>
      <c r="I362"/>
      <c r="J362"/>
      <c r="K362"/>
    </row>
    <row r="363" spans="1:11" ht="12.75">
      <c r="A363" s="122"/>
      <c r="B363" s="117">
        <v>2111</v>
      </c>
      <c r="C363" s="49" t="s">
        <v>544</v>
      </c>
      <c r="D363" s="121">
        <v>72</v>
      </c>
      <c r="E363" s="121">
        <v>0</v>
      </c>
      <c r="F363" s="121">
        <v>0</v>
      </c>
      <c r="G363" s="121">
        <v>0</v>
      </c>
      <c r="H363"/>
      <c r="I363"/>
      <c r="J363"/>
      <c r="K363"/>
    </row>
    <row r="364" spans="1:11" ht="14.25" customHeight="1">
      <c r="A364" s="122"/>
      <c r="B364" s="117">
        <v>2112</v>
      </c>
      <c r="C364" s="49" t="s">
        <v>907</v>
      </c>
      <c r="D364" s="121">
        <v>72</v>
      </c>
      <c r="E364" s="121">
        <v>50</v>
      </c>
      <c r="F364" s="121">
        <v>0</v>
      </c>
      <c r="G364" s="121">
        <v>50</v>
      </c>
      <c r="H364"/>
      <c r="I364"/>
      <c r="J364"/>
      <c r="K364"/>
    </row>
    <row r="365" spans="1:11" ht="12.75">
      <c r="A365" s="122"/>
      <c r="B365" s="15">
        <v>2200</v>
      </c>
      <c r="C365" s="49" t="s">
        <v>576</v>
      </c>
      <c r="D365" s="121">
        <f>SUM(D366:D368)</f>
        <v>1026</v>
      </c>
      <c r="E365" s="121">
        <f>SUM(E366:E368)</f>
        <v>900</v>
      </c>
      <c r="F365" s="121">
        <f>SUM(F366:F368)</f>
        <v>0</v>
      </c>
      <c r="G365" s="121">
        <f>SUM(G366:G368)</f>
        <v>900</v>
      </c>
      <c r="H365"/>
      <c r="I365"/>
      <c r="J365"/>
      <c r="K365"/>
    </row>
    <row r="366" spans="1:11" ht="12.75">
      <c r="A366" s="122"/>
      <c r="B366" s="117">
        <v>2231</v>
      </c>
      <c r="C366" s="49" t="s">
        <v>408</v>
      </c>
      <c r="D366" s="121">
        <v>513</v>
      </c>
      <c r="E366" s="121">
        <v>300</v>
      </c>
      <c r="F366" s="121">
        <v>0</v>
      </c>
      <c r="G366" s="121">
        <v>300</v>
      </c>
      <c r="H366"/>
      <c r="I366"/>
      <c r="J366"/>
      <c r="K366"/>
    </row>
    <row r="367" spans="1:11" ht="12.75">
      <c r="A367" s="122"/>
      <c r="B367" s="117">
        <v>2260</v>
      </c>
      <c r="C367" s="49" t="s">
        <v>503</v>
      </c>
      <c r="D367" s="121">
        <v>323</v>
      </c>
      <c r="E367" s="121">
        <v>0</v>
      </c>
      <c r="F367" s="121">
        <v>0</v>
      </c>
      <c r="G367" s="121">
        <v>0</v>
      </c>
      <c r="H367"/>
      <c r="I367"/>
      <c r="J367"/>
      <c r="K367"/>
    </row>
    <row r="368" spans="1:11" ht="12.75">
      <c r="A368" s="122"/>
      <c r="B368" s="117">
        <v>2271</v>
      </c>
      <c r="C368" s="49" t="s">
        <v>287</v>
      </c>
      <c r="D368" s="121">
        <v>190</v>
      </c>
      <c r="E368" s="121">
        <v>600</v>
      </c>
      <c r="F368" s="121">
        <v>0</v>
      </c>
      <c r="G368" s="121">
        <v>600</v>
      </c>
      <c r="H368"/>
      <c r="I368"/>
      <c r="J368"/>
      <c r="K368"/>
    </row>
    <row r="369" spans="1:11" ht="25.5">
      <c r="A369" s="122"/>
      <c r="B369" s="15">
        <v>2300</v>
      </c>
      <c r="C369" s="49" t="s">
        <v>626</v>
      </c>
      <c r="D369" s="121">
        <f>SUM(D370:D372)</f>
        <v>1253</v>
      </c>
      <c r="E369" s="121">
        <f>SUM(E370:E372)</f>
        <v>900</v>
      </c>
      <c r="F369" s="121">
        <f>SUM(F370:F372)</f>
        <v>0</v>
      </c>
      <c r="G369" s="121">
        <f>SUM(G370:G372)</f>
        <v>900</v>
      </c>
      <c r="H369"/>
      <c r="I369"/>
      <c r="J369"/>
      <c r="K369"/>
    </row>
    <row r="370" spans="1:11" ht="12.75">
      <c r="A370" s="122"/>
      <c r="B370" s="117">
        <v>2322</v>
      </c>
      <c r="C370" s="49" t="s">
        <v>18</v>
      </c>
      <c r="D370" s="121">
        <v>526</v>
      </c>
      <c r="E370" s="121">
        <v>300</v>
      </c>
      <c r="F370" s="121">
        <v>0</v>
      </c>
      <c r="G370" s="121">
        <v>300</v>
      </c>
      <c r="H370"/>
      <c r="I370"/>
      <c r="J370"/>
      <c r="K370"/>
    </row>
    <row r="371" spans="1:11" ht="12.75">
      <c r="A371" s="122"/>
      <c r="B371" s="117">
        <v>2361</v>
      </c>
      <c r="C371" s="49" t="s">
        <v>516</v>
      </c>
      <c r="D371" s="121">
        <v>200</v>
      </c>
      <c r="E371" s="121">
        <v>0</v>
      </c>
      <c r="F371" s="121">
        <v>0</v>
      </c>
      <c r="G371" s="121">
        <v>0</v>
      </c>
      <c r="H371"/>
      <c r="I371"/>
      <c r="J371"/>
      <c r="K371"/>
    </row>
    <row r="372" spans="1:11" ht="12.75">
      <c r="A372" s="122"/>
      <c r="B372" s="117">
        <v>2363</v>
      </c>
      <c r="C372" s="49" t="s">
        <v>117</v>
      </c>
      <c r="D372" s="121">
        <v>527</v>
      </c>
      <c r="E372" s="121">
        <v>600</v>
      </c>
      <c r="F372" s="121">
        <v>0</v>
      </c>
      <c r="G372" s="121">
        <v>600</v>
      </c>
      <c r="H372"/>
      <c r="I372"/>
      <c r="J372"/>
      <c r="K372"/>
    </row>
    <row r="373" spans="1:11" ht="12.75">
      <c r="A373" s="122"/>
      <c r="B373" s="15"/>
      <c r="C373" s="123" t="s">
        <v>617</v>
      </c>
      <c r="D373" s="121">
        <f>D362+D365+D369</f>
        <v>2423</v>
      </c>
      <c r="E373" s="121">
        <f>E360+E361+E362+E365+E369</f>
        <v>2350</v>
      </c>
      <c r="F373" s="121">
        <f>F360+F361+F362+F365+F369</f>
        <v>0</v>
      </c>
      <c r="G373" s="121">
        <f>G360+G361+G362+G365+G369</f>
        <v>2350</v>
      </c>
      <c r="H373"/>
      <c r="I373"/>
      <c r="J373"/>
      <c r="K373"/>
    </row>
    <row r="374" spans="1:11" ht="12.75">
      <c r="A374" s="122"/>
      <c r="B374" s="15"/>
      <c r="C374" s="112" t="s">
        <v>187</v>
      </c>
      <c r="D374" s="121">
        <f>D319+D357+D373</f>
        <v>152406</v>
      </c>
      <c r="E374" s="219">
        <f>E319+E357+E373</f>
        <v>159580</v>
      </c>
      <c r="F374" s="219">
        <f>F319+F357+F373</f>
        <v>0</v>
      </c>
      <c r="G374" s="219">
        <f>G319+G357+G373</f>
        <v>159580</v>
      </c>
      <c r="H374"/>
      <c r="I374"/>
      <c r="J374"/>
      <c r="K374"/>
    </row>
    <row r="375" spans="1:11" ht="13.5" thickBot="1">
      <c r="A375" s="395" t="s">
        <v>601</v>
      </c>
      <c r="B375" s="396"/>
      <c r="C375" s="397"/>
      <c r="D375" s="309">
        <f>D263+D374+D268+D116</f>
        <v>522574</v>
      </c>
      <c r="E375" s="309">
        <f>E116+E263+E268+E374</f>
        <v>540422</v>
      </c>
      <c r="F375" s="309">
        <f>F116+F263+F268+F374</f>
        <v>0</v>
      </c>
      <c r="G375" s="309">
        <f>G116+G263+G268+G374</f>
        <v>540422</v>
      </c>
      <c r="H375"/>
      <c r="I375"/>
      <c r="J375"/>
      <c r="K375"/>
    </row>
    <row r="376" spans="1:11" ht="15.75">
      <c r="A376" s="53"/>
      <c r="C376" s="25"/>
      <c r="E376"/>
      <c r="F376"/>
      <c r="G376"/>
      <c r="H376"/>
      <c r="I376"/>
      <c r="J376"/>
      <c r="K376"/>
    </row>
    <row r="377" spans="1:11" ht="15.75">
      <c r="A377" s="26"/>
      <c r="B377" s="26"/>
      <c r="D377" s="26"/>
      <c r="E377"/>
      <c r="F377"/>
      <c r="G377"/>
      <c r="H377"/>
      <c r="I377"/>
      <c r="J377"/>
      <c r="K377"/>
    </row>
    <row r="378" spans="5:11" ht="12.75">
      <c r="E378"/>
      <c r="F378"/>
      <c r="G378"/>
      <c r="H378"/>
      <c r="I378"/>
      <c r="J378"/>
      <c r="K378"/>
    </row>
    <row r="379" spans="3:11" ht="15.75">
      <c r="C379" s="69"/>
      <c r="E379"/>
      <c r="F379"/>
      <c r="G379"/>
      <c r="H379"/>
      <c r="I379"/>
      <c r="J379"/>
      <c r="K379"/>
    </row>
    <row r="380" spans="5:11" ht="12.75">
      <c r="E380"/>
      <c r="F380"/>
      <c r="G380"/>
      <c r="H380"/>
      <c r="I380"/>
      <c r="J380"/>
      <c r="K380"/>
    </row>
    <row r="381" spans="5:11" ht="12.75">
      <c r="E381"/>
      <c r="F381"/>
      <c r="G381"/>
      <c r="H381"/>
      <c r="I381"/>
      <c r="J381"/>
      <c r="K381"/>
    </row>
    <row r="382" spans="5:11" ht="12.75">
      <c r="E382"/>
      <c r="F382"/>
      <c r="G382"/>
      <c r="H382"/>
      <c r="I382"/>
      <c r="J382"/>
      <c r="K382"/>
    </row>
    <row r="383" spans="5:11" ht="12.75">
      <c r="E383"/>
      <c r="F383"/>
      <c r="G383"/>
      <c r="H383"/>
      <c r="I383"/>
      <c r="J383"/>
      <c r="K383"/>
    </row>
    <row r="384" spans="5:11" ht="12.75">
      <c r="E384"/>
      <c r="F384"/>
      <c r="G384"/>
      <c r="H384"/>
      <c r="I384"/>
      <c r="J384"/>
      <c r="K384"/>
    </row>
    <row r="385" spans="5:11" ht="12.75">
      <c r="E385"/>
      <c r="F385"/>
      <c r="G385"/>
      <c r="H385"/>
      <c r="I385"/>
      <c r="J385"/>
      <c r="K385"/>
    </row>
    <row r="386" spans="5:11" ht="12.75">
      <c r="E386"/>
      <c r="F386"/>
      <c r="G386"/>
      <c r="H386"/>
      <c r="I386"/>
      <c r="J386"/>
      <c r="K386"/>
    </row>
    <row r="387" spans="5:11" ht="12.75">
      <c r="E387"/>
      <c r="F387"/>
      <c r="G387"/>
      <c r="H387"/>
      <c r="I387"/>
      <c r="J387"/>
      <c r="K387"/>
    </row>
    <row r="388" ht="14.25" customHeight="1"/>
    <row r="400" ht="45.75" customHeight="1"/>
    <row r="402" spans="14:26" ht="12.75"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5:26" s="2" customFormat="1" ht="15.75" customHeight="1">
      <c r="E403" s="60"/>
      <c r="F403" s="60"/>
      <c r="G403" s="60"/>
      <c r="H403" s="60"/>
      <c r="I403" s="60"/>
      <c r="J403" s="60"/>
      <c r="K403" s="60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</row>
  </sheetData>
  <sheetProtection/>
  <mergeCells count="7">
    <mergeCell ref="A8:C8"/>
    <mergeCell ref="A375:C375"/>
    <mergeCell ref="A3:C3"/>
    <mergeCell ref="D3:F3"/>
    <mergeCell ref="A5:D5"/>
    <mergeCell ref="E5:F5"/>
    <mergeCell ref="A7:C7"/>
  </mergeCells>
  <printOptions/>
  <pageMargins left="0.85" right="1.05" top="1" bottom="0.86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0"/>
  <sheetViews>
    <sheetView zoomScalePageLayoutView="0" workbookViewId="0" topLeftCell="A157">
      <selection activeCell="I131" sqref="I131"/>
    </sheetView>
  </sheetViews>
  <sheetFormatPr defaultColWidth="9.140625" defaultRowHeight="12.75"/>
  <cols>
    <col min="1" max="2" width="8.7109375" style="2" customWidth="1"/>
    <col min="3" max="3" width="31.57421875" style="2" customWidth="1"/>
    <col min="4" max="4" width="8.28125" style="2" customWidth="1"/>
    <col min="5" max="5" width="8.7109375" style="60" customWidth="1"/>
    <col min="6" max="6" width="6.8515625" style="60" customWidth="1"/>
    <col min="7" max="7" width="7.8515625" style="60" customWidth="1"/>
    <col min="8" max="8" width="7.7109375" style="60" customWidth="1"/>
    <col min="9" max="9" width="8.8515625" style="60" customWidth="1"/>
    <col min="10" max="10" width="9.421875" style="60" customWidth="1"/>
    <col min="11" max="11" width="9.140625" style="60" customWidth="1"/>
  </cols>
  <sheetData>
    <row r="1" spans="1:6" ht="12.75">
      <c r="A1" s="1"/>
      <c r="C1" s="71"/>
      <c r="D1" s="58"/>
      <c r="E1" s="58"/>
      <c r="F1" s="59"/>
    </row>
    <row r="2" spans="2:6" ht="15.75">
      <c r="B2" s="1"/>
      <c r="C2" s="54"/>
      <c r="D2" s="367"/>
      <c r="E2" s="367"/>
      <c r="F2" s="367"/>
    </row>
    <row r="3" spans="1:6" ht="18.75">
      <c r="A3" s="5"/>
      <c r="B3" s="5"/>
      <c r="C3" s="70"/>
      <c r="D3" s="201" t="s">
        <v>383</v>
      </c>
      <c r="E3" s="58"/>
      <c r="F3" s="4"/>
    </row>
    <row r="4" spans="1:13" ht="17.25" customHeight="1">
      <c r="A4" s="368" t="s">
        <v>188</v>
      </c>
      <c r="B4" s="368"/>
      <c r="C4" s="368"/>
      <c r="D4" s="368"/>
      <c r="E4" s="369"/>
      <c r="F4" s="369"/>
      <c r="G4" s="54"/>
      <c r="H4" s="54"/>
      <c r="M4" s="55"/>
    </row>
    <row r="5" spans="1:4" ht="16.5" customHeight="1" thickBot="1">
      <c r="A5" s="7"/>
      <c r="B5" s="7"/>
      <c r="C5" s="7"/>
      <c r="D5" s="58"/>
    </row>
    <row r="6" spans="1:11" ht="76.5" customHeight="1" thickBot="1">
      <c r="A6" s="384" t="s">
        <v>449</v>
      </c>
      <c r="B6" s="385"/>
      <c r="C6" s="386"/>
      <c r="D6" s="235" t="s">
        <v>640</v>
      </c>
      <c r="E6" s="235" t="s">
        <v>915</v>
      </c>
      <c r="F6" s="235" t="s">
        <v>923</v>
      </c>
      <c r="G6" s="235" t="s">
        <v>924</v>
      </c>
      <c r="H6"/>
      <c r="I6"/>
      <c r="J6"/>
      <c r="K6"/>
    </row>
    <row r="7" spans="1:11" ht="20.25" thickBot="1">
      <c r="A7" s="391"/>
      <c r="B7" s="388"/>
      <c r="C7" s="389"/>
      <c r="D7" s="302" t="s">
        <v>404</v>
      </c>
      <c r="E7" s="302" t="s">
        <v>404</v>
      </c>
      <c r="F7" s="302" t="s">
        <v>404</v>
      </c>
      <c r="G7" s="302" t="s">
        <v>404</v>
      </c>
      <c r="H7"/>
      <c r="I7" s="111"/>
      <c r="J7"/>
      <c r="K7"/>
    </row>
    <row r="8" spans="1:11" ht="29.25" thickBot="1">
      <c r="A8" s="11"/>
      <c r="B8" s="12" t="s">
        <v>249</v>
      </c>
      <c r="C8" s="132" t="s">
        <v>331</v>
      </c>
      <c r="D8" s="270"/>
      <c r="E8" s="270"/>
      <c r="F8" s="270"/>
      <c r="G8" s="270"/>
      <c r="H8"/>
      <c r="I8"/>
      <c r="J8"/>
      <c r="K8"/>
    </row>
    <row r="9" spans="1:11" ht="27">
      <c r="A9" s="8"/>
      <c r="B9" s="21" t="s">
        <v>250</v>
      </c>
      <c r="C9" s="139" t="s">
        <v>566</v>
      </c>
      <c r="D9" s="238"/>
      <c r="E9" s="238"/>
      <c r="F9" s="238"/>
      <c r="G9" s="238"/>
      <c r="H9"/>
      <c r="I9"/>
      <c r="J9"/>
      <c r="K9"/>
    </row>
    <row r="10" spans="1:11" ht="12.75">
      <c r="A10" s="8"/>
      <c r="B10" s="9">
        <v>1100</v>
      </c>
      <c r="C10" s="230" t="s">
        <v>697</v>
      </c>
      <c r="D10" s="231">
        <v>19190</v>
      </c>
      <c r="E10" s="231">
        <v>19144</v>
      </c>
      <c r="F10" s="231">
        <v>0</v>
      </c>
      <c r="G10" s="231">
        <v>19144</v>
      </c>
      <c r="H10"/>
      <c r="I10"/>
      <c r="J10"/>
      <c r="K10"/>
    </row>
    <row r="11" spans="1:11" ht="25.5">
      <c r="A11" s="8"/>
      <c r="B11" s="116">
        <v>1148</v>
      </c>
      <c r="C11" s="230" t="s">
        <v>700</v>
      </c>
      <c r="D11" s="231">
        <v>0</v>
      </c>
      <c r="E11" s="231">
        <v>0</v>
      </c>
      <c r="F11" s="231">
        <v>0</v>
      </c>
      <c r="G11" s="231">
        <v>0</v>
      </c>
      <c r="H11"/>
      <c r="I11"/>
      <c r="J11"/>
      <c r="K11"/>
    </row>
    <row r="12" spans="1:11" ht="12.75">
      <c r="A12" s="8"/>
      <c r="B12" s="9">
        <v>1210</v>
      </c>
      <c r="C12" s="230" t="s">
        <v>608</v>
      </c>
      <c r="D12" s="231">
        <v>4529</v>
      </c>
      <c r="E12" s="231">
        <v>4516</v>
      </c>
      <c r="F12" s="231">
        <v>0</v>
      </c>
      <c r="G12" s="231">
        <v>4516</v>
      </c>
      <c r="H12"/>
      <c r="I12"/>
      <c r="J12"/>
      <c r="K12"/>
    </row>
    <row r="13" spans="1:11" ht="25.5">
      <c r="A13" s="206"/>
      <c r="B13" s="211">
        <v>1220</v>
      </c>
      <c r="C13" s="210" t="s">
        <v>719</v>
      </c>
      <c r="D13" s="231">
        <f>SUM(D14:D18)</f>
        <v>86</v>
      </c>
      <c r="E13" s="231">
        <f>SUM(E14:E18)</f>
        <v>530</v>
      </c>
      <c r="F13" s="231">
        <f>SUM(F14:F18)</f>
        <v>0</v>
      </c>
      <c r="G13" s="231">
        <f>SUM(G14:G18)</f>
        <v>530</v>
      </c>
      <c r="H13"/>
      <c r="I13"/>
      <c r="J13"/>
      <c r="K13"/>
    </row>
    <row r="14" spans="1:11" ht="12.75">
      <c r="A14" s="206"/>
      <c r="B14" s="207">
        <v>1221</v>
      </c>
      <c r="C14" s="210" t="s">
        <v>713</v>
      </c>
      <c r="D14" s="231">
        <v>0</v>
      </c>
      <c r="E14" s="231">
        <v>0</v>
      </c>
      <c r="F14" s="231">
        <v>0</v>
      </c>
      <c r="G14" s="231">
        <v>0</v>
      </c>
      <c r="H14"/>
      <c r="I14"/>
      <c r="J14"/>
      <c r="K14"/>
    </row>
    <row r="15" spans="1:11" ht="12.75">
      <c r="A15" s="206"/>
      <c r="B15" s="207">
        <v>1221</v>
      </c>
      <c r="C15" s="210" t="s">
        <v>666</v>
      </c>
      <c r="D15" s="231">
        <v>0</v>
      </c>
      <c r="E15" s="231">
        <v>147</v>
      </c>
      <c r="F15" s="231">
        <v>0</v>
      </c>
      <c r="G15" s="231">
        <v>147</v>
      </c>
      <c r="H15"/>
      <c r="I15"/>
      <c r="J15"/>
      <c r="K15"/>
    </row>
    <row r="16" spans="1:11" ht="12.75">
      <c r="A16" s="206"/>
      <c r="B16" s="207">
        <v>1227</v>
      </c>
      <c r="C16" s="210" t="s">
        <v>720</v>
      </c>
      <c r="D16" s="231">
        <v>0</v>
      </c>
      <c r="E16" s="231">
        <v>80</v>
      </c>
      <c r="F16" s="231">
        <v>0</v>
      </c>
      <c r="G16" s="231">
        <v>80</v>
      </c>
      <c r="H16"/>
      <c r="I16"/>
      <c r="J16"/>
      <c r="K16"/>
    </row>
    <row r="17" spans="1:11" ht="12.75">
      <c r="A17" s="206"/>
      <c r="B17" s="207">
        <v>1228</v>
      </c>
      <c r="C17" s="210" t="s">
        <v>665</v>
      </c>
      <c r="D17" s="231">
        <v>0</v>
      </c>
      <c r="E17" s="231">
        <v>213</v>
      </c>
      <c r="F17" s="231">
        <v>0</v>
      </c>
      <c r="G17" s="231">
        <v>213</v>
      </c>
      <c r="H17"/>
      <c r="I17"/>
      <c r="J17"/>
      <c r="K17"/>
    </row>
    <row r="18" spans="1:11" ht="25.5">
      <c r="A18" s="206"/>
      <c r="B18" s="207">
        <v>1228</v>
      </c>
      <c r="C18" s="210" t="s">
        <v>714</v>
      </c>
      <c r="D18" s="231">
        <v>86</v>
      </c>
      <c r="E18" s="231">
        <v>90</v>
      </c>
      <c r="F18" s="231">
        <v>0</v>
      </c>
      <c r="G18" s="231">
        <v>90</v>
      </c>
      <c r="H18"/>
      <c r="I18"/>
      <c r="J18"/>
      <c r="K18"/>
    </row>
    <row r="19" spans="1:11" ht="12.75">
      <c r="A19" s="206"/>
      <c r="B19" s="211">
        <v>2100</v>
      </c>
      <c r="C19" s="210" t="s">
        <v>578</v>
      </c>
      <c r="D19" s="231">
        <v>414</v>
      </c>
      <c r="E19" s="231">
        <v>500</v>
      </c>
      <c r="F19" s="231">
        <v>0</v>
      </c>
      <c r="G19" s="231">
        <v>500</v>
      </c>
      <c r="H19"/>
      <c r="I19"/>
      <c r="J19"/>
      <c r="K19"/>
    </row>
    <row r="20" spans="1:11" ht="12.75">
      <c r="A20" s="8"/>
      <c r="B20" s="9">
        <v>2200</v>
      </c>
      <c r="C20" s="13" t="s">
        <v>576</v>
      </c>
      <c r="D20" s="63">
        <f>SUM(D21:D45)</f>
        <v>134443</v>
      </c>
      <c r="E20" s="63">
        <f>SUM(E21:E45)</f>
        <v>93614</v>
      </c>
      <c r="F20" s="63">
        <f>SUM(F21:F45)</f>
        <v>3000</v>
      </c>
      <c r="G20" s="63">
        <f>SUM(G21:G45)</f>
        <v>96614</v>
      </c>
      <c r="H20"/>
      <c r="I20"/>
      <c r="J20"/>
      <c r="K20"/>
    </row>
    <row r="21" spans="1:11" ht="12.75">
      <c r="A21" s="8"/>
      <c r="B21" s="116">
        <v>2219</v>
      </c>
      <c r="C21" s="13" t="s">
        <v>899</v>
      </c>
      <c r="D21" s="63">
        <v>242</v>
      </c>
      <c r="E21" s="231">
        <v>101</v>
      </c>
      <c r="F21" s="231">
        <v>0</v>
      </c>
      <c r="G21" s="231">
        <v>101</v>
      </c>
      <c r="H21"/>
      <c r="I21"/>
      <c r="J21"/>
      <c r="K21"/>
    </row>
    <row r="22" spans="1:11" ht="12.75">
      <c r="A22" s="8"/>
      <c r="B22" s="116">
        <v>2221</v>
      </c>
      <c r="C22" s="13" t="s">
        <v>900</v>
      </c>
      <c r="D22" s="63">
        <v>1315</v>
      </c>
      <c r="E22" s="63">
        <v>1000</v>
      </c>
      <c r="F22" s="63">
        <v>0</v>
      </c>
      <c r="G22" s="63">
        <v>1000</v>
      </c>
      <c r="H22"/>
      <c r="I22"/>
      <c r="J22"/>
      <c r="K22"/>
    </row>
    <row r="23" spans="1:11" ht="12.75">
      <c r="A23" s="8"/>
      <c r="B23" s="116">
        <v>2220</v>
      </c>
      <c r="C23" s="13" t="s">
        <v>474</v>
      </c>
      <c r="D23" s="63">
        <v>1135</v>
      </c>
      <c r="E23" s="63">
        <v>1000</v>
      </c>
      <c r="F23" s="63">
        <v>0</v>
      </c>
      <c r="G23" s="63">
        <v>1000</v>
      </c>
      <c r="H23"/>
      <c r="I23"/>
      <c r="J23"/>
      <c r="K23"/>
    </row>
    <row r="24" spans="1:11" ht="12.75">
      <c r="A24" s="8"/>
      <c r="B24" s="116">
        <v>2222</v>
      </c>
      <c r="C24" s="13" t="s">
        <v>901</v>
      </c>
      <c r="D24" s="63">
        <v>185</v>
      </c>
      <c r="E24" s="63">
        <v>300</v>
      </c>
      <c r="F24" s="63">
        <v>0</v>
      </c>
      <c r="G24" s="63">
        <v>300</v>
      </c>
      <c r="H24"/>
      <c r="I24"/>
      <c r="J24"/>
      <c r="K24"/>
    </row>
    <row r="25" spans="1:11" ht="12.75">
      <c r="A25" s="8"/>
      <c r="B25" s="116">
        <v>2223</v>
      </c>
      <c r="C25" s="13" t="s">
        <v>210</v>
      </c>
      <c r="D25" s="63">
        <v>427</v>
      </c>
      <c r="E25" s="63">
        <v>410</v>
      </c>
      <c r="F25" s="63">
        <v>0</v>
      </c>
      <c r="G25" s="63">
        <v>410</v>
      </c>
      <c r="H25"/>
      <c r="I25"/>
      <c r="J25"/>
      <c r="K25"/>
    </row>
    <row r="26" spans="1:11" ht="25.5">
      <c r="A26" s="8"/>
      <c r="B26" s="116">
        <v>2226</v>
      </c>
      <c r="C26" s="13" t="s">
        <v>258</v>
      </c>
      <c r="D26" s="63">
        <v>35</v>
      </c>
      <c r="E26" s="63">
        <v>250</v>
      </c>
      <c r="F26" s="63">
        <v>0</v>
      </c>
      <c r="G26" s="63">
        <v>250</v>
      </c>
      <c r="H26"/>
      <c r="I26"/>
      <c r="J26"/>
      <c r="K26"/>
    </row>
    <row r="27" spans="1:11" ht="12.75">
      <c r="A27" s="8"/>
      <c r="B27" s="116">
        <v>2229</v>
      </c>
      <c r="C27" s="13" t="s">
        <v>223</v>
      </c>
      <c r="D27" s="63">
        <v>373</v>
      </c>
      <c r="E27" s="63">
        <v>1000</v>
      </c>
      <c r="F27" s="63">
        <v>0</v>
      </c>
      <c r="G27" s="63">
        <v>1000</v>
      </c>
      <c r="H27"/>
      <c r="I27"/>
      <c r="J27"/>
      <c r="K27"/>
    </row>
    <row r="28" spans="1:11" ht="12.75">
      <c r="A28" s="8"/>
      <c r="B28" s="116">
        <v>2232</v>
      </c>
      <c r="C28" s="13" t="s">
        <v>549</v>
      </c>
      <c r="D28" s="64">
        <v>23</v>
      </c>
      <c r="E28" s="64">
        <v>0</v>
      </c>
      <c r="F28" s="64">
        <v>0</v>
      </c>
      <c r="G28" s="64">
        <v>0</v>
      </c>
      <c r="H28"/>
      <c r="I28"/>
      <c r="J28"/>
      <c r="K28"/>
    </row>
    <row r="29" spans="1:11" ht="12.75">
      <c r="A29" s="8"/>
      <c r="B29" s="116">
        <v>2233</v>
      </c>
      <c r="C29" s="13" t="s">
        <v>121</v>
      </c>
      <c r="D29" s="64">
        <v>50</v>
      </c>
      <c r="E29" s="64">
        <v>0</v>
      </c>
      <c r="F29" s="64">
        <v>0</v>
      </c>
      <c r="G29" s="64">
        <v>0</v>
      </c>
      <c r="H29"/>
      <c r="I29"/>
      <c r="J29"/>
      <c r="K29"/>
    </row>
    <row r="30" spans="1:11" ht="12.75">
      <c r="A30" s="206"/>
      <c r="B30" s="207">
        <v>2235</v>
      </c>
      <c r="C30" s="210" t="s">
        <v>2</v>
      </c>
      <c r="D30" s="91">
        <v>100</v>
      </c>
      <c r="E30" s="91">
        <v>50</v>
      </c>
      <c r="F30" s="91">
        <v>0</v>
      </c>
      <c r="G30" s="91">
        <v>50</v>
      </c>
      <c r="H30"/>
      <c r="I30"/>
      <c r="J30"/>
      <c r="K30"/>
    </row>
    <row r="31" spans="1:11" ht="12.75">
      <c r="A31" s="8"/>
      <c r="B31" s="116">
        <v>2236</v>
      </c>
      <c r="C31" s="13" t="s">
        <v>257</v>
      </c>
      <c r="D31" s="67">
        <v>1257</v>
      </c>
      <c r="E31" s="67">
        <v>1500</v>
      </c>
      <c r="F31" s="67">
        <v>0</v>
      </c>
      <c r="G31" s="67">
        <v>1500</v>
      </c>
      <c r="H31"/>
      <c r="I31"/>
      <c r="J31"/>
      <c r="K31"/>
    </row>
    <row r="32" spans="1:11" ht="12.75">
      <c r="A32" s="8"/>
      <c r="B32" s="116">
        <v>2239</v>
      </c>
      <c r="C32" s="230" t="s">
        <v>224</v>
      </c>
      <c r="D32" s="231">
        <v>17733</v>
      </c>
      <c r="E32" s="231">
        <v>17510</v>
      </c>
      <c r="F32" s="231">
        <v>3000</v>
      </c>
      <c r="G32" s="231">
        <v>20510</v>
      </c>
      <c r="H32" s="337"/>
      <c r="I32" s="295"/>
      <c r="J32" s="295"/>
      <c r="K32"/>
    </row>
    <row r="33" spans="1:11" ht="12.75">
      <c r="A33" s="8"/>
      <c r="B33" s="116">
        <v>2240</v>
      </c>
      <c r="C33" s="13" t="s">
        <v>500</v>
      </c>
      <c r="D33" s="63">
        <v>23915</v>
      </c>
      <c r="E33" s="63">
        <v>10000</v>
      </c>
      <c r="F33" s="63">
        <v>0</v>
      </c>
      <c r="G33" s="63">
        <v>10000</v>
      </c>
      <c r="H33"/>
      <c r="I33"/>
      <c r="J33"/>
      <c r="K33"/>
    </row>
    <row r="34" spans="1:11" ht="12.75">
      <c r="A34" s="8"/>
      <c r="B34" s="116">
        <v>2241</v>
      </c>
      <c r="C34" s="13" t="s">
        <v>741</v>
      </c>
      <c r="D34" s="63">
        <v>23801</v>
      </c>
      <c r="E34" s="63">
        <v>23000</v>
      </c>
      <c r="F34" s="63">
        <v>0</v>
      </c>
      <c r="G34" s="63">
        <v>23000</v>
      </c>
      <c r="H34" s="295"/>
      <c r="I34" s="295"/>
      <c r="J34" s="295"/>
      <c r="K34" s="295"/>
    </row>
    <row r="35" spans="1:11" ht="12.75">
      <c r="A35" s="8"/>
      <c r="B35" s="116">
        <v>2242</v>
      </c>
      <c r="C35" s="13" t="s">
        <v>237</v>
      </c>
      <c r="D35" s="63">
        <v>184</v>
      </c>
      <c r="E35" s="231">
        <v>1000</v>
      </c>
      <c r="F35" s="231">
        <v>0</v>
      </c>
      <c r="G35" s="231">
        <v>1000</v>
      </c>
      <c r="H35"/>
      <c r="I35"/>
      <c r="J35"/>
      <c r="K35"/>
    </row>
    <row r="36" spans="1:11" ht="25.5">
      <c r="A36" s="8"/>
      <c r="B36" s="116">
        <v>2243</v>
      </c>
      <c r="C36" s="13" t="s">
        <v>166</v>
      </c>
      <c r="D36" s="63">
        <v>2687</v>
      </c>
      <c r="E36" s="63">
        <v>1000</v>
      </c>
      <c r="F36" s="63">
        <v>0</v>
      </c>
      <c r="G36" s="63">
        <v>1000</v>
      </c>
      <c r="H36"/>
      <c r="I36"/>
      <c r="J36"/>
      <c r="K36"/>
    </row>
    <row r="37" spans="1:11" ht="12.75">
      <c r="A37" s="8"/>
      <c r="B37" s="116">
        <v>2244</v>
      </c>
      <c r="C37" s="13" t="s">
        <v>87</v>
      </c>
      <c r="D37" s="63">
        <v>5625</v>
      </c>
      <c r="E37" s="63">
        <v>2500</v>
      </c>
      <c r="F37" s="63">
        <v>0</v>
      </c>
      <c r="G37" s="63">
        <v>2500</v>
      </c>
      <c r="H37"/>
      <c r="I37"/>
      <c r="J37"/>
      <c r="K37"/>
    </row>
    <row r="38" spans="1:11" ht="12.75">
      <c r="A38" s="8"/>
      <c r="B38" s="116">
        <v>2245</v>
      </c>
      <c r="C38" s="13" t="s">
        <v>259</v>
      </c>
      <c r="D38" s="63">
        <v>711</v>
      </c>
      <c r="E38" s="63">
        <v>59</v>
      </c>
      <c r="F38" s="63">
        <v>0</v>
      </c>
      <c r="G38" s="63">
        <v>59</v>
      </c>
      <c r="H38"/>
      <c r="I38"/>
      <c r="J38"/>
      <c r="K38"/>
    </row>
    <row r="39" spans="1:11" ht="12.75">
      <c r="A39" s="8"/>
      <c r="B39" s="116">
        <v>2246</v>
      </c>
      <c r="C39" s="13" t="s">
        <v>308</v>
      </c>
      <c r="D39" s="231">
        <v>3483</v>
      </c>
      <c r="E39" s="231">
        <v>10000</v>
      </c>
      <c r="F39" s="231">
        <v>0</v>
      </c>
      <c r="G39" s="231">
        <v>10000</v>
      </c>
      <c r="H39"/>
      <c r="I39"/>
      <c r="J39"/>
      <c r="K39"/>
    </row>
    <row r="40" spans="1:11" ht="12.75" customHeight="1">
      <c r="A40" s="8"/>
      <c r="B40" s="116">
        <v>2249</v>
      </c>
      <c r="C40" s="13" t="s">
        <v>742</v>
      </c>
      <c r="D40" s="63">
        <v>43</v>
      </c>
      <c r="E40" s="63">
        <v>3000</v>
      </c>
      <c r="F40" s="63">
        <v>0</v>
      </c>
      <c r="G40" s="63">
        <v>3000</v>
      </c>
      <c r="H40" s="295"/>
      <c r="I40"/>
      <c r="J40"/>
      <c r="K40"/>
    </row>
    <row r="41" spans="1:11" ht="25.5">
      <c r="A41" s="8"/>
      <c r="B41" s="116">
        <v>2253</v>
      </c>
      <c r="C41" s="13" t="s">
        <v>213</v>
      </c>
      <c r="D41" s="63">
        <v>72</v>
      </c>
      <c r="E41" s="63">
        <v>0</v>
      </c>
      <c r="F41" s="63">
        <v>0</v>
      </c>
      <c r="G41" s="63">
        <v>0</v>
      </c>
      <c r="H41"/>
      <c r="I41"/>
      <c r="J41"/>
      <c r="K41"/>
    </row>
    <row r="42" spans="1:11" ht="12.75">
      <c r="A42" s="8"/>
      <c r="B42" s="116">
        <v>2260</v>
      </c>
      <c r="C42" s="13" t="s">
        <v>550</v>
      </c>
      <c r="D42" s="63">
        <v>106</v>
      </c>
      <c r="E42" s="63">
        <v>100</v>
      </c>
      <c r="F42" s="63">
        <v>0</v>
      </c>
      <c r="G42" s="63">
        <v>100</v>
      </c>
      <c r="H42"/>
      <c r="I42"/>
      <c r="J42"/>
      <c r="K42"/>
    </row>
    <row r="43" spans="1:11" ht="12.75">
      <c r="A43" s="8"/>
      <c r="B43" s="116">
        <v>2263</v>
      </c>
      <c r="C43" s="13" t="s">
        <v>866</v>
      </c>
      <c r="D43" s="63">
        <v>136</v>
      </c>
      <c r="E43" s="63">
        <v>134</v>
      </c>
      <c r="F43" s="63">
        <v>0</v>
      </c>
      <c r="G43" s="63">
        <v>134</v>
      </c>
      <c r="H43"/>
      <c r="I43"/>
      <c r="J43"/>
      <c r="K43"/>
    </row>
    <row r="44" spans="1:13" ht="12.75">
      <c r="A44" s="8"/>
      <c r="B44" s="116">
        <v>2279</v>
      </c>
      <c r="C44" s="13" t="s">
        <v>138</v>
      </c>
      <c r="D44" s="63">
        <v>38000</v>
      </c>
      <c r="E44" s="63">
        <v>8000</v>
      </c>
      <c r="F44" s="63">
        <v>0</v>
      </c>
      <c r="G44" s="63">
        <v>8000</v>
      </c>
      <c r="H44" s="295"/>
      <c r="I44" s="295"/>
      <c r="J44" s="295"/>
      <c r="K44" s="295"/>
      <c r="L44" s="295"/>
      <c r="M44" s="295"/>
    </row>
    <row r="45" spans="1:11" ht="12.75">
      <c r="A45" s="8"/>
      <c r="B45" s="116">
        <v>2283</v>
      </c>
      <c r="C45" s="13" t="s">
        <v>278</v>
      </c>
      <c r="D45" s="231">
        <v>12805</v>
      </c>
      <c r="E45" s="231">
        <v>11700</v>
      </c>
      <c r="F45" s="231">
        <v>0</v>
      </c>
      <c r="G45" s="231">
        <v>11700</v>
      </c>
      <c r="H45"/>
      <c r="I45"/>
      <c r="J45"/>
      <c r="K45"/>
    </row>
    <row r="46" spans="1:11" ht="24" customHeight="1">
      <c r="A46" s="8"/>
      <c r="B46" s="9">
        <v>2300</v>
      </c>
      <c r="C46" s="13" t="s">
        <v>623</v>
      </c>
      <c r="D46" s="63">
        <f>SUM(D47:D55)</f>
        <v>20185</v>
      </c>
      <c r="E46" s="63">
        <f>SUM(E47:E55)</f>
        <v>15766</v>
      </c>
      <c r="F46" s="63">
        <f>SUM(F47:F55)</f>
        <v>0</v>
      </c>
      <c r="G46" s="63">
        <f>SUM(G47:G55)</f>
        <v>15766</v>
      </c>
      <c r="H46"/>
      <c r="I46"/>
      <c r="J46"/>
      <c r="K46"/>
    </row>
    <row r="47" spans="1:11" ht="14.25" customHeight="1">
      <c r="A47" s="8"/>
      <c r="B47" s="116">
        <v>2311</v>
      </c>
      <c r="C47" s="13" t="s">
        <v>16</v>
      </c>
      <c r="D47" s="63">
        <v>272</v>
      </c>
      <c r="E47" s="63">
        <v>350</v>
      </c>
      <c r="F47" s="63">
        <v>0</v>
      </c>
      <c r="G47" s="63">
        <v>350</v>
      </c>
      <c r="H47"/>
      <c r="I47"/>
      <c r="J47"/>
      <c r="K47"/>
    </row>
    <row r="48" spans="1:11" ht="15" customHeight="1">
      <c r="A48" s="8"/>
      <c r="B48" s="116">
        <v>2312</v>
      </c>
      <c r="C48" s="13" t="s">
        <v>17</v>
      </c>
      <c r="D48" s="63">
        <v>3428</v>
      </c>
      <c r="E48" s="63">
        <v>3500</v>
      </c>
      <c r="F48" s="63">
        <v>0</v>
      </c>
      <c r="G48" s="63">
        <v>3500</v>
      </c>
      <c r="H48"/>
      <c r="I48"/>
      <c r="J48"/>
      <c r="K48"/>
    </row>
    <row r="49" spans="1:11" ht="14.25" customHeight="1">
      <c r="A49" s="8"/>
      <c r="B49" s="116">
        <v>2322</v>
      </c>
      <c r="C49" s="13" t="s">
        <v>18</v>
      </c>
      <c r="D49" s="63">
        <v>3415</v>
      </c>
      <c r="E49" s="231">
        <v>2540</v>
      </c>
      <c r="F49" s="231">
        <v>0</v>
      </c>
      <c r="G49" s="231">
        <v>2540</v>
      </c>
      <c r="H49" s="295"/>
      <c r="I49" s="295"/>
      <c r="J49"/>
      <c r="K49"/>
    </row>
    <row r="50" spans="1:11" ht="13.5" customHeight="1">
      <c r="A50" s="8"/>
      <c r="B50" s="116">
        <v>2350</v>
      </c>
      <c r="C50" s="13" t="s">
        <v>487</v>
      </c>
      <c r="D50" s="63">
        <v>7609</v>
      </c>
      <c r="E50" s="231">
        <v>2000</v>
      </c>
      <c r="F50" s="231">
        <v>0</v>
      </c>
      <c r="G50" s="231">
        <v>2000</v>
      </c>
      <c r="H50" s="295"/>
      <c r="I50" s="295"/>
      <c r="J50"/>
      <c r="K50"/>
    </row>
    <row r="51" spans="1:11" ht="13.5" customHeight="1">
      <c r="A51" s="8"/>
      <c r="B51" s="116">
        <v>2351</v>
      </c>
      <c r="C51" s="13" t="s">
        <v>19</v>
      </c>
      <c r="D51" s="63">
        <v>1712</v>
      </c>
      <c r="E51" s="231">
        <v>1500</v>
      </c>
      <c r="F51" s="231">
        <v>0</v>
      </c>
      <c r="G51" s="231">
        <v>1500</v>
      </c>
      <c r="H51" s="295"/>
      <c r="I51" s="295"/>
      <c r="J51"/>
      <c r="K51"/>
    </row>
    <row r="52" spans="1:11" ht="13.5" customHeight="1">
      <c r="A52" s="8"/>
      <c r="B52" s="116">
        <v>2352</v>
      </c>
      <c r="C52" s="13" t="s">
        <v>216</v>
      </c>
      <c r="D52" s="63">
        <v>543</v>
      </c>
      <c r="E52" s="231">
        <v>576</v>
      </c>
      <c r="F52" s="231">
        <v>0</v>
      </c>
      <c r="G52" s="231">
        <v>576</v>
      </c>
      <c r="H52" s="295"/>
      <c r="I52" s="295"/>
      <c r="J52"/>
      <c r="K52"/>
    </row>
    <row r="53" spans="1:11" ht="15.75" customHeight="1">
      <c r="A53" s="8"/>
      <c r="B53" s="116">
        <v>2354</v>
      </c>
      <c r="C53" s="13" t="s">
        <v>139</v>
      </c>
      <c r="D53" s="63">
        <v>1423</v>
      </c>
      <c r="E53" s="231">
        <v>500</v>
      </c>
      <c r="F53" s="231">
        <v>0</v>
      </c>
      <c r="G53" s="231">
        <v>500</v>
      </c>
      <c r="H53" s="295"/>
      <c r="I53" s="295"/>
      <c r="J53" s="295"/>
      <c r="K53" s="295"/>
    </row>
    <row r="54" spans="1:11" ht="13.5" customHeight="1">
      <c r="A54" s="8"/>
      <c r="B54" s="116">
        <v>2363</v>
      </c>
      <c r="C54" s="13" t="s">
        <v>117</v>
      </c>
      <c r="D54" s="63">
        <v>837</v>
      </c>
      <c r="E54" s="231">
        <v>800</v>
      </c>
      <c r="F54" s="231">
        <v>0</v>
      </c>
      <c r="G54" s="231">
        <v>800</v>
      </c>
      <c r="H54" s="295"/>
      <c r="I54" s="295"/>
      <c r="J54" s="295"/>
      <c r="K54" s="295"/>
    </row>
    <row r="55" spans="1:11" ht="14.25" customHeight="1">
      <c r="A55" s="8"/>
      <c r="B55" s="116">
        <v>2390</v>
      </c>
      <c r="C55" s="13" t="s">
        <v>118</v>
      </c>
      <c r="D55" s="63">
        <v>946</v>
      </c>
      <c r="E55" s="231">
        <v>4000</v>
      </c>
      <c r="F55" s="231">
        <v>0</v>
      </c>
      <c r="G55" s="231">
        <v>4000</v>
      </c>
      <c r="H55" s="295"/>
      <c r="I55" s="295"/>
      <c r="J55"/>
      <c r="K55"/>
    </row>
    <row r="56" spans="1:11" ht="12.75">
      <c r="A56" s="8"/>
      <c r="B56" s="9">
        <v>2500</v>
      </c>
      <c r="C56" s="13" t="s">
        <v>260</v>
      </c>
      <c r="D56" s="63">
        <f>SUM(D57:D58)</f>
        <v>44958</v>
      </c>
      <c r="E56" s="63">
        <f>SUM(E57:E58)</f>
        <v>20200</v>
      </c>
      <c r="F56" s="63">
        <f>SUM(F57:F58)</f>
        <v>0</v>
      </c>
      <c r="G56" s="63">
        <f>SUM(G57:G58)</f>
        <v>20200</v>
      </c>
      <c r="H56"/>
      <c r="I56"/>
      <c r="J56"/>
      <c r="K56"/>
    </row>
    <row r="57" spans="1:11" ht="12.75">
      <c r="A57" s="8"/>
      <c r="B57" s="116">
        <v>2512</v>
      </c>
      <c r="C57" s="13" t="s">
        <v>488</v>
      </c>
      <c r="D57" s="63">
        <v>44763</v>
      </c>
      <c r="E57" s="63">
        <v>20000</v>
      </c>
      <c r="F57" s="63">
        <v>0</v>
      </c>
      <c r="G57" s="63">
        <v>20000</v>
      </c>
      <c r="H57"/>
      <c r="I57"/>
      <c r="J57"/>
      <c r="K57"/>
    </row>
    <row r="58" spans="1:11" ht="12.75">
      <c r="A58" s="8"/>
      <c r="B58" s="116">
        <v>2519</v>
      </c>
      <c r="C58" s="13" t="s">
        <v>489</v>
      </c>
      <c r="D58" s="63">
        <v>195</v>
      </c>
      <c r="E58" s="63">
        <v>200</v>
      </c>
      <c r="F58" s="63">
        <v>0</v>
      </c>
      <c r="G58" s="63">
        <v>200</v>
      </c>
      <c r="H58"/>
      <c r="I58"/>
      <c r="J58"/>
      <c r="K58"/>
    </row>
    <row r="59" spans="1:11" ht="12.75">
      <c r="A59" s="8"/>
      <c r="B59" s="9">
        <v>5000</v>
      </c>
      <c r="C59" s="13" t="s">
        <v>609</v>
      </c>
      <c r="D59" s="63">
        <f>SUM(D60:D63)</f>
        <v>851</v>
      </c>
      <c r="E59" s="63">
        <f>SUM(E60:E63)</f>
        <v>10000</v>
      </c>
      <c r="F59" s="63">
        <f>SUM(F60:F63)</f>
        <v>3000</v>
      </c>
      <c r="G59" s="63">
        <f>SUM(G60:G63)</f>
        <v>13000</v>
      </c>
      <c r="H59"/>
      <c r="I59"/>
      <c r="J59"/>
      <c r="K59"/>
    </row>
    <row r="60" spans="1:11" ht="12.75">
      <c r="A60" s="8"/>
      <c r="B60" s="116">
        <v>5239</v>
      </c>
      <c r="C60" s="13" t="s">
        <v>119</v>
      </c>
      <c r="D60" s="63">
        <v>851</v>
      </c>
      <c r="E60" s="63">
        <v>2000</v>
      </c>
      <c r="F60" s="63">
        <v>0</v>
      </c>
      <c r="G60" s="63">
        <v>2000</v>
      </c>
      <c r="H60"/>
      <c r="I60"/>
      <c r="J60"/>
      <c r="K60"/>
    </row>
    <row r="61" spans="1:11" ht="12.75">
      <c r="A61" s="8"/>
      <c r="B61" s="116">
        <v>5231</v>
      </c>
      <c r="C61" s="230" t="s">
        <v>683</v>
      </c>
      <c r="D61" s="231">
        <v>0</v>
      </c>
      <c r="E61" s="231">
        <v>3000</v>
      </c>
      <c r="F61" s="231">
        <v>3000</v>
      </c>
      <c r="G61" s="231">
        <v>6000</v>
      </c>
      <c r="H61" s="337"/>
      <c r="I61" s="295"/>
      <c r="J61"/>
      <c r="K61"/>
    </row>
    <row r="62" spans="1:13" ht="12.75">
      <c r="A62" s="8"/>
      <c r="B62" s="116">
        <v>5110</v>
      </c>
      <c r="C62" s="13" t="s">
        <v>3</v>
      </c>
      <c r="D62" s="63">
        <v>0</v>
      </c>
      <c r="E62" s="231">
        <v>5000</v>
      </c>
      <c r="F62" s="231">
        <v>0</v>
      </c>
      <c r="G62" s="231">
        <v>5000</v>
      </c>
      <c r="H62" s="295"/>
      <c r="I62" s="295"/>
      <c r="J62" s="295"/>
      <c r="K62" s="295"/>
      <c r="L62" s="295"/>
      <c r="M62" s="295"/>
    </row>
    <row r="63" spans="1:13" ht="12.75">
      <c r="A63" s="8"/>
      <c r="B63" s="116">
        <v>5250</v>
      </c>
      <c r="C63" s="13" t="s">
        <v>507</v>
      </c>
      <c r="D63" s="63">
        <v>0</v>
      </c>
      <c r="E63" s="63">
        <v>0</v>
      </c>
      <c r="F63" s="63">
        <v>0</v>
      </c>
      <c r="G63" s="63">
        <v>0</v>
      </c>
      <c r="H63" s="295"/>
      <c r="I63" s="295"/>
      <c r="J63" s="295"/>
      <c r="K63" s="295"/>
      <c r="L63" s="295"/>
      <c r="M63" s="295"/>
    </row>
    <row r="64" spans="1:7" s="125" customFormat="1" ht="14.25">
      <c r="A64" s="8"/>
      <c r="B64" s="9"/>
      <c r="C64" s="17" t="s">
        <v>572</v>
      </c>
      <c r="D64" s="63">
        <f>D10+D12+D20+D46+D56+D59+D13+D19</f>
        <v>224656</v>
      </c>
      <c r="E64" s="63">
        <f>E10+E12+E13+E19+E20+E46+E56+E59</f>
        <v>164270</v>
      </c>
      <c r="F64" s="63">
        <f>F10+F12+F13+F19+F20+F46+F56+F59</f>
        <v>6000</v>
      </c>
      <c r="G64" s="63">
        <f>G10+G12+G13+G19+G20+G46+G56+G59</f>
        <v>170270</v>
      </c>
    </row>
    <row r="65" spans="1:7" s="125" customFormat="1" ht="14.25">
      <c r="A65" s="8"/>
      <c r="B65" s="9"/>
      <c r="C65" s="17"/>
      <c r="D65" s="63"/>
      <c r="E65" s="63"/>
      <c r="F65" s="63"/>
      <c r="G65" s="63"/>
    </row>
    <row r="66" spans="1:11" ht="13.5">
      <c r="A66" s="8"/>
      <c r="B66" s="9"/>
      <c r="C66" s="134" t="s">
        <v>251</v>
      </c>
      <c r="D66" s="63">
        <f>D67+D81</f>
        <v>1838869</v>
      </c>
      <c r="E66" s="63">
        <f>E67+E81</f>
        <v>2024786</v>
      </c>
      <c r="F66" s="63">
        <f>F67+F81</f>
        <v>62258</v>
      </c>
      <c r="G66" s="63">
        <f>G67+G81</f>
        <v>2087044</v>
      </c>
      <c r="H66"/>
      <c r="I66"/>
      <c r="J66"/>
      <c r="K66"/>
    </row>
    <row r="67" spans="1:11" ht="12.75">
      <c r="A67" s="8"/>
      <c r="B67" s="9">
        <v>2200</v>
      </c>
      <c r="C67" s="13" t="s">
        <v>252</v>
      </c>
      <c r="D67" s="63">
        <f>SUM(D68:D80)</f>
        <v>19943</v>
      </c>
      <c r="E67" s="63">
        <f>SUM(E68:E80)</f>
        <v>9500</v>
      </c>
      <c r="F67" s="63">
        <f>SUM(F68:F80)</f>
        <v>3158</v>
      </c>
      <c r="G67" s="63">
        <f>SUM(G68:G80)</f>
        <v>12658</v>
      </c>
      <c r="H67"/>
      <c r="I67"/>
      <c r="J67"/>
      <c r="K67"/>
    </row>
    <row r="68" spans="1:11" ht="51.75" customHeight="1">
      <c r="A68" s="8"/>
      <c r="B68" s="116">
        <v>2279</v>
      </c>
      <c r="C68" s="230" t="s">
        <v>31</v>
      </c>
      <c r="D68" s="231">
        <v>1167</v>
      </c>
      <c r="E68" s="231">
        <v>0</v>
      </c>
      <c r="F68" s="231">
        <v>0</v>
      </c>
      <c r="G68" s="231">
        <v>0</v>
      </c>
      <c r="H68"/>
      <c r="I68"/>
      <c r="J68"/>
      <c r="K68"/>
    </row>
    <row r="69" spans="1:11" ht="51.75" customHeight="1">
      <c r="A69" s="8"/>
      <c r="B69" s="116">
        <v>2279</v>
      </c>
      <c r="C69" s="230" t="s">
        <v>648</v>
      </c>
      <c r="D69" s="231">
        <v>298</v>
      </c>
      <c r="E69" s="231">
        <v>0</v>
      </c>
      <c r="F69" s="231">
        <v>0</v>
      </c>
      <c r="G69" s="231">
        <v>0</v>
      </c>
      <c r="H69"/>
      <c r="I69"/>
      <c r="J69"/>
      <c r="K69"/>
    </row>
    <row r="70" spans="1:11" ht="51">
      <c r="A70" s="8"/>
      <c r="B70" s="116">
        <v>2279</v>
      </c>
      <c r="C70" s="13" t="s">
        <v>495</v>
      </c>
      <c r="D70" s="63">
        <v>687</v>
      </c>
      <c r="E70" s="63">
        <v>0</v>
      </c>
      <c r="F70" s="63">
        <v>0</v>
      </c>
      <c r="G70" s="63">
        <v>0</v>
      </c>
      <c r="H70"/>
      <c r="I70"/>
      <c r="J70"/>
      <c r="K70"/>
    </row>
    <row r="71" spans="1:11" ht="51">
      <c r="A71" s="8"/>
      <c r="B71" s="116">
        <v>2279</v>
      </c>
      <c r="C71" s="13" t="s">
        <v>443</v>
      </c>
      <c r="D71" s="63">
        <v>357</v>
      </c>
      <c r="E71" s="63">
        <v>0</v>
      </c>
      <c r="F71" s="63">
        <v>0</v>
      </c>
      <c r="G71" s="63">
        <v>0</v>
      </c>
      <c r="H71"/>
      <c r="I71"/>
      <c r="J71"/>
      <c r="K71"/>
    </row>
    <row r="72" spans="1:11" ht="38.25">
      <c r="A72" s="8"/>
      <c r="B72" s="116">
        <v>2279</v>
      </c>
      <c r="C72" s="230" t="s">
        <v>444</v>
      </c>
      <c r="D72" s="231">
        <v>699</v>
      </c>
      <c r="E72" s="231">
        <v>0</v>
      </c>
      <c r="F72" s="231">
        <v>0</v>
      </c>
      <c r="G72" s="231">
        <v>0</v>
      </c>
      <c r="H72"/>
      <c r="I72"/>
      <c r="J72"/>
      <c r="K72"/>
    </row>
    <row r="73" spans="1:11" ht="41.25" customHeight="1">
      <c r="A73" s="8"/>
      <c r="B73" s="116">
        <v>2279</v>
      </c>
      <c r="C73" s="13" t="s">
        <v>445</v>
      </c>
      <c r="D73" s="64">
        <v>699</v>
      </c>
      <c r="E73" s="64">
        <v>0</v>
      </c>
      <c r="F73" s="64">
        <v>0</v>
      </c>
      <c r="G73" s="64">
        <v>0</v>
      </c>
      <c r="H73"/>
      <c r="I73"/>
      <c r="J73"/>
      <c r="K73"/>
    </row>
    <row r="74" spans="1:11" ht="27.75" customHeight="1">
      <c r="A74" s="8"/>
      <c r="B74" s="116">
        <v>2279</v>
      </c>
      <c r="C74" s="13" t="s">
        <v>60</v>
      </c>
      <c r="D74" s="64">
        <v>3096</v>
      </c>
      <c r="E74" s="64">
        <v>0</v>
      </c>
      <c r="F74" s="64">
        <v>0</v>
      </c>
      <c r="G74" s="64">
        <v>0</v>
      </c>
      <c r="H74"/>
      <c r="I74"/>
      <c r="J74"/>
      <c r="K74"/>
    </row>
    <row r="75" spans="1:11" ht="51">
      <c r="A75" s="8"/>
      <c r="B75" s="116">
        <v>2279</v>
      </c>
      <c r="C75" s="13" t="s">
        <v>26</v>
      </c>
      <c r="D75" s="63">
        <v>413</v>
      </c>
      <c r="E75" s="63">
        <v>0</v>
      </c>
      <c r="F75" s="63">
        <v>0</v>
      </c>
      <c r="G75" s="63">
        <v>0</v>
      </c>
      <c r="H75"/>
      <c r="I75"/>
      <c r="J75"/>
      <c r="K75"/>
    </row>
    <row r="76" spans="1:11" ht="51">
      <c r="A76" s="8"/>
      <c r="B76" s="116">
        <v>2279</v>
      </c>
      <c r="C76" s="13" t="s">
        <v>482</v>
      </c>
      <c r="D76" s="63">
        <v>5048</v>
      </c>
      <c r="E76" s="63">
        <v>4500</v>
      </c>
      <c r="F76" s="63">
        <v>0</v>
      </c>
      <c r="G76" s="63">
        <v>4500</v>
      </c>
      <c r="H76"/>
      <c r="I76"/>
      <c r="J76"/>
      <c r="K76"/>
    </row>
    <row r="77" spans="1:11" ht="25.5">
      <c r="A77" s="8"/>
      <c r="B77" s="116">
        <v>2312</v>
      </c>
      <c r="C77" s="230" t="s">
        <v>927</v>
      </c>
      <c r="D77" s="231">
        <v>0</v>
      </c>
      <c r="E77" s="231">
        <v>0</v>
      </c>
      <c r="F77" s="231">
        <v>1805</v>
      </c>
      <c r="G77" s="231">
        <v>1805</v>
      </c>
      <c r="H77" s="337"/>
      <c r="I77" s="295"/>
      <c r="J77" s="295"/>
      <c r="K77" s="295"/>
    </row>
    <row r="78" spans="1:11" ht="12.75">
      <c r="A78" s="8"/>
      <c r="B78" s="116">
        <v>2241</v>
      </c>
      <c r="C78" s="230" t="s">
        <v>920</v>
      </c>
      <c r="D78" s="231">
        <v>0</v>
      </c>
      <c r="E78" s="231">
        <v>0</v>
      </c>
      <c r="F78" s="231">
        <v>1353</v>
      </c>
      <c r="G78" s="231">
        <v>1353</v>
      </c>
      <c r="H78" s="337"/>
      <c r="I78" s="295"/>
      <c r="J78" s="295"/>
      <c r="K78" s="295"/>
    </row>
    <row r="79" spans="1:11" ht="12.75">
      <c r="A79" s="8"/>
      <c r="B79" s="116">
        <v>2245</v>
      </c>
      <c r="C79" s="13" t="s">
        <v>744</v>
      </c>
      <c r="D79" s="63">
        <v>0</v>
      </c>
      <c r="E79" s="231">
        <v>5000</v>
      </c>
      <c r="F79" s="231">
        <v>0</v>
      </c>
      <c r="G79" s="231">
        <v>5000</v>
      </c>
      <c r="H79"/>
      <c r="I79"/>
      <c r="J79"/>
      <c r="K79"/>
    </row>
    <row r="80" spans="1:11" ht="38.25">
      <c r="A80" s="8"/>
      <c r="B80" s="116">
        <v>2239</v>
      </c>
      <c r="C80" s="13" t="s">
        <v>914</v>
      </c>
      <c r="D80" s="63">
        <v>7479</v>
      </c>
      <c r="E80" s="63">
        <v>0</v>
      </c>
      <c r="F80" s="63">
        <v>0</v>
      </c>
      <c r="G80" s="63">
        <v>0</v>
      </c>
      <c r="H80"/>
      <c r="I80"/>
      <c r="J80"/>
      <c r="K80"/>
    </row>
    <row r="81" spans="1:11" ht="12.75">
      <c r="A81" s="8"/>
      <c r="B81" s="9">
        <v>5000</v>
      </c>
      <c r="C81" s="230" t="s">
        <v>253</v>
      </c>
      <c r="D81" s="231">
        <f>SUM(D82:D137)</f>
        <v>1818926</v>
      </c>
      <c r="E81" s="231">
        <f>SUM(E82:E139)</f>
        <v>2015286</v>
      </c>
      <c r="F81" s="231">
        <f>SUM(F82:F139)</f>
        <v>59100</v>
      </c>
      <c r="G81" s="231">
        <f>SUM(G82:G139)</f>
        <v>2074386</v>
      </c>
      <c r="H81"/>
      <c r="I81"/>
      <c r="J81"/>
      <c r="K81"/>
    </row>
    <row r="82" spans="1:11" ht="38.25">
      <c r="A82" s="8"/>
      <c r="B82" s="116">
        <v>2279</v>
      </c>
      <c r="C82" s="298" t="s">
        <v>39</v>
      </c>
      <c r="D82" s="299">
        <v>22000</v>
      </c>
      <c r="E82" s="299">
        <v>0</v>
      </c>
      <c r="F82" s="299">
        <v>0</v>
      </c>
      <c r="G82" s="299">
        <v>0</v>
      </c>
      <c r="H82"/>
      <c r="I82"/>
      <c r="J82"/>
      <c r="K82"/>
    </row>
    <row r="83" spans="1:11" ht="25.5">
      <c r="A83" s="8"/>
      <c r="B83" s="116">
        <v>5250</v>
      </c>
      <c r="C83" s="298" t="s">
        <v>484</v>
      </c>
      <c r="D83" s="299">
        <v>34149</v>
      </c>
      <c r="E83" s="299">
        <v>81070</v>
      </c>
      <c r="F83" s="299">
        <v>0</v>
      </c>
      <c r="G83" s="299">
        <v>81070</v>
      </c>
      <c r="H83"/>
      <c r="I83"/>
      <c r="J83"/>
      <c r="K83"/>
    </row>
    <row r="84" spans="1:11" ht="25.5">
      <c r="A84" s="8"/>
      <c r="B84" s="247">
        <v>5250</v>
      </c>
      <c r="C84" s="298" t="s">
        <v>745</v>
      </c>
      <c r="D84" s="299">
        <v>0</v>
      </c>
      <c r="E84" s="299">
        <v>2000</v>
      </c>
      <c r="F84" s="299">
        <v>0</v>
      </c>
      <c r="G84" s="299">
        <v>2000</v>
      </c>
      <c r="H84"/>
      <c r="I84"/>
      <c r="J84"/>
      <c r="K84"/>
    </row>
    <row r="85" spans="1:11" ht="25.5">
      <c r="A85" s="8"/>
      <c r="B85" s="247">
        <v>5250</v>
      </c>
      <c r="C85" s="298" t="s">
        <v>746</v>
      </c>
      <c r="D85" s="299">
        <v>0</v>
      </c>
      <c r="E85" s="299">
        <v>15000</v>
      </c>
      <c r="F85" s="299">
        <v>0</v>
      </c>
      <c r="G85" s="299">
        <v>15000</v>
      </c>
      <c r="H85"/>
      <c r="I85"/>
      <c r="J85"/>
      <c r="K85"/>
    </row>
    <row r="86" spans="1:11" ht="12.75">
      <c r="A86" s="8"/>
      <c r="B86" s="247">
        <v>5250</v>
      </c>
      <c r="C86" s="298" t="s">
        <v>751</v>
      </c>
      <c r="D86" s="299">
        <v>0</v>
      </c>
      <c r="E86" s="299">
        <v>2000</v>
      </c>
      <c r="F86" s="299">
        <v>0</v>
      </c>
      <c r="G86" s="299">
        <v>2000</v>
      </c>
      <c r="H86"/>
      <c r="I86"/>
      <c r="J86"/>
      <c r="K86"/>
    </row>
    <row r="87" spans="1:11" ht="25.5">
      <c r="A87" s="8"/>
      <c r="B87" s="116">
        <v>5250</v>
      </c>
      <c r="C87" s="298" t="s">
        <v>485</v>
      </c>
      <c r="D87" s="299">
        <v>40460</v>
      </c>
      <c r="E87" s="299">
        <v>0</v>
      </c>
      <c r="F87" s="299">
        <v>0</v>
      </c>
      <c r="G87" s="299">
        <v>0</v>
      </c>
      <c r="H87"/>
      <c r="I87"/>
      <c r="J87"/>
      <c r="K87"/>
    </row>
    <row r="88" spans="1:11" ht="38.25">
      <c r="A88" s="8"/>
      <c r="B88" s="116">
        <v>5250</v>
      </c>
      <c r="C88" s="298" t="s">
        <v>0</v>
      </c>
      <c r="D88" s="299">
        <v>4479</v>
      </c>
      <c r="E88" s="299">
        <v>0</v>
      </c>
      <c r="F88" s="299">
        <v>0</v>
      </c>
      <c r="G88" s="299">
        <v>0</v>
      </c>
      <c r="H88"/>
      <c r="I88"/>
      <c r="J88"/>
      <c r="K88"/>
    </row>
    <row r="89" spans="1:11" ht="39">
      <c r="A89" s="8"/>
      <c r="B89" s="116">
        <v>5250</v>
      </c>
      <c r="C89" s="298" t="s">
        <v>48</v>
      </c>
      <c r="D89" s="299">
        <v>4600</v>
      </c>
      <c r="E89" s="299">
        <v>0</v>
      </c>
      <c r="F89" s="299">
        <v>0</v>
      </c>
      <c r="G89" s="299">
        <v>0</v>
      </c>
      <c r="H89"/>
      <c r="I89"/>
      <c r="J89"/>
      <c r="K89"/>
    </row>
    <row r="90" spans="1:11" ht="39">
      <c r="A90" s="8"/>
      <c r="B90" s="116">
        <v>5250</v>
      </c>
      <c r="C90" s="298" t="s">
        <v>61</v>
      </c>
      <c r="D90" s="299">
        <v>5555</v>
      </c>
      <c r="E90" s="299">
        <v>0</v>
      </c>
      <c r="F90" s="299">
        <v>0</v>
      </c>
      <c r="G90" s="299">
        <v>0</v>
      </c>
      <c r="H90"/>
      <c r="I90"/>
      <c r="J90"/>
      <c r="K90"/>
    </row>
    <row r="91" spans="1:11" ht="38.25">
      <c r="A91" s="8"/>
      <c r="B91" s="116">
        <v>2240</v>
      </c>
      <c r="C91" s="298" t="s">
        <v>49</v>
      </c>
      <c r="D91" s="299">
        <v>27000</v>
      </c>
      <c r="E91" s="299">
        <v>0</v>
      </c>
      <c r="F91" s="299">
        <v>0</v>
      </c>
      <c r="G91" s="299">
        <v>0</v>
      </c>
      <c r="H91"/>
      <c r="I91"/>
      <c r="J91"/>
      <c r="K91"/>
    </row>
    <row r="92" spans="1:11" ht="25.5">
      <c r="A92" s="8"/>
      <c r="B92" s="116">
        <v>2240</v>
      </c>
      <c r="C92" s="298" t="s">
        <v>63</v>
      </c>
      <c r="D92" s="299">
        <v>4000</v>
      </c>
      <c r="E92" s="299">
        <v>0</v>
      </c>
      <c r="F92" s="299">
        <v>0</v>
      </c>
      <c r="G92" s="299">
        <v>0</v>
      </c>
      <c r="H92"/>
      <c r="I92"/>
      <c r="J92"/>
      <c r="K92"/>
    </row>
    <row r="93" spans="1:11" ht="25.5">
      <c r="A93" s="8"/>
      <c r="B93" s="116">
        <v>2279</v>
      </c>
      <c r="C93" s="298" t="s">
        <v>25</v>
      </c>
      <c r="D93" s="299">
        <v>8537</v>
      </c>
      <c r="E93" s="299">
        <v>0</v>
      </c>
      <c r="F93" s="299">
        <v>0</v>
      </c>
      <c r="G93" s="299">
        <v>0</v>
      </c>
      <c r="H93"/>
      <c r="I93"/>
      <c r="J93"/>
      <c r="K93"/>
    </row>
    <row r="94" spans="1:11" ht="25.5">
      <c r="A94" s="8"/>
      <c r="B94" s="116">
        <v>5250</v>
      </c>
      <c r="C94" s="298" t="s">
        <v>754</v>
      </c>
      <c r="D94" s="299">
        <v>730000</v>
      </c>
      <c r="E94" s="299">
        <v>470391</v>
      </c>
      <c r="F94" s="299">
        <v>0</v>
      </c>
      <c r="G94" s="299">
        <v>470391</v>
      </c>
      <c r="H94"/>
      <c r="I94"/>
      <c r="J94"/>
      <c r="K94"/>
    </row>
    <row r="95" spans="1:11" ht="25.5">
      <c r="A95" s="8"/>
      <c r="B95" s="116">
        <v>5250</v>
      </c>
      <c r="C95" s="298" t="s">
        <v>86</v>
      </c>
      <c r="D95" s="299">
        <v>74702</v>
      </c>
      <c r="E95" s="299">
        <v>0</v>
      </c>
      <c r="F95" s="299">
        <v>0</v>
      </c>
      <c r="G95" s="299">
        <v>0</v>
      </c>
      <c r="H95"/>
      <c r="I95"/>
      <c r="J95"/>
      <c r="K95"/>
    </row>
    <row r="96" spans="1:11" ht="41.25" customHeight="1">
      <c r="A96" s="8"/>
      <c r="B96" s="247">
        <v>5250</v>
      </c>
      <c r="C96" s="298" t="s">
        <v>675</v>
      </c>
      <c r="D96" s="299">
        <v>0</v>
      </c>
      <c r="E96" s="299">
        <v>105733</v>
      </c>
      <c r="F96" s="299">
        <v>0</v>
      </c>
      <c r="G96" s="299">
        <v>105733</v>
      </c>
      <c r="H96"/>
      <c r="I96"/>
      <c r="J96"/>
      <c r="K96"/>
    </row>
    <row r="97" spans="1:11" ht="12.75">
      <c r="A97" s="8"/>
      <c r="B97" s="116">
        <v>5250</v>
      </c>
      <c r="C97" s="298" t="s">
        <v>753</v>
      </c>
      <c r="D97" s="299">
        <v>587000</v>
      </c>
      <c r="E97" s="299">
        <v>1205456</v>
      </c>
      <c r="F97" s="299">
        <v>0</v>
      </c>
      <c r="G97" s="299">
        <v>1205456</v>
      </c>
      <c r="H97"/>
      <c r="I97"/>
      <c r="J97"/>
      <c r="K97"/>
    </row>
    <row r="98" spans="1:11" ht="38.25">
      <c r="A98" s="8"/>
      <c r="B98" s="116">
        <v>5238</v>
      </c>
      <c r="C98" s="230" t="s">
        <v>928</v>
      </c>
      <c r="D98" s="231">
        <v>0</v>
      </c>
      <c r="E98" s="231">
        <v>0</v>
      </c>
      <c r="F98" s="231">
        <v>18130</v>
      </c>
      <c r="G98" s="231">
        <v>18130</v>
      </c>
      <c r="H98" s="337"/>
      <c r="I98" s="295"/>
      <c r="J98"/>
      <c r="K98"/>
    </row>
    <row r="99" spans="1:11" ht="15" customHeight="1">
      <c r="A99" s="8"/>
      <c r="B99" s="116">
        <v>5239</v>
      </c>
      <c r="C99" s="230" t="s">
        <v>926</v>
      </c>
      <c r="D99" s="231">
        <v>0</v>
      </c>
      <c r="E99" s="231">
        <v>0</v>
      </c>
      <c r="F99" s="231">
        <v>34970</v>
      </c>
      <c r="G99" s="231">
        <v>34970</v>
      </c>
      <c r="H99" s="337"/>
      <c r="I99" s="295"/>
      <c r="J99"/>
      <c r="K99"/>
    </row>
    <row r="100" spans="1:11" ht="39.75" customHeight="1">
      <c r="A100" s="8"/>
      <c r="B100" s="116">
        <v>5239</v>
      </c>
      <c r="C100" s="230" t="s">
        <v>486</v>
      </c>
      <c r="D100" s="231">
        <v>4268</v>
      </c>
      <c r="E100" s="231">
        <v>0</v>
      </c>
      <c r="F100" s="231">
        <v>0</v>
      </c>
      <c r="G100" s="231">
        <v>0</v>
      </c>
      <c r="H100"/>
      <c r="I100"/>
      <c r="J100"/>
      <c r="K100"/>
    </row>
    <row r="101" spans="1:11" ht="29.25" customHeight="1">
      <c r="A101" s="8"/>
      <c r="B101" s="116">
        <v>5239</v>
      </c>
      <c r="C101" s="230" t="s">
        <v>493</v>
      </c>
      <c r="D101" s="231">
        <v>360</v>
      </c>
      <c r="E101" s="231">
        <v>0</v>
      </c>
      <c r="F101" s="231">
        <v>0</v>
      </c>
      <c r="G101" s="231">
        <v>0</v>
      </c>
      <c r="H101"/>
      <c r="I101"/>
      <c r="J101"/>
      <c r="K101"/>
    </row>
    <row r="102" spans="1:11" ht="28.5" customHeight="1">
      <c r="A102" s="8"/>
      <c r="B102" s="116">
        <v>5239</v>
      </c>
      <c r="C102" s="230" t="s">
        <v>494</v>
      </c>
      <c r="D102" s="231">
        <v>1345</v>
      </c>
      <c r="E102" s="231">
        <v>0</v>
      </c>
      <c r="F102" s="231">
        <v>0</v>
      </c>
      <c r="G102" s="231">
        <v>0</v>
      </c>
      <c r="H102"/>
      <c r="I102"/>
      <c r="J102"/>
      <c r="K102"/>
    </row>
    <row r="103" spans="1:11" ht="36.75" customHeight="1">
      <c r="A103" s="8"/>
      <c r="B103" s="247">
        <v>5218</v>
      </c>
      <c r="C103" s="230" t="s">
        <v>279</v>
      </c>
      <c r="D103" s="231">
        <v>27267</v>
      </c>
      <c r="E103" s="231">
        <v>12000</v>
      </c>
      <c r="F103" s="231">
        <v>0</v>
      </c>
      <c r="G103" s="231">
        <v>12000</v>
      </c>
      <c r="H103"/>
      <c r="I103"/>
      <c r="J103"/>
      <c r="K103"/>
    </row>
    <row r="104" spans="1:11" ht="27" customHeight="1">
      <c r="A104" s="8"/>
      <c r="B104" s="247">
        <v>5250</v>
      </c>
      <c r="C104" s="230" t="s">
        <v>740</v>
      </c>
      <c r="D104" s="231">
        <v>0</v>
      </c>
      <c r="E104" s="231">
        <v>9000</v>
      </c>
      <c r="F104" s="231">
        <v>0</v>
      </c>
      <c r="G104" s="231">
        <v>9000</v>
      </c>
      <c r="H104"/>
      <c r="I104"/>
      <c r="J104"/>
      <c r="K104"/>
    </row>
    <row r="105" spans="1:11" ht="27" customHeight="1">
      <c r="A105" s="8"/>
      <c r="B105" s="247">
        <v>5250</v>
      </c>
      <c r="C105" s="230" t="s">
        <v>919</v>
      </c>
      <c r="D105" s="231">
        <v>0</v>
      </c>
      <c r="E105" s="231">
        <v>6000</v>
      </c>
      <c r="F105" s="231">
        <v>0</v>
      </c>
      <c r="G105" s="231">
        <v>6000</v>
      </c>
      <c r="H105"/>
      <c r="I105"/>
      <c r="J105"/>
      <c r="K105"/>
    </row>
    <row r="106" spans="1:11" ht="27" customHeight="1">
      <c r="A106" s="8"/>
      <c r="B106" s="247">
        <v>5250</v>
      </c>
      <c r="C106" s="230" t="s">
        <v>749</v>
      </c>
      <c r="D106" s="231">
        <v>0</v>
      </c>
      <c r="E106" s="231">
        <v>6000</v>
      </c>
      <c r="F106" s="231">
        <v>0</v>
      </c>
      <c r="G106" s="231">
        <v>6000</v>
      </c>
      <c r="H106"/>
      <c r="I106"/>
      <c r="J106"/>
      <c r="K106"/>
    </row>
    <row r="107" spans="1:11" ht="27" customHeight="1">
      <c r="A107" s="8"/>
      <c r="B107" s="247">
        <v>5250</v>
      </c>
      <c r="C107" s="230" t="s">
        <v>750</v>
      </c>
      <c r="D107" s="231">
        <v>0</v>
      </c>
      <c r="E107" s="231">
        <v>4000</v>
      </c>
      <c r="F107" s="231">
        <v>0</v>
      </c>
      <c r="G107" s="231">
        <v>4000</v>
      </c>
      <c r="H107"/>
      <c r="I107"/>
      <c r="J107"/>
      <c r="K107"/>
    </row>
    <row r="108" spans="1:11" ht="27" customHeight="1">
      <c r="A108" s="8"/>
      <c r="B108" s="247">
        <v>5250</v>
      </c>
      <c r="C108" s="230" t="s">
        <v>448</v>
      </c>
      <c r="D108" s="231">
        <v>0</v>
      </c>
      <c r="E108" s="231">
        <v>30000</v>
      </c>
      <c r="F108" s="231">
        <v>0</v>
      </c>
      <c r="G108" s="231">
        <v>30000</v>
      </c>
      <c r="H108"/>
      <c r="I108"/>
      <c r="J108"/>
      <c r="K108"/>
    </row>
    <row r="109" spans="1:11" ht="27" customHeight="1">
      <c r="A109" s="8"/>
      <c r="B109" s="247">
        <v>5217</v>
      </c>
      <c r="C109" s="230" t="s">
        <v>430</v>
      </c>
      <c r="D109" s="231">
        <v>0</v>
      </c>
      <c r="E109" s="231">
        <v>5000</v>
      </c>
      <c r="F109" s="231">
        <v>0</v>
      </c>
      <c r="G109" s="231">
        <v>5000</v>
      </c>
      <c r="H109"/>
      <c r="I109"/>
      <c r="J109"/>
      <c r="K109"/>
    </row>
    <row r="110" spans="1:11" ht="26.25" customHeight="1">
      <c r="A110" s="8"/>
      <c r="B110" s="116">
        <v>5218</v>
      </c>
      <c r="C110" s="230" t="s">
        <v>34</v>
      </c>
      <c r="D110" s="231">
        <v>3422</v>
      </c>
      <c r="E110" s="231">
        <v>0</v>
      </c>
      <c r="F110" s="231">
        <v>0</v>
      </c>
      <c r="G110" s="231">
        <v>0</v>
      </c>
      <c r="H110"/>
      <c r="I110"/>
      <c r="J110"/>
      <c r="K110"/>
    </row>
    <row r="111" spans="1:11" ht="26.25" customHeight="1">
      <c r="A111" s="8"/>
      <c r="B111" s="116">
        <v>5218</v>
      </c>
      <c r="C111" s="230" t="s">
        <v>158</v>
      </c>
      <c r="D111" s="231">
        <v>0</v>
      </c>
      <c r="E111" s="231">
        <v>1980</v>
      </c>
      <c r="F111" s="231">
        <v>0</v>
      </c>
      <c r="G111" s="231">
        <v>1980</v>
      </c>
      <c r="H111"/>
      <c r="I111"/>
      <c r="J111"/>
      <c r="K111"/>
    </row>
    <row r="112" spans="1:11" ht="26.25" customHeight="1">
      <c r="A112" s="8"/>
      <c r="B112" s="116">
        <v>5218</v>
      </c>
      <c r="C112" s="230" t="s">
        <v>159</v>
      </c>
      <c r="D112" s="231">
        <v>0</v>
      </c>
      <c r="E112" s="231">
        <v>7120</v>
      </c>
      <c r="F112" s="231">
        <v>0</v>
      </c>
      <c r="G112" s="231">
        <v>7120</v>
      </c>
      <c r="H112"/>
      <c r="I112"/>
      <c r="J112"/>
      <c r="K112"/>
    </row>
    <row r="113" spans="1:11" ht="26.25" customHeight="1">
      <c r="A113" s="8"/>
      <c r="B113" s="116">
        <v>5218</v>
      </c>
      <c r="C113" s="230" t="s">
        <v>160</v>
      </c>
      <c r="D113" s="231">
        <v>0</v>
      </c>
      <c r="E113" s="231">
        <v>8500</v>
      </c>
      <c r="F113" s="231">
        <v>0</v>
      </c>
      <c r="G113" s="231">
        <v>8500</v>
      </c>
      <c r="H113"/>
      <c r="I113"/>
      <c r="J113"/>
      <c r="K113"/>
    </row>
    <row r="114" spans="1:11" ht="24.75" customHeight="1">
      <c r="A114" s="8"/>
      <c r="B114" s="116">
        <v>5218</v>
      </c>
      <c r="C114" s="230" t="s">
        <v>29</v>
      </c>
      <c r="D114" s="231">
        <v>1903</v>
      </c>
      <c r="E114" s="231">
        <v>0</v>
      </c>
      <c r="F114" s="231">
        <v>0</v>
      </c>
      <c r="G114" s="231">
        <v>0</v>
      </c>
      <c r="H114"/>
      <c r="I114"/>
      <c r="J114"/>
      <c r="K114"/>
    </row>
    <row r="115" spans="1:11" ht="24.75" customHeight="1">
      <c r="A115" s="8"/>
      <c r="B115" s="116">
        <v>2241</v>
      </c>
      <c r="C115" s="230" t="s">
        <v>7</v>
      </c>
      <c r="D115" s="231">
        <v>4269</v>
      </c>
      <c r="E115" s="231">
        <v>0</v>
      </c>
      <c r="F115" s="231">
        <v>0</v>
      </c>
      <c r="G115" s="231">
        <v>0</v>
      </c>
      <c r="H115"/>
      <c r="I115"/>
      <c r="J115"/>
      <c r="K115"/>
    </row>
    <row r="116" spans="1:11" ht="16.5" customHeight="1">
      <c r="A116" s="8"/>
      <c r="B116" s="116">
        <v>5218</v>
      </c>
      <c r="C116" s="230" t="s">
        <v>84</v>
      </c>
      <c r="D116" s="231">
        <v>8537</v>
      </c>
      <c r="E116" s="231">
        <v>5000</v>
      </c>
      <c r="F116" s="231">
        <v>0</v>
      </c>
      <c r="G116" s="231">
        <v>5000</v>
      </c>
      <c r="H116"/>
      <c r="I116"/>
      <c r="J116"/>
      <c r="K116"/>
    </row>
    <row r="117" spans="1:11" ht="17.25" customHeight="1">
      <c r="A117" s="8"/>
      <c r="B117" s="116">
        <v>2241</v>
      </c>
      <c r="C117" s="230" t="s">
        <v>403</v>
      </c>
      <c r="D117" s="231">
        <v>3557</v>
      </c>
      <c r="E117" s="231">
        <v>0</v>
      </c>
      <c r="F117" s="231">
        <v>0</v>
      </c>
      <c r="G117" s="231">
        <v>0</v>
      </c>
      <c r="H117"/>
      <c r="I117"/>
      <c r="J117"/>
      <c r="K117"/>
    </row>
    <row r="118" spans="1:11" ht="39.75" customHeight="1">
      <c r="A118" s="8"/>
      <c r="B118" s="116">
        <v>5250</v>
      </c>
      <c r="C118" s="230" t="s">
        <v>30</v>
      </c>
      <c r="D118" s="231">
        <v>36477</v>
      </c>
      <c r="E118" s="231">
        <v>0</v>
      </c>
      <c r="F118" s="231">
        <v>0</v>
      </c>
      <c r="G118" s="231">
        <v>0</v>
      </c>
      <c r="H118"/>
      <c r="I118"/>
      <c r="J118"/>
      <c r="K118"/>
    </row>
    <row r="119" spans="1:11" ht="15.75" customHeight="1">
      <c r="A119" s="8"/>
      <c r="B119" s="116">
        <v>2241</v>
      </c>
      <c r="C119" s="230" t="s">
        <v>432</v>
      </c>
      <c r="D119" s="231">
        <v>4403</v>
      </c>
      <c r="E119" s="231">
        <v>0</v>
      </c>
      <c r="F119" s="231">
        <v>0</v>
      </c>
      <c r="G119" s="231">
        <v>0</v>
      </c>
      <c r="H119"/>
      <c r="I119"/>
      <c r="J119"/>
      <c r="K119"/>
    </row>
    <row r="120" spans="1:11" ht="15.75" customHeight="1">
      <c r="A120" s="8"/>
      <c r="B120" s="116">
        <v>2241</v>
      </c>
      <c r="C120" s="230" t="s">
        <v>91</v>
      </c>
      <c r="D120" s="231">
        <v>2000</v>
      </c>
      <c r="E120" s="231">
        <v>0</v>
      </c>
      <c r="F120" s="231">
        <v>0</v>
      </c>
      <c r="G120" s="231">
        <v>0</v>
      </c>
      <c r="H120"/>
      <c r="I120"/>
      <c r="J120"/>
      <c r="K120"/>
    </row>
    <row r="121" spans="1:11" ht="15.75" customHeight="1">
      <c r="A121" s="8"/>
      <c r="B121" s="116">
        <v>5250</v>
      </c>
      <c r="C121" s="230" t="s">
        <v>273</v>
      </c>
      <c r="D121" s="231">
        <v>17272</v>
      </c>
      <c r="E121" s="231">
        <v>0</v>
      </c>
      <c r="F121" s="231">
        <v>0</v>
      </c>
      <c r="G121" s="231">
        <v>0</v>
      </c>
      <c r="H121"/>
      <c r="I121"/>
      <c r="J121"/>
      <c r="K121"/>
    </row>
    <row r="122" spans="1:11" ht="24" customHeight="1">
      <c r="A122" s="8"/>
      <c r="B122" s="116">
        <v>5250</v>
      </c>
      <c r="C122" s="230" t="s">
        <v>646</v>
      </c>
      <c r="D122" s="231">
        <v>19000</v>
      </c>
      <c r="E122" s="231">
        <v>0</v>
      </c>
      <c r="F122" s="231">
        <v>0</v>
      </c>
      <c r="G122" s="231">
        <v>0</v>
      </c>
      <c r="H122"/>
      <c r="I122"/>
      <c r="J122"/>
      <c r="K122"/>
    </row>
    <row r="123" spans="1:11" ht="15.75" customHeight="1">
      <c r="A123" s="8"/>
      <c r="B123" s="116">
        <v>2241</v>
      </c>
      <c r="C123" s="230" t="s">
        <v>647</v>
      </c>
      <c r="D123" s="231">
        <v>14229</v>
      </c>
      <c r="E123" s="231">
        <v>0</v>
      </c>
      <c r="F123" s="231">
        <v>0</v>
      </c>
      <c r="G123" s="231">
        <v>0</v>
      </c>
      <c r="H123"/>
      <c r="I123"/>
      <c r="J123"/>
      <c r="K123"/>
    </row>
    <row r="124" spans="1:11" ht="25.5" customHeight="1">
      <c r="A124" s="8"/>
      <c r="B124" s="116">
        <v>5250</v>
      </c>
      <c r="C124" s="230" t="s">
        <v>1</v>
      </c>
      <c r="D124" s="231">
        <v>11246</v>
      </c>
      <c r="E124" s="231">
        <v>0</v>
      </c>
      <c r="F124" s="231">
        <v>0</v>
      </c>
      <c r="G124" s="231">
        <v>0</v>
      </c>
      <c r="H124"/>
      <c r="I124"/>
      <c r="J124"/>
      <c r="K124"/>
    </row>
    <row r="125" spans="1:11" ht="41.25" customHeight="1">
      <c r="A125" s="8"/>
      <c r="B125" s="116">
        <v>5239</v>
      </c>
      <c r="C125" s="230" t="s">
        <v>739</v>
      </c>
      <c r="D125" s="231">
        <v>0</v>
      </c>
      <c r="E125" s="231">
        <v>4773</v>
      </c>
      <c r="F125" s="231">
        <v>0</v>
      </c>
      <c r="G125" s="231">
        <v>4773</v>
      </c>
      <c r="H125"/>
      <c r="I125"/>
      <c r="J125"/>
      <c r="K125"/>
    </row>
    <row r="126" spans="1:11" ht="38.25">
      <c r="A126" s="8"/>
      <c r="B126" s="116">
        <v>5250</v>
      </c>
      <c r="C126" s="230" t="s">
        <v>41</v>
      </c>
      <c r="D126" s="231">
        <v>9126</v>
      </c>
      <c r="E126" s="231">
        <v>9126</v>
      </c>
      <c r="F126" s="231">
        <v>0</v>
      </c>
      <c r="G126" s="231">
        <v>9126</v>
      </c>
      <c r="H126"/>
      <c r="I126"/>
      <c r="J126"/>
      <c r="K126"/>
    </row>
    <row r="127" spans="1:11" ht="25.5">
      <c r="A127" s="8"/>
      <c r="B127" s="116">
        <v>5239</v>
      </c>
      <c r="C127" s="230" t="s">
        <v>43</v>
      </c>
      <c r="D127" s="231">
        <v>2770</v>
      </c>
      <c r="E127" s="231">
        <v>2770</v>
      </c>
      <c r="F127" s="231">
        <v>0</v>
      </c>
      <c r="G127" s="231">
        <v>2770</v>
      </c>
      <c r="H127"/>
      <c r="I127"/>
      <c r="J127"/>
      <c r="K127"/>
    </row>
    <row r="128" spans="1:11" ht="38.25">
      <c r="A128" s="8"/>
      <c r="B128" s="116">
        <v>5239</v>
      </c>
      <c r="C128" s="230" t="s">
        <v>45</v>
      </c>
      <c r="D128" s="231">
        <v>2580</v>
      </c>
      <c r="E128" s="231">
        <v>2367</v>
      </c>
      <c r="F128" s="231">
        <v>0</v>
      </c>
      <c r="G128" s="231">
        <v>2367</v>
      </c>
      <c r="H128"/>
      <c r="I128"/>
      <c r="J128"/>
      <c r="K128"/>
    </row>
    <row r="129" spans="1:11" ht="38.25">
      <c r="A129" s="8"/>
      <c r="B129" s="116">
        <v>2279</v>
      </c>
      <c r="C129" s="234" t="s">
        <v>929</v>
      </c>
      <c r="D129" s="231">
        <v>0</v>
      </c>
      <c r="E129" s="231">
        <v>0</v>
      </c>
      <c r="F129" s="231">
        <v>3000</v>
      </c>
      <c r="G129" s="231">
        <v>3000</v>
      </c>
      <c r="H129" s="337"/>
      <c r="I129" s="295"/>
      <c r="J129"/>
      <c r="K129"/>
    </row>
    <row r="130" spans="1:11" ht="25.5">
      <c r="A130" s="8"/>
      <c r="B130" s="116">
        <v>5238</v>
      </c>
      <c r="C130" s="234" t="s">
        <v>922</v>
      </c>
      <c r="D130" s="231">
        <v>0</v>
      </c>
      <c r="E130" s="231">
        <v>0</v>
      </c>
      <c r="F130" s="231">
        <v>3000</v>
      </c>
      <c r="G130" s="231">
        <v>3000</v>
      </c>
      <c r="H130" s="337"/>
      <c r="I130" s="295"/>
      <c r="J130"/>
      <c r="K130"/>
    </row>
    <row r="131" spans="1:11" ht="38.25">
      <c r="A131" s="8"/>
      <c r="B131" s="116">
        <v>5238</v>
      </c>
      <c r="C131" s="230" t="s">
        <v>440</v>
      </c>
      <c r="D131" s="231">
        <v>2590</v>
      </c>
      <c r="E131" s="231">
        <v>0</v>
      </c>
      <c r="F131" s="231">
        <v>0</v>
      </c>
      <c r="G131" s="231">
        <v>0</v>
      </c>
      <c r="H131"/>
      <c r="I131"/>
      <c r="J131"/>
      <c r="K131"/>
    </row>
    <row r="132" spans="1:11" ht="38.25">
      <c r="A132" s="8"/>
      <c r="B132" s="116">
        <v>5239</v>
      </c>
      <c r="C132" s="230" t="s">
        <v>441</v>
      </c>
      <c r="D132" s="231">
        <v>9813</v>
      </c>
      <c r="E132" s="231">
        <v>0</v>
      </c>
      <c r="F132" s="231">
        <v>0</v>
      </c>
      <c r="G132" s="231">
        <v>0</v>
      </c>
      <c r="H132"/>
      <c r="I132"/>
      <c r="J132"/>
      <c r="K132"/>
    </row>
    <row r="133" spans="1:11" ht="82.5" customHeight="1">
      <c r="A133" s="8"/>
      <c r="B133" s="116">
        <v>2279</v>
      </c>
      <c r="C133" s="230" t="s">
        <v>83</v>
      </c>
      <c r="D133" s="231">
        <v>4525</v>
      </c>
      <c r="E133" s="231">
        <v>0</v>
      </c>
      <c r="F133" s="231">
        <v>0</v>
      </c>
      <c r="G133" s="231">
        <v>0</v>
      </c>
      <c r="H133"/>
      <c r="I133"/>
      <c r="J133"/>
      <c r="K133"/>
    </row>
    <row r="134" spans="1:11" ht="25.5">
      <c r="A134" s="8"/>
      <c r="B134" s="116">
        <v>5239</v>
      </c>
      <c r="C134" s="230" t="s">
        <v>40</v>
      </c>
      <c r="D134" s="231">
        <v>11337</v>
      </c>
      <c r="E134" s="231">
        <v>0</v>
      </c>
      <c r="F134" s="231">
        <v>0</v>
      </c>
      <c r="G134" s="231">
        <v>0</v>
      </c>
      <c r="H134"/>
      <c r="I134"/>
      <c r="J134"/>
      <c r="K134"/>
    </row>
    <row r="135" spans="1:11" ht="12.75">
      <c r="A135" s="8"/>
      <c r="B135" s="116">
        <v>2279</v>
      </c>
      <c r="C135" s="230" t="s">
        <v>442</v>
      </c>
      <c r="D135" s="231">
        <v>1500</v>
      </c>
      <c r="E135" s="231">
        <v>0</v>
      </c>
      <c r="F135" s="231">
        <v>0</v>
      </c>
      <c r="G135" s="231">
        <v>0</v>
      </c>
      <c r="H135"/>
      <c r="I135"/>
      <c r="J135"/>
      <c r="K135"/>
    </row>
    <row r="136" spans="1:11" ht="12.75">
      <c r="A136" s="8"/>
      <c r="B136" s="116">
        <v>2279</v>
      </c>
      <c r="C136" s="230" t="s">
        <v>565</v>
      </c>
      <c r="D136" s="231">
        <v>67633</v>
      </c>
      <c r="E136" s="231">
        <v>0</v>
      </c>
      <c r="F136" s="231">
        <v>0</v>
      </c>
      <c r="G136" s="231">
        <v>0</v>
      </c>
      <c r="H136"/>
      <c r="I136"/>
      <c r="J136"/>
      <c r="K136"/>
    </row>
    <row r="137" spans="1:11" ht="38.25">
      <c r="A137" s="8"/>
      <c r="B137" s="116">
        <v>5239</v>
      </c>
      <c r="C137" s="230" t="s">
        <v>64</v>
      </c>
      <c r="D137" s="231">
        <v>5015</v>
      </c>
      <c r="E137" s="231">
        <v>0</v>
      </c>
      <c r="F137" s="231">
        <v>0</v>
      </c>
      <c r="G137" s="231">
        <v>0</v>
      </c>
      <c r="H137"/>
      <c r="I137"/>
      <c r="J137"/>
      <c r="K137"/>
    </row>
    <row r="138" spans="1:11" ht="12.75">
      <c r="A138" s="8"/>
      <c r="B138" s="247">
        <v>5218</v>
      </c>
      <c r="C138" s="230" t="s">
        <v>747</v>
      </c>
      <c r="D138" s="231">
        <v>0</v>
      </c>
      <c r="E138" s="231">
        <v>10000</v>
      </c>
      <c r="F138" s="231">
        <v>0</v>
      </c>
      <c r="G138" s="231">
        <v>10000</v>
      </c>
      <c r="H138"/>
      <c r="I138"/>
      <c r="J138"/>
      <c r="K138"/>
    </row>
    <row r="139" spans="1:11" ht="25.5">
      <c r="A139" s="8"/>
      <c r="B139" s="247">
        <v>5218</v>
      </c>
      <c r="C139" s="230" t="s">
        <v>748</v>
      </c>
      <c r="D139" s="231">
        <v>0</v>
      </c>
      <c r="E139" s="231">
        <v>10000</v>
      </c>
      <c r="F139" s="231">
        <v>0</v>
      </c>
      <c r="G139" s="231">
        <v>10000</v>
      </c>
      <c r="H139"/>
      <c r="I139"/>
      <c r="J139"/>
      <c r="K139"/>
    </row>
    <row r="140" spans="1:11" ht="12.75">
      <c r="A140" s="8"/>
      <c r="B140" s="9"/>
      <c r="C140" s="13"/>
      <c r="D140" s="63"/>
      <c r="E140" s="63"/>
      <c r="F140" s="63"/>
      <c r="G140" s="63"/>
      <c r="H140"/>
      <c r="I140"/>
      <c r="J140"/>
      <c r="K140"/>
    </row>
    <row r="141" spans="1:11" ht="13.5">
      <c r="A141" s="8"/>
      <c r="B141" s="9"/>
      <c r="C141" s="134" t="s">
        <v>262</v>
      </c>
      <c r="D141" s="63"/>
      <c r="E141" s="63"/>
      <c r="F141" s="63"/>
      <c r="G141" s="63"/>
      <c r="H141"/>
      <c r="I141"/>
      <c r="J141"/>
      <c r="K141"/>
    </row>
    <row r="142" spans="1:11" ht="12.75">
      <c r="A142" s="8"/>
      <c r="B142" s="9">
        <v>1100</v>
      </c>
      <c r="C142" s="13" t="s">
        <v>607</v>
      </c>
      <c r="D142" s="63">
        <v>18569</v>
      </c>
      <c r="E142" s="63">
        <v>15574</v>
      </c>
      <c r="F142" s="63">
        <v>0</v>
      </c>
      <c r="G142" s="63">
        <v>15574</v>
      </c>
      <c r="H142"/>
      <c r="I142"/>
      <c r="J142"/>
      <c r="K142"/>
    </row>
    <row r="143" spans="1:11" ht="25.5">
      <c r="A143" s="8"/>
      <c r="B143" s="116">
        <v>1148</v>
      </c>
      <c r="C143" s="230" t="s">
        <v>700</v>
      </c>
      <c r="D143" s="63">
        <v>0</v>
      </c>
      <c r="E143" s="63">
        <v>0</v>
      </c>
      <c r="F143" s="63">
        <v>0</v>
      </c>
      <c r="G143" s="63">
        <v>0</v>
      </c>
      <c r="H143"/>
      <c r="I143"/>
      <c r="J143"/>
      <c r="K143"/>
    </row>
    <row r="144" spans="1:11" ht="12.75">
      <c r="A144" s="8"/>
      <c r="B144" s="9">
        <v>1210</v>
      </c>
      <c r="C144" s="13" t="s">
        <v>608</v>
      </c>
      <c r="D144" s="231">
        <v>4380</v>
      </c>
      <c r="E144" s="231">
        <v>3674</v>
      </c>
      <c r="F144" s="231">
        <v>0</v>
      </c>
      <c r="G144" s="231">
        <v>3674</v>
      </c>
      <c r="H144"/>
      <c r="I144"/>
      <c r="J144"/>
      <c r="K144"/>
    </row>
    <row r="145" spans="1:11" ht="25.5">
      <c r="A145" s="206"/>
      <c r="B145" s="211">
        <v>1220</v>
      </c>
      <c r="C145" s="210" t="s">
        <v>721</v>
      </c>
      <c r="D145" s="231">
        <f>SUM(D146:D146)</f>
        <v>0</v>
      </c>
      <c r="E145" s="231">
        <f>SUM(E146:E148)</f>
        <v>360</v>
      </c>
      <c r="F145" s="231">
        <f>SUM(F146:F148)</f>
        <v>0</v>
      </c>
      <c r="G145" s="231">
        <f>SUM(G146:G148)</f>
        <v>360</v>
      </c>
      <c r="H145"/>
      <c r="I145"/>
      <c r="J145"/>
      <c r="K145"/>
    </row>
    <row r="146" spans="1:11" ht="12.75">
      <c r="A146" s="206"/>
      <c r="B146" s="207">
        <v>1221</v>
      </c>
      <c r="C146" s="210" t="s">
        <v>713</v>
      </c>
      <c r="D146" s="231">
        <v>0</v>
      </c>
      <c r="E146" s="231">
        <v>0</v>
      </c>
      <c r="F146" s="231">
        <v>0</v>
      </c>
      <c r="G146" s="231">
        <v>0</v>
      </c>
      <c r="H146"/>
      <c r="I146"/>
      <c r="J146"/>
      <c r="K146"/>
    </row>
    <row r="147" spans="1:11" ht="12.75">
      <c r="A147" s="206"/>
      <c r="B147" s="207">
        <v>1221</v>
      </c>
      <c r="C147" s="210" t="s">
        <v>666</v>
      </c>
      <c r="D147" s="231">
        <v>0</v>
      </c>
      <c r="E147" s="231">
        <v>147</v>
      </c>
      <c r="F147" s="231">
        <v>0</v>
      </c>
      <c r="G147" s="231">
        <v>147</v>
      </c>
      <c r="H147"/>
      <c r="I147"/>
      <c r="J147"/>
      <c r="K147"/>
    </row>
    <row r="148" spans="1:11" ht="12.75">
      <c r="A148" s="206"/>
      <c r="B148" s="207">
        <v>1228</v>
      </c>
      <c r="C148" s="210" t="s">
        <v>665</v>
      </c>
      <c r="D148" s="231">
        <v>0</v>
      </c>
      <c r="E148" s="231">
        <v>213</v>
      </c>
      <c r="F148" s="231">
        <v>0</v>
      </c>
      <c r="G148" s="231">
        <v>213</v>
      </c>
      <c r="H148"/>
      <c r="I148"/>
      <c r="J148"/>
      <c r="K148"/>
    </row>
    <row r="149" spans="1:11" ht="12.75">
      <c r="A149" s="8"/>
      <c r="B149" s="9">
        <v>2200</v>
      </c>
      <c r="C149" s="13" t="s">
        <v>576</v>
      </c>
      <c r="D149" s="231">
        <f>SUM(D150:D162)</f>
        <v>57251</v>
      </c>
      <c r="E149" s="231">
        <f>SUM(E150:E162)</f>
        <v>78863</v>
      </c>
      <c r="F149" s="231">
        <f>SUM(F150:F162)</f>
        <v>0</v>
      </c>
      <c r="G149" s="231">
        <f>SUM(G150:G162)</f>
        <v>78863</v>
      </c>
      <c r="H149"/>
      <c r="I149"/>
      <c r="J149"/>
      <c r="K149"/>
    </row>
    <row r="150" spans="1:11" ht="12.75">
      <c r="A150" s="8"/>
      <c r="B150" s="116">
        <v>2219</v>
      </c>
      <c r="C150" s="13" t="s">
        <v>899</v>
      </c>
      <c r="D150" s="231">
        <v>156</v>
      </c>
      <c r="E150" s="231">
        <v>65</v>
      </c>
      <c r="F150" s="231">
        <v>0</v>
      </c>
      <c r="G150" s="231">
        <v>65</v>
      </c>
      <c r="H150"/>
      <c r="I150"/>
      <c r="J150"/>
      <c r="K150"/>
    </row>
    <row r="151" spans="1:11" ht="12.75">
      <c r="A151" s="8"/>
      <c r="B151" s="116">
        <v>2223</v>
      </c>
      <c r="C151" s="13" t="s">
        <v>913</v>
      </c>
      <c r="D151" s="231">
        <v>72</v>
      </c>
      <c r="E151" s="231">
        <v>15</v>
      </c>
      <c r="F151" s="231">
        <v>0</v>
      </c>
      <c r="G151" s="231">
        <v>15</v>
      </c>
      <c r="H151"/>
      <c r="I151"/>
      <c r="J151"/>
      <c r="K151"/>
    </row>
    <row r="152" spans="1:11" ht="12.75">
      <c r="A152" s="8"/>
      <c r="B152" s="116">
        <v>2226</v>
      </c>
      <c r="C152" s="13" t="s">
        <v>231</v>
      </c>
      <c r="D152" s="231">
        <v>9270</v>
      </c>
      <c r="E152" s="231">
        <v>8500</v>
      </c>
      <c r="F152" s="231">
        <v>0</v>
      </c>
      <c r="G152" s="231">
        <v>8500</v>
      </c>
      <c r="H152"/>
      <c r="I152"/>
      <c r="J152"/>
      <c r="K152"/>
    </row>
    <row r="153" spans="1:11" ht="12.75">
      <c r="A153" s="8"/>
      <c r="B153" s="116">
        <v>2233</v>
      </c>
      <c r="C153" s="13" t="s">
        <v>121</v>
      </c>
      <c r="D153" s="231">
        <v>0</v>
      </c>
      <c r="E153" s="231">
        <v>900</v>
      </c>
      <c r="F153" s="231">
        <v>0</v>
      </c>
      <c r="G153" s="231">
        <v>900</v>
      </c>
      <c r="H153"/>
      <c r="I153"/>
      <c r="J153"/>
      <c r="K153"/>
    </row>
    <row r="154" spans="1:11" ht="12.75">
      <c r="A154" s="206"/>
      <c r="B154" s="207">
        <v>2234</v>
      </c>
      <c r="C154" s="210" t="s">
        <v>267</v>
      </c>
      <c r="D154" s="231">
        <v>22</v>
      </c>
      <c r="E154" s="231">
        <v>0</v>
      </c>
      <c r="F154" s="231">
        <v>0</v>
      </c>
      <c r="G154" s="231">
        <v>0</v>
      </c>
      <c r="H154"/>
      <c r="I154"/>
      <c r="J154"/>
      <c r="K154"/>
    </row>
    <row r="155" spans="1:11" ht="12.75">
      <c r="A155" s="8"/>
      <c r="B155" s="116">
        <v>2242</v>
      </c>
      <c r="C155" s="13" t="s">
        <v>254</v>
      </c>
      <c r="D155" s="63">
        <v>352</v>
      </c>
      <c r="E155" s="63">
        <v>1352</v>
      </c>
      <c r="F155" s="63">
        <v>0</v>
      </c>
      <c r="G155" s="63">
        <v>1352</v>
      </c>
      <c r="H155"/>
      <c r="I155"/>
      <c r="J155"/>
      <c r="K155"/>
    </row>
    <row r="156" spans="1:11" ht="12.75">
      <c r="A156" s="8"/>
      <c r="B156" s="116">
        <v>2243</v>
      </c>
      <c r="C156" s="13" t="s">
        <v>225</v>
      </c>
      <c r="D156" s="63">
        <v>135</v>
      </c>
      <c r="E156" s="63">
        <v>980</v>
      </c>
      <c r="F156" s="63">
        <v>0</v>
      </c>
      <c r="G156" s="63">
        <v>980</v>
      </c>
      <c r="H156"/>
      <c r="I156"/>
      <c r="J156"/>
      <c r="K156"/>
    </row>
    <row r="157" spans="1:11" ht="12.75">
      <c r="A157" s="8"/>
      <c r="B157" s="116">
        <v>2244</v>
      </c>
      <c r="C157" s="13" t="s">
        <v>483</v>
      </c>
      <c r="D157" s="63">
        <v>689</v>
      </c>
      <c r="E157" s="63">
        <v>25000</v>
      </c>
      <c r="F157" s="63">
        <v>0</v>
      </c>
      <c r="G157" s="63">
        <v>25000</v>
      </c>
      <c r="H157"/>
      <c r="I157"/>
      <c r="J157"/>
      <c r="K157"/>
    </row>
    <row r="158" spans="1:11" ht="12.75">
      <c r="A158" s="8"/>
      <c r="B158" s="116">
        <v>2245</v>
      </c>
      <c r="C158" s="13" t="s">
        <v>196</v>
      </c>
      <c r="D158" s="63">
        <v>83</v>
      </c>
      <c r="E158" s="63">
        <v>51</v>
      </c>
      <c r="F158" s="63">
        <v>0</v>
      </c>
      <c r="G158" s="63">
        <v>51</v>
      </c>
      <c r="H158"/>
      <c r="I158"/>
      <c r="J158"/>
      <c r="K158"/>
    </row>
    <row r="159" spans="1:11" ht="12.75">
      <c r="A159" s="8"/>
      <c r="B159" s="116">
        <v>2246</v>
      </c>
      <c r="C159" s="13" t="s">
        <v>255</v>
      </c>
      <c r="D159" s="63">
        <v>44228</v>
      </c>
      <c r="E159" s="63">
        <v>41000</v>
      </c>
      <c r="F159" s="63">
        <v>0</v>
      </c>
      <c r="G159" s="63">
        <v>41000</v>
      </c>
      <c r="H159"/>
      <c r="I159"/>
      <c r="J159"/>
      <c r="K159"/>
    </row>
    <row r="160" spans="1:11" ht="12.75">
      <c r="A160" s="8"/>
      <c r="B160" s="116">
        <v>2260</v>
      </c>
      <c r="C160" s="13" t="s">
        <v>503</v>
      </c>
      <c r="D160" s="63">
        <v>1280</v>
      </c>
      <c r="E160" s="63">
        <v>1000</v>
      </c>
      <c r="F160" s="63">
        <v>0</v>
      </c>
      <c r="G160" s="63">
        <v>1000</v>
      </c>
      <c r="H160"/>
      <c r="I160"/>
      <c r="J160"/>
      <c r="K160"/>
    </row>
    <row r="161" spans="1:11" ht="12.75">
      <c r="A161" s="8"/>
      <c r="B161" s="116">
        <v>2269</v>
      </c>
      <c r="C161" s="13" t="s">
        <v>280</v>
      </c>
      <c r="D161" s="63">
        <v>126</v>
      </c>
      <c r="E161" s="63">
        <v>0</v>
      </c>
      <c r="F161" s="63">
        <v>0</v>
      </c>
      <c r="G161" s="63">
        <v>0</v>
      </c>
      <c r="H161"/>
      <c r="I161"/>
      <c r="J161"/>
      <c r="K161"/>
    </row>
    <row r="162" spans="1:11" ht="12.75">
      <c r="A162" s="8"/>
      <c r="B162" s="116">
        <v>2279</v>
      </c>
      <c r="C162" s="13" t="s">
        <v>138</v>
      </c>
      <c r="D162" s="63">
        <v>838</v>
      </c>
      <c r="E162" s="63">
        <v>0</v>
      </c>
      <c r="F162" s="63">
        <v>0</v>
      </c>
      <c r="G162" s="63">
        <v>0</v>
      </c>
      <c r="H162" s="295"/>
      <c r="I162"/>
      <c r="J162"/>
      <c r="K162"/>
    </row>
    <row r="163" spans="1:11" ht="25.5">
      <c r="A163" s="8"/>
      <c r="B163" s="9">
        <v>2300</v>
      </c>
      <c r="C163" s="13" t="s">
        <v>623</v>
      </c>
      <c r="D163" s="63">
        <f>SUM(D164:D173)</f>
        <v>16194</v>
      </c>
      <c r="E163" s="63">
        <f>SUM(E164:E173)</f>
        <v>15030</v>
      </c>
      <c r="F163" s="63">
        <f>SUM(F164:F173)</f>
        <v>0</v>
      </c>
      <c r="G163" s="63">
        <f>SUM(G164:G173)</f>
        <v>15030</v>
      </c>
      <c r="H163"/>
      <c r="I163"/>
      <c r="J163"/>
      <c r="K163"/>
    </row>
    <row r="164" spans="1:11" ht="12.75">
      <c r="A164" s="8"/>
      <c r="B164" s="116">
        <v>2312</v>
      </c>
      <c r="C164" s="13" t="s">
        <v>17</v>
      </c>
      <c r="D164" s="63">
        <v>320</v>
      </c>
      <c r="E164" s="63">
        <v>80</v>
      </c>
      <c r="F164" s="63">
        <v>0</v>
      </c>
      <c r="G164" s="63">
        <v>80</v>
      </c>
      <c r="H164"/>
      <c r="I164"/>
      <c r="J164"/>
      <c r="K164"/>
    </row>
    <row r="165" spans="1:11" ht="13.5" customHeight="1">
      <c r="A165" s="8"/>
      <c r="B165" s="116">
        <v>2322</v>
      </c>
      <c r="C165" s="13" t="s">
        <v>18</v>
      </c>
      <c r="D165" s="63">
        <v>3208</v>
      </c>
      <c r="E165" s="231">
        <v>3900</v>
      </c>
      <c r="F165" s="231">
        <v>0</v>
      </c>
      <c r="G165" s="231">
        <v>3900</v>
      </c>
      <c r="H165"/>
      <c r="I165"/>
      <c r="J165"/>
      <c r="K165"/>
    </row>
    <row r="166" spans="1:11" ht="13.5" customHeight="1">
      <c r="A166" s="8"/>
      <c r="B166" s="116">
        <v>2350</v>
      </c>
      <c r="C166" s="13" t="s">
        <v>513</v>
      </c>
      <c r="D166" s="63">
        <v>6768</v>
      </c>
      <c r="E166" s="63">
        <v>6750</v>
      </c>
      <c r="F166" s="63">
        <v>0</v>
      </c>
      <c r="G166" s="63">
        <v>6750</v>
      </c>
      <c r="H166"/>
      <c r="I166"/>
      <c r="J166"/>
      <c r="K166"/>
    </row>
    <row r="167" spans="1:11" ht="14.25" customHeight="1">
      <c r="A167" s="8"/>
      <c r="B167" s="116">
        <v>2352</v>
      </c>
      <c r="C167" s="13" t="s">
        <v>216</v>
      </c>
      <c r="D167" s="63">
        <v>1151</v>
      </c>
      <c r="E167" s="63">
        <v>900</v>
      </c>
      <c r="F167" s="63">
        <v>0</v>
      </c>
      <c r="G167" s="63">
        <v>900</v>
      </c>
      <c r="H167"/>
      <c r="I167"/>
      <c r="J167"/>
      <c r="K167"/>
    </row>
    <row r="168" spans="1:11" ht="14.25" customHeight="1">
      <c r="A168" s="8"/>
      <c r="B168" s="116">
        <v>2353</v>
      </c>
      <c r="C168" s="13" t="s">
        <v>101</v>
      </c>
      <c r="D168" s="63">
        <v>204</v>
      </c>
      <c r="E168" s="63">
        <v>0</v>
      </c>
      <c r="F168" s="63">
        <v>0</v>
      </c>
      <c r="G168" s="63">
        <v>0</v>
      </c>
      <c r="H168"/>
      <c r="I168"/>
      <c r="J168"/>
      <c r="K168"/>
    </row>
    <row r="169" spans="1:11" ht="12.75" customHeight="1">
      <c r="A169" s="8"/>
      <c r="B169" s="116">
        <v>2354</v>
      </c>
      <c r="C169" s="13" t="s">
        <v>139</v>
      </c>
      <c r="D169" s="63">
        <v>1081</v>
      </c>
      <c r="E169" s="63">
        <v>0</v>
      </c>
      <c r="F169" s="63">
        <v>0</v>
      </c>
      <c r="G169" s="63">
        <v>0</v>
      </c>
      <c r="H169"/>
      <c r="I169"/>
      <c r="J169"/>
      <c r="K169"/>
    </row>
    <row r="170" spans="1:11" ht="13.5" customHeight="1">
      <c r="A170" s="8"/>
      <c r="B170" s="116">
        <v>2359</v>
      </c>
      <c r="C170" s="13" t="s">
        <v>256</v>
      </c>
      <c r="D170" s="63">
        <v>2200</v>
      </c>
      <c r="E170" s="63">
        <v>2200</v>
      </c>
      <c r="F170" s="63">
        <v>0</v>
      </c>
      <c r="G170" s="63">
        <v>2200</v>
      </c>
      <c r="H170"/>
      <c r="I170"/>
      <c r="J170"/>
      <c r="K170"/>
    </row>
    <row r="171" spans="1:11" ht="13.5" customHeight="1">
      <c r="A171" s="8"/>
      <c r="B171" s="116">
        <v>2361</v>
      </c>
      <c r="C171" s="13" t="s">
        <v>125</v>
      </c>
      <c r="D171" s="63">
        <v>30</v>
      </c>
      <c r="E171" s="63">
        <v>0</v>
      </c>
      <c r="F171" s="63">
        <v>0</v>
      </c>
      <c r="G171" s="63">
        <v>0</v>
      </c>
      <c r="H171"/>
      <c r="I171"/>
      <c r="J171"/>
      <c r="K171"/>
    </row>
    <row r="172" spans="1:11" ht="13.5" customHeight="1">
      <c r="A172" s="8"/>
      <c r="B172" s="116">
        <v>2363</v>
      </c>
      <c r="C172" s="13" t="s">
        <v>117</v>
      </c>
      <c r="D172" s="63">
        <v>132</v>
      </c>
      <c r="E172" s="63">
        <v>300</v>
      </c>
      <c r="F172" s="63">
        <v>0</v>
      </c>
      <c r="G172" s="63">
        <v>300</v>
      </c>
      <c r="H172"/>
      <c r="I172"/>
      <c r="J172"/>
      <c r="K172"/>
    </row>
    <row r="173" spans="1:11" ht="13.5" customHeight="1">
      <c r="A173" s="8"/>
      <c r="B173" s="116">
        <v>2390</v>
      </c>
      <c r="C173" s="13" t="s">
        <v>118</v>
      </c>
      <c r="D173" s="63">
        <v>1100</v>
      </c>
      <c r="E173" s="63">
        <v>900</v>
      </c>
      <c r="F173" s="63">
        <v>0</v>
      </c>
      <c r="G173" s="63">
        <v>900</v>
      </c>
      <c r="H173"/>
      <c r="I173"/>
      <c r="J173"/>
      <c r="K173"/>
    </row>
    <row r="174" spans="1:11" ht="13.5" customHeight="1">
      <c r="A174" s="8"/>
      <c r="B174" s="9">
        <v>5200</v>
      </c>
      <c r="C174" s="13" t="s">
        <v>609</v>
      </c>
      <c r="D174" s="63">
        <v>925</v>
      </c>
      <c r="E174" s="63">
        <f>SUM(E175:E176)</f>
        <v>8200</v>
      </c>
      <c r="F174" s="63">
        <f>SUM(F175:F176)</f>
        <v>0</v>
      </c>
      <c r="G174" s="63">
        <f>SUM(G175:G176)</f>
        <v>8200</v>
      </c>
      <c r="H174"/>
      <c r="I174"/>
      <c r="J174"/>
      <c r="K174"/>
    </row>
    <row r="175" spans="1:11" ht="13.5" customHeight="1">
      <c r="A175" s="8"/>
      <c r="B175" s="116">
        <v>5238</v>
      </c>
      <c r="C175" s="13" t="s">
        <v>100</v>
      </c>
      <c r="D175" s="63">
        <v>0</v>
      </c>
      <c r="E175" s="63">
        <v>700</v>
      </c>
      <c r="F175" s="63">
        <v>0</v>
      </c>
      <c r="G175" s="63">
        <v>700</v>
      </c>
      <c r="H175"/>
      <c r="I175"/>
      <c r="J175"/>
      <c r="K175"/>
    </row>
    <row r="176" spans="1:11" ht="13.5" customHeight="1">
      <c r="A176" s="8"/>
      <c r="B176" s="116">
        <v>5239</v>
      </c>
      <c r="C176" s="13" t="s">
        <v>119</v>
      </c>
      <c r="D176" s="63">
        <v>925</v>
      </c>
      <c r="E176" s="231">
        <v>7500</v>
      </c>
      <c r="F176" s="231">
        <v>0</v>
      </c>
      <c r="G176" s="231">
        <v>7500</v>
      </c>
      <c r="H176" s="295"/>
      <c r="I176" s="295"/>
      <c r="J176"/>
      <c r="K176"/>
    </row>
    <row r="177" spans="1:11" ht="13.5" customHeight="1">
      <c r="A177" s="8"/>
      <c r="B177" s="9"/>
      <c r="C177" s="13" t="s">
        <v>572</v>
      </c>
      <c r="D177" s="63">
        <f>D142+D144+D149+D163+D145+D174</f>
        <v>97319</v>
      </c>
      <c r="E177" s="63">
        <f>E142+E144+E145+E149+E163+E174</f>
        <v>121701</v>
      </c>
      <c r="F177" s="63">
        <f>F142+F144+F145+F149+F163+F174</f>
        <v>0</v>
      </c>
      <c r="G177" s="63">
        <f>G142+G144+G145+G149+G163+G174</f>
        <v>121701</v>
      </c>
      <c r="H177"/>
      <c r="I177"/>
      <c r="J177"/>
      <c r="K177"/>
    </row>
    <row r="178" spans="1:11" ht="12.75">
      <c r="A178" s="8"/>
      <c r="B178" s="9"/>
      <c r="C178" s="13"/>
      <c r="D178" s="63"/>
      <c r="E178" s="63"/>
      <c r="F178" s="63"/>
      <c r="G178" s="63"/>
      <c r="H178"/>
      <c r="I178"/>
      <c r="J178"/>
      <c r="K178"/>
    </row>
    <row r="179" spans="1:11" ht="13.5" customHeight="1">
      <c r="A179" s="8"/>
      <c r="B179" s="9"/>
      <c r="C179" s="134" t="s">
        <v>263</v>
      </c>
      <c r="D179" s="63"/>
      <c r="E179" s="63"/>
      <c r="F179" s="63"/>
      <c r="G179" s="63"/>
      <c r="H179"/>
      <c r="I179"/>
      <c r="J179"/>
      <c r="K179"/>
    </row>
    <row r="180" spans="1:11" ht="13.5" customHeight="1">
      <c r="A180" s="8"/>
      <c r="B180" s="9">
        <v>2200</v>
      </c>
      <c r="C180" s="13" t="s">
        <v>576</v>
      </c>
      <c r="D180" s="63">
        <f>SUM(D181:D184)</f>
        <v>48579</v>
      </c>
      <c r="E180" s="63">
        <f>SUM(E181:E184)</f>
        <v>52000</v>
      </c>
      <c r="F180" s="63">
        <f>SUM(F181:F184)</f>
        <v>0</v>
      </c>
      <c r="G180" s="63">
        <f>SUM(G181:G184)</f>
        <v>52000</v>
      </c>
      <c r="H180"/>
      <c r="I180"/>
      <c r="J180"/>
      <c r="K180"/>
    </row>
    <row r="181" spans="1:11" ht="14.25" customHeight="1">
      <c r="A181" s="8"/>
      <c r="B181" s="116">
        <v>2223</v>
      </c>
      <c r="C181" s="13" t="s">
        <v>913</v>
      </c>
      <c r="D181" s="63">
        <v>43964</v>
      </c>
      <c r="E181" s="63">
        <v>47500</v>
      </c>
      <c r="F181" s="63">
        <v>0</v>
      </c>
      <c r="G181" s="63">
        <v>47500</v>
      </c>
      <c r="H181"/>
      <c r="I181"/>
      <c r="J181"/>
      <c r="K181"/>
    </row>
    <row r="182" spans="1:11" ht="14.25" customHeight="1">
      <c r="A182" s="8"/>
      <c r="B182" s="116">
        <v>2243</v>
      </c>
      <c r="C182" s="13" t="s">
        <v>472</v>
      </c>
      <c r="D182" s="63">
        <v>1569</v>
      </c>
      <c r="E182" s="63">
        <v>1500</v>
      </c>
      <c r="F182" s="63">
        <v>0</v>
      </c>
      <c r="G182" s="63">
        <v>1500</v>
      </c>
      <c r="H182"/>
      <c r="I182"/>
      <c r="J182"/>
      <c r="K182"/>
    </row>
    <row r="183" spans="1:11" ht="14.25" customHeight="1">
      <c r="A183" s="8"/>
      <c r="B183" s="116">
        <v>2260</v>
      </c>
      <c r="C183" s="13" t="s">
        <v>503</v>
      </c>
      <c r="D183" s="63">
        <v>200</v>
      </c>
      <c r="E183" s="63">
        <v>0</v>
      </c>
      <c r="F183" s="63">
        <v>0</v>
      </c>
      <c r="G183" s="63">
        <v>0</v>
      </c>
      <c r="H183"/>
      <c r="I183"/>
      <c r="J183"/>
      <c r="K183"/>
    </row>
    <row r="184" spans="1:11" ht="14.25" customHeight="1">
      <c r="A184" s="8"/>
      <c r="B184" s="116">
        <v>2240</v>
      </c>
      <c r="C184" s="13" t="s">
        <v>500</v>
      </c>
      <c r="D184" s="63">
        <v>2846</v>
      </c>
      <c r="E184" s="63">
        <v>3000</v>
      </c>
      <c r="F184" s="63">
        <v>0</v>
      </c>
      <c r="G184" s="63">
        <v>3000</v>
      </c>
      <c r="H184"/>
      <c r="I184"/>
      <c r="J184"/>
      <c r="K184"/>
    </row>
    <row r="185" spans="1:11" ht="24.75" customHeight="1">
      <c r="A185" s="8"/>
      <c r="B185" s="9">
        <v>2300</v>
      </c>
      <c r="C185" s="13" t="s">
        <v>624</v>
      </c>
      <c r="D185" s="63">
        <f>SUM(D186:D186)</f>
        <v>2458</v>
      </c>
      <c r="E185" s="63">
        <v>3500</v>
      </c>
      <c r="F185" s="63">
        <v>0</v>
      </c>
      <c r="G185" s="63">
        <v>3500</v>
      </c>
      <c r="H185"/>
      <c r="I185"/>
      <c r="J185"/>
      <c r="K185"/>
    </row>
    <row r="186" spans="1:11" ht="15.75" customHeight="1">
      <c r="A186" s="8"/>
      <c r="B186" s="116">
        <v>2351</v>
      </c>
      <c r="C186" s="13" t="s">
        <v>19</v>
      </c>
      <c r="D186" s="63">
        <v>2458</v>
      </c>
      <c r="E186" s="63">
        <v>3500</v>
      </c>
      <c r="F186" s="63">
        <v>0</v>
      </c>
      <c r="G186" s="63">
        <v>3500</v>
      </c>
      <c r="H186" s="295"/>
      <c r="I186"/>
      <c r="J186"/>
      <c r="K186"/>
    </row>
    <row r="187" spans="1:11" ht="15.75" customHeight="1">
      <c r="A187" s="8"/>
      <c r="B187" s="9">
        <v>5250</v>
      </c>
      <c r="C187" s="13" t="s">
        <v>473</v>
      </c>
      <c r="D187" s="63">
        <v>17955</v>
      </c>
      <c r="E187" s="63">
        <v>8000</v>
      </c>
      <c r="F187" s="63">
        <v>0</v>
      </c>
      <c r="G187" s="63">
        <v>8000</v>
      </c>
      <c r="H187"/>
      <c r="I187"/>
      <c r="J187"/>
      <c r="K187"/>
    </row>
    <row r="188" spans="1:11" ht="13.5" thickBot="1">
      <c r="A188" s="8"/>
      <c r="B188" s="9"/>
      <c r="C188" s="17" t="s">
        <v>572</v>
      </c>
      <c r="D188" s="63">
        <f>D180+D185+D187</f>
        <v>68992</v>
      </c>
      <c r="E188" s="63">
        <f>E180+E185+E187</f>
        <v>63500</v>
      </c>
      <c r="F188" s="63">
        <f>F180+F185+F187</f>
        <v>0</v>
      </c>
      <c r="G188" s="63">
        <f>G180+G185+G187</f>
        <v>63500</v>
      </c>
      <c r="H188"/>
      <c r="I188"/>
      <c r="J188"/>
      <c r="K188"/>
    </row>
    <row r="189" spans="1:11" ht="13.5" thickBot="1">
      <c r="A189" s="392" t="s">
        <v>620</v>
      </c>
      <c r="B189" s="393"/>
      <c r="C189" s="394"/>
      <c r="D189" s="68">
        <f>D64+D66+D177+D188</f>
        <v>2229836</v>
      </c>
      <c r="E189" s="68">
        <f>E64+E66+E177+E188</f>
        <v>2374257</v>
      </c>
      <c r="F189" s="68">
        <f>F64+F66+F177+F188</f>
        <v>68258</v>
      </c>
      <c r="G189" s="68">
        <f>G64+G66+G177+G188</f>
        <v>2442515</v>
      </c>
      <c r="H189"/>
      <c r="I189"/>
      <c r="J189"/>
      <c r="K189"/>
    </row>
    <row r="190" spans="1:11" ht="15.75">
      <c r="A190" s="53"/>
      <c r="C190" s="25"/>
      <c r="E190"/>
      <c r="F190"/>
      <c r="G190"/>
      <c r="H190"/>
      <c r="I190"/>
      <c r="J190"/>
      <c r="K190"/>
    </row>
    <row r="191" spans="1:11" ht="16.5" customHeight="1">
      <c r="A191" s="390"/>
      <c r="B191" s="390"/>
      <c r="C191" s="390"/>
      <c r="D191" s="126"/>
      <c r="E191"/>
      <c r="F191"/>
      <c r="G191"/>
      <c r="H191"/>
      <c r="I191"/>
      <c r="J191"/>
      <c r="K191"/>
    </row>
    <row r="192" spans="1:11" ht="15.75">
      <c r="A192" s="26"/>
      <c r="B192" s="26"/>
      <c r="D192" s="26"/>
      <c r="E192"/>
      <c r="F192"/>
      <c r="G192"/>
      <c r="H192"/>
      <c r="I192"/>
      <c r="J192"/>
      <c r="K192"/>
    </row>
    <row r="193" spans="5:11" ht="12.75">
      <c r="E193"/>
      <c r="F193"/>
      <c r="G193"/>
      <c r="H193"/>
      <c r="I193"/>
      <c r="J193"/>
      <c r="K193"/>
    </row>
    <row r="194" spans="3:11" ht="14.25" customHeight="1">
      <c r="C194" s="312"/>
      <c r="E194"/>
      <c r="F194"/>
      <c r="G194"/>
      <c r="H194"/>
      <c r="I194"/>
      <c r="J194"/>
      <c r="K194"/>
    </row>
    <row r="196" spans="1:11" s="55" customFormat="1" ht="30" customHeight="1">
      <c r="A196" s="2"/>
      <c r="B196" s="2"/>
      <c r="C196" s="2"/>
      <c r="D196" s="2"/>
      <c r="E196" s="54"/>
      <c r="F196" s="54"/>
      <c r="G196" s="54"/>
      <c r="H196" s="54"/>
      <c r="I196" s="54"/>
      <c r="J196" s="54"/>
      <c r="K196" s="54"/>
    </row>
    <row r="207" spans="5:13" s="2" customFormat="1" ht="45.75" customHeight="1">
      <c r="E207" s="60"/>
      <c r="F207" s="60"/>
      <c r="G207" s="60"/>
      <c r="H207" s="60"/>
      <c r="I207" s="60"/>
      <c r="J207" s="60"/>
      <c r="K207" s="60"/>
      <c r="L207"/>
      <c r="M207"/>
    </row>
    <row r="210" spans="5:13" s="2" customFormat="1" ht="15.75" customHeight="1">
      <c r="E210" s="60"/>
      <c r="F210" s="60"/>
      <c r="G210" s="60"/>
      <c r="H210" s="60"/>
      <c r="I210" s="60"/>
      <c r="J210" s="60"/>
      <c r="K210" s="60"/>
      <c r="L210"/>
      <c r="M210"/>
    </row>
  </sheetData>
  <sheetProtection/>
  <mergeCells count="7">
    <mergeCell ref="A191:C191"/>
    <mergeCell ref="D2:F2"/>
    <mergeCell ref="A4:D4"/>
    <mergeCell ref="E4:F4"/>
    <mergeCell ref="A6:C6"/>
    <mergeCell ref="A7:C7"/>
    <mergeCell ref="A189:C189"/>
  </mergeCells>
  <printOptions/>
  <pageMargins left="0.85" right="1.05" top="1" bottom="0.86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24"/>
  <sheetViews>
    <sheetView zoomScalePageLayoutView="0" workbookViewId="0" topLeftCell="A70">
      <selection activeCell="J17" sqref="J17"/>
    </sheetView>
  </sheetViews>
  <sheetFormatPr defaultColWidth="9.140625" defaultRowHeight="12.75"/>
  <cols>
    <col min="1" max="2" width="8.7109375" style="2" customWidth="1"/>
    <col min="3" max="3" width="31.57421875" style="2" customWidth="1"/>
    <col min="4" max="4" width="8.28125" style="2" customWidth="1"/>
    <col min="5" max="6" width="6.8515625" style="60" customWidth="1"/>
    <col min="7" max="7" width="7.8515625" style="60" customWidth="1"/>
    <col min="8" max="8" width="7.7109375" style="60" customWidth="1"/>
    <col min="9" max="9" width="8.8515625" style="60" customWidth="1"/>
    <col min="10" max="10" width="9.421875" style="60" customWidth="1"/>
    <col min="11" max="11" width="9.140625" style="60" customWidth="1"/>
  </cols>
  <sheetData>
    <row r="1" spans="1:6" ht="6.75" customHeight="1">
      <c r="A1" s="1"/>
      <c r="C1" s="71"/>
      <c r="D1" s="58"/>
      <c r="E1" s="58"/>
      <c r="F1" s="59"/>
    </row>
    <row r="2" spans="1:6" ht="14.25" customHeight="1">
      <c r="A2" s="1"/>
      <c r="C2" s="71"/>
      <c r="D2" s="201" t="s">
        <v>379</v>
      </c>
      <c r="E2" s="58"/>
      <c r="F2" s="59"/>
    </row>
    <row r="3" spans="1:6" ht="15.75" customHeight="1">
      <c r="A3" s="390" t="s">
        <v>188</v>
      </c>
      <c r="B3" s="390"/>
      <c r="C3" s="390"/>
      <c r="D3" s="367"/>
      <c r="E3" s="367"/>
      <c r="F3" s="367"/>
    </row>
    <row r="4" spans="1:6" ht="18.75" hidden="1">
      <c r="A4" s="5"/>
      <c r="B4" s="5"/>
      <c r="C4" s="70"/>
      <c r="D4" s="58"/>
      <c r="E4" s="58"/>
      <c r="F4" s="4"/>
    </row>
    <row r="5" spans="1:13" ht="63" customHeight="1" hidden="1">
      <c r="A5" s="368"/>
      <c r="B5" s="368"/>
      <c r="C5" s="368"/>
      <c r="D5" s="368"/>
      <c r="E5" s="369"/>
      <c r="F5" s="369"/>
      <c r="G5" s="54"/>
      <c r="H5" s="54"/>
      <c r="M5" s="55"/>
    </row>
    <row r="6" spans="1:4" ht="16.5" customHeight="1" thickBot="1">
      <c r="A6" s="7"/>
      <c r="B6" s="7"/>
      <c r="C6" s="7"/>
      <c r="D6" s="58"/>
    </row>
    <row r="7" spans="1:11" ht="76.5" customHeight="1" thickBot="1">
      <c r="A7" s="384" t="s">
        <v>449</v>
      </c>
      <c r="B7" s="385"/>
      <c r="C7" s="386"/>
      <c r="D7" s="235" t="s">
        <v>640</v>
      </c>
      <c r="E7" s="235" t="s">
        <v>915</v>
      </c>
      <c r="F7" s="235" t="s">
        <v>923</v>
      </c>
      <c r="G7" s="235" t="s">
        <v>924</v>
      </c>
      <c r="H7"/>
      <c r="I7"/>
      <c r="J7"/>
      <c r="K7"/>
    </row>
    <row r="8" spans="1:11" ht="20.25" thickBot="1">
      <c r="A8" s="387"/>
      <c r="B8" s="388"/>
      <c r="C8" s="389"/>
      <c r="D8" s="302" t="s">
        <v>404</v>
      </c>
      <c r="E8" s="302"/>
      <c r="F8" s="302"/>
      <c r="G8" s="302"/>
      <c r="H8"/>
      <c r="I8"/>
      <c r="J8"/>
      <c r="K8"/>
    </row>
    <row r="9" spans="1:11" ht="28.5">
      <c r="A9" s="9"/>
      <c r="B9" s="21" t="s">
        <v>579</v>
      </c>
      <c r="C9" s="133" t="s">
        <v>329</v>
      </c>
      <c r="D9" s="291"/>
      <c r="E9" s="291"/>
      <c r="F9" s="291"/>
      <c r="G9" s="291"/>
      <c r="H9"/>
      <c r="I9"/>
      <c r="J9"/>
      <c r="K9"/>
    </row>
    <row r="10" spans="1:11" ht="13.5">
      <c r="A10" s="9"/>
      <c r="B10" s="21"/>
      <c r="C10" s="134" t="s">
        <v>134</v>
      </c>
      <c r="D10" s="238"/>
      <c r="E10" s="238"/>
      <c r="F10" s="238"/>
      <c r="G10" s="238"/>
      <c r="H10"/>
      <c r="I10"/>
      <c r="J10"/>
      <c r="K10"/>
    </row>
    <row r="11" spans="1:11" ht="12.75">
      <c r="A11" s="9"/>
      <c r="B11" s="9">
        <v>1100</v>
      </c>
      <c r="C11" s="13" t="s">
        <v>697</v>
      </c>
      <c r="D11" s="231">
        <v>24101</v>
      </c>
      <c r="E11" s="231">
        <v>24000</v>
      </c>
      <c r="F11" s="231">
        <v>0</v>
      </c>
      <c r="G11" s="231">
        <v>24000</v>
      </c>
      <c r="H11"/>
      <c r="I11"/>
      <c r="J11"/>
      <c r="K11"/>
    </row>
    <row r="12" spans="1:11" ht="25.5">
      <c r="A12" s="9"/>
      <c r="B12" s="116">
        <v>1148</v>
      </c>
      <c r="C12" s="13" t="s">
        <v>699</v>
      </c>
      <c r="D12" s="231">
        <v>0</v>
      </c>
      <c r="E12" s="231">
        <v>0</v>
      </c>
      <c r="F12" s="231">
        <v>0</v>
      </c>
      <c r="G12" s="231">
        <v>0</v>
      </c>
      <c r="H12"/>
      <c r="I12"/>
      <c r="J12"/>
      <c r="K12"/>
    </row>
    <row r="13" spans="1:11" ht="12.75">
      <c r="A13" s="9"/>
      <c r="B13" s="9">
        <v>1210</v>
      </c>
      <c r="C13" s="13" t="s">
        <v>608</v>
      </c>
      <c r="D13" s="231">
        <v>5710</v>
      </c>
      <c r="E13" s="231">
        <v>5662</v>
      </c>
      <c r="F13" s="231">
        <v>0</v>
      </c>
      <c r="G13" s="231">
        <v>5662</v>
      </c>
      <c r="H13"/>
      <c r="I13"/>
      <c r="J13"/>
      <c r="K13"/>
    </row>
    <row r="14" spans="1:11" ht="25.5">
      <c r="A14" s="211"/>
      <c r="B14" s="211">
        <v>1220</v>
      </c>
      <c r="C14" s="210" t="s">
        <v>715</v>
      </c>
      <c r="D14" s="231">
        <v>288</v>
      </c>
      <c r="E14" s="231">
        <f>SUM(E15:E18)</f>
        <v>90</v>
      </c>
      <c r="F14" s="231">
        <f>SUM(F15:F18)</f>
        <v>0</v>
      </c>
      <c r="G14" s="231">
        <f>SUM(G15:G18)</f>
        <v>90</v>
      </c>
      <c r="H14"/>
      <c r="I14"/>
      <c r="J14"/>
      <c r="K14"/>
    </row>
    <row r="15" spans="1:11" ht="12.75">
      <c r="A15" s="211"/>
      <c r="B15" s="207">
        <v>1221</v>
      </c>
      <c r="C15" s="210" t="s">
        <v>709</v>
      </c>
      <c r="D15" s="231">
        <v>0</v>
      </c>
      <c r="E15" s="231">
        <v>0</v>
      </c>
      <c r="F15" s="231">
        <v>0</v>
      </c>
      <c r="G15" s="231">
        <v>0</v>
      </c>
      <c r="H15"/>
      <c r="I15"/>
      <c r="J15"/>
      <c r="K15"/>
    </row>
    <row r="16" spans="1:11" ht="12.75">
      <c r="A16" s="211"/>
      <c r="B16" s="207">
        <v>1221</v>
      </c>
      <c r="C16" s="210" t="s">
        <v>666</v>
      </c>
      <c r="D16" s="231">
        <v>75</v>
      </c>
      <c r="E16" s="231">
        <v>0</v>
      </c>
      <c r="F16" s="231">
        <v>0</v>
      </c>
      <c r="G16" s="231">
        <v>0</v>
      </c>
      <c r="H16"/>
      <c r="I16"/>
      <c r="J16"/>
      <c r="K16"/>
    </row>
    <row r="17" spans="1:11" ht="12.75">
      <c r="A17" s="211"/>
      <c r="B17" s="207">
        <v>1228</v>
      </c>
      <c r="C17" s="210" t="s">
        <v>665</v>
      </c>
      <c r="D17" s="231">
        <v>213</v>
      </c>
      <c r="E17" s="231">
        <v>0</v>
      </c>
      <c r="F17" s="231">
        <v>0</v>
      </c>
      <c r="G17" s="231">
        <v>0</v>
      </c>
      <c r="H17"/>
      <c r="I17"/>
      <c r="J17"/>
      <c r="K17"/>
    </row>
    <row r="18" spans="1:11" ht="25.5">
      <c r="A18" s="211"/>
      <c r="B18" s="207">
        <v>1228</v>
      </c>
      <c r="C18" s="210" t="s">
        <v>714</v>
      </c>
      <c r="D18" s="231">
        <v>0</v>
      </c>
      <c r="E18" s="231">
        <v>90</v>
      </c>
      <c r="F18" s="231">
        <v>0</v>
      </c>
      <c r="G18" s="231">
        <v>90</v>
      </c>
      <c r="H18"/>
      <c r="I18"/>
      <c r="J18"/>
      <c r="K18"/>
    </row>
    <row r="19" spans="1:11" ht="12.75">
      <c r="A19" s="9"/>
      <c r="B19" s="9">
        <v>2200</v>
      </c>
      <c r="C19" s="13" t="s">
        <v>576</v>
      </c>
      <c r="D19" s="231">
        <f>SUM(D20:D21)</f>
        <v>285</v>
      </c>
      <c r="E19" s="231">
        <f>SUM(E20:E21)</f>
        <v>250</v>
      </c>
      <c r="F19" s="231">
        <f>SUM(F20:F21)</f>
        <v>0</v>
      </c>
      <c r="G19" s="231">
        <f>SUM(G20:G21)</f>
        <v>250</v>
      </c>
      <c r="H19"/>
      <c r="I19"/>
      <c r="J19"/>
      <c r="K19"/>
    </row>
    <row r="20" spans="1:11" ht="12.75">
      <c r="A20" s="9"/>
      <c r="B20" s="116">
        <v>2219</v>
      </c>
      <c r="C20" s="13" t="s">
        <v>899</v>
      </c>
      <c r="D20" s="231">
        <v>285</v>
      </c>
      <c r="E20" s="231">
        <v>250</v>
      </c>
      <c r="F20" s="231">
        <v>0</v>
      </c>
      <c r="G20" s="231">
        <v>250</v>
      </c>
      <c r="H20"/>
      <c r="I20"/>
      <c r="J20"/>
      <c r="K20"/>
    </row>
    <row r="21" spans="1:11" ht="25.5">
      <c r="A21" s="211"/>
      <c r="B21" s="207">
        <v>2234</v>
      </c>
      <c r="C21" s="210" t="s">
        <v>629</v>
      </c>
      <c r="D21" s="231">
        <v>0</v>
      </c>
      <c r="E21" s="231">
        <v>0</v>
      </c>
      <c r="F21" s="231">
        <v>0</v>
      </c>
      <c r="G21" s="231">
        <v>0</v>
      </c>
      <c r="H21" s="295"/>
      <c r="I21" s="295"/>
      <c r="J21" s="295"/>
      <c r="K21" s="295"/>
    </row>
    <row r="22" spans="1:11" ht="26.25" customHeight="1">
      <c r="A22" s="9"/>
      <c r="B22" s="9">
        <v>2300</v>
      </c>
      <c r="C22" s="13" t="s">
        <v>622</v>
      </c>
      <c r="D22" s="231">
        <v>0</v>
      </c>
      <c r="E22" s="231">
        <f>E23</f>
        <v>50</v>
      </c>
      <c r="F22" s="231">
        <f>F23</f>
        <v>0</v>
      </c>
      <c r="G22" s="231">
        <f>G23</f>
        <v>50</v>
      </c>
      <c r="H22"/>
      <c r="I22"/>
      <c r="J22"/>
      <c r="K22"/>
    </row>
    <row r="23" spans="1:11" ht="15" customHeight="1">
      <c r="A23" s="9"/>
      <c r="B23" s="116">
        <v>2312</v>
      </c>
      <c r="C23" s="13" t="s">
        <v>17</v>
      </c>
      <c r="D23" s="231">
        <v>0</v>
      </c>
      <c r="E23" s="231">
        <v>50</v>
      </c>
      <c r="F23" s="231">
        <v>0</v>
      </c>
      <c r="G23" s="231">
        <v>50</v>
      </c>
      <c r="H23"/>
      <c r="I23"/>
      <c r="J23"/>
      <c r="K23"/>
    </row>
    <row r="24" spans="1:11" ht="15" customHeight="1">
      <c r="A24" s="9"/>
      <c r="B24" s="9"/>
      <c r="C24" s="17" t="s">
        <v>572</v>
      </c>
      <c r="D24" s="231">
        <f>D13+D19+D11+D22+D14</f>
        <v>30384</v>
      </c>
      <c r="E24" s="209">
        <f>E11+E13+E19+E22+E14</f>
        <v>30052</v>
      </c>
      <c r="F24" s="209">
        <f>F11+F13+F19+F22+F14</f>
        <v>0</v>
      </c>
      <c r="G24" s="209">
        <f>G11+G13+G19+G22+G14</f>
        <v>30052</v>
      </c>
      <c r="H24"/>
      <c r="I24"/>
      <c r="J24"/>
      <c r="K24"/>
    </row>
    <row r="25" spans="1:11" ht="24.75" customHeight="1">
      <c r="A25" s="115"/>
      <c r="B25" s="9"/>
      <c r="C25" s="17"/>
      <c r="D25" s="231"/>
      <c r="E25" s="231"/>
      <c r="F25" s="231"/>
      <c r="G25" s="231"/>
      <c r="H25"/>
      <c r="I25"/>
      <c r="J25"/>
      <c r="K25"/>
    </row>
    <row r="26" spans="1:11" ht="27">
      <c r="A26" s="8"/>
      <c r="B26" s="9"/>
      <c r="C26" s="134" t="s">
        <v>530</v>
      </c>
      <c r="D26" s="231"/>
      <c r="E26" s="231"/>
      <c r="F26" s="231"/>
      <c r="G26" s="231"/>
      <c r="H26"/>
      <c r="I26"/>
      <c r="J26"/>
      <c r="K26"/>
    </row>
    <row r="27" spans="1:11" ht="12.75">
      <c r="A27" s="8"/>
      <c r="B27" s="9">
        <v>1100</v>
      </c>
      <c r="C27" s="10" t="s">
        <v>697</v>
      </c>
      <c r="D27" s="231">
        <v>22900</v>
      </c>
      <c r="E27" s="231">
        <v>26000</v>
      </c>
      <c r="F27" s="231">
        <v>0</v>
      </c>
      <c r="G27" s="231">
        <v>26000</v>
      </c>
      <c r="H27"/>
      <c r="I27"/>
      <c r="J27"/>
      <c r="K27"/>
    </row>
    <row r="28" spans="1:11" ht="25.5">
      <c r="A28" s="8"/>
      <c r="B28" s="116">
        <v>1148</v>
      </c>
      <c r="C28" s="13" t="s">
        <v>699</v>
      </c>
      <c r="D28" s="231">
        <v>0</v>
      </c>
      <c r="E28" s="231">
        <v>0</v>
      </c>
      <c r="F28" s="231">
        <v>0</v>
      </c>
      <c r="G28" s="231">
        <v>0</v>
      </c>
      <c r="H28"/>
      <c r="I28"/>
      <c r="J28"/>
      <c r="K28"/>
    </row>
    <row r="29" spans="1:11" ht="12.75">
      <c r="A29" s="8"/>
      <c r="B29" s="9">
        <v>1210</v>
      </c>
      <c r="C29" s="10" t="s">
        <v>608</v>
      </c>
      <c r="D29" s="63">
        <v>5403</v>
      </c>
      <c r="E29" s="63">
        <v>6168</v>
      </c>
      <c r="F29" s="63">
        <v>0</v>
      </c>
      <c r="G29" s="63">
        <v>6168</v>
      </c>
      <c r="H29"/>
      <c r="I29"/>
      <c r="J29"/>
      <c r="K29"/>
    </row>
    <row r="30" spans="1:11" ht="25.5">
      <c r="A30" s="206"/>
      <c r="B30" s="211">
        <v>1220</v>
      </c>
      <c r="C30" s="208" t="s">
        <v>708</v>
      </c>
      <c r="D30" s="209">
        <f>SUM(D33:D35)</f>
        <v>662</v>
      </c>
      <c r="E30" s="209">
        <f>SUM(E31:E35)</f>
        <v>1000</v>
      </c>
      <c r="F30" s="209">
        <f>SUM(F31:F35)</f>
        <v>0</v>
      </c>
      <c r="G30" s="209">
        <f>SUM(G31:G35)</f>
        <v>1000</v>
      </c>
      <c r="H30"/>
      <c r="I30"/>
      <c r="J30"/>
      <c r="K30"/>
    </row>
    <row r="31" spans="1:11" ht="12.75">
      <c r="A31" s="206"/>
      <c r="B31" s="207">
        <v>1221</v>
      </c>
      <c r="C31" s="208" t="s">
        <v>709</v>
      </c>
      <c r="D31" s="209">
        <v>0</v>
      </c>
      <c r="E31" s="209">
        <v>0</v>
      </c>
      <c r="F31" s="209">
        <v>0</v>
      </c>
      <c r="G31" s="209">
        <v>0</v>
      </c>
      <c r="H31"/>
      <c r="I31"/>
      <c r="J31"/>
      <c r="K31"/>
    </row>
    <row r="32" spans="1:11" ht="12.75">
      <c r="A32" s="206"/>
      <c r="B32" s="207">
        <v>1221</v>
      </c>
      <c r="C32" s="208" t="s">
        <v>666</v>
      </c>
      <c r="D32" s="209">
        <v>0</v>
      </c>
      <c r="E32" s="209">
        <v>147</v>
      </c>
      <c r="F32" s="209">
        <v>0</v>
      </c>
      <c r="G32" s="209">
        <v>147</v>
      </c>
      <c r="H32"/>
      <c r="I32"/>
      <c r="J32"/>
      <c r="K32"/>
    </row>
    <row r="33" spans="1:11" ht="12.75">
      <c r="A33" s="206"/>
      <c r="B33" s="207">
        <v>1227</v>
      </c>
      <c r="C33" s="208" t="s">
        <v>716</v>
      </c>
      <c r="D33" s="231">
        <v>256</v>
      </c>
      <c r="E33" s="231">
        <v>240</v>
      </c>
      <c r="F33" s="231">
        <v>0</v>
      </c>
      <c r="G33" s="231">
        <v>240</v>
      </c>
      <c r="H33"/>
      <c r="I33"/>
      <c r="J33"/>
      <c r="K33"/>
    </row>
    <row r="34" spans="1:11" ht="12.75">
      <c r="A34" s="206"/>
      <c r="B34" s="207">
        <v>1228</v>
      </c>
      <c r="C34" s="208" t="s">
        <v>665</v>
      </c>
      <c r="D34" s="231">
        <v>0</v>
      </c>
      <c r="E34" s="231">
        <v>213</v>
      </c>
      <c r="F34" s="231">
        <v>0</v>
      </c>
      <c r="G34" s="231">
        <v>213</v>
      </c>
      <c r="H34"/>
      <c r="I34"/>
      <c r="J34"/>
      <c r="K34"/>
    </row>
    <row r="35" spans="1:11" ht="25.5">
      <c r="A35" s="206"/>
      <c r="B35" s="207">
        <v>1229</v>
      </c>
      <c r="C35" s="208" t="s">
        <v>711</v>
      </c>
      <c r="D35" s="231">
        <v>406</v>
      </c>
      <c r="E35" s="231">
        <v>400</v>
      </c>
      <c r="F35" s="231">
        <v>0</v>
      </c>
      <c r="G35" s="231">
        <v>400</v>
      </c>
      <c r="H35"/>
      <c r="I35"/>
      <c r="J35"/>
      <c r="K35"/>
    </row>
    <row r="36" spans="1:11" ht="12.75">
      <c r="A36" s="8"/>
      <c r="B36" s="9">
        <v>2200</v>
      </c>
      <c r="C36" s="10" t="s">
        <v>576</v>
      </c>
      <c r="D36" s="231">
        <f>SUM(D37:D44)</f>
        <v>5247</v>
      </c>
      <c r="E36" s="231">
        <f>SUM(E37:E44)</f>
        <v>4839</v>
      </c>
      <c r="F36" s="231">
        <f>SUM(F37:F44)</f>
        <v>0</v>
      </c>
      <c r="G36" s="231">
        <f>SUM(G37:G44)</f>
        <v>4839</v>
      </c>
      <c r="H36"/>
      <c r="I36"/>
      <c r="J36"/>
      <c r="K36"/>
    </row>
    <row r="37" spans="1:11" ht="12.75">
      <c r="A37" s="8"/>
      <c r="B37" s="116">
        <v>2219</v>
      </c>
      <c r="C37" s="10" t="s">
        <v>899</v>
      </c>
      <c r="D37" s="231">
        <v>377</v>
      </c>
      <c r="E37" s="231">
        <v>139</v>
      </c>
      <c r="F37" s="231">
        <v>0</v>
      </c>
      <c r="G37" s="231">
        <v>139</v>
      </c>
      <c r="H37"/>
      <c r="I37"/>
      <c r="J37"/>
      <c r="K37"/>
    </row>
    <row r="38" spans="1:11" ht="38.25">
      <c r="A38" s="206"/>
      <c r="B38" s="207">
        <v>2234</v>
      </c>
      <c r="C38" s="208" t="s">
        <v>98</v>
      </c>
      <c r="D38" s="231">
        <v>43</v>
      </c>
      <c r="E38" s="231">
        <v>0</v>
      </c>
      <c r="F38" s="231">
        <v>0</v>
      </c>
      <c r="G38" s="231">
        <v>0</v>
      </c>
      <c r="H38"/>
      <c r="I38"/>
      <c r="J38"/>
      <c r="K38"/>
    </row>
    <row r="39" spans="1:11" ht="12.75">
      <c r="A39" s="206"/>
      <c r="B39" s="207">
        <v>2235</v>
      </c>
      <c r="C39" s="208" t="s">
        <v>405</v>
      </c>
      <c r="D39" s="231">
        <v>356</v>
      </c>
      <c r="E39" s="231">
        <v>100</v>
      </c>
      <c r="F39" s="231">
        <v>0</v>
      </c>
      <c r="G39" s="231">
        <v>100</v>
      </c>
      <c r="H39"/>
      <c r="I39"/>
      <c r="J39"/>
      <c r="K39"/>
    </row>
    <row r="40" spans="1:11" ht="12.75">
      <c r="A40" s="8"/>
      <c r="B40" s="116">
        <v>2242</v>
      </c>
      <c r="C40" s="10" t="s">
        <v>99</v>
      </c>
      <c r="D40" s="63">
        <v>120</v>
      </c>
      <c r="E40" s="63">
        <v>200</v>
      </c>
      <c r="F40" s="63">
        <v>0</v>
      </c>
      <c r="G40" s="63">
        <v>200</v>
      </c>
      <c r="H40"/>
      <c r="I40"/>
      <c r="J40"/>
      <c r="K40"/>
    </row>
    <row r="41" spans="1:11" ht="12.75">
      <c r="A41" s="8"/>
      <c r="B41" s="116">
        <v>2243</v>
      </c>
      <c r="C41" s="10" t="s">
        <v>137</v>
      </c>
      <c r="D41" s="63">
        <v>214</v>
      </c>
      <c r="E41" s="63">
        <v>100</v>
      </c>
      <c r="F41" s="63">
        <v>0</v>
      </c>
      <c r="G41" s="63">
        <v>100</v>
      </c>
      <c r="H41"/>
      <c r="I41"/>
      <c r="J41"/>
      <c r="K41"/>
    </row>
    <row r="42" spans="1:11" ht="12.75">
      <c r="A42" s="8"/>
      <c r="B42" s="116">
        <v>2245</v>
      </c>
      <c r="C42" s="10" t="s">
        <v>180</v>
      </c>
      <c r="D42" s="63">
        <v>86</v>
      </c>
      <c r="E42" s="63">
        <v>100</v>
      </c>
      <c r="F42" s="63">
        <v>0</v>
      </c>
      <c r="G42" s="63">
        <v>100</v>
      </c>
      <c r="H42"/>
      <c r="I42"/>
      <c r="J42"/>
      <c r="K42"/>
    </row>
    <row r="43" spans="1:11" ht="25.5" customHeight="1">
      <c r="A43" s="8"/>
      <c r="B43" s="116">
        <v>2249</v>
      </c>
      <c r="C43" s="10" t="s">
        <v>560</v>
      </c>
      <c r="D43" s="63">
        <v>43</v>
      </c>
      <c r="E43" s="63">
        <v>0</v>
      </c>
      <c r="F43" s="63">
        <v>0</v>
      </c>
      <c r="G43" s="63">
        <v>0</v>
      </c>
      <c r="H43"/>
      <c r="I43"/>
      <c r="J43"/>
      <c r="K43"/>
    </row>
    <row r="44" spans="1:11" ht="12.75">
      <c r="A44" s="8"/>
      <c r="B44" s="116">
        <v>2279</v>
      </c>
      <c r="C44" s="10" t="s">
        <v>138</v>
      </c>
      <c r="D44" s="63">
        <v>4008</v>
      </c>
      <c r="E44" s="63">
        <v>4200</v>
      </c>
      <c r="F44" s="63">
        <v>0</v>
      </c>
      <c r="G44" s="63">
        <v>4200</v>
      </c>
      <c r="H44"/>
      <c r="I44"/>
      <c r="J44"/>
      <c r="K44"/>
    </row>
    <row r="45" spans="1:11" ht="25.5">
      <c r="A45" s="8"/>
      <c r="B45" s="9">
        <v>2300</v>
      </c>
      <c r="C45" s="10" t="s">
        <v>623</v>
      </c>
      <c r="D45" s="63">
        <f>SUM(D46:D51)</f>
        <v>4128</v>
      </c>
      <c r="E45" s="63">
        <f>SUM(E46:E51)</f>
        <v>3174</v>
      </c>
      <c r="F45" s="63">
        <f>SUM(F46:F51)</f>
        <v>0</v>
      </c>
      <c r="G45" s="63">
        <f>SUM(G46:G51)</f>
        <v>3174</v>
      </c>
      <c r="H45"/>
      <c r="I45"/>
      <c r="J45"/>
      <c r="K45"/>
    </row>
    <row r="46" spans="1:11" ht="12.75">
      <c r="A46" s="8"/>
      <c r="B46" s="116">
        <v>2312</v>
      </c>
      <c r="C46" s="10" t="s">
        <v>17</v>
      </c>
      <c r="D46" s="63">
        <v>427</v>
      </c>
      <c r="E46" s="63">
        <v>200</v>
      </c>
      <c r="F46" s="63">
        <v>0</v>
      </c>
      <c r="G46" s="63">
        <v>200</v>
      </c>
      <c r="H46"/>
      <c r="I46"/>
      <c r="J46"/>
      <c r="K46"/>
    </row>
    <row r="47" spans="1:12" ht="12.75">
      <c r="A47" s="8"/>
      <c r="B47" s="116">
        <v>2322</v>
      </c>
      <c r="C47" s="10" t="s">
        <v>18</v>
      </c>
      <c r="D47" s="63">
        <v>2846</v>
      </c>
      <c r="E47" s="231">
        <v>2424</v>
      </c>
      <c r="F47" s="231">
        <v>0</v>
      </c>
      <c r="G47" s="231">
        <v>2424</v>
      </c>
      <c r="H47" s="295"/>
      <c r="I47" s="295"/>
      <c r="J47" s="295"/>
      <c r="K47" s="295"/>
      <c r="L47" s="295"/>
    </row>
    <row r="48" spans="1:12" ht="12.75">
      <c r="A48" s="8"/>
      <c r="B48" s="116">
        <v>2352</v>
      </c>
      <c r="C48" s="10" t="s">
        <v>20</v>
      </c>
      <c r="D48" s="63">
        <v>243</v>
      </c>
      <c r="E48" s="63">
        <v>150</v>
      </c>
      <c r="F48" s="63">
        <v>0</v>
      </c>
      <c r="G48" s="63">
        <v>150</v>
      </c>
      <c r="H48" s="295"/>
      <c r="I48" s="295"/>
      <c r="J48" s="295"/>
      <c r="K48" s="295"/>
      <c r="L48" s="295"/>
    </row>
    <row r="49" spans="1:11" ht="12.75">
      <c r="A49" s="8"/>
      <c r="B49" s="116">
        <v>2354</v>
      </c>
      <c r="C49" s="10" t="s">
        <v>139</v>
      </c>
      <c r="D49" s="63">
        <v>427</v>
      </c>
      <c r="E49" s="63">
        <v>400</v>
      </c>
      <c r="F49" s="63">
        <v>0</v>
      </c>
      <c r="G49" s="63">
        <v>400</v>
      </c>
      <c r="H49"/>
      <c r="I49"/>
      <c r="J49"/>
      <c r="K49"/>
    </row>
    <row r="50" spans="1:11" ht="12.75">
      <c r="A50" s="8"/>
      <c r="B50" s="116">
        <v>2361</v>
      </c>
      <c r="C50" s="10" t="s">
        <v>125</v>
      </c>
      <c r="D50" s="63">
        <v>135</v>
      </c>
      <c r="E50" s="63">
        <v>0</v>
      </c>
      <c r="F50" s="63">
        <v>0</v>
      </c>
      <c r="G50" s="63">
        <v>0</v>
      </c>
      <c r="H50"/>
      <c r="I50"/>
      <c r="J50"/>
      <c r="K50"/>
    </row>
    <row r="51" spans="1:11" ht="12.75">
      <c r="A51" s="8"/>
      <c r="B51" s="116">
        <v>2390</v>
      </c>
      <c r="C51" s="10" t="s">
        <v>118</v>
      </c>
      <c r="D51" s="63">
        <v>50</v>
      </c>
      <c r="E51" s="63">
        <v>0</v>
      </c>
      <c r="F51" s="63">
        <v>0</v>
      </c>
      <c r="G51" s="63">
        <v>0</v>
      </c>
      <c r="H51"/>
      <c r="I51"/>
      <c r="J51"/>
      <c r="K51"/>
    </row>
    <row r="52" spans="1:11" ht="12.75">
      <c r="A52" s="8"/>
      <c r="B52" s="9">
        <v>5200</v>
      </c>
      <c r="C52" s="10" t="s">
        <v>609</v>
      </c>
      <c r="D52" s="63">
        <f>SUM(D53:D54)</f>
        <v>712</v>
      </c>
      <c r="E52" s="63">
        <f>SUM(E53:E54)</f>
        <v>700</v>
      </c>
      <c r="F52" s="63">
        <v>0</v>
      </c>
      <c r="G52" s="63">
        <f>SUM(G53:G54)</f>
        <v>700</v>
      </c>
      <c r="H52"/>
      <c r="I52"/>
      <c r="J52"/>
      <c r="K52"/>
    </row>
    <row r="53" spans="1:11" ht="12.75">
      <c r="A53" s="8"/>
      <c r="B53" s="116">
        <v>5218</v>
      </c>
      <c r="C53" s="10" t="s">
        <v>401</v>
      </c>
      <c r="D53" s="63">
        <v>712</v>
      </c>
      <c r="E53" s="63">
        <v>0</v>
      </c>
      <c r="F53" s="63">
        <v>0</v>
      </c>
      <c r="G53" s="63">
        <v>0</v>
      </c>
      <c r="H53"/>
      <c r="I53"/>
      <c r="J53"/>
      <c r="K53"/>
    </row>
    <row r="54" spans="1:11" ht="12.75">
      <c r="A54" s="8"/>
      <c r="B54" s="116">
        <v>5239</v>
      </c>
      <c r="C54" s="10" t="s">
        <v>119</v>
      </c>
      <c r="D54" s="63">
        <v>0</v>
      </c>
      <c r="E54" s="231">
        <v>700</v>
      </c>
      <c r="F54" s="231">
        <v>0</v>
      </c>
      <c r="G54" s="231">
        <v>700</v>
      </c>
      <c r="H54" s="295"/>
      <c r="I54" s="295"/>
      <c r="J54"/>
      <c r="K54"/>
    </row>
    <row r="55" spans="1:11" ht="12.75">
      <c r="A55" s="31"/>
      <c r="B55" s="21"/>
      <c r="C55" s="32" t="s">
        <v>572</v>
      </c>
      <c r="D55" s="63">
        <f>D27+D29+D36+D45+D30+D52</f>
        <v>39052</v>
      </c>
      <c r="E55" s="209">
        <f>E27+E29+E30+E36+E45+E52</f>
        <v>41881</v>
      </c>
      <c r="F55" s="209">
        <f>F27+F29+F30+F36+F45+F52</f>
        <v>0</v>
      </c>
      <c r="G55" s="209">
        <f>G27+G29+G30+G36+G45+G52</f>
        <v>41881</v>
      </c>
      <c r="H55"/>
      <c r="I55"/>
      <c r="J55"/>
      <c r="K55"/>
    </row>
    <row r="56" spans="1:11" ht="12.75">
      <c r="A56" s="31"/>
      <c r="B56" s="21"/>
      <c r="C56" s="32"/>
      <c r="D56" s="63"/>
      <c r="E56" s="63"/>
      <c r="F56" s="63"/>
      <c r="G56" s="63"/>
      <c r="H56"/>
      <c r="I56"/>
      <c r="J56"/>
      <c r="K56"/>
    </row>
    <row r="57" spans="1:11" ht="13.5">
      <c r="A57" s="8"/>
      <c r="B57" s="9"/>
      <c r="C57" s="134" t="s">
        <v>610</v>
      </c>
      <c r="D57" s="63"/>
      <c r="E57" s="63"/>
      <c r="F57" s="63"/>
      <c r="G57" s="63"/>
      <c r="H57"/>
      <c r="I57"/>
      <c r="J57"/>
      <c r="K57"/>
    </row>
    <row r="58" spans="1:11" ht="12.75">
      <c r="A58" s="8"/>
      <c r="B58" s="9">
        <v>1100</v>
      </c>
      <c r="C58" s="10" t="s">
        <v>697</v>
      </c>
      <c r="D58" s="63">
        <v>98886</v>
      </c>
      <c r="E58" s="63">
        <v>94837</v>
      </c>
      <c r="F58" s="63">
        <v>0</v>
      </c>
      <c r="G58" s="63">
        <v>94837</v>
      </c>
      <c r="H58"/>
      <c r="I58"/>
      <c r="J58"/>
      <c r="K58"/>
    </row>
    <row r="59" spans="1:11" ht="25.5">
      <c r="A59" s="8"/>
      <c r="B59" s="116">
        <v>1148</v>
      </c>
      <c r="C59" s="13" t="s">
        <v>699</v>
      </c>
      <c r="D59" s="63">
        <v>0</v>
      </c>
      <c r="E59" s="63">
        <v>0</v>
      </c>
      <c r="F59" s="63">
        <v>0</v>
      </c>
      <c r="G59" s="63">
        <v>0</v>
      </c>
      <c r="H59"/>
      <c r="I59"/>
      <c r="J59"/>
      <c r="K59"/>
    </row>
    <row r="60" spans="1:11" ht="12.75">
      <c r="A60" s="8"/>
      <c r="B60" s="9">
        <v>1200</v>
      </c>
      <c r="C60" s="10" t="s">
        <v>608</v>
      </c>
      <c r="D60" s="231">
        <v>23327</v>
      </c>
      <c r="E60" s="231">
        <v>23327</v>
      </c>
      <c r="F60" s="231">
        <v>0</v>
      </c>
      <c r="G60" s="231">
        <v>23327</v>
      </c>
      <c r="H60"/>
      <c r="I60"/>
      <c r="J60"/>
      <c r="K60"/>
    </row>
    <row r="61" spans="1:15" ht="25.5">
      <c r="A61" s="206"/>
      <c r="B61" s="211">
        <v>1220</v>
      </c>
      <c r="C61" s="208" t="s">
        <v>717</v>
      </c>
      <c r="D61" s="231">
        <f>SUM(D62:D68)</f>
        <v>2007</v>
      </c>
      <c r="E61" s="231">
        <f>SUM(E62:E68)</f>
        <v>3790</v>
      </c>
      <c r="F61" s="231">
        <f>SUM(F62:F68)</f>
        <v>0</v>
      </c>
      <c r="G61" s="231">
        <f>SUM(G62:G68)</f>
        <v>3790</v>
      </c>
      <c r="H61"/>
      <c r="I61"/>
      <c r="J61"/>
      <c r="K61"/>
      <c r="O61" s="330"/>
    </row>
    <row r="62" spans="1:11" ht="12.75">
      <c r="A62" s="206"/>
      <c r="B62" s="207">
        <v>1221</v>
      </c>
      <c r="C62" s="208" t="s">
        <v>709</v>
      </c>
      <c r="D62" s="231">
        <v>0</v>
      </c>
      <c r="E62" s="231">
        <v>0</v>
      </c>
      <c r="F62" s="231">
        <v>0</v>
      </c>
      <c r="G62" s="231">
        <v>0</v>
      </c>
      <c r="H62"/>
      <c r="I62"/>
      <c r="J62"/>
      <c r="K62"/>
    </row>
    <row r="63" spans="1:11" ht="12.75">
      <c r="A63" s="206"/>
      <c r="B63" s="207">
        <v>1221</v>
      </c>
      <c r="C63" s="208" t="s">
        <v>75</v>
      </c>
      <c r="D63" s="231">
        <v>170</v>
      </c>
      <c r="E63" s="231">
        <v>0</v>
      </c>
      <c r="F63" s="231">
        <v>0</v>
      </c>
      <c r="G63" s="231">
        <v>0</v>
      </c>
      <c r="H63"/>
      <c r="I63"/>
      <c r="J63"/>
      <c r="K63"/>
    </row>
    <row r="64" spans="1:11" ht="12.75">
      <c r="A64" s="206"/>
      <c r="B64" s="207">
        <v>1225</v>
      </c>
      <c r="C64" s="208" t="s">
        <v>270</v>
      </c>
      <c r="D64" s="231">
        <v>0</v>
      </c>
      <c r="E64" s="231">
        <v>3240</v>
      </c>
      <c r="F64" s="231">
        <v>0</v>
      </c>
      <c r="G64" s="231">
        <v>3240</v>
      </c>
      <c r="H64"/>
      <c r="I64"/>
      <c r="J64"/>
      <c r="K64"/>
    </row>
    <row r="65" spans="1:11" ht="12.75">
      <c r="A65" s="206"/>
      <c r="B65" s="207">
        <v>1227</v>
      </c>
      <c r="C65" s="208" t="s">
        <v>718</v>
      </c>
      <c r="D65" s="231">
        <v>1211</v>
      </c>
      <c r="E65" s="231">
        <v>400</v>
      </c>
      <c r="F65" s="231">
        <v>0</v>
      </c>
      <c r="G65" s="231">
        <v>400</v>
      </c>
      <c r="H65"/>
      <c r="I65"/>
      <c r="J65"/>
      <c r="K65"/>
    </row>
    <row r="66" spans="1:11" ht="12.75">
      <c r="A66" s="206"/>
      <c r="B66" s="207">
        <v>1228</v>
      </c>
      <c r="C66" s="208" t="s">
        <v>665</v>
      </c>
      <c r="D66" s="231">
        <v>426</v>
      </c>
      <c r="E66" s="231">
        <v>0</v>
      </c>
      <c r="F66" s="231">
        <v>0</v>
      </c>
      <c r="G66" s="231">
        <v>0</v>
      </c>
      <c r="H66"/>
      <c r="I66"/>
      <c r="J66"/>
      <c r="K66"/>
    </row>
    <row r="67" spans="1:11" ht="25.5">
      <c r="A67" s="206"/>
      <c r="B67" s="207">
        <v>1228</v>
      </c>
      <c r="C67" s="208" t="s">
        <v>714</v>
      </c>
      <c r="D67" s="231">
        <v>0</v>
      </c>
      <c r="E67" s="231">
        <v>0</v>
      </c>
      <c r="F67" s="231">
        <v>0</v>
      </c>
      <c r="G67" s="231">
        <v>0</v>
      </c>
      <c r="H67"/>
      <c r="I67"/>
      <c r="J67"/>
      <c r="K67"/>
    </row>
    <row r="68" spans="1:11" ht="27.75" customHeight="1">
      <c r="A68" s="206"/>
      <c r="B68" s="207">
        <v>1229</v>
      </c>
      <c r="C68" s="208" t="s">
        <v>732</v>
      </c>
      <c r="D68" s="231">
        <v>200</v>
      </c>
      <c r="E68" s="231">
        <v>150</v>
      </c>
      <c r="F68" s="231">
        <v>0</v>
      </c>
      <c r="G68" s="231">
        <v>150</v>
      </c>
      <c r="H68"/>
      <c r="I68"/>
      <c r="J68"/>
      <c r="K68"/>
    </row>
    <row r="69" spans="1:11" ht="12.75">
      <c r="A69" s="8"/>
      <c r="B69" s="9">
        <v>2200</v>
      </c>
      <c r="C69" s="10" t="s">
        <v>576</v>
      </c>
      <c r="D69" s="231">
        <f>SUM(D70:D84)</f>
        <v>14435</v>
      </c>
      <c r="E69" s="231">
        <f>SUM(E70:E84)</f>
        <v>17042</v>
      </c>
      <c r="F69" s="231">
        <f>SUM(F70:F84)</f>
        <v>0</v>
      </c>
      <c r="G69" s="231">
        <f>SUM(G70:G84)</f>
        <v>17042</v>
      </c>
      <c r="H69"/>
      <c r="I69"/>
      <c r="J69"/>
      <c r="K69"/>
    </row>
    <row r="70" spans="1:11" ht="12.75">
      <c r="A70" s="8"/>
      <c r="B70" s="116">
        <v>2219</v>
      </c>
      <c r="C70" s="10" t="s">
        <v>899</v>
      </c>
      <c r="D70" s="231">
        <v>1861</v>
      </c>
      <c r="E70" s="231">
        <v>1500</v>
      </c>
      <c r="F70" s="231">
        <v>0</v>
      </c>
      <c r="G70" s="231">
        <v>1500</v>
      </c>
      <c r="H70"/>
      <c r="I70"/>
      <c r="J70"/>
      <c r="K70"/>
    </row>
    <row r="71" spans="1:11" ht="12.75">
      <c r="A71" s="8"/>
      <c r="B71" s="116">
        <v>2221</v>
      </c>
      <c r="C71" s="10" t="s">
        <v>900</v>
      </c>
      <c r="D71" s="231">
        <v>1840</v>
      </c>
      <c r="E71" s="231">
        <v>2400</v>
      </c>
      <c r="F71" s="231">
        <v>0</v>
      </c>
      <c r="G71" s="231">
        <v>2400</v>
      </c>
      <c r="H71"/>
      <c r="I71"/>
      <c r="J71"/>
      <c r="K71"/>
    </row>
    <row r="72" spans="1:14" ht="12.75">
      <c r="A72" s="8"/>
      <c r="B72" s="116">
        <v>2222</v>
      </c>
      <c r="C72" s="10" t="s">
        <v>901</v>
      </c>
      <c r="D72" s="231">
        <v>356</v>
      </c>
      <c r="E72" s="231">
        <v>350</v>
      </c>
      <c r="F72" s="231">
        <v>0</v>
      </c>
      <c r="G72" s="231">
        <v>350</v>
      </c>
      <c r="H72" s="295"/>
      <c r="I72" s="295"/>
      <c r="J72" s="295"/>
      <c r="K72" s="295"/>
      <c r="L72" s="295"/>
      <c r="M72" s="295"/>
      <c r="N72" s="295"/>
    </row>
    <row r="73" spans="1:14" ht="12.75">
      <c r="A73" s="8"/>
      <c r="B73" s="116">
        <v>2223</v>
      </c>
      <c r="C73" s="10" t="s">
        <v>913</v>
      </c>
      <c r="D73" s="231">
        <v>2420</v>
      </c>
      <c r="E73" s="231">
        <v>2220</v>
      </c>
      <c r="F73" s="231">
        <v>0</v>
      </c>
      <c r="G73" s="231">
        <v>2220</v>
      </c>
      <c r="H73" s="295"/>
      <c r="I73" s="295"/>
      <c r="J73" s="295"/>
      <c r="K73" s="295"/>
      <c r="L73" s="295"/>
      <c r="M73" s="295"/>
      <c r="N73" s="295"/>
    </row>
    <row r="74" spans="1:14" ht="12.75">
      <c r="A74" s="8"/>
      <c r="B74" s="116">
        <v>2226</v>
      </c>
      <c r="C74" s="10" t="s">
        <v>95</v>
      </c>
      <c r="D74" s="231">
        <v>130</v>
      </c>
      <c r="E74" s="231">
        <v>120</v>
      </c>
      <c r="F74" s="231">
        <v>0</v>
      </c>
      <c r="G74" s="231">
        <v>120</v>
      </c>
      <c r="H74" s="295"/>
      <c r="I74" s="295"/>
      <c r="J74" s="295"/>
      <c r="K74" s="295"/>
      <c r="L74" s="295"/>
      <c r="M74" s="295"/>
      <c r="N74" s="295"/>
    </row>
    <row r="75" spans="1:14" ht="38.25">
      <c r="A75" s="206"/>
      <c r="B75" s="207">
        <v>2234</v>
      </c>
      <c r="C75" s="208" t="s">
        <v>96</v>
      </c>
      <c r="D75" s="231">
        <v>43</v>
      </c>
      <c r="E75" s="231">
        <v>50</v>
      </c>
      <c r="F75" s="231">
        <v>0</v>
      </c>
      <c r="G75" s="231">
        <v>50</v>
      </c>
      <c r="H75" s="295"/>
      <c r="I75" s="295"/>
      <c r="J75" s="295"/>
      <c r="K75" s="295"/>
      <c r="L75" s="295"/>
      <c r="M75" s="295"/>
      <c r="N75" s="295"/>
    </row>
    <row r="76" spans="1:11" ht="12.75">
      <c r="A76" s="206"/>
      <c r="B76" s="207">
        <v>2235</v>
      </c>
      <c r="C76" s="208" t="s">
        <v>405</v>
      </c>
      <c r="D76" s="209">
        <v>285</v>
      </c>
      <c r="E76" s="231">
        <v>2285</v>
      </c>
      <c r="F76" s="231">
        <v>0</v>
      </c>
      <c r="G76" s="231">
        <v>2285</v>
      </c>
      <c r="H76" s="295"/>
      <c r="I76" s="295"/>
      <c r="J76"/>
      <c r="K76"/>
    </row>
    <row r="77" spans="1:11" ht="12.75">
      <c r="A77" s="8"/>
      <c r="B77" s="116">
        <v>2242</v>
      </c>
      <c r="C77" s="10" t="s">
        <v>141</v>
      </c>
      <c r="D77" s="63">
        <v>630</v>
      </c>
      <c r="E77" s="63">
        <v>800</v>
      </c>
      <c r="F77" s="63">
        <v>0</v>
      </c>
      <c r="G77" s="63">
        <v>800</v>
      </c>
      <c r="H77"/>
      <c r="I77"/>
      <c r="J77"/>
      <c r="K77"/>
    </row>
    <row r="78" spans="1:11" ht="12.75">
      <c r="A78" s="8"/>
      <c r="B78" s="116">
        <v>2243</v>
      </c>
      <c r="C78" s="10" t="s">
        <v>122</v>
      </c>
      <c r="D78" s="63">
        <v>688</v>
      </c>
      <c r="E78" s="63">
        <v>500</v>
      </c>
      <c r="F78" s="63">
        <v>0</v>
      </c>
      <c r="G78" s="63">
        <v>500</v>
      </c>
      <c r="H78"/>
      <c r="I78"/>
      <c r="J78"/>
      <c r="K78"/>
    </row>
    <row r="79" spans="1:11" ht="12.75">
      <c r="A79" s="8"/>
      <c r="B79" s="116">
        <v>2245</v>
      </c>
      <c r="C79" s="10" t="s">
        <v>97</v>
      </c>
      <c r="D79" s="63">
        <v>777</v>
      </c>
      <c r="E79" s="63">
        <v>1100</v>
      </c>
      <c r="F79" s="63">
        <v>0</v>
      </c>
      <c r="G79" s="63">
        <v>1100</v>
      </c>
      <c r="H79"/>
      <c r="I79"/>
      <c r="J79"/>
      <c r="K79"/>
    </row>
    <row r="80" spans="1:11" ht="12" customHeight="1">
      <c r="A80" s="8"/>
      <c r="B80" s="116">
        <v>2253</v>
      </c>
      <c r="C80" s="10" t="s">
        <v>142</v>
      </c>
      <c r="D80" s="63">
        <v>114</v>
      </c>
      <c r="E80" s="63">
        <v>0</v>
      </c>
      <c r="F80" s="63">
        <v>0</v>
      </c>
      <c r="G80" s="63">
        <v>0</v>
      </c>
      <c r="H80"/>
      <c r="I80"/>
      <c r="J80"/>
      <c r="K80"/>
    </row>
    <row r="81" spans="1:11" ht="12" customHeight="1">
      <c r="A81" s="8"/>
      <c r="B81" s="116">
        <v>2260</v>
      </c>
      <c r="C81" s="10" t="s">
        <v>503</v>
      </c>
      <c r="D81" s="63">
        <v>104</v>
      </c>
      <c r="E81" s="63">
        <v>100</v>
      </c>
      <c r="F81" s="63">
        <v>0</v>
      </c>
      <c r="G81" s="63">
        <v>100</v>
      </c>
      <c r="H81"/>
      <c r="I81"/>
      <c r="J81"/>
      <c r="K81"/>
    </row>
    <row r="82" spans="1:11" ht="12" customHeight="1">
      <c r="A82" s="8"/>
      <c r="B82" s="116">
        <v>2262</v>
      </c>
      <c r="C82" s="10" t="s">
        <v>469</v>
      </c>
      <c r="D82" s="63">
        <v>4207</v>
      </c>
      <c r="E82" s="63">
        <v>4867</v>
      </c>
      <c r="F82" s="63">
        <v>0</v>
      </c>
      <c r="G82" s="63">
        <v>4867</v>
      </c>
      <c r="H82"/>
      <c r="I82"/>
      <c r="J82"/>
      <c r="K82"/>
    </row>
    <row r="83" spans="1:11" ht="12.75">
      <c r="A83" s="8"/>
      <c r="B83" s="116">
        <v>2269</v>
      </c>
      <c r="C83" s="10" t="s">
        <v>143</v>
      </c>
      <c r="D83" s="63">
        <v>257</v>
      </c>
      <c r="E83" s="63">
        <v>250</v>
      </c>
      <c r="F83" s="63">
        <v>0</v>
      </c>
      <c r="G83" s="63">
        <v>250</v>
      </c>
      <c r="H83"/>
      <c r="I83"/>
      <c r="J83"/>
      <c r="K83"/>
    </row>
    <row r="84" spans="1:11" ht="12.75">
      <c r="A84" s="8"/>
      <c r="B84" s="116">
        <v>2279</v>
      </c>
      <c r="C84" s="10" t="s">
        <v>138</v>
      </c>
      <c r="D84" s="63">
        <v>723</v>
      </c>
      <c r="E84" s="63">
        <v>500</v>
      </c>
      <c r="F84" s="63">
        <v>0</v>
      </c>
      <c r="G84" s="63">
        <v>500</v>
      </c>
      <c r="H84"/>
      <c r="I84"/>
      <c r="J84"/>
      <c r="K84"/>
    </row>
    <row r="85" spans="1:11" ht="25.5">
      <c r="A85" s="8"/>
      <c r="B85" s="9">
        <v>2300</v>
      </c>
      <c r="C85" s="10" t="s">
        <v>628</v>
      </c>
      <c r="D85" s="63">
        <f>SUM(D86:D96)</f>
        <v>12794</v>
      </c>
      <c r="E85" s="63">
        <f>SUM(E86:E96)</f>
        <v>12537</v>
      </c>
      <c r="F85" s="63">
        <f>SUM(F86:F96)</f>
        <v>0</v>
      </c>
      <c r="G85" s="63">
        <f>SUM(G86:G96)</f>
        <v>12537</v>
      </c>
      <c r="H85"/>
      <c r="I85"/>
      <c r="J85"/>
      <c r="K85"/>
    </row>
    <row r="86" spans="1:11" ht="12.75">
      <c r="A86" s="8"/>
      <c r="B86" s="116">
        <v>2311</v>
      </c>
      <c r="C86" s="10" t="s">
        <v>16</v>
      </c>
      <c r="D86" s="63">
        <v>854</v>
      </c>
      <c r="E86" s="63">
        <v>500</v>
      </c>
      <c r="F86" s="63">
        <v>0</v>
      </c>
      <c r="G86" s="63">
        <v>500</v>
      </c>
      <c r="H86"/>
      <c r="I86"/>
      <c r="J86"/>
      <c r="K86"/>
    </row>
    <row r="87" spans="1:11" ht="12.75">
      <c r="A87" s="8"/>
      <c r="B87" s="116">
        <v>2312</v>
      </c>
      <c r="C87" s="10" t="s">
        <v>17</v>
      </c>
      <c r="D87" s="63">
        <v>231</v>
      </c>
      <c r="E87" s="63">
        <v>700</v>
      </c>
      <c r="F87" s="63">
        <v>0</v>
      </c>
      <c r="G87" s="63">
        <v>700</v>
      </c>
      <c r="H87"/>
      <c r="I87"/>
      <c r="J87"/>
      <c r="K87"/>
    </row>
    <row r="88" spans="1:11" ht="13.5" customHeight="1">
      <c r="A88" s="8"/>
      <c r="B88" s="116">
        <v>2322</v>
      </c>
      <c r="C88" s="10" t="s">
        <v>18</v>
      </c>
      <c r="D88" s="63">
        <v>7369</v>
      </c>
      <c r="E88" s="231">
        <v>5987</v>
      </c>
      <c r="F88" s="231">
        <v>0</v>
      </c>
      <c r="G88" s="231">
        <v>5987</v>
      </c>
      <c r="H88"/>
      <c r="I88"/>
      <c r="J88"/>
      <c r="K88"/>
    </row>
    <row r="89" spans="1:11" ht="13.5" customHeight="1">
      <c r="A89" s="8"/>
      <c r="B89" s="116">
        <v>2341</v>
      </c>
      <c r="C89" s="10" t="s">
        <v>175</v>
      </c>
      <c r="D89" s="63">
        <v>100</v>
      </c>
      <c r="E89" s="63">
        <v>50</v>
      </c>
      <c r="F89" s="63">
        <v>0</v>
      </c>
      <c r="G89" s="63">
        <v>50</v>
      </c>
      <c r="H89"/>
      <c r="I89"/>
      <c r="J89"/>
      <c r="K89"/>
    </row>
    <row r="90" spans="1:11" ht="15" customHeight="1">
      <c r="A90" s="8"/>
      <c r="B90" s="116">
        <v>2350</v>
      </c>
      <c r="C90" s="10" t="s">
        <v>144</v>
      </c>
      <c r="D90" s="63">
        <v>486</v>
      </c>
      <c r="E90" s="63">
        <v>200</v>
      </c>
      <c r="F90" s="63">
        <v>0</v>
      </c>
      <c r="G90" s="63">
        <v>200</v>
      </c>
      <c r="H90"/>
      <c r="I90"/>
      <c r="J90"/>
      <c r="K90"/>
    </row>
    <row r="91" spans="1:11" ht="14.25" customHeight="1">
      <c r="A91" s="8"/>
      <c r="B91" s="116">
        <v>2351</v>
      </c>
      <c r="C91" s="10" t="s">
        <v>19</v>
      </c>
      <c r="D91" s="63">
        <v>0</v>
      </c>
      <c r="E91" s="63">
        <v>200</v>
      </c>
      <c r="F91" s="63">
        <v>0</v>
      </c>
      <c r="G91" s="63">
        <v>200</v>
      </c>
      <c r="H91"/>
      <c r="I91"/>
      <c r="J91"/>
      <c r="K91"/>
    </row>
    <row r="92" spans="1:11" ht="12" customHeight="1">
      <c r="A92" s="8"/>
      <c r="B92" s="116">
        <v>2352</v>
      </c>
      <c r="C92" s="10" t="s">
        <v>20</v>
      </c>
      <c r="D92" s="63">
        <v>432</v>
      </c>
      <c r="E92" s="63">
        <v>500</v>
      </c>
      <c r="F92" s="63">
        <v>0</v>
      </c>
      <c r="G92" s="63">
        <v>500</v>
      </c>
      <c r="H92"/>
      <c r="I92"/>
      <c r="J92"/>
      <c r="K92"/>
    </row>
    <row r="93" spans="1:11" ht="12.75" customHeight="1">
      <c r="A93" s="8"/>
      <c r="B93" s="116">
        <v>2353</v>
      </c>
      <c r="C93" s="10" t="s">
        <v>145</v>
      </c>
      <c r="D93" s="63">
        <v>214</v>
      </c>
      <c r="E93" s="63">
        <v>200</v>
      </c>
      <c r="F93" s="63">
        <v>0</v>
      </c>
      <c r="G93" s="63">
        <v>200</v>
      </c>
      <c r="H93"/>
      <c r="I93"/>
      <c r="J93"/>
      <c r="K93"/>
    </row>
    <row r="94" spans="1:11" ht="12.75" customHeight="1">
      <c r="A94" s="8"/>
      <c r="B94" s="116">
        <v>2354</v>
      </c>
      <c r="C94" s="10" t="s">
        <v>139</v>
      </c>
      <c r="D94" s="63">
        <v>1427</v>
      </c>
      <c r="E94" s="63">
        <v>500</v>
      </c>
      <c r="F94" s="63">
        <v>0</v>
      </c>
      <c r="G94" s="63">
        <v>500</v>
      </c>
      <c r="H94"/>
      <c r="I94"/>
      <c r="J94"/>
      <c r="K94"/>
    </row>
    <row r="95" spans="1:11" ht="12" customHeight="1">
      <c r="A95" s="8"/>
      <c r="B95" s="116">
        <v>2361</v>
      </c>
      <c r="C95" s="10" t="s">
        <v>125</v>
      </c>
      <c r="D95" s="63">
        <v>1423</v>
      </c>
      <c r="E95" s="63">
        <v>3500</v>
      </c>
      <c r="F95" s="63">
        <v>0</v>
      </c>
      <c r="G95" s="63">
        <v>3500</v>
      </c>
      <c r="H95"/>
      <c r="I95"/>
      <c r="J95"/>
      <c r="K95"/>
    </row>
    <row r="96" spans="1:11" ht="12.75" customHeight="1">
      <c r="A96" s="8"/>
      <c r="B96" s="116">
        <v>2390</v>
      </c>
      <c r="C96" s="10" t="s">
        <v>118</v>
      </c>
      <c r="D96" s="63">
        <v>258</v>
      </c>
      <c r="E96" s="63">
        <v>200</v>
      </c>
      <c r="F96" s="63">
        <v>0</v>
      </c>
      <c r="G96" s="63">
        <v>200</v>
      </c>
      <c r="H96"/>
      <c r="I96"/>
      <c r="J96"/>
      <c r="K96"/>
    </row>
    <row r="97" spans="1:11" ht="12.75" customHeight="1">
      <c r="A97" s="8"/>
      <c r="B97" s="9">
        <v>2500</v>
      </c>
      <c r="C97" s="10" t="s">
        <v>618</v>
      </c>
      <c r="D97" s="63">
        <v>22</v>
      </c>
      <c r="E97" s="63">
        <v>22</v>
      </c>
      <c r="F97" s="63">
        <v>0</v>
      </c>
      <c r="G97" s="63">
        <v>22</v>
      </c>
      <c r="H97"/>
      <c r="I97"/>
      <c r="J97"/>
      <c r="K97"/>
    </row>
    <row r="98" spans="1:11" ht="12.75" customHeight="1">
      <c r="A98" s="8"/>
      <c r="B98" s="9">
        <v>5000</v>
      </c>
      <c r="C98" s="10" t="s">
        <v>609</v>
      </c>
      <c r="D98" s="63">
        <f>SUM(D99:D101)</f>
        <v>1257</v>
      </c>
      <c r="E98" s="63">
        <f>SUM(E99:E101)</f>
        <v>200</v>
      </c>
      <c r="F98" s="63">
        <f>SUM(F99:F101)</f>
        <v>0</v>
      </c>
      <c r="G98" s="63">
        <f>SUM(G99:G101)</f>
        <v>200</v>
      </c>
      <c r="H98"/>
      <c r="I98"/>
      <c r="J98"/>
      <c r="K98"/>
    </row>
    <row r="99" spans="1:11" ht="12.75" customHeight="1">
      <c r="A99" s="14"/>
      <c r="B99" s="117">
        <v>5121</v>
      </c>
      <c r="C99" s="10" t="s">
        <v>424</v>
      </c>
      <c r="D99" s="63">
        <v>166</v>
      </c>
      <c r="E99" s="63">
        <v>200</v>
      </c>
      <c r="F99" s="63">
        <v>0</v>
      </c>
      <c r="G99" s="63">
        <v>200</v>
      </c>
      <c r="H99"/>
      <c r="I99"/>
      <c r="J99"/>
      <c r="K99"/>
    </row>
    <row r="100" spans="1:11" ht="12.75" customHeight="1">
      <c r="A100" s="14"/>
      <c r="B100" s="117">
        <v>5238</v>
      </c>
      <c r="C100" s="10" t="s">
        <v>170</v>
      </c>
      <c r="D100" s="63">
        <v>600</v>
      </c>
      <c r="E100" s="63">
        <v>0</v>
      </c>
      <c r="F100" s="63">
        <v>0</v>
      </c>
      <c r="G100" s="63">
        <v>0</v>
      </c>
      <c r="H100"/>
      <c r="I100"/>
      <c r="J100"/>
      <c r="K100"/>
    </row>
    <row r="101" spans="1:11" ht="12.75" customHeight="1">
      <c r="A101" s="14"/>
      <c r="B101" s="117">
        <v>5239</v>
      </c>
      <c r="C101" s="10" t="s">
        <v>119</v>
      </c>
      <c r="D101" s="63">
        <v>491</v>
      </c>
      <c r="E101" s="63">
        <v>0</v>
      </c>
      <c r="F101" s="63">
        <v>0</v>
      </c>
      <c r="G101" s="63">
        <v>0</v>
      </c>
      <c r="H101"/>
      <c r="I101"/>
      <c r="J101"/>
      <c r="K101"/>
    </row>
    <row r="102" spans="1:11" ht="12.75" customHeight="1" thickBot="1">
      <c r="A102" s="14"/>
      <c r="B102" s="15"/>
      <c r="C102" s="17" t="s">
        <v>572</v>
      </c>
      <c r="D102" s="63">
        <f>D58+D60+D69+D85+D97+D98+D61</f>
        <v>152728</v>
      </c>
      <c r="E102" s="209">
        <f>E58+E60+E61+E69+E85+E97+E98</f>
        <v>151755</v>
      </c>
      <c r="F102" s="209">
        <f>F58+F60+F61+F69+F85+F97+F98</f>
        <v>0</v>
      </c>
      <c r="G102" s="209">
        <f>G58+G60+G61+G69+G85+G97+G98</f>
        <v>151755</v>
      </c>
      <c r="H102"/>
      <c r="I102"/>
      <c r="J102"/>
      <c r="K102"/>
    </row>
    <row r="103" spans="1:11" ht="12.75" customHeight="1" thickBot="1">
      <c r="A103" s="392" t="s">
        <v>601</v>
      </c>
      <c r="B103" s="393"/>
      <c r="C103" s="394"/>
      <c r="D103" s="68">
        <f>D24+D55+D102</f>
        <v>222164</v>
      </c>
      <c r="E103" s="68">
        <f>E24+E55+E102</f>
        <v>223688</v>
      </c>
      <c r="F103" s="68">
        <f>F24+F55+F102</f>
        <v>0</v>
      </c>
      <c r="G103" s="68">
        <f>G24+G55+G102</f>
        <v>223688</v>
      </c>
      <c r="H103"/>
      <c r="I103"/>
      <c r="J103"/>
      <c r="K103"/>
    </row>
    <row r="104" spans="1:11" ht="15.75">
      <c r="A104" s="53"/>
      <c r="C104" s="25"/>
      <c r="E104"/>
      <c r="F104"/>
      <c r="G104"/>
      <c r="H104"/>
      <c r="I104"/>
      <c r="J104"/>
      <c r="K104"/>
    </row>
    <row r="105" spans="1:11" ht="15.75">
      <c r="A105" s="26"/>
      <c r="B105" s="26"/>
      <c r="D105" s="26"/>
      <c r="E105"/>
      <c r="F105"/>
      <c r="G105"/>
      <c r="H105"/>
      <c r="I105"/>
      <c r="J105"/>
      <c r="K105"/>
    </row>
    <row r="106" spans="5:11" ht="12.75">
      <c r="E106"/>
      <c r="F106"/>
      <c r="G106"/>
      <c r="H106"/>
      <c r="I106"/>
      <c r="J106"/>
      <c r="K106"/>
    </row>
    <row r="107" spans="3:11" ht="15.75">
      <c r="C107" s="69"/>
      <c r="E107"/>
      <c r="F107"/>
      <c r="G107"/>
      <c r="H107"/>
      <c r="I107"/>
      <c r="J107"/>
      <c r="K107"/>
    </row>
    <row r="108" spans="5:11" ht="12.75">
      <c r="E108"/>
      <c r="F108"/>
      <c r="G108"/>
      <c r="H108"/>
      <c r="I108"/>
      <c r="J108"/>
      <c r="K108"/>
    </row>
    <row r="109" spans="5:11" ht="14.25" customHeight="1">
      <c r="E109"/>
      <c r="F109"/>
      <c r="G109"/>
      <c r="H109"/>
      <c r="I109"/>
      <c r="J109"/>
      <c r="K109"/>
    </row>
    <row r="121" ht="45.75" customHeight="1"/>
    <row r="124" spans="5:13" s="2" customFormat="1" ht="15.75" customHeight="1">
      <c r="E124" s="60"/>
      <c r="F124" s="60"/>
      <c r="G124" s="60"/>
      <c r="H124" s="60"/>
      <c r="I124" s="60"/>
      <c r="J124" s="60"/>
      <c r="K124" s="60"/>
      <c r="L124"/>
      <c r="M124"/>
    </row>
  </sheetData>
  <sheetProtection/>
  <mergeCells count="7">
    <mergeCell ref="A103:C103"/>
    <mergeCell ref="D3:F3"/>
    <mergeCell ref="A5:D5"/>
    <mergeCell ref="E5:F5"/>
    <mergeCell ref="A7:C7"/>
    <mergeCell ref="A8:C8"/>
    <mergeCell ref="A3:C3"/>
  </mergeCells>
  <printOptions/>
  <pageMargins left="0.85" right="1.05" top="1" bottom="0.86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78">
      <selection activeCell="M174" sqref="M174"/>
    </sheetView>
  </sheetViews>
  <sheetFormatPr defaultColWidth="9.140625" defaultRowHeight="12.75"/>
  <cols>
    <col min="1" max="2" width="8.7109375" style="2" customWidth="1"/>
    <col min="3" max="3" width="31.57421875" style="2" customWidth="1"/>
    <col min="4" max="4" width="8.28125" style="2" customWidth="1"/>
    <col min="5" max="5" width="8.00390625" style="60" customWidth="1"/>
    <col min="6" max="6" width="7.28125" style="0" customWidth="1"/>
  </cols>
  <sheetData>
    <row r="1" spans="1:5" ht="12.75">
      <c r="A1" s="1"/>
      <c r="C1" s="71"/>
      <c r="D1" s="58"/>
      <c r="E1" s="58"/>
    </row>
    <row r="2" spans="2:5" ht="15.75">
      <c r="B2" s="1"/>
      <c r="C2" s="54"/>
      <c r="D2"/>
      <c r="E2"/>
    </row>
    <row r="3" spans="1:5" ht="18.75">
      <c r="A3" s="5"/>
      <c r="B3" s="5"/>
      <c r="C3" s="70"/>
      <c r="D3" s="201" t="s">
        <v>378</v>
      </c>
      <c r="E3" s="58"/>
    </row>
    <row r="4" spans="1:5" ht="15.75">
      <c r="A4" s="368" t="s">
        <v>188</v>
      </c>
      <c r="B4" s="368"/>
      <c r="C4" s="368"/>
      <c r="D4" s="368"/>
      <c r="E4"/>
    </row>
    <row r="5" spans="1:5" ht="16.5" thickBot="1">
      <c r="A5" s="7"/>
      <c r="B5" s="7"/>
      <c r="C5" s="7"/>
      <c r="D5" s="58"/>
      <c r="E5" s="319"/>
    </row>
    <row r="6" spans="1:7" ht="59.25" thickBot="1">
      <c r="A6" s="384" t="s">
        <v>449</v>
      </c>
      <c r="B6" s="385"/>
      <c r="C6" s="386"/>
      <c r="D6" s="235" t="s">
        <v>644</v>
      </c>
      <c r="E6" s="235" t="s">
        <v>915</v>
      </c>
      <c r="F6" s="235" t="s">
        <v>923</v>
      </c>
      <c r="G6" s="235" t="s">
        <v>924</v>
      </c>
    </row>
    <row r="7" spans="1:7" ht="20.25" thickBot="1">
      <c r="A7" s="391"/>
      <c r="B7" s="388"/>
      <c r="C7" s="389"/>
      <c r="D7" s="61" t="s">
        <v>404</v>
      </c>
      <c r="E7" s="61" t="s">
        <v>404</v>
      </c>
      <c r="F7" s="61" t="s">
        <v>404</v>
      </c>
      <c r="G7" s="61" t="s">
        <v>404</v>
      </c>
    </row>
    <row r="8" spans="1:7" ht="14.25">
      <c r="A8" s="18"/>
      <c r="B8" s="29" t="s">
        <v>574</v>
      </c>
      <c r="C8" s="131" t="s">
        <v>575</v>
      </c>
      <c r="D8" s="62"/>
      <c r="E8" s="62"/>
      <c r="F8" s="62"/>
      <c r="G8" s="62"/>
    </row>
    <row r="9" spans="1:7" ht="27">
      <c r="A9" s="8"/>
      <c r="B9" s="9"/>
      <c r="C9" s="134" t="s">
        <v>897</v>
      </c>
      <c r="D9" s="65"/>
      <c r="E9" s="65"/>
      <c r="F9" s="65"/>
      <c r="G9" s="65"/>
    </row>
    <row r="10" spans="1:7" ht="12.75">
      <c r="A10" s="8"/>
      <c r="B10" s="9">
        <v>1100</v>
      </c>
      <c r="C10" s="230" t="s">
        <v>264</v>
      </c>
      <c r="D10" s="231">
        <v>267215</v>
      </c>
      <c r="E10" s="231">
        <v>272462</v>
      </c>
      <c r="F10" s="231">
        <v>0</v>
      </c>
      <c r="G10" s="231">
        <v>272462</v>
      </c>
    </row>
    <row r="11" spans="1:7" ht="25.5">
      <c r="A11" s="8"/>
      <c r="B11" s="116">
        <v>1148</v>
      </c>
      <c r="C11" s="230" t="s">
        <v>696</v>
      </c>
      <c r="D11" s="231">
        <v>0</v>
      </c>
      <c r="E11" s="231">
        <v>0</v>
      </c>
      <c r="F11" s="231">
        <v>0</v>
      </c>
      <c r="G11" s="231">
        <v>0</v>
      </c>
    </row>
    <row r="12" spans="1:7" ht="12.75">
      <c r="A12" s="8"/>
      <c r="B12" s="9">
        <v>1210</v>
      </c>
      <c r="C12" s="230" t="s">
        <v>608</v>
      </c>
      <c r="D12" s="231">
        <v>63036</v>
      </c>
      <c r="E12" s="231">
        <v>64500</v>
      </c>
      <c r="F12" s="231">
        <v>0</v>
      </c>
      <c r="G12" s="231">
        <v>64500</v>
      </c>
    </row>
    <row r="13" spans="1:7" ht="25.5">
      <c r="A13" s="206"/>
      <c r="B13" s="211">
        <v>1220</v>
      </c>
      <c r="C13" s="210" t="s">
        <v>708</v>
      </c>
      <c r="D13" s="231">
        <f>SUM(D14:D19)</f>
        <v>4082</v>
      </c>
      <c r="E13" s="231">
        <f>SUM(E14:E19)</f>
        <v>4264</v>
      </c>
      <c r="F13" s="231">
        <f>SUM(F14:F19)</f>
        <v>0</v>
      </c>
      <c r="G13" s="231">
        <f>SUM(G14:G19)</f>
        <v>4264</v>
      </c>
    </row>
    <row r="14" spans="1:7" ht="12.75">
      <c r="A14" s="206"/>
      <c r="B14" s="207">
        <v>1221</v>
      </c>
      <c r="C14" s="210" t="s">
        <v>709</v>
      </c>
      <c r="D14" s="231">
        <v>427</v>
      </c>
      <c r="E14" s="231">
        <v>0</v>
      </c>
      <c r="F14" s="231">
        <v>0</v>
      </c>
      <c r="G14" s="231">
        <v>0</v>
      </c>
    </row>
    <row r="15" spans="1:7" ht="12.75">
      <c r="A15" s="206"/>
      <c r="B15" s="207">
        <v>1221</v>
      </c>
      <c r="C15" s="210" t="s">
        <v>666</v>
      </c>
      <c r="D15" s="231">
        <v>0</v>
      </c>
      <c r="E15" s="231">
        <v>441</v>
      </c>
      <c r="F15" s="231">
        <v>0</v>
      </c>
      <c r="G15" s="231">
        <v>441</v>
      </c>
    </row>
    <row r="16" spans="1:12" ht="13.5" customHeight="1">
      <c r="A16" s="206"/>
      <c r="B16" s="207">
        <v>1221</v>
      </c>
      <c r="C16" s="210" t="s">
        <v>398</v>
      </c>
      <c r="D16" s="231">
        <v>524</v>
      </c>
      <c r="E16" s="231">
        <v>524</v>
      </c>
      <c r="F16" s="231">
        <v>0</v>
      </c>
      <c r="G16" s="231">
        <v>524</v>
      </c>
      <c r="L16" s="330"/>
    </row>
    <row r="17" spans="1:8" ht="12.75">
      <c r="A17" s="206"/>
      <c r="B17" s="207">
        <v>1228</v>
      </c>
      <c r="C17" s="210" t="s">
        <v>665</v>
      </c>
      <c r="D17" s="231">
        <v>427</v>
      </c>
      <c r="E17" s="231">
        <v>639</v>
      </c>
      <c r="F17" s="231">
        <v>0</v>
      </c>
      <c r="G17" s="231">
        <v>639</v>
      </c>
      <c r="H17" s="331"/>
    </row>
    <row r="18" spans="1:8" ht="25.5">
      <c r="A18" s="206"/>
      <c r="B18" s="207">
        <v>1228</v>
      </c>
      <c r="C18" s="210" t="s">
        <v>710</v>
      </c>
      <c r="D18" s="231">
        <v>427</v>
      </c>
      <c r="E18" s="231">
        <v>360</v>
      </c>
      <c r="F18" s="231">
        <v>0</v>
      </c>
      <c r="G18" s="231">
        <v>360</v>
      </c>
      <c r="H18" s="331"/>
    </row>
    <row r="19" spans="1:8" ht="38.25">
      <c r="A19" s="206"/>
      <c r="B19" s="207">
        <v>1229</v>
      </c>
      <c r="C19" s="210" t="s">
        <v>730</v>
      </c>
      <c r="D19" s="209">
        <v>2277</v>
      </c>
      <c r="E19" s="209">
        <v>2300</v>
      </c>
      <c r="F19" s="209">
        <v>0</v>
      </c>
      <c r="G19" s="209">
        <v>2300</v>
      </c>
      <c r="H19" s="334"/>
    </row>
    <row r="20" spans="1:7" ht="12.75">
      <c r="A20" s="8"/>
      <c r="B20" s="9">
        <v>2100</v>
      </c>
      <c r="C20" s="13" t="s">
        <v>578</v>
      </c>
      <c r="D20" s="63">
        <f>SUM(D21:D21)</f>
        <v>72</v>
      </c>
      <c r="E20" s="63">
        <f>SUM(E21:E21)</f>
        <v>100</v>
      </c>
      <c r="F20" s="63">
        <f>SUM(F21:F21)</f>
        <v>0</v>
      </c>
      <c r="G20" s="63">
        <f>SUM(G21:G21)</f>
        <v>100</v>
      </c>
    </row>
    <row r="21" spans="1:7" ht="25.5">
      <c r="A21" s="8"/>
      <c r="B21" s="116">
        <v>2112</v>
      </c>
      <c r="C21" s="13" t="s">
        <v>421</v>
      </c>
      <c r="D21" s="63">
        <v>72</v>
      </c>
      <c r="E21" s="63">
        <v>100</v>
      </c>
      <c r="F21" s="63">
        <v>0</v>
      </c>
      <c r="G21" s="63">
        <v>100</v>
      </c>
    </row>
    <row r="22" spans="1:7" ht="12.75">
      <c r="A22" s="8"/>
      <c r="B22" s="9">
        <v>2200</v>
      </c>
      <c r="C22" s="13" t="s">
        <v>135</v>
      </c>
      <c r="D22" s="63">
        <f>SUM(D23:D40)</f>
        <v>42295</v>
      </c>
      <c r="E22" s="63">
        <f>SUM(E23:E40)</f>
        <v>41138</v>
      </c>
      <c r="F22" s="63">
        <f>SUM(F23:F40)</f>
        <v>0</v>
      </c>
      <c r="G22" s="63">
        <f>SUM(G23:G40)</f>
        <v>41138</v>
      </c>
    </row>
    <row r="23" spans="1:7" ht="12.75">
      <c r="A23" s="8"/>
      <c r="B23" s="116">
        <v>2213</v>
      </c>
      <c r="C23" s="13" t="s">
        <v>898</v>
      </c>
      <c r="D23" s="63">
        <v>2561</v>
      </c>
      <c r="E23" s="63">
        <v>5286</v>
      </c>
      <c r="F23" s="63">
        <v>0</v>
      </c>
      <c r="G23" s="63">
        <v>5286</v>
      </c>
    </row>
    <row r="24" spans="1:7" ht="12.75">
      <c r="A24" s="8"/>
      <c r="B24" s="116">
        <v>2219</v>
      </c>
      <c r="C24" s="13" t="s">
        <v>899</v>
      </c>
      <c r="D24" s="63">
        <v>3985</v>
      </c>
      <c r="E24" s="231">
        <v>3179</v>
      </c>
      <c r="F24" s="231">
        <v>0</v>
      </c>
      <c r="G24" s="231">
        <v>3179</v>
      </c>
    </row>
    <row r="25" spans="1:7" ht="12.75">
      <c r="A25" s="8"/>
      <c r="B25" s="116">
        <v>2221</v>
      </c>
      <c r="C25" s="13" t="s">
        <v>900</v>
      </c>
      <c r="D25" s="63">
        <v>4270</v>
      </c>
      <c r="E25" s="63">
        <v>3500</v>
      </c>
      <c r="F25" s="63">
        <v>0</v>
      </c>
      <c r="G25" s="63">
        <v>3500</v>
      </c>
    </row>
    <row r="26" spans="1:7" ht="12.75">
      <c r="A26" s="8"/>
      <c r="B26" s="116">
        <v>2222</v>
      </c>
      <c r="C26" s="13" t="s">
        <v>901</v>
      </c>
      <c r="D26" s="63">
        <v>427</v>
      </c>
      <c r="E26" s="63">
        <v>450</v>
      </c>
      <c r="F26" s="63">
        <v>0</v>
      </c>
      <c r="G26" s="63">
        <v>450</v>
      </c>
    </row>
    <row r="27" spans="1:7" ht="12.75">
      <c r="A27" s="8"/>
      <c r="B27" s="116">
        <v>2223</v>
      </c>
      <c r="C27" s="13" t="s">
        <v>913</v>
      </c>
      <c r="D27" s="63">
        <v>4980</v>
      </c>
      <c r="E27" s="63">
        <v>5023</v>
      </c>
      <c r="F27" s="63">
        <v>0</v>
      </c>
      <c r="G27" s="63">
        <v>5023</v>
      </c>
    </row>
    <row r="28" spans="1:7" ht="12.75">
      <c r="A28" s="8"/>
      <c r="B28" s="116">
        <v>2226</v>
      </c>
      <c r="C28" s="13" t="s">
        <v>8</v>
      </c>
      <c r="D28" s="63">
        <v>313</v>
      </c>
      <c r="E28" s="63">
        <v>300</v>
      </c>
      <c r="F28" s="63">
        <v>0</v>
      </c>
      <c r="G28" s="63">
        <v>300</v>
      </c>
    </row>
    <row r="29" spans="1:7" ht="12.75">
      <c r="A29" s="8"/>
      <c r="B29" s="116">
        <v>2235</v>
      </c>
      <c r="C29" s="13" t="s">
        <v>405</v>
      </c>
      <c r="D29" s="63">
        <v>2135</v>
      </c>
      <c r="E29" s="63">
        <v>1500</v>
      </c>
      <c r="F29" s="63">
        <v>0</v>
      </c>
      <c r="G29" s="63">
        <v>1500</v>
      </c>
    </row>
    <row r="30" spans="1:7" ht="25.5">
      <c r="A30" s="8"/>
      <c r="B30" s="116">
        <v>2232</v>
      </c>
      <c r="C30" s="13" t="s">
        <v>265</v>
      </c>
      <c r="D30" s="63">
        <v>2846</v>
      </c>
      <c r="E30" s="63">
        <v>3000</v>
      </c>
      <c r="F30" s="63">
        <v>0</v>
      </c>
      <c r="G30" s="63">
        <v>3000</v>
      </c>
    </row>
    <row r="31" spans="1:7" ht="12.75">
      <c r="A31" s="8"/>
      <c r="B31" s="116">
        <v>2233</v>
      </c>
      <c r="C31" s="13" t="s">
        <v>121</v>
      </c>
      <c r="D31" s="63">
        <v>5</v>
      </c>
      <c r="E31" s="63">
        <v>0</v>
      </c>
      <c r="F31" s="63">
        <v>0</v>
      </c>
      <c r="G31" s="63">
        <v>0</v>
      </c>
    </row>
    <row r="32" spans="1:7" ht="12.75">
      <c r="A32" s="8"/>
      <c r="B32" s="116">
        <v>2234</v>
      </c>
      <c r="C32" s="13" t="s">
        <v>9</v>
      </c>
      <c r="D32" s="63">
        <v>850</v>
      </c>
      <c r="E32" s="63">
        <v>850</v>
      </c>
      <c r="F32" s="63">
        <v>0</v>
      </c>
      <c r="G32" s="63">
        <v>850</v>
      </c>
    </row>
    <row r="33" spans="1:7" ht="12.75">
      <c r="A33" s="8"/>
      <c r="B33" s="116">
        <v>2239</v>
      </c>
      <c r="C33" s="13" t="s">
        <v>266</v>
      </c>
      <c r="D33" s="63">
        <v>8253</v>
      </c>
      <c r="E33" s="63">
        <v>7500</v>
      </c>
      <c r="F33" s="63">
        <v>0</v>
      </c>
      <c r="G33" s="63">
        <v>7500</v>
      </c>
    </row>
    <row r="34" spans="1:7" ht="12.75">
      <c r="A34" s="8"/>
      <c r="B34" s="116">
        <v>2243</v>
      </c>
      <c r="C34" s="13" t="s">
        <v>11</v>
      </c>
      <c r="D34" s="63">
        <v>2420</v>
      </c>
      <c r="E34" s="63">
        <v>2000</v>
      </c>
      <c r="F34" s="63">
        <v>0</v>
      </c>
      <c r="G34" s="63">
        <v>2000</v>
      </c>
    </row>
    <row r="35" spans="1:7" ht="25.5">
      <c r="A35" s="8"/>
      <c r="B35" s="116">
        <v>2249</v>
      </c>
      <c r="C35" s="13" t="s">
        <v>559</v>
      </c>
      <c r="D35" s="63">
        <v>285</v>
      </c>
      <c r="E35" s="63">
        <v>500</v>
      </c>
      <c r="F35" s="63">
        <v>0</v>
      </c>
      <c r="G35" s="63">
        <v>500</v>
      </c>
    </row>
    <row r="36" spans="1:7" ht="12.75">
      <c r="A36" s="8"/>
      <c r="B36" s="116">
        <v>2251</v>
      </c>
      <c r="C36" s="13" t="s">
        <v>12</v>
      </c>
      <c r="D36" s="63">
        <v>3840</v>
      </c>
      <c r="E36" s="63">
        <v>4200</v>
      </c>
      <c r="F36" s="63">
        <v>0</v>
      </c>
      <c r="G36" s="63">
        <v>4200</v>
      </c>
    </row>
    <row r="37" spans="1:7" ht="12.75">
      <c r="A37" s="8"/>
      <c r="B37" s="116">
        <v>2253</v>
      </c>
      <c r="C37" s="13" t="s">
        <v>13</v>
      </c>
      <c r="D37" s="63">
        <v>4270</v>
      </c>
      <c r="E37" s="63">
        <v>2000</v>
      </c>
      <c r="F37" s="63">
        <v>0</v>
      </c>
      <c r="G37" s="63">
        <v>2000</v>
      </c>
    </row>
    <row r="38" spans="1:7" ht="12.75">
      <c r="A38" s="8"/>
      <c r="B38" s="116">
        <v>2264</v>
      </c>
      <c r="C38" s="13" t="s">
        <v>770</v>
      </c>
      <c r="D38" s="63">
        <v>15</v>
      </c>
      <c r="E38" s="63">
        <v>0</v>
      </c>
      <c r="F38" s="63">
        <v>0</v>
      </c>
      <c r="G38" s="63">
        <v>0</v>
      </c>
    </row>
    <row r="39" spans="1:7" ht="12.75">
      <c r="A39" s="8"/>
      <c r="B39" s="116">
        <v>2269</v>
      </c>
      <c r="C39" s="13" t="s">
        <v>512</v>
      </c>
      <c r="D39" s="63">
        <v>128</v>
      </c>
      <c r="E39" s="63">
        <v>150</v>
      </c>
      <c r="F39" s="63">
        <v>0</v>
      </c>
      <c r="G39" s="63">
        <v>150</v>
      </c>
    </row>
    <row r="40" spans="1:7" ht="15" customHeight="1">
      <c r="A40" s="8"/>
      <c r="B40" s="116">
        <v>2279</v>
      </c>
      <c r="C40" s="13" t="s">
        <v>15</v>
      </c>
      <c r="D40" s="63">
        <v>712</v>
      </c>
      <c r="E40" s="63">
        <v>1700</v>
      </c>
      <c r="F40" s="63">
        <v>0</v>
      </c>
      <c r="G40" s="63">
        <v>1700</v>
      </c>
    </row>
    <row r="41" spans="1:7" ht="25.5">
      <c r="A41" s="8"/>
      <c r="B41" s="9">
        <v>2300</v>
      </c>
      <c r="C41" s="13" t="s">
        <v>612</v>
      </c>
      <c r="D41" s="63">
        <f>+SUM(D42:D51)</f>
        <v>27376</v>
      </c>
      <c r="E41" s="63">
        <f>SUM(E42:E51)</f>
        <v>23933</v>
      </c>
      <c r="F41" s="63">
        <f>SUM(F42:F51)</f>
        <v>0</v>
      </c>
      <c r="G41" s="63">
        <f>SUM(G42:G51)</f>
        <v>23933</v>
      </c>
    </row>
    <row r="42" spans="1:7" ht="12.75">
      <c r="A42" s="8"/>
      <c r="B42" s="116">
        <v>2311</v>
      </c>
      <c r="C42" s="13" t="s">
        <v>16</v>
      </c>
      <c r="D42" s="63">
        <v>5692</v>
      </c>
      <c r="E42" s="63">
        <v>6000</v>
      </c>
      <c r="F42" s="63">
        <v>0</v>
      </c>
      <c r="G42" s="63">
        <v>6000</v>
      </c>
    </row>
    <row r="43" spans="1:7" ht="12.75">
      <c r="A43" s="8"/>
      <c r="B43" s="116">
        <v>2312</v>
      </c>
      <c r="C43" s="13" t="s">
        <v>17</v>
      </c>
      <c r="D43" s="63">
        <v>1437</v>
      </c>
      <c r="E43" s="63">
        <v>500</v>
      </c>
      <c r="F43" s="63">
        <v>0</v>
      </c>
      <c r="G43" s="63">
        <v>500</v>
      </c>
    </row>
    <row r="44" spans="1:14" ht="12.75">
      <c r="A44" s="8"/>
      <c r="B44" s="116">
        <v>2322</v>
      </c>
      <c r="C44" s="13" t="s">
        <v>18</v>
      </c>
      <c r="D44" s="63">
        <v>14230</v>
      </c>
      <c r="E44" s="231">
        <v>12833</v>
      </c>
      <c r="F44" s="231">
        <v>0</v>
      </c>
      <c r="G44" s="231">
        <v>12833</v>
      </c>
      <c r="I44" s="295"/>
      <c r="J44" s="295"/>
      <c r="K44" s="295"/>
      <c r="L44" s="295"/>
      <c r="M44" s="295"/>
      <c r="N44" s="295"/>
    </row>
    <row r="45" spans="1:14" ht="12.75">
      <c r="A45" s="8"/>
      <c r="B45" s="116">
        <v>2351</v>
      </c>
      <c r="C45" s="13" t="s">
        <v>19</v>
      </c>
      <c r="D45" s="63">
        <v>712</v>
      </c>
      <c r="E45" s="63">
        <v>500</v>
      </c>
      <c r="F45" s="63">
        <v>0</v>
      </c>
      <c r="G45" s="63">
        <v>500</v>
      </c>
      <c r="I45" s="295"/>
      <c r="J45" s="295"/>
      <c r="K45" s="295"/>
      <c r="L45" s="295"/>
      <c r="M45" s="295"/>
      <c r="N45" s="295"/>
    </row>
    <row r="46" spans="1:14" ht="12.75">
      <c r="A46" s="8"/>
      <c r="B46" s="116">
        <v>2352</v>
      </c>
      <c r="C46" s="13" t="s">
        <v>20</v>
      </c>
      <c r="D46" s="63">
        <v>2076</v>
      </c>
      <c r="E46" s="63">
        <v>1600</v>
      </c>
      <c r="F46" s="63">
        <v>0</v>
      </c>
      <c r="G46" s="63">
        <v>1600</v>
      </c>
      <c r="I46" s="295"/>
      <c r="J46" s="295"/>
      <c r="K46" s="295"/>
      <c r="L46" s="295"/>
      <c r="M46" s="295"/>
      <c r="N46" s="295"/>
    </row>
    <row r="47" spans="1:14" ht="12.75">
      <c r="A47" s="8"/>
      <c r="B47" s="116">
        <v>2353</v>
      </c>
      <c r="C47" s="13" t="s">
        <v>116</v>
      </c>
      <c r="D47" s="63">
        <v>2206</v>
      </c>
      <c r="E47" s="63">
        <v>1800</v>
      </c>
      <c r="F47" s="63">
        <v>0</v>
      </c>
      <c r="G47" s="63">
        <v>1800</v>
      </c>
      <c r="I47" s="295"/>
      <c r="J47" s="295"/>
      <c r="K47" s="295"/>
      <c r="L47" s="295"/>
      <c r="M47" s="295"/>
      <c r="N47" s="295"/>
    </row>
    <row r="48" spans="1:14" ht="12.75">
      <c r="A48" s="8"/>
      <c r="B48" s="116">
        <v>2361</v>
      </c>
      <c r="C48" s="13" t="s">
        <v>125</v>
      </c>
      <c r="D48" s="63">
        <v>143</v>
      </c>
      <c r="E48" s="63">
        <v>0</v>
      </c>
      <c r="F48" s="63">
        <v>0</v>
      </c>
      <c r="G48" s="63">
        <v>0</v>
      </c>
      <c r="I48" s="295"/>
      <c r="J48" s="337"/>
      <c r="K48" s="295"/>
      <c r="L48" s="295"/>
      <c r="M48" s="295"/>
      <c r="N48" s="295"/>
    </row>
    <row r="49" spans="1:7" ht="12.75">
      <c r="A49" s="8"/>
      <c r="B49" s="116">
        <v>2362</v>
      </c>
      <c r="C49" s="13" t="s">
        <v>771</v>
      </c>
      <c r="D49" s="63">
        <v>25</v>
      </c>
      <c r="E49" s="63">
        <v>0</v>
      </c>
      <c r="F49" s="63">
        <v>0</v>
      </c>
      <c r="G49" s="63">
        <v>0</v>
      </c>
    </row>
    <row r="50" spans="1:7" ht="12.75">
      <c r="A50" s="8"/>
      <c r="B50" s="116">
        <v>2363</v>
      </c>
      <c r="C50" s="13" t="s">
        <v>117</v>
      </c>
      <c r="D50" s="63">
        <v>143</v>
      </c>
      <c r="E50" s="63">
        <v>500</v>
      </c>
      <c r="F50" s="63">
        <v>0</v>
      </c>
      <c r="G50" s="63">
        <v>500</v>
      </c>
    </row>
    <row r="51" spans="1:13" ht="12.75">
      <c r="A51" s="8"/>
      <c r="B51" s="116">
        <v>2390</v>
      </c>
      <c r="C51" s="13" t="s">
        <v>118</v>
      </c>
      <c r="D51" s="63">
        <v>712</v>
      </c>
      <c r="E51" s="63">
        <v>200</v>
      </c>
      <c r="F51" s="63">
        <v>0</v>
      </c>
      <c r="G51" s="63">
        <v>200</v>
      </c>
      <c r="M51" s="330"/>
    </row>
    <row r="52" spans="1:7" ht="12.75">
      <c r="A52" s="8"/>
      <c r="B52" s="9">
        <v>2400</v>
      </c>
      <c r="C52" s="13" t="s">
        <v>584</v>
      </c>
      <c r="D52" s="63">
        <v>996</v>
      </c>
      <c r="E52" s="63">
        <v>800</v>
      </c>
      <c r="F52" s="63">
        <v>0</v>
      </c>
      <c r="G52" s="63">
        <v>800</v>
      </c>
    </row>
    <row r="53" spans="1:7" ht="12.75">
      <c r="A53" s="8"/>
      <c r="B53" s="9">
        <v>5000</v>
      </c>
      <c r="C53" s="13" t="s">
        <v>609</v>
      </c>
      <c r="D53" s="63">
        <f>SUM(D54:D56)</f>
        <v>17775</v>
      </c>
      <c r="E53" s="63">
        <f>SUM(E54:E57)</f>
        <v>22500</v>
      </c>
      <c r="F53" s="63">
        <f>SUM(F54:F57)</f>
        <v>0</v>
      </c>
      <c r="G53" s="63">
        <f>SUM(G54:G57)</f>
        <v>22500</v>
      </c>
    </row>
    <row r="54" spans="1:13" ht="13.5" customHeight="1">
      <c r="A54" s="8"/>
      <c r="B54" s="116">
        <v>5121</v>
      </c>
      <c r="C54" s="13" t="s">
        <v>555</v>
      </c>
      <c r="D54" s="63">
        <v>13865</v>
      </c>
      <c r="E54" s="231">
        <v>5000</v>
      </c>
      <c r="F54" s="231">
        <v>0</v>
      </c>
      <c r="G54" s="231">
        <v>5000</v>
      </c>
      <c r="H54" s="295"/>
      <c r="I54" s="295"/>
      <c r="J54" s="295"/>
      <c r="K54" s="295"/>
      <c r="L54" s="295"/>
      <c r="M54" s="295"/>
    </row>
    <row r="55" spans="1:13" ht="12.75">
      <c r="A55" s="8"/>
      <c r="B55" s="116">
        <v>5238</v>
      </c>
      <c r="C55" s="13" t="s">
        <v>423</v>
      </c>
      <c r="D55" s="63">
        <v>2558</v>
      </c>
      <c r="E55" s="231">
        <v>1800</v>
      </c>
      <c r="F55" s="231">
        <v>0</v>
      </c>
      <c r="G55" s="231">
        <v>1800</v>
      </c>
      <c r="H55" s="295"/>
      <c r="I55" s="295"/>
      <c r="J55" s="295"/>
      <c r="K55" s="295"/>
      <c r="L55" s="295"/>
      <c r="M55" s="295"/>
    </row>
    <row r="56" spans="1:8" ht="12.75">
      <c r="A56" s="8"/>
      <c r="B56" s="116">
        <v>5239</v>
      </c>
      <c r="C56" s="13" t="s">
        <v>119</v>
      </c>
      <c r="D56" s="63">
        <v>1352</v>
      </c>
      <c r="E56" s="231">
        <v>700</v>
      </c>
      <c r="F56" s="231">
        <v>0</v>
      </c>
      <c r="G56" s="231">
        <v>700</v>
      </c>
      <c r="H56" s="295"/>
    </row>
    <row r="57" spans="1:8" ht="12.75">
      <c r="A57" s="8"/>
      <c r="B57" s="116">
        <v>5250</v>
      </c>
      <c r="C57" s="13" t="s">
        <v>112</v>
      </c>
      <c r="D57" s="63">
        <v>0</v>
      </c>
      <c r="E57" s="231">
        <v>15000</v>
      </c>
      <c r="F57" s="231">
        <v>0</v>
      </c>
      <c r="G57" s="231">
        <v>15000</v>
      </c>
      <c r="H57" s="295"/>
    </row>
    <row r="58" spans="1:7" ht="12.75">
      <c r="A58" s="8"/>
      <c r="B58" s="9"/>
      <c r="C58" s="17" t="s">
        <v>572</v>
      </c>
      <c r="D58" s="63">
        <f>D10+D13+D20+D41+D52+D53+D22+D12</f>
        <v>422847</v>
      </c>
      <c r="E58" s="209">
        <f>E10+E12+E13+E20+E22+E41+E52+E53</f>
        <v>429697</v>
      </c>
      <c r="F58" s="209">
        <f>F10+F12+F13+F20+F22+F41+F52+F53</f>
        <v>0</v>
      </c>
      <c r="G58" s="209">
        <f>G10+G12+G13+G20+G22+G41+G52+G53</f>
        <v>429697</v>
      </c>
    </row>
    <row r="59" spans="1:7" ht="12.75">
      <c r="A59" s="8"/>
      <c r="B59" s="9"/>
      <c r="C59" s="30"/>
      <c r="D59" s="65"/>
      <c r="E59" s="65"/>
      <c r="F59" s="65"/>
      <c r="G59" s="65"/>
    </row>
    <row r="60" spans="1:7" ht="13.5">
      <c r="A60" s="8"/>
      <c r="B60" s="9"/>
      <c r="C60" s="134" t="s">
        <v>577</v>
      </c>
      <c r="D60" s="65"/>
      <c r="E60" s="65"/>
      <c r="F60" s="65"/>
      <c r="G60" s="65"/>
    </row>
    <row r="61" spans="1:7" ht="12.75">
      <c r="A61" s="8"/>
      <c r="B61" s="9">
        <v>1100</v>
      </c>
      <c r="C61" s="230" t="s">
        <v>607</v>
      </c>
      <c r="D61" s="231">
        <v>125013</v>
      </c>
      <c r="E61" s="231">
        <v>126000</v>
      </c>
      <c r="F61" s="231">
        <v>0</v>
      </c>
      <c r="G61" s="231">
        <v>126000</v>
      </c>
    </row>
    <row r="62" spans="1:7" ht="12.75">
      <c r="A62" s="8"/>
      <c r="B62" s="9">
        <v>1210</v>
      </c>
      <c r="C62" s="230" t="s">
        <v>608</v>
      </c>
      <c r="D62" s="231">
        <v>29684</v>
      </c>
      <c r="E62" s="231">
        <v>29723</v>
      </c>
      <c r="F62" s="231">
        <v>0</v>
      </c>
      <c r="G62" s="231">
        <v>29723</v>
      </c>
    </row>
    <row r="63" spans="1:7" ht="25.5">
      <c r="A63" s="8"/>
      <c r="B63" s="9">
        <v>1220</v>
      </c>
      <c r="C63" s="13" t="s">
        <v>731</v>
      </c>
      <c r="D63" s="63">
        <f>SUM(D64:D64)</f>
        <v>2108</v>
      </c>
      <c r="E63" s="63">
        <f>SUM(E64:E64)</f>
        <v>2200</v>
      </c>
      <c r="F63" s="63">
        <f>SUM(F64:F64)</f>
        <v>0</v>
      </c>
      <c r="G63" s="63">
        <f>SUM(G64:G64)</f>
        <v>2200</v>
      </c>
    </row>
    <row r="64" spans="1:7" ht="35.25" customHeight="1">
      <c r="A64" s="8"/>
      <c r="B64" s="116">
        <v>1229</v>
      </c>
      <c r="C64" s="13" t="s">
        <v>730</v>
      </c>
      <c r="D64" s="63">
        <v>2108</v>
      </c>
      <c r="E64" s="63">
        <v>2200</v>
      </c>
      <c r="F64" s="63">
        <v>0</v>
      </c>
      <c r="G64" s="63">
        <v>2200</v>
      </c>
    </row>
    <row r="65" spans="1:7" ht="12.75">
      <c r="A65" s="8"/>
      <c r="B65" s="9">
        <v>2200</v>
      </c>
      <c r="C65" s="13" t="s">
        <v>576</v>
      </c>
      <c r="D65" s="63">
        <f>SUM(D66:D70)</f>
        <v>2388</v>
      </c>
      <c r="E65" s="63">
        <f>SUM(E66:E70)</f>
        <v>1950</v>
      </c>
      <c r="F65" s="63">
        <f>SUM(F66:F70)</f>
        <v>0</v>
      </c>
      <c r="G65" s="63">
        <f>SUM(G66:G70)</f>
        <v>1950</v>
      </c>
    </row>
    <row r="66" spans="1:7" ht="12.75">
      <c r="A66" s="8"/>
      <c r="B66" s="116">
        <v>2219</v>
      </c>
      <c r="C66" s="13" t="s">
        <v>899</v>
      </c>
      <c r="D66" s="63">
        <v>1833</v>
      </c>
      <c r="E66" s="63">
        <v>1850</v>
      </c>
      <c r="F66" s="63">
        <v>0</v>
      </c>
      <c r="G66" s="63">
        <v>1850</v>
      </c>
    </row>
    <row r="67" spans="1:7" ht="12.75">
      <c r="A67" s="206"/>
      <c r="B67" s="207">
        <v>2239</v>
      </c>
      <c r="C67" s="210" t="s">
        <v>224</v>
      </c>
      <c r="D67" s="231">
        <v>70</v>
      </c>
      <c r="E67" s="231">
        <v>100</v>
      </c>
      <c r="F67" s="231">
        <v>0</v>
      </c>
      <c r="G67" s="231">
        <v>100</v>
      </c>
    </row>
    <row r="68" spans="1:7" ht="25.5">
      <c r="A68" s="8"/>
      <c r="B68" s="116">
        <v>2253</v>
      </c>
      <c r="C68" s="13" t="s">
        <v>528</v>
      </c>
      <c r="D68" s="63">
        <v>358</v>
      </c>
      <c r="E68" s="63">
        <v>0</v>
      </c>
      <c r="F68" s="63">
        <v>0</v>
      </c>
      <c r="G68" s="63">
        <v>0</v>
      </c>
    </row>
    <row r="69" spans="1:7" ht="12.75">
      <c r="A69" s="8"/>
      <c r="B69" s="116">
        <v>2279</v>
      </c>
      <c r="C69" s="13" t="s">
        <v>673</v>
      </c>
      <c r="D69" s="338">
        <v>10</v>
      </c>
      <c r="E69" s="63">
        <v>0</v>
      </c>
      <c r="F69" s="63">
        <v>0</v>
      </c>
      <c r="G69" s="63">
        <v>0</v>
      </c>
    </row>
    <row r="70" spans="1:7" ht="12.75">
      <c r="A70" s="8"/>
      <c r="B70" s="116">
        <v>2235</v>
      </c>
      <c r="C70" s="13" t="s">
        <v>10</v>
      </c>
      <c r="D70" s="63">
        <v>117</v>
      </c>
      <c r="E70" s="63">
        <v>0</v>
      </c>
      <c r="F70" s="63">
        <v>0</v>
      </c>
      <c r="G70" s="63">
        <v>0</v>
      </c>
    </row>
    <row r="71" spans="1:7" ht="25.5">
      <c r="A71" s="8"/>
      <c r="B71" s="9">
        <v>2300</v>
      </c>
      <c r="C71" s="13" t="s">
        <v>782</v>
      </c>
      <c r="D71" s="63">
        <f>SUM(D72:D75)</f>
        <v>10887</v>
      </c>
      <c r="E71" s="63">
        <f>SUM(E72:E75)</f>
        <v>10500</v>
      </c>
      <c r="F71" s="63">
        <f>SUM(F72:F75)</f>
        <v>0</v>
      </c>
      <c r="G71" s="63">
        <f>SUM(G72:G75)</f>
        <v>10500</v>
      </c>
    </row>
    <row r="72" spans="1:7" ht="12.75">
      <c r="A72" s="8"/>
      <c r="B72" s="116">
        <v>2312</v>
      </c>
      <c r="C72" s="13" t="s">
        <v>17</v>
      </c>
      <c r="D72" s="63">
        <v>25</v>
      </c>
      <c r="E72" s="63">
        <v>0</v>
      </c>
      <c r="F72" s="63">
        <v>0</v>
      </c>
      <c r="G72" s="63">
        <v>0</v>
      </c>
    </row>
    <row r="73" spans="1:7" ht="12.75">
      <c r="A73" s="8"/>
      <c r="B73" s="116">
        <v>2361</v>
      </c>
      <c r="C73" s="13" t="s">
        <v>125</v>
      </c>
      <c r="D73" s="63">
        <v>35</v>
      </c>
      <c r="E73" s="63">
        <v>0</v>
      </c>
      <c r="F73" s="63">
        <v>0</v>
      </c>
      <c r="G73" s="63">
        <v>0</v>
      </c>
    </row>
    <row r="74" spans="1:7" ht="12.75">
      <c r="A74" s="8"/>
      <c r="B74" s="116">
        <v>2363</v>
      </c>
      <c r="C74" s="13" t="s">
        <v>466</v>
      </c>
      <c r="D74" s="63">
        <v>712</v>
      </c>
      <c r="E74" s="63">
        <v>700</v>
      </c>
      <c r="F74" s="63">
        <v>0</v>
      </c>
      <c r="G74" s="63">
        <v>700</v>
      </c>
    </row>
    <row r="75" spans="1:7" ht="12.75">
      <c r="A75" s="8"/>
      <c r="B75" s="116">
        <v>2322</v>
      </c>
      <c r="C75" s="13" t="s">
        <v>18</v>
      </c>
      <c r="D75" s="63">
        <v>10115</v>
      </c>
      <c r="E75" s="63">
        <v>9800</v>
      </c>
      <c r="F75" s="63">
        <v>0</v>
      </c>
      <c r="G75" s="63">
        <v>9800</v>
      </c>
    </row>
    <row r="76" spans="1:7" ht="12.75">
      <c r="A76" s="8"/>
      <c r="B76" s="9"/>
      <c r="C76" s="17" t="s">
        <v>572</v>
      </c>
      <c r="D76" s="63">
        <f>D61+D62+D65+D71+D63</f>
        <v>170080</v>
      </c>
      <c r="E76" s="209">
        <f>E61+E62+E63+E65+E71</f>
        <v>170373</v>
      </c>
      <c r="F76" s="209">
        <f>F61+F62+F63+F65+F71</f>
        <v>0</v>
      </c>
      <c r="G76" s="209">
        <f>G61+G62+G63+G65+G71</f>
        <v>170373</v>
      </c>
    </row>
    <row r="77" spans="1:7" ht="12.75">
      <c r="A77" s="14"/>
      <c r="B77" s="15"/>
      <c r="C77" s="34"/>
      <c r="D77" s="63"/>
      <c r="E77" s="63"/>
      <c r="F77" s="63"/>
      <c r="G77" s="63"/>
    </row>
    <row r="78" spans="1:7" ht="27">
      <c r="A78" s="14"/>
      <c r="B78" s="15"/>
      <c r="C78" s="135" t="s">
        <v>387</v>
      </c>
      <c r="D78" s="63"/>
      <c r="E78" s="63"/>
      <c r="F78" s="63"/>
      <c r="G78" s="63"/>
    </row>
    <row r="79" spans="1:7" ht="12.75">
      <c r="A79" s="14"/>
      <c r="B79" s="15">
        <v>1100</v>
      </c>
      <c r="C79" s="24" t="s">
        <v>697</v>
      </c>
      <c r="D79" s="63">
        <v>21477</v>
      </c>
      <c r="E79" s="63">
        <v>22671</v>
      </c>
      <c r="F79" s="63">
        <v>0</v>
      </c>
      <c r="G79" s="63">
        <v>22671</v>
      </c>
    </row>
    <row r="80" spans="1:7" ht="25.5">
      <c r="A80" s="14"/>
      <c r="B80" s="117">
        <v>1148</v>
      </c>
      <c r="C80" s="24" t="s">
        <v>698</v>
      </c>
      <c r="D80" s="63">
        <v>0</v>
      </c>
      <c r="E80" s="63">
        <v>0</v>
      </c>
      <c r="F80" s="63">
        <v>0</v>
      </c>
      <c r="G80" s="63">
        <v>0</v>
      </c>
    </row>
    <row r="81" spans="1:7" ht="12.75">
      <c r="A81" s="14"/>
      <c r="B81" s="15">
        <v>1210</v>
      </c>
      <c r="C81" s="24" t="s">
        <v>608</v>
      </c>
      <c r="D81" s="63">
        <v>5067</v>
      </c>
      <c r="E81" s="63">
        <v>5587</v>
      </c>
      <c r="F81" s="63">
        <v>0</v>
      </c>
      <c r="G81" s="63">
        <v>5587</v>
      </c>
    </row>
    <row r="82" spans="1:7" ht="25.5">
      <c r="A82" s="212"/>
      <c r="B82" s="215">
        <v>1220</v>
      </c>
      <c r="C82" s="214" t="s">
        <v>708</v>
      </c>
      <c r="D82" s="209">
        <f>SUM(D83:D87)</f>
        <v>510</v>
      </c>
      <c r="E82" s="209">
        <f>SUM(E83:E87)</f>
        <v>650</v>
      </c>
      <c r="F82" s="209">
        <f>SUM(F83:F87)</f>
        <v>0</v>
      </c>
      <c r="G82" s="209">
        <f>SUM(G83:G87)</f>
        <v>650</v>
      </c>
    </row>
    <row r="83" spans="1:7" ht="12.75">
      <c r="A83" s="212"/>
      <c r="B83" s="213">
        <v>1221</v>
      </c>
      <c r="C83" s="214" t="s">
        <v>709</v>
      </c>
      <c r="D83" s="209">
        <v>0</v>
      </c>
      <c r="E83" s="209">
        <v>0</v>
      </c>
      <c r="F83" s="209">
        <v>0</v>
      </c>
      <c r="G83" s="209">
        <v>0</v>
      </c>
    </row>
    <row r="84" spans="1:7" ht="12.75">
      <c r="A84" s="212"/>
      <c r="B84" s="213">
        <v>1221</v>
      </c>
      <c r="C84" s="214" t="s">
        <v>667</v>
      </c>
      <c r="D84" s="209">
        <v>107</v>
      </c>
      <c r="E84" s="209">
        <v>147</v>
      </c>
      <c r="F84" s="209">
        <v>0</v>
      </c>
      <c r="G84" s="209">
        <v>147</v>
      </c>
    </row>
    <row r="85" spans="1:7" ht="12.75">
      <c r="A85" s="212"/>
      <c r="B85" s="213">
        <v>1228</v>
      </c>
      <c r="C85" s="214" t="s">
        <v>665</v>
      </c>
      <c r="D85" s="231">
        <v>127</v>
      </c>
      <c r="E85" s="231">
        <v>213</v>
      </c>
      <c r="F85" s="231">
        <v>0</v>
      </c>
      <c r="G85" s="231">
        <v>213</v>
      </c>
    </row>
    <row r="86" spans="1:7" ht="25.5">
      <c r="A86" s="212"/>
      <c r="B86" s="213">
        <v>1228</v>
      </c>
      <c r="C86" s="210" t="s">
        <v>710</v>
      </c>
      <c r="D86" s="231">
        <v>86</v>
      </c>
      <c r="E86" s="231">
        <v>90</v>
      </c>
      <c r="F86" s="231">
        <v>0</v>
      </c>
      <c r="G86" s="231">
        <v>90</v>
      </c>
    </row>
    <row r="87" spans="1:7" ht="38.25">
      <c r="A87" s="212"/>
      <c r="B87" s="213">
        <v>1229</v>
      </c>
      <c r="C87" s="214" t="s">
        <v>730</v>
      </c>
      <c r="D87" s="231">
        <v>190</v>
      </c>
      <c r="E87" s="231">
        <v>200</v>
      </c>
      <c r="F87" s="231">
        <v>0</v>
      </c>
      <c r="G87" s="231">
        <v>200</v>
      </c>
    </row>
    <row r="88" spans="1:7" ht="12.75">
      <c r="A88" s="212"/>
      <c r="B88" s="215">
        <v>2100</v>
      </c>
      <c r="C88" s="214" t="s">
        <v>467</v>
      </c>
      <c r="D88" s="231">
        <v>160</v>
      </c>
      <c r="E88" s="231">
        <f>SUM(E89:E89)</f>
        <v>0</v>
      </c>
      <c r="F88" s="231">
        <f>SUM(F89:F89)</f>
        <v>0</v>
      </c>
      <c r="G88" s="231">
        <f>SUM(G89:G89)</f>
        <v>0</v>
      </c>
    </row>
    <row r="89" spans="1:7" ht="12.75">
      <c r="A89" s="212"/>
      <c r="B89" s="213">
        <v>2121</v>
      </c>
      <c r="C89" s="214" t="s">
        <v>468</v>
      </c>
      <c r="D89" s="231">
        <v>160</v>
      </c>
      <c r="E89" s="231">
        <v>0</v>
      </c>
      <c r="F89" s="231">
        <v>0</v>
      </c>
      <c r="G89" s="231">
        <v>0</v>
      </c>
    </row>
    <row r="90" spans="1:7" ht="12.75">
      <c r="A90" s="14"/>
      <c r="B90" s="15">
        <v>2200</v>
      </c>
      <c r="C90" s="24" t="s">
        <v>576</v>
      </c>
      <c r="D90" s="231">
        <f>SUM(D91:D104)</f>
        <v>30276</v>
      </c>
      <c r="E90" s="231">
        <f>SUM(E91:E104)</f>
        <v>24759</v>
      </c>
      <c r="F90" s="231">
        <f>SUM(F91:F104)</f>
        <v>0</v>
      </c>
      <c r="G90" s="231">
        <f>SUM(G91:G104)</f>
        <v>24759</v>
      </c>
    </row>
    <row r="91" spans="1:7" ht="12.75">
      <c r="A91" s="14"/>
      <c r="B91" s="117">
        <v>2213</v>
      </c>
      <c r="C91" s="24" t="s">
        <v>898</v>
      </c>
      <c r="D91" s="231">
        <v>2405</v>
      </c>
      <c r="E91" s="231">
        <v>2080</v>
      </c>
      <c r="F91" s="231">
        <v>0</v>
      </c>
      <c r="G91" s="231">
        <v>2080</v>
      </c>
    </row>
    <row r="92" spans="1:7" ht="12.75">
      <c r="A92" s="14"/>
      <c r="B92" s="117">
        <v>2214</v>
      </c>
      <c r="C92" s="24" t="s">
        <v>120</v>
      </c>
      <c r="D92" s="231">
        <v>14400</v>
      </c>
      <c r="E92" s="231">
        <v>15000</v>
      </c>
      <c r="F92" s="231">
        <v>0</v>
      </c>
      <c r="G92" s="231">
        <v>15000</v>
      </c>
    </row>
    <row r="93" spans="1:7" ht="12.75">
      <c r="A93" s="14"/>
      <c r="B93" s="117">
        <v>2219</v>
      </c>
      <c r="C93" s="24" t="s">
        <v>899</v>
      </c>
      <c r="D93" s="231">
        <v>427</v>
      </c>
      <c r="E93" s="231">
        <v>141</v>
      </c>
      <c r="F93" s="231">
        <v>0</v>
      </c>
      <c r="G93" s="231">
        <v>141</v>
      </c>
    </row>
    <row r="94" spans="1:7" ht="12.75">
      <c r="A94" s="14"/>
      <c r="B94" s="117">
        <v>2231</v>
      </c>
      <c r="C94" s="24" t="s">
        <v>554</v>
      </c>
      <c r="D94" s="231">
        <v>1040</v>
      </c>
      <c r="E94" s="231">
        <v>300</v>
      </c>
      <c r="F94" s="231">
        <v>0</v>
      </c>
      <c r="G94" s="231">
        <v>300</v>
      </c>
    </row>
    <row r="95" spans="1:7" ht="12.75">
      <c r="A95" s="14"/>
      <c r="B95" s="117">
        <v>2235</v>
      </c>
      <c r="C95" s="24" t="s">
        <v>405</v>
      </c>
      <c r="D95" s="231">
        <v>125</v>
      </c>
      <c r="E95" s="231">
        <v>200</v>
      </c>
      <c r="F95" s="231">
        <v>0</v>
      </c>
      <c r="G95" s="231">
        <v>200</v>
      </c>
    </row>
    <row r="96" spans="1:7" ht="12.75">
      <c r="A96" s="212"/>
      <c r="B96" s="213">
        <v>2234</v>
      </c>
      <c r="C96" s="214" t="s">
        <v>267</v>
      </c>
      <c r="D96" s="231">
        <v>29</v>
      </c>
      <c r="E96" s="231">
        <v>0</v>
      </c>
      <c r="F96" s="231">
        <v>0</v>
      </c>
      <c r="G96" s="231">
        <v>0</v>
      </c>
    </row>
    <row r="97" spans="1:7" ht="12.75">
      <c r="A97" s="212"/>
      <c r="B97" s="213">
        <v>2239</v>
      </c>
      <c r="C97" s="214" t="s">
        <v>224</v>
      </c>
      <c r="D97" s="231">
        <v>160</v>
      </c>
      <c r="E97" s="231">
        <v>0</v>
      </c>
      <c r="F97" s="231">
        <v>0</v>
      </c>
      <c r="G97" s="231">
        <v>0</v>
      </c>
    </row>
    <row r="98" spans="1:7" ht="12.75">
      <c r="A98" s="212"/>
      <c r="B98" s="213">
        <v>2242</v>
      </c>
      <c r="C98" s="214" t="s">
        <v>111</v>
      </c>
      <c r="D98" s="231">
        <v>505</v>
      </c>
      <c r="E98" s="231">
        <v>500</v>
      </c>
      <c r="F98" s="231">
        <v>0</v>
      </c>
      <c r="G98" s="231">
        <v>500</v>
      </c>
    </row>
    <row r="99" spans="1:7" ht="12.75">
      <c r="A99" s="14"/>
      <c r="B99" s="117">
        <v>2243</v>
      </c>
      <c r="C99" s="24" t="s">
        <v>122</v>
      </c>
      <c r="D99" s="63">
        <v>285</v>
      </c>
      <c r="E99" s="63">
        <v>200</v>
      </c>
      <c r="F99" s="63">
        <v>0</v>
      </c>
      <c r="G99" s="63">
        <v>200</v>
      </c>
    </row>
    <row r="100" spans="1:7" ht="12.75">
      <c r="A100" s="14"/>
      <c r="B100" s="117">
        <v>2245</v>
      </c>
      <c r="C100" s="24" t="s">
        <v>196</v>
      </c>
      <c r="D100" s="63">
        <v>86</v>
      </c>
      <c r="E100" s="63">
        <v>38</v>
      </c>
      <c r="F100" s="63">
        <v>0</v>
      </c>
      <c r="G100" s="63">
        <v>38</v>
      </c>
    </row>
    <row r="101" spans="1:7" ht="25.5">
      <c r="A101" s="14"/>
      <c r="B101" s="117">
        <v>2253</v>
      </c>
      <c r="C101" s="24" t="s">
        <v>529</v>
      </c>
      <c r="D101" s="63">
        <v>143</v>
      </c>
      <c r="E101" s="63">
        <v>0</v>
      </c>
      <c r="F101" s="63">
        <v>0</v>
      </c>
      <c r="G101" s="63">
        <v>0</v>
      </c>
    </row>
    <row r="102" spans="1:7" ht="12.75">
      <c r="A102" s="14"/>
      <c r="B102" s="117">
        <v>2261</v>
      </c>
      <c r="C102" s="24" t="s">
        <v>772</v>
      </c>
      <c r="D102" s="63">
        <v>35</v>
      </c>
      <c r="E102" s="63">
        <v>0</v>
      </c>
      <c r="F102" s="63">
        <v>0</v>
      </c>
      <c r="G102" s="63">
        <v>0</v>
      </c>
    </row>
    <row r="103" spans="1:7" ht="12.75">
      <c r="A103" s="14"/>
      <c r="B103" s="117">
        <v>2264</v>
      </c>
      <c r="C103" s="24" t="s">
        <v>399</v>
      </c>
      <c r="D103" s="63">
        <v>3615</v>
      </c>
      <c r="E103" s="63">
        <v>0</v>
      </c>
      <c r="F103" s="63">
        <v>0</v>
      </c>
      <c r="G103" s="63">
        <v>0</v>
      </c>
    </row>
    <row r="104" spans="1:7" ht="14.25" customHeight="1">
      <c r="A104" s="14"/>
      <c r="B104" s="117">
        <v>2279</v>
      </c>
      <c r="C104" s="24" t="s">
        <v>15</v>
      </c>
      <c r="D104" s="63">
        <v>7021</v>
      </c>
      <c r="E104" s="63">
        <v>6300</v>
      </c>
      <c r="F104" s="63">
        <v>0</v>
      </c>
      <c r="G104" s="63">
        <v>6300</v>
      </c>
    </row>
    <row r="105" spans="1:7" ht="25.5">
      <c r="A105" s="14"/>
      <c r="B105" s="15">
        <v>2300</v>
      </c>
      <c r="C105" s="24" t="s">
        <v>792</v>
      </c>
      <c r="D105" s="63">
        <f>SUM(D106:D115)</f>
        <v>10751</v>
      </c>
      <c r="E105" s="63">
        <f>SUM(E106:E115)</f>
        <v>28370</v>
      </c>
      <c r="F105" s="63">
        <f>SUM(F106:F115)</f>
        <v>0</v>
      </c>
      <c r="G105" s="63">
        <f>SUM(G106:G115)</f>
        <v>28370</v>
      </c>
    </row>
    <row r="106" spans="1:7" ht="12.75">
      <c r="A106" s="14"/>
      <c r="B106" s="117">
        <v>2311</v>
      </c>
      <c r="C106" s="24" t="s">
        <v>16</v>
      </c>
      <c r="D106" s="63">
        <v>669</v>
      </c>
      <c r="E106" s="63">
        <v>500</v>
      </c>
      <c r="F106" s="63">
        <v>0</v>
      </c>
      <c r="G106" s="63">
        <v>500</v>
      </c>
    </row>
    <row r="107" spans="1:7" ht="12.75">
      <c r="A107" s="14"/>
      <c r="B107" s="117">
        <v>2312</v>
      </c>
      <c r="C107" s="24" t="s">
        <v>17</v>
      </c>
      <c r="D107" s="63">
        <v>850</v>
      </c>
      <c r="E107" s="63">
        <v>20000</v>
      </c>
      <c r="F107" s="63">
        <v>0</v>
      </c>
      <c r="G107" s="63">
        <v>20000</v>
      </c>
    </row>
    <row r="108" spans="1:7" ht="12.75">
      <c r="A108" s="14"/>
      <c r="B108" s="117">
        <v>2322</v>
      </c>
      <c r="C108" s="24" t="s">
        <v>18</v>
      </c>
      <c r="D108" s="63">
        <v>3130</v>
      </c>
      <c r="E108" s="63">
        <v>2500</v>
      </c>
      <c r="F108" s="63">
        <v>0</v>
      </c>
      <c r="G108" s="63">
        <v>2500</v>
      </c>
    </row>
    <row r="109" spans="1:7" ht="12.75">
      <c r="A109" s="14"/>
      <c r="B109" s="117">
        <v>2351</v>
      </c>
      <c r="C109" s="24" t="s">
        <v>124</v>
      </c>
      <c r="D109" s="63">
        <v>427</v>
      </c>
      <c r="E109" s="63">
        <v>300</v>
      </c>
      <c r="F109" s="63">
        <v>0</v>
      </c>
      <c r="G109" s="63">
        <v>300</v>
      </c>
    </row>
    <row r="110" spans="1:7" ht="12.75">
      <c r="A110" s="14"/>
      <c r="B110" s="117">
        <v>2352</v>
      </c>
      <c r="C110" s="24" t="s">
        <v>20</v>
      </c>
      <c r="D110" s="63">
        <v>843</v>
      </c>
      <c r="E110" s="63">
        <v>500</v>
      </c>
      <c r="F110" s="63">
        <v>0</v>
      </c>
      <c r="G110" s="63">
        <v>500</v>
      </c>
    </row>
    <row r="111" spans="1:7" ht="12.75">
      <c r="A111" s="14"/>
      <c r="B111" s="117">
        <v>2353</v>
      </c>
      <c r="C111" s="24" t="s">
        <v>116</v>
      </c>
      <c r="D111" s="63">
        <v>1280</v>
      </c>
      <c r="E111" s="63">
        <v>670</v>
      </c>
      <c r="F111" s="63">
        <v>0</v>
      </c>
      <c r="G111" s="63">
        <v>670</v>
      </c>
    </row>
    <row r="112" spans="1:7" ht="12.75">
      <c r="A112" s="14"/>
      <c r="B112" s="117">
        <v>2354</v>
      </c>
      <c r="C112" s="24" t="s">
        <v>139</v>
      </c>
      <c r="D112" s="63">
        <v>712</v>
      </c>
      <c r="E112" s="63">
        <v>200</v>
      </c>
      <c r="F112" s="63">
        <v>0</v>
      </c>
      <c r="G112" s="63">
        <v>200</v>
      </c>
    </row>
    <row r="113" spans="1:7" ht="12.75">
      <c r="A113" s="14"/>
      <c r="B113" s="117">
        <v>2361</v>
      </c>
      <c r="C113" s="24" t="s">
        <v>125</v>
      </c>
      <c r="D113" s="63">
        <v>285</v>
      </c>
      <c r="E113" s="63">
        <v>0</v>
      </c>
      <c r="F113" s="63">
        <v>0</v>
      </c>
      <c r="G113" s="63">
        <v>0</v>
      </c>
    </row>
    <row r="114" spans="1:7" ht="12.75">
      <c r="A114" s="14"/>
      <c r="B114" s="117">
        <v>2363</v>
      </c>
      <c r="C114" s="24" t="s">
        <v>117</v>
      </c>
      <c r="D114" s="63">
        <v>527</v>
      </c>
      <c r="E114" s="63">
        <v>500</v>
      </c>
      <c r="F114" s="63">
        <v>0</v>
      </c>
      <c r="G114" s="63">
        <v>500</v>
      </c>
    </row>
    <row r="115" spans="1:7" ht="12.75">
      <c r="A115" s="14"/>
      <c r="B115" s="117">
        <v>2390</v>
      </c>
      <c r="C115" s="24" t="s">
        <v>118</v>
      </c>
      <c r="D115" s="63">
        <v>2028</v>
      </c>
      <c r="E115" s="63">
        <v>3200</v>
      </c>
      <c r="F115" s="63">
        <v>0</v>
      </c>
      <c r="G115" s="63">
        <v>3200</v>
      </c>
    </row>
    <row r="116" spans="1:12" ht="12.75">
      <c r="A116" s="14"/>
      <c r="B116" s="15">
        <v>2400</v>
      </c>
      <c r="C116" s="24" t="s">
        <v>784</v>
      </c>
      <c r="D116" s="63">
        <v>72</v>
      </c>
      <c r="E116" s="63">
        <v>0</v>
      </c>
      <c r="F116" s="63">
        <v>0</v>
      </c>
      <c r="G116" s="63">
        <v>0</v>
      </c>
      <c r="H116" s="337"/>
      <c r="I116" s="295"/>
      <c r="J116" s="295"/>
      <c r="K116" s="295"/>
      <c r="L116" s="295"/>
    </row>
    <row r="117" spans="1:12" ht="12.75">
      <c r="A117" s="14"/>
      <c r="B117" s="15">
        <v>2500</v>
      </c>
      <c r="C117" s="24" t="s">
        <v>618</v>
      </c>
      <c r="D117" s="63">
        <v>29</v>
      </c>
      <c r="E117" s="63">
        <v>0</v>
      </c>
      <c r="F117" s="63">
        <v>0</v>
      </c>
      <c r="G117" s="63">
        <v>0</v>
      </c>
      <c r="H117" s="295"/>
      <c r="I117" s="295"/>
      <c r="J117" s="295"/>
      <c r="K117" s="295"/>
      <c r="L117" s="295"/>
    </row>
    <row r="118" spans="1:7" ht="12.75">
      <c r="A118" s="14"/>
      <c r="B118" s="15">
        <v>5000</v>
      </c>
      <c r="C118" s="24" t="s">
        <v>609</v>
      </c>
      <c r="D118" s="63">
        <f>SUM(D120:D122)</f>
        <v>6004</v>
      </c>
      <c r="E118" s="63">
        <f>SUM(E119:E122)</f>
        <v>9920</v>
      </c>
      <c r="F118" s="63">
        <f>SUM(F119:F122)</f>
        <v>0</v>
      </c>
      <c r="G118" s="63">
        <f>SUM(G119:G122)</f>
        <v>9920</v>
      </c>
    </row>
    <row r="119" spans="1:7" ht="12.75">
      <c r="A119" s="14"/>
      <c r="B119" s="333">
        <v>5129</v>
      </c>
      <c r="C119" s="327" t="s">
        <v>633</v>
      </c>
      <c r="D119" s="63">
        <v>0</v>
      </c>
      <c r="E119" s="63">
        <v>6500</v>
      </c>
      <c r="F119" s="63">
        <v>0</v>
      </c>
      <c r="G119" s="63">
        <v>6500</v>
      </c>
    </row>
    <row r="120" spans="1:7" ht="12.75">
      <c r="A120" s="14"/>
      <c r="B120" s="117">
        <v>5121</v>
      </c>
      <c r="C120" s="24" t="s">
        <v>424</v>
      </c>
      <c r="D120" s="63">
        <v>0</v>
      </c>
      <c r="E120" s="63">
        <v>0</v>
      </c>
      <c r="F120" s="63">
        <v>0</v>
      </c>
      <c r="G120" s="63">
        <v>0</v>
      </c>
    </row>
    <row r="121" spans="1:7" ht="12.75">
      <c r="A121" s="14"/>
      <c r="B121" s="117">
        <v>5238</v>
      </c>
      <c r="C121" s="24" t="s">
        <v>100</v>
      </c>
      <c r="D121" s="63">
        <v>4000</v>
      </c>
      <c r="E121" s="63">
        <v>0</v>
      </c>
      <c r="F121" s="63">
        <v>0</v>
      </c>
      <c r="G121" s="63">
        <v>0</v>
      </c>
    </row>
    <row r="122" spans="1:7" ht="12.75">
      <c r="A122" s="14"/>
      <c r="B122" s="117">
        <v>5239</v>
      </c>
      <c r="C122" s="24" t="s">
        <v>119</v>
      </c>
      <c r="D122" s="63">
        <v>2004</v>
      </c>
      <c r="E122" s="63">
        <v>3420</v>
      </c>
      <c r="F122" s="63">
        <v>0</v>
      </c>
      <c r="G122" s="63">
        <v>3420</v>
      </c>
    </row>
    <row r="123" spans="1:7" ht="12.75">
      <c r="A123" s="14"/>
      <c r="B123" s="15"/>
      <c r="C123" s="34" t="s">
        <v>617</v>
      </c>
      <c r="D123" s="63">
        <f>D79+D81+D90+D105+D116+D117+D118+D82+D88</f>
        <v>74346</v>
      </c>
      <c r="E123" s="209">
        <f>E79+E81+E82+E88+E90+E105+E116+E117+E118</f>
        <v>91957</v>
      </c>
      <c r="F123" s="209">
        <f>F79+F81+F82+F88+F90+F105+F116+F117+F118</f>
        <v>0</v>
      </c>
      <c r="G123" s="209">
        <f>G79+G81+G82+G88+G90+G105+G116+G117+G118</f>
        <v>91957</v>
      </c>
    </row>
    <row r="124" spans="1:7" ht="12.75">
      <c r="A124" s="14"/>
      <c r="B124" s="15"/>
      <c r="C124" s="34"/>
      <c r="D124" s="63"/>
      <c r="E124" s="63"/>
      <c r="F124" s="63"/>
      <c r="G124" s="63"/>
    </row>
    <row r="125" spans="1:7" ht="27">
      <c r="A125" s="14"/>
      <c r="B125" s="15"/>
      <c r="C125" s="135" t="s">
        <v>447</v>
      </c>
      <c r="D125" s="63"/>
      <c r="E125" s="63"/>
      <c r="F125" s="63"/>
      <c r="G125" s="63"/>
    </row>
    <row r="126" spans="1:7" ht="12.75">
      <c r="A126" s="14"/>
      <c r="B126" s="15">
        <v>1100</v>
      </c>
      <c r="C126" s="24" t="s">
        <v>697</v>
      </c>
      <c r="D126" s="63">
        <v>23850</v>
      </c>
      <c r="E126" s="63">
        <v>34295</v>
      </c>
      <c r="F126" s="63">
        <v>0</v>
      </c>
      <c r="G126" s="63">
        <v>34295</v>
      </c>
    </row>
    <row r="127" spans="1:7" ht="25.5">
      <c r="A127" s="14"/>
      <c r="B127" s="117">
        <v>1148</v>
      </c>
      <c r="C127" s="24" t="s">
        <v>698</v>
      </c>
      <c r="D127" s="63">
        <v>0</v>
      </c>
      <c r="E127" s="63">
        <v>0</v>
      </c>
      <c r="F127" s="63">
        <v>0</v>
      </c>
      <c r="G127" s="63">
        <v>0</v>
      </c>
    </row>
    <row r="128" spans="1:7" ht="12.75">
      <c r="A128" s="14"/>
      <c r="B128" s="15">
        <v>1210</v>
      </c>
      <c r="C128" s="24" t="s">
        <v>608</v>
      </c>
      <c r="D128" s="63">
        <v>5626</v>
      </c>
      <c r="E128" s="63">
        <v>8090</v>
      </c>
      <c r="F128" s="63">
        <v>0</v>
      </c>
      <c r="G128" s="63">
        <v>8090</v>
      </c>
    </row>
    <row r="129" spans="1:7" ht="24" customHeight="1">
      <c r="A129" s="212"/>
      <c r="B129" s="215">
        <v>1220</v>
      </c>
      <c r="C129" s="214" t="s">
        <v>712</v>
      </c>
      <c r="D129" s="209">
        <f>SUM(D130:D132)</f>
        <v>306</v>
      </c>
      <c r="E129" s="209">
        <f>SUM(E130:E132)</f>
        <v>630</v>
      </c>
      <c r="F129" s="209">
        <f>SUM(F130:F132)</f>
        <v>0</v>
      </c>
      <c r="G129" s="209">
        <f>SUM(G130:G132)</f>
        <v>630</v>
      </c>
    </row>
    <row r="130" spans="1:7" ht="12.75">
      <c r="A130" s="212"/>
      <c r="B130" s="213">
        <v>1221</v>
      </c>
      <c r="C130" s="214" t="s">
        <v>713</v>
      </c>
      <c r="D130" s="231">
        <v>0</v>
      </c>
      <c r="E130" s="231">
        <v>0</v>
      </c>
      <c r="F130" s="231">
        <v>0</v>
      </c>
      <c r="G130" s="231">
        <v>0</v>
      </c>
    </row>
    <row r="131" spans="1:7" ht="25.5">
      <c r="A131" s="212"/>
      <c r="B131" s="213">
        <v>1228</v>
      </c>
      <c r="C131" s="214" t="s">
        <v>714</v>
      </c>
      <c r="D131" s="231">
        <v>86</v>
      </c>
      <c r="E131" s="231">
        <v>90</v>
      </c>
      <c r="F131" s="231">
        <v>0</v>
      </c>
      <c r="G131" s="231">
        <v>90</v>
      </c>
    </row>
    <row r="132" spans="1:7" ht="38.25">
      <c r="A132" s="212"/>
      <c r="B132" s="213">
        <v>1229</v>
      </c>
      <c r="C132" s="214" t="s">
        <v>730</v>
      </c>
      <c r="D132" s="231">
        <v>220</v>
      </c>
      <c r="E132" s="231">
        <v>540</v>
      </c>
      <c r="F132" s="231">
        <v>0</v>
      </c>
      <c r="G132" s="231">
        <v>540</v>
      </c>
    </row>
    <row r="133" spans="1:7" ht="12.75">
      <c r="A133" s="212"/>
      <c r="B133" s="215">
        <v>2100</v>
      </c>
      <c r="C133" s="214" t="s">
        <v>692</v>
      </c>
      <c r="D133" s="231">
        <v>305</v>
      </c>
      <c r="E133" s="231">
        <v>300</v>
      </c>
      <c r="F133" s="231">
        <v>0</v>
      </c>
      <c r="G133" s="231">
        <v>300</v>
      </c>
    </row>
    <row r="134" spans="1:7" ht="12.75">
      <c r="A134" s="14"/>
      <c r="B134" s="15">
        <v>2200</v>
      </c>
      <c r="C134" s="24" t="s">
        <v>135</v>
      </c>
      <c r="D134" s="231">
        <f>SUM(D135:D144)</f>
        <v>2004</v>
      </c>
      <c r="E134" s="231">
        <f>SUM(E135:E144)</f>
        <v>19790</v>
      </c>
      <c r="F134" s="231">
        <f>SUM(F135:F144)</f>
        <v>0</v>
      </c>
      <c r="G134" s="231">
        <f>SUM(G135:G144)</f>
        <v>19790</v>
      </c>
    </row>
    <row r="135" spans="1:7" ht="12.75">
      <c r="A135" s="14"/>
      <c r="B135" s="117">
        <v>2219</v>
      </c>
      <c r="C135" s="24" t="s">
        <v>899</v>
      </c>
      <c r="D135" s="231">
        <v>86</v>
      </c>
      <c r="E135" s="231">
        <v>255</v>
      </c>
      <c r="F135" s="231">
        <v>0</v>
      </c>
      <c r="G135" s="231">
        <v>255</v>
      </c>
    </row>
    <row r="136" spans="1:7" ht="12.75">
      <c r="A136" s="14"/>
      <c r="B136" s="117">
        <v>2231</v>
      </c>
      <c r="C136" s="24" t="s">
        <v>515</v>
      </c>
      <c r="D136" s="231">
        <v>0</v>
      </c>
      <c r="E136" s="231">
        <v>0</v>
      </c>
      <c r="F136" s="231">
        <v>0</v>
      </c>
      <c r="G136" s="231">
        <v>0</v>
      </c>
    </row>
    <row r="137" spans="1:7" ht="12.75">
      <c r="A137" s="14"/>
      <c r="B137" s="117">
        <v>2233</v>
      </c>
      <c r="C137" s="24" t="s">
        <v>121</v>
      </c>
      <c r="D137" s="231">
        <v>25</v>
      </c>
      <c r="E137" s="231">
        <v>25</v>
      </c>
      <c r="F137" s="231">
        <v>0</v>
      </c>
      <c r="G137" s="231">
        <v>25</v>
      </c>
    </row>
    <row r="138" spans="1:7" ht="12.75">
      <c r="A138" s="212"/>
      <c r="B138" s="213">
        <v>2234</v>
      </c>
      <c r="C138" s="214" t="s">
        <v>267</v>
      </c>
      <c r="D138" s="231">
        <v>22</v>
      </c>
      <c r="E138" s="231">
        <v>0</v>
      </c>
      <c r="F138" s="231">
        <v>0</v>
      </c>
      <c r="G138" s="231">
        <v>0</v>
      </c>
    </row>
    <row r="139" spans="1:7" ht="12.75">
      <c r="A139" s="212"/>
      <c r="B139" s="213">
        <v>2235</v>
      </c>
      <c r="C139" s="214" t="s">
        <v>274</v>
      </c>
      <c r="D139" s="209">
        <v>48</v>
      </c>
      <c r="E139" s="209">
        <v>60</v>
      </c>
      <c r="F139" s="209">
        <v>0</v>
      </c>
      <c r="G139" s="209">
        <v>60</v>
      </c>
    </row>
    <row r="140" spans="1:11" ht="12.75">
      <c r="A140" s="14"/>
      <c r="B140" s="117">
        <v>2239</v>
      </c>
      <c r="C140" s="24" t="s">
        <v>224</v>
      </c>
      <c r="D140" s="63">
        <v>399</v>
      </c>
      <c r="E140" s="63">
        <v>4000</v>
      </c>
      <c r="F140" s="63">
        <v>0</v>
      </c>
      <c r="G140" s="63">
        <v>4000</v>
      </c>
      <c r="H140" s="295"/>
      <c r="I140" s="295"/>
      <c r="J140" s="295"/>
      <c r="K140" s="295"/>
    </row>
    <row r="141" spans="1:7" ht="12.75">
      <c r="A141" s="14"/>
      <c r="B141" s="117">
        <v>2243</v>
      </c>
      <c r="C141" s="24" t="s">
        <v>520</v>
      </c>
      <c r="D141" s="63">
        <v>14</v>
      </c>
      <c r="E141" s="63">
        <v>0</v>
      </c>
      <c r="F141" s="63">
        <v>0</v>
      </c>
      <c r="G141" s="63">
        <v>0</v>
      </c>
    </row>
    <row r="142" spans="1:7" ht="12.75">
      <c r="A142" s="14"/>
      <c r="B142" s="117">
        <v>2245</v>
      </c>
      <c r="C142" s="24" t="s">
        <v>196</v>
      </c>
      <c r="D142" s="63">
        <v>55</v>
      </c>
      <c r="E142" s="63">
        <v>0</v>
      </c>
      <c r="F142" s="63">
        <v>0</v>
      </c>
      <c r="G142" s="63">
        <v>0</v>
      </c>
    </row>
    <row r="143" spans="1:7" ht="12.75">
      <c r="A143" s="14"/>
      <c r="B143" s="117">
        <v>2253</v>
      </c>
      <c r="C143" s="24" t="s">
        <v>521</v>
      </c>
      <c r="D143" s="63">
        <v>72</v>
      </c>
      <c r="E143" s="63">
        <v>0</v>
      </c>
      <c r="F143" s="63">
        <v>0</v>
      </c>
      <c r="G143" s="63">
        <v>0</v>
      </c>
    </row>
    <row r="144" spans="1:14" ht="14.25" customHeight="1">
      <c r="A144" s="14"/>
      <c r="B144" s="117">
        <v>2279</v>
      </c>
      <c r="C144" s="24" t="s">
        <v>15</v>
      </c>
      <c r="D144" s="63">
        <v>1283</v>
      </c>
      <c r="E144" s="63">
        <v>15450</v>
      </c>
      <c r="F144" s="63">
        <v>0</v>
      </c>
      <c r="G144" s="63">
        <v>15450</v>
      </c>
      <c r="H144" s="295"/>
      <c r="I144" s="295"/>
      <c r="J144" s="295"/>
      <c r="K144" s="295"/>
      <c r="L144" s="295"/>
      <c r="M144" s="295"/>
      <c r="N144" s="295"/>
    </row>
    <row r="145" spans="1:7" ht="25.5">
      <c r="A145" s="14"/>
      <c r="B145" s="15">
        <v>2300</v>
      </c>
      <c r="C145" s="24" t="s">
        <v>261</v>
      </c>
      <c r="D145" s="63">
        <f>SUM(D146:D153)</f>
        <v>3311</v>
      </c>
      <c r="E145" s="63">
        <f>SUM(E146:E153)</f>
        <v>5345</v>
      </c>
      <c r="F145" s="63">
        <f>SUM(F146:F153)</f>
        <v>0</v>
      </c>
      <c r="G145" s="63">
        <f>SUM(G146:G153)</f>
        <v>5345</v>
      </c>
    </row>
    <row r="146" spans="1:7" ht="12.75">
      <c r="A146" s="14"/>
      <c r="B146" s="117">
        <v>2311</v>
      </c>
      <c r="C146" s="24" t="s">
        <v>16</v>
      </c>
      <c r="D146" s="63">
        <v>260</v>
      </c>
      <c r="E146" s="63">
        <v>350</v>
      </c>
      <c r="F146" s="63">
        <v>0</v>
      </c>
      <c r="G146" s="63">
        <v>350</v>
      </c>
    </row>
    <row r="147" spans="1:7" ht="12.75">
      <c r="A147" s="14"/>
      <c r="B147" s="117">
        <v>2312</v>
      </c>
      <c r="C147" s="24" t="s">
        <v>17</v>
      </c>
      <c r="D147" s="63">
        <v>252</v>
      </c>
      <c r="E147" s="63">
        <v>1100</v>
      </c>
      <c r="F147" s="63">
        <v>0</v>
      </c>
      <c r="G147" s="63">
        <v>1100</v>
      </c>
    </row>
    <row r="148" spans="1:7" ht="12.75">
      <c r="A148" s="14"/>
      <c r="B148" s="117">
        <v>2322</v>
      </c>
      <c r="C148" s="24" t="s">
        <v>18</v>
      </c>
      <c r="D148" s="63">
        <v>790</v>
      </c>
      <c r="E148" s="63">
        <v>2095</v>
      </c>
      <c r="F148" s="63">
        <v>0</v>
      </c>
      <c r="G148" s="63">
        <v>2095</v>
      </c>
    </row>
    <row r="149" spans="1:11" ht="12.75">
      <c r="A149" s="14"/>
      <c r="B149" s="117">
        <v>2350</v>
      </c>
      <c r="C149" s="24" t="s">
        <v>773</v>
      </c>
      <c r="D149" s="63">
        <v>600</v>
      </c>
      <c r="E149" s="63">
        <v>0</v>
      </c>
      <c r="F149" s="63">
        <v>0</v>
      </c>
      <c r="G149" s="63">
        <v>0</v>
      </c>
      <c r="H149" s="295"/>
      <c r="I149" s="295"/>
      <c r="J149" s="295"/>
      <c r="K149" s="295"/>
    </row>
    <row r="150" spans="1:11" ht="12.75">
      <c r="A150" s="14"/>
      <c r="B150" s="117">
        <v>2352</v>
      </c>
      <c r="C150" s="24" t="s">
        <v>20</v>
      </c>
      <c r="D150" s="63">
        <v>143</v>
      </c>
      <c r="E150" s="63">
        <v>150</v>
      </c>
      <c r="F150" s="63">
        <v>0</v>
      </c>
      <c r="G150" s="63">
        <v>150</v>
      </c>
      <c r="H150" s="295"/>
      <c r="I150" s="295"/>
      <c r="J150" s="295"/>
      <c r="K150" s="295"/>
    </row>
    <row r="151" spans="1:7" ht="12.75">
      <c r="A151" s="14"/>
      <c r="B151" s="117">
        <v>2353</v>
      </c>
      <c r="C151" s="24" t="s">
        <v>400</v>
      </c>
      <c r="D151" s="63">
        <v>454</v>
      </c>
      <c r="E151" s="231">
        <v>450</v>
      </c>
      <c r="F151" s="231">
        <v>0</v>
      </c>
      <c r="G151" s="231">
        <v>450</v>
      </c>
    </row>
    <row r="152" spans="1:7" ht="12.75">
      <c r="A152" s="14"/>
      <c r="B152" s="117">
        <v>2363</v>
      </c>
      <c r="C152" s="24" t="s">
        <v>117</v>
      </c>
      <c r="D152" s="63">
        <v>797</v>
      </c>
      <c r="E152" s="63">
        <v>800</v>
      </c>
      <c r="F152" s="63">
        <v>0</v>
      </c>
      <c r="G152" s="63">
        <v>800</v>
      </c>
    </row>
    <row r="153" spans="1:7" ht="12.75">
      <c r="A153" s="14"/>
      <c r="B153" s="117">
        <v>2390</v>
      </c>
      <c r="C153" s="24" t="s">
        <v>118</v>
      </c>
      <c r="D153" s="63">
        <v>15</v>
      </c>
      <c r="E153" s="63">
        <v>400</v>
      </c>
      <c r="F153" s="63">
        <v>0</v>
      </c>
      <c r="G153" s="63">
        <v>400</v>
      </c>
    </row>
    <row r="154" spans="1:7" ht="12.75">
      <c r="A154" s="14"/>
      <c r="B154" s="15">
        <v>2500</v>
      </c>
      <c r="C154" s="24" t="s">
        <v>619</v>
      </c>
      <c r="D154" s="63">
        <v>0</v>
      </c>
      <c r="E154" s="63">
        <v>0</v>
      </c>
      <c r="F154" s="63">
        <v>0</v>
      </c>
      <c r="G154" s="63">
        <v>0</v>
      </c>
    </row>
    <row r="155" spans="1:7" ht="12.75">
      <c r="A155" s="14"/>
      <c r="B155" s="15">
        <v>5000</v>
      </c>
      <c r="C155" s="24" t="s">
        <v>609</v>
      </c>
      <c r="D155" s="63">
        <f>SUM(D156:D158)</f>
        <v>2070</v>
      </c>
      <c r="E155" s="63">
        <f>SUM(E156:E158)</f>
        <v>44600</v>
      </c>
      <c r="F155" s="63">
        <f>SUM(F156:F158)</f>
        <v>0</v>
      </c>
      <c r="G155" s="63">
        <f>SUM(G156:G158)</f>
        <v>44600</v>
      </c>
    </row>
    <row r="156" spans="1:7" ht="12.75">
      <c r="A156" s="14"/>
      <c r="B156" s="117">
        <v>5110</v>
      </c>
      <c r="C156" s="24" t="s">
        <v>271</v>
      </c>
      <c r="D156" s="63">
        <v>2070</v>
      </c>
      <c r="E156" s="63">
        <v>13500</v>
      </c>
      <c r="F156" s="63">
        <v>0</v>
      </c>
      <c r="G156" s="63">
        <v>13500</v>
      </c>
    </row>
    <row r="157" spans="1:7" ht="12.75">
      <c r="A157" s="14"/>
      <c r="B157" s="117">
        <v>5238</v>
      </c>
      <c r="C157" s="24" t="s">
        <v>165</v>
      </c>
      <c r="D157" s="63">
        <v>0</v>
      </c>
      <c r="E157" s="63">
        <v>500</v>
      </c>
      <c r="F157" s="63">
        <v>0</v>
      </c>
      <c r="G157" s="63">
        <v>500</v>
      </c>
    </row>
    <row r="158" spans="1:8" ht="12.75">
      <c r="A158" s="14"/>
      <c r="B158" s="117">
        <v>5239</v>
      </c>
      <c r="C158" s="24" t="s">
        <v>119</v>
      </c>
      <c r="D158" s="63">
        <v>0</v>
      </c>
      <c r="E158" s="63">
        <v>30600</v>
      </c>
      <c r="F158" s="63">
        <v>0</v>
      </c>
      <c r="G158" s="63">
        <v>30600</v>
      </c>
      <c r="H158" s="295"/>
    </row>
    <row r="159" spans="1:7" ht="12.75">
      <c r="A159" s="14"/>
      <c r="B159" s="15">
        <v>7200</v>
      </c>
      <c r="C159" s="24" t="s">
        <v>53</v>
      </c>
      <c r="D159" s="63">
        <f>D160</f>
        <v>475</v>
      </c>
      <c r="E159" s="63">
        <f>E160</f>
        <v>500</v>
      </c>
      <c r="F159" s="63">
        <f>F160</f>
        <v>0</v>
      </c>
      <c r="G159" s="63">
        <f>G160</f>
        <v>500</v>
      </c>
    </row>
    <row r="160" spans="1:7" ht="12.75">
      <c r="A160" s="14"/>
      <c r="B160" s="117">
        <v>7270</v>
      </c>
      <c r="C160" s="24" t="s">
        <v>54</v>
      </c>
      <c r="D160" s="63">
        <v>475</v>
      </c>
      <c r="E160" s="63">
        <v>500</v>
      </c>
      <c r="F160" s="63">
        <v>0</v>
      </c>
      <c r="G160" s="63">
        <v>500</v>
      </c>
    </row>
    <row r="161" spans="1:11" ht="12.75">
      <c r="A161" s="14"/>
      <c r="B161" s="15"/>
      <c r="C161" s="34" t="s">
        <v>617</v>
      </c>
      <c r="D161" s="63">
        <f>D126+D128+D134+D145+D129+D155+D154+D160+D133</f>
        <v>37947</v>
      </c>
      <c r="E161" s="63">
        <f>E126+E128+E129+E133+E134+E145+E154+E155+E159</f>
        <v>113550</v>
      </c>
      <c r="F161" s="63">
        <f>F126+F128+F129+F133+F134+F145+F154+F155+F159</f>
        <v>0</v>
      </c>
      <c r="G161" s="63">
        <f>G126+G128+G129+G133+G134+G145+G154+G155+G159</f>
        <v>113550</v>
      </c>
      <c r="H161" s="295"/>
      <c r="I161" s="295"/>
      <c r="J161" s="295"/>
      <c r="K161" s="295"/>
    </row>
    <row r="162" spans="1:7" ht="12.75">
      <c r="A162" s="14"/>
      <c r="B162" s="15"/>
      <c r="C162" s="34"/>
      <c r="D162" s="63"/>
      <c r="E162" s="63"/>
      <c r="F162" s="63"/>
      <c r="G162" s="63"/>
    </row>
    <row r="163" spans="1:7" ht="27">
      <c r="A163" s="14"/>
      <c r="B163" s="66"/>
      <c r="C163" s="135" t="s">
        <v>422</v>
      </c>
      <c r="D163" s="65"/>
      <c r="E163" s="65"/>
      <c r="F163" s="65"/>
      <c r="G163" s="65"/>
    </row>
    <row r="164" spans="1:7" ht="12.75">
      <c r="A164" s="14"/>
      <c r="B164" s="15">
        <v>4300</v>
      </c>
      <c r="C164" s="24" t="s">
        <v>268</v>
      </c>
      <c r="D164" s="231">
        <f>SUM(D165:D178)</f>
        <v>91771</v>
      </c>
      <c r="E164" s="231">
        <f>SUM(E165:E178)</f>
        <v>10370</v>
      </c>
      <c r="F164" s="231">
        <f>SUM(F165:F178)</f>
        <v>80</v>
      </c>
      <c r="G164" s="231">
        <f>SUM(G165:G178)</f>
        <v>10450</v>
      </c>
    </row>
    <row r="165" spans="1:7" ht="25.5">
      <c r="A165" s="14"/>
      <c r="B165" s="15"/>
      <c r="C165" s="24" t="s">
        <v>128</v>
      </c>
      <c r="D165" s="63">
        <v>1007</v>
      </c>
      <c r="E165" s="63">
        <v>900</v>
      </c>
      <c r="F165" s="63">
        <v>0</v>
      </c>
      <c r="G165" s="63">
        <v>900</v>
      </c>
    </row>
    <row r="166" spans="1:7" ht="25.5">
      <c r="A166" s="14"/>
      <c r="B166" s="15"/>
      <c r="C166" s="24" t="s">
        <v>127</v>
      </c>
      <c r="D166" s="63">
        <v>826</v>
      </c>
      <c r="E166" s="63">
        <v>700</v>
      </c>
      <c r="F166" s="63">
        <v>0</v>
      </c>
      <c r="G166" s="63">
        <v>700</v>
      </c>
    </row>
    <row r="167" spans="1:7" ht="12.75">
      <c r="A167" s="14"/>
      <c r="B167" s="15"/>
      <c r="C167" s="24" t="s">
        <v>129</v>
      </c>
      <c r="D167" s="231">
        <v>3716</v>
      </c>
      <c r="E167" s="231">
        <v>100</v>
      </c>
      <c r="F167" s="231">
        <v>0</v>
      </c>
      <c r="G167" s="231">
        <v>100</v>
      </c>
    </row>
    <row r="168" spans="1:7" ht="25.5">
      <c r="A168" s="14"/>
      <c r="B168" s="15"/>
      <c r="C168" s="24" t="s">
        <v>130</v>
      </c>
      <c r="D168" s="231">
        <v>20603</v>
      </c>
      <c r="E168" s="231">
        <v>1680</v>
      </c>
      <c r="F168" s="231">
        <v>0</v>
      </c>
      <c r="G168" s="231">
        <v>1680</v>
      </c>
    </row>
    <row r="169" spans="1:7" ht="38.25">
      <c r="A169" s="14"/>
      <c r="B169" s="15"/>
      <c r="C169" s="24" t="s">
        <v>131</v>
      </c>
      <c r="D169" s="231">
        <v>59395</v>
      </c>
      <c r="E169" s="231">
        <v>3250</v>
      </c>
      <c r="F169" s="231">
        <v>0</v>
      </c>
      <c r="G169" s="231">
        <v>3250</v>
      </c>
    </row>
    <row r="170" spans="1:7" ht="25.5">
      <c r="A170" s="14"/>
      <c r="B170" s="15"/>
      <c r="C170" s="24" t="s">
        <v>132</v>
      </c>
      <c r="D170" s="231">
        <v>365</v>
      </c>
      <c r="E170" s="231">
        <v>280</v>
      </c>
      <c r="F170" s="231">
        <v>0</v>
      </c>
      <c r="G170" s="231">
        <v>280</v>
      </c>
    </row>
    <row r="171" spans="1:7" ht="25.5">
      <c r="A171" s="14"/>
      <c r="B171" s="15"/>
      <c r="C171" s="24" t="s">
        <v>133</v>
      </c>
      <c r="D171" s="231">
        <v>86</v>
      </c>
      <c r="E171" s="231">
        <v>10</v>
      </c>
      <c r="F171" s="231">
        <v>0</v>
      </c>
      <c r="G171" s="231">
        <v>10</v>
      </c>
    </row>
    <row r="172" spans="1:7" ht="25.5">
      <c r="A172" s="14"/>
      <c r="B172" s="15"/>
      <c r="C172" s="327" t="s">
        <v>86</v>
      </c>
      <c r="D172" s="231">
        <v>50</v>
      </c>
      <c r="E172" s="231">
        <v>150</v>
      </c>
      <c r="F172" s="231">
        <v>0</v>
      </c>
      <c r="G172" s="231">
        <v>150</v>
      </c>
    </row>
    <row r="173" spans="1:7" ht="38.25">
      <c r="A173" s="14"/>
      <c r="B173" s="15"/>
      <c r="C173" s="327" t="s">
        <v>675</v>
      </c>
      <c r="D173" s="231">
        <v>0</v>
      </c>
      <c r="E173" s="231">
        <v>150</v>
      </c>
      <c r="F173" s="231">
        <v>0</v>
      </c>
      <c r="G173" s="231">
        <v>150</v>
      </c>
    </row>
    <row r="174" spans="1:7" ht="25.5">
      <c r="A174" s="14"/>
      <c r="B174" s="15"/>
      <c r="C174" s="24" t="s">
        <v>281</v>
      </c>
      <c r="D174" s="231">
        <v>1423</v>
      </c>
      <c r="E174" s="231">
        <v>0</v>
      </c>
      <c r="F174" s="231">
        <v>0</v>
      </c>
      <c r="G174" s="231">
        <v>0</v>
      </c>
    </row>
    <row r="175" spans="1:7" ht="38.25">
      <c r="A175" s="14"/>
      <c r="B175" s="15"/>
      <c r="C175" s="357" t="s">
        <v>925</v>
      </c>
      <c r="D175" s="231">
        <v>0</v>
      </c>
      <c r="E175" s="231">
        <v>0</v>
      </c>
      <c r="F175" s="231">
        <v>80</v>
      </c>
      <c r="G175" s="231">
        <v>80</v>
      </c>
    </row>
    <row r="176" spans="1:7" ht="12.75">
      <c r="A176" s="14"/>
      <c r="B176" s="15"/>
      <c r="C176" s="24" t="s">
        <v>113</v>
      </c>
      <c r="D176" s="231">
        <v>2000</v>
      </c>
      <c r="E176" s="231">
        <v>1750</v>
      </c>
      <c r="F176" s="231">
        <v>0</v>
      </c>
      <c r="G176" s="231">
        <v>1750</v>
      </c>
    </row>
    <row r="177" spans="1:7" ht="37.5" customHeight="1">
      <c r="A177" s="14"/>
      <c r="B177" s="15"/>
      <c r="C177" s="327" t="s">
        <v>630</v>
      </c>
      <c r="D177" s="231">
        <v>2300</v>
      </c>
      <c r="E177" s="231">
        <v>1300</v>
      </c>
      <c r="F177" s="231">
        <v>0</v>
      </c>
      <c r="G177" s="231">
        <v>1300</v>
      </c>
    </row>
    <row r="178" spans="1:7" ht="27" customHeight="1">
      <c r="A178" s="14"/>
      <c r="B178" s="15"/>
      <c r="C178" s="24" t="s">
        <v>631</v>
      </c>
      <c r="D178" s="231">
        <v>0</v>
      </c>
      <c r="E178" s="231">
        <v>100</v>
      </c>
      <c r="F178" s="231">
        <v>0</v>
      </c>
      <c r="G178" s="231">
        <v>100</v>
      </c>
    </row>
    <row r="179" spans="1:7" ht="12.75">
      <c r="A179" s="14"/>
      <c r="B179" s="15"/>
      <c r="C179" s="34" t="s">
        <v>572</v>
      </c>
      <c r="D179" s="48">
        <f>D164</f>
        <v>91771</v>
      </c>
      <c r="E179" s="48">
        <f>E164</f>
        <v>10370</v>
      </c>
      <c r="F179" s="48">
        <f>F164</f>
        <v>80</v>
      </c>
      <c r="G179" s="48">
        <f>G164</f>
        <v>10450</v>
      </c>
    </row>
    <row r="180" spans="1:7" ht="12.75">
      <c r="A180" s="14"/>
      <c r="B180" s="15"/>
      <c r="C180" s="34"/>
      <c r="D180" s="65"/>
      <c r="E180" s="65"/>
      <c r="F180" s="65"/>
      <c r="G180" s="65"/>
    </row>
    <row r="181" spans="1:7" ht="13.5">
      <c r="A181" s="14"/>
      <c r="B181" s="15">
        <v>7200</v>
      </c>
      <c r="C181" s="135" t="s">
        <v>603</v>
      </c>
      <c r="D181" s="48">
        <f>D182+D185+D183+D184</f>
        <v>286907</v>
      </c>
      <c r="E181" s="48">
        <f>SUM(E182:E185)</f>
        <v>294286</v>
      </c>
      <c r="F181" s="48">
        <f>SUM(F182:F185)</f>
        <v>0</v>
      </c>
      <c r="G181" s="48">
        <f>SUM(G182:G185)</f>
        <v>294286</v>
      </c>
    </row>
    <row r="182" spans="1:7" ht="25.5">
      <c r="A182" s="14"/>
      <c r="B182" s="117">
        <v>7211</v>
      </c>
      <c r="C182" s="24" t="s">
        <v>911</v>
      </c>
      <c r="D182" s="63">
        <v>196537</v>
      </c>
      <c r="E182" s="63">
        <v>200000</v>
      </c>
      <c r="F182" s="63">
        <v>0</v>
      </c>
      <c r="G182" s="63">
        <v>200000</v>
      </c>
    </row>
    <row r="183" spans="1:7" ht="25.5">
      <c r="A183" s="14"/>
      <c r="B183" s="117">
        <v>7212</v>
      </c>
      <c r="C183" s="24" t="s">
        <v>798</v>
      </c>
      <c r="D183" s="63">
        <v>10592</v>
      </c>
      <c r="E183" s="63">
        <v>10586</v>
      </c>
      <c r="F183" s="63">
        <v>0</v>
      </c>
      <c r="G183" s="63">
        <v>10586</v>
      </c>
    </row>
    <row r="184" spans="1:7" ht="12.75">
      <c r="A184" s="14"/>
      <c r="B184" s="117">
        <v>7215</v>
      </c>
      <c r="C184" s="24" t="s">
        <v>800</v>
      </c>
      <c r="D184" s="63">
        <v>1700</v>
      </c>
      <c r="E184" s="63">
        <v>1700</v>
      </c>
      <c r="F184" s="63">
        <v>0</v>
      </c>
      <c r="G184" s="63">
        <v>1700</v>
      </c>
    </row>
    <row r="185" spans="1:7" ht="12.75">
      <c r="A185" s="14"/>
      <c r="B185" s="117">
        <v>7213</v>
      </c>
      <c r="C185" s="24" t="s">
        <v>912</v>
      </c>
      <c r="D185" s="63">
        <v>78078</v>
      </c>
      <c r="E185" s="63">
        <v>82000</v>
      </c>
      <c r="F185" s="63">
        <v>0</v>
      </c>
      <c r="G185" s="63">
        <v>82000</v>
      </c>
    </row>
    <row r="186" spans="1:7" ht="13.5" thickBot="1">
      <c r="A186" s="14"/>
      <c r="B186" s="15"/>
      <c r="C186" s="24"/>
      <c r="D186" s="65"/>
      <c r="E186" s="65"/>
      <c r="F186" s="65"/>
      <c r="G186" s="65"/>
    </row>
    <row r="187" spans="1:7" ht="13.5" thickBot="1">
      <c r="A187" s="392" t="s">
        <v>601</v>
      </c>
      <c r="B187" s="393"/>
      <c r="C187" s="394"/>
      <c r="D187" s="68">
        <f>D58+D76+D123+D179+D181+D161</f>
        <v>1083898</v>
      </c>
      <c r="E187" s="68">
        <f>E58+E76+E123+E161++E179+E181</f>
        <v>1110233</v>
      </c>
      <c r="F187" s="68">
        <f>F58+F76+F123+F161++F179+F181</f>
        <v>80</v>
      </c>
      <c r="G187" s="68">
        <f>G58+G76+G123+G161++G179+G181</f>
        <v>1110313</v>
      </c>
    </row>
    <row r="188" spans="1:5" ht="15.75">
      <c r="A188" s="53"/>
      <c r="C188" s="25"/>
      <c r="E188"/>
    </row>
    <row r="189" spans="1:5" ht="15.75">
      <c r="A189" s="26"/>
      <c r="B189" s="26"/>
      <c r="D189" s="26"/>
      <c r="E189"/>
    </row>
    <row r="190" ht="12.75">
      <c r="E190"/>
    </row>
    <row r="191" spans="3:5" ht="15.75">
      <c r="C191" s="69"/>
      <c r="E191"/>
    </row>
    <row r="192" ht="12.75">
      <c r="E192"/>
    </row>
    <row r="193" ht="12.75">
      <c r="E193"/>
    </row>
    <row r="194" ht="12.75">
      <c r="E194"/>
    </row>
  </sheetData>
  <sheetProtection/>
  <mergeCells count="4">
    <mergeCell ref="A4:D4"/>
    <mergeCell ref="A6:C6"/>
    <mergeCell ref="A7:C7"/>
    <mergeCell ref="A187:C18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Gramatvediba2</dc:creator>
  <cp:keywords/>
  <dc:description/>
  <cp:lastModifiedBy>Inese Vebere</cp:lastModifiedBy>
  <cp:lastPrinted>2015-06-02T07:21:58Z</cp:lastPrinted>
  <dcterms:created xsi:type="dcterms:W3CDTF">2006-01-05T10:00:09Z</dcterms:created>
  <dcterms:modified xsi:type="dcterms:W3CDTF">2015-06-02T14:10:27Z</dcterms:modified>
  <cp:category/>
  <cp:version/>
  <cp:contentType/>
  <cp:contentStatus/>
</cp:coreProperties>
</file>