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bookViews>
    <workbookView xWindow="-120" yWindow="-120" windowWidth="29040" windowHeight="15840" activeTab="0"/>
  </bookViews>
  <sheets>
    <sheet name="NP1gads" sheetId="2" r:id="rId3"/>
    <sheet name="NP2gads" sheetId="3" r:id="rId4"/>
    <sheet name="NP3gads" sheetId="4" r:id="rId5"/>
  </sheets>
  <definedNames>
    <definedName name="_xlnm.Print_Area" localSheetId="0">NP1gads!$A$1:$U$197</definedName>
    <definedName name="_xlnm.Print_Area" localSheetId="1">NP2gads!$A$1:$V$93</definedName>
    <definedName name="_xlnm.Print_Area" localSheetId="2">NP3gads!$A$1:$V$93</definedName>
  </definedNames>
  <calcPr calcId="181029"/>
</workbook>
</file>

<file path=xl/calcChain.xml><?xml version="1.0" encoding="utf-8"?>
<calcChain xmlns="http://schemas.openxmlformats.org/spreadsheetml/2006/main">
  <c r="AE2" i="2" l="1"/>
</calcChain>
</file>

<file path=xl/sharedStrings.xml><?xml version="1.0" encoding="utf-8"?>
<sst xmlns="http://schemas.openxmlformats.org/spreadsheetml/2006/main" count="137" uniqueCount="80">
  <si>
    <t>Naudas plūsma 1. gads</t>
  </si>
  <si>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</si>
  <si>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</si>
  <si>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</si>
  <si>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</si>
  <si>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</si>
  <si>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</si>
  <si>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</si>
  <si>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</si>
  <si>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</si>
  <si>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</si>
  <si>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</si>
  <si>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</si>
  <si>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</si>
  <si>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</si>
  <si>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</si>
  <si>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</si>
  <si>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</si>
  <si>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</si>
  <si>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</si>
  <si>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</si>
  <si>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</si>
  <si>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</si>
  <si>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</si>
  <si>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</si>
  <si>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</si>
  <si>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</si>
  <si>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</si>
  <si>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</si>
  <si>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</si>
  <si>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</si>
  <si>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</si>
  <si>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</si>
  <si>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</si>
  <si>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</si>
  <si>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</si>
  <si>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</si>
  <si>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</si>
  <si>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</si>
  <si>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</si>
  <si>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</si>
  <si>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</si>
  <si>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</si>
  <si>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</si>
  <si>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</si>
  <si>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</si>
  <si>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</si>
  <si>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</si>
  <si>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Kopējie izdevumi</t>
  </si>
  <si>
    <t>Perioda bilance</t>
  </si>
  <si>
    <t>Beigu bilance</t>
  </si>
  <si>
    <t>$H$35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</si>
  <si>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</si>
  <si>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</si>
  <si>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</si>
  <si>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</si>
  <si>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</si>
  <si>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</si>
  <si>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</si>
  <si>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</si>
  <si>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Saņemti banku aizņēmumi (kredīti, līzingi)</t>
  </si>
  <si>
    <t>Plānotie maksājumi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</si>
  <si>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</si>
  <si>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</si>
  <si>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</si>
  <si>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</si>
  <si>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</si>
  <si>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</si>
  <si>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Ieņēmumi no pamatlīdzekļu pārdošanas</t>
  </si>
  <si>
    <t>Īpašnieku ieguldījums</t>
  </si>
  <si>
    <t>Ražošanā strādājošo darba alga un sociālais nodoklis</t>
  </si>
  <si>
    <t>Nodokļi un nodevas (NĪN, DRN, ceļu nod., riska valsts nodeva u.c.)</t>
  </si>
  <si>
    <t>Procentu maksājumi par visiem kredītiem un līzingiem</t>
  </si>
  <si>
    <t xml:space="preserve">Pamatsummas maksājumi par visiem kredītiem un līzingiem </t>
  </si>
  <si>
    <t>Kredītu izlietojums pa mēnešiem</t>
  </si>
  <si>
    <t xml:space="preserve">Granta izlietojums pa mēnešiem </t>
  </si>
  <si>
    <t>Īpašnieku vai trešo personu finansējuma izlietojums</t>
  </si>
  <si>
    <t>PVN priekšnodoklis - samaksātais, iegādājoties izejvielas un pakalpojumus</t>
  </si>
  <si>
    <t>Maksājamais PVN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</si>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</sst>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/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/>
      <right style="thin">
        <color indexed="63"/>
      </right>
      <top/>
      <bottom style="thin">
        <color indexed="63"/>
      </bottom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 style="hair">
        <color indexed="63"/>
      </bottom>
    </border>
    <border>
      <left/>
      <right style="thin">
        <color auto="1"/>
      </right>
      <top style="thin">
        <color auto="1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auto="1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thin">
        <color auto="1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thin">
        <color auto="1"/>
      </right>
      <top style="thin">
        <color auto="1"/>
      </top>
      <bottom style="hair">
        <color indexed="63"/>
      </bottom>
    </border>
    <border>
      <left/>
      <right/>
      <top style="hair">
        <color indexed="8"/>
      </top>
      <bottom/>
    </border>
    <border>
      <left style="thin">
        <color auto="1"/>
      </left>
      <right style="hair">
        <color indexed="8"/>
      </right>
      <top style="thin">
        <color auto="1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/>
      <bottom/>
    </border>
    <border>
      <left style="hair">
        <color indexed="63"/>
      </left>
      <right style="thin">
        <color auto="1"/>
      </right>
      <top style="hair">
        <color indexed="63"/>
      </top>
      <bottom/>
    </border>
    <border>
      <left/>
      <right style="thin">
        <color auto="1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/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 style="thin">
        <color indexed="6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theme="1" tint="0.14996999502182"/>
      </left>
      <right/>
      <top style="thin">
        <color theme="1" tint="0.14996999502182"/>
      </top>
      <bottom style="thin">
        <color theme="0" tint="-0.349929988384247"/>
      </bottom>
    </border>
    <border>
      <left/>
      <right style="thin">
        <color theme="0" tint="-0.349929988384247"/>
      </right>
      <top style="thin">
        <color theme="1" tint="0.14996999502182"/>
      </top>
      <bottom style="thin">
        <color theme="0" tint="-0.349929988384247"/>
      </bottom>
    </border>
    <border>
      <left/>
      <right/>
      <top style="thin">
        <color theme="1" tint="0.14996999502182"/>
      </top>
      <bottom style="thin">
        <color theme="0" tint="-0.349929988384247"/>
      </bottom>
    </border>
    <border>
      <left/>
      <right/>
      <top style="thin">
        <color theme="0" tint="-0.349929988384247"/>
      </top>
      <bottom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indexed="63"/>
      </left>
      <right/>
      <top/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indexed="63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/>
    </border>
    <border>
      <left/>
      <right style="hair">
        <color indexed="63"/>
      </right>
      <top style="hair">
        <color indexed="63"/>
      </top>
      <bottom/>
    </border>
    <border>
      <left style="thin">
        <color auto="1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/>
      <top style="hair">
        <color indexed="63"/>
      </top>
      <bottom style="hair">
        <color indexed="63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4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 locked="0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9" fontId="9" fillId="3" borderId="0" xfId="0" applyNumberFormat="1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1" fontId="5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0" xfId="0" applyNumberFormat="1" applyFont="1" applyFill="1" applyAlignment="1" applyProtection="1">
      <alignment horizontal="right" vertical="center" shrinkToFit="1"/>
      <protection hidden="1"/>
    </xf>
    <xf numFmtId="9" fontId="5" fillId="3" borderId="0" xfId="0" applyNumberFormat="1" applyFont="1" applyFill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10" fillId="3" borderId="3" xfId="0" applyFont="1" applyFill="1" applyBorder="1" applyAlignment="1" applyProtection="1">
      <alignment horizontal="lef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right" vertical="center" shrinkToFit="1"/>
      <protection hidden="1"/>
    </xf>
    <xf numFmtId="0" fontId="9" fillId="3" borderId="4" xfId="0" applyFont="1" applyFill="1" applyBorder="1" applyAlignment="1" applyProtection="1">
      <alignment vertical="center" wrapText="1"/>
      <protection locked="0"/>
    </xf>
    <xf numFmtId="9" fontId="9" fillId="3" borderId="5" xfId="0" applyNumberFormat="1" applyFont="1" applyFill="1" applyBorder="1" applyAlignment="1" applyProtection="1">
      <alignment horizontal="center" vertical="center"/>
      <protection hidden="1" locked="0"/>
    </xf>
    <xf numFmtId="1" fontId="9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0" xfId="0" applyNumberFormat="1" applyFont="1" applyFill="1" applyAlignment="1" applyProtection="1">
      <alignment horizontal="right" vertical="center" shrinkToFit="1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9" fillId="3" borderId="0" xfId="0" applyNumberFormat="1" applyFont="1" applyFill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9" fontId="9" fillId="3" borderId="9" xfId="0" applyNumberFormat="1" applyFont="1" applyFill="1" applyBorder="1" applyAlignment="1" applyProtection="1">
      <alignment horizontal="center" vertical="center"/>
      <protection hidden="1"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hidden="1"/>
    </xf>
    <xf numFmtId="1" fontId="9" fillId="3" borderId="9" xfId="0" applyNumberFormat="1" applyFont="1" applyFill="1" applyBorder="1" applyProtection="1">
      <protection hidden="1"/>
    </xf>
    <xf numFmtId="1" fontId="9" fillId="3" borderId="0" xfId="0" applyNumberFormat="1" applyFont="1" applyFill="1" applyProtection="1"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3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14" xfId="0" applyFont="1" applyFill="1" applyBorder="1" applyAlignment="1" applyProtection="1">
      <alignment horizontal="right" vertical="center"/>
      <protection hidden="1"/>
    </xf>
    <xf numFmtId="1" fontId="5" fillId="3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center" shrinkToFit="1"/>
      <protection hidden="1"/>
    </xf>
    <xf numFmtId="1" fontId="5" fillId="3" borderId="0" xfId="0" applyNumberFormat="1" applyFont="1" applyFill="1" applyAlignment="1" applyProtection="1">
      <alignment horizontal="right"/>
      <protection hidden="1"/>
    </xf>
    <xf numFmtId="0" fontId="9" fillId="3" borderId="15" xfId="0" applyFont="1" applyFill="1" applyBorder="1" applyAlignment="1" applyProtection="1">
      <alignment vertical="center"/>
      <protection locked="0"/>
    </xf>
    <xf numFmtId="1" fontId="9" fillId="3" borderId="1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9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20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1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0" xfId="0" applyNumberFormat="1" applyFont="1" applyFill="1" applyAlignment="1" applyProtection="1">
      <alignment horizontal="right" vertical="center" shrinkToFit="1"/>
      <protection hidden="1" locked="0"/>
    </xf>
    <xf numFmtId="1" fontId="9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3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4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2" fontId="9" fillId="3" borderId="0" xfId="0" applyNumberFormat="1" applyFont="1" applyFill="1" applyAlignment="1" applyProtection="1">
      <alignment vertical="center"/>
      <protection locked="0"/>
    </xf>
    <xf numFmtId="0" fontId="9" fillId="3" borderId="14" xfId="0" applyFont="1" applyFill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vertical="center"/>
      <protection hidden="1"/>
    </xf>
    <xf numFmtId="0" fontId="11" fillId="3" borderId="0" xfId="0" applyFont="1" applyFill="1"/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right" vertical="center"/>
      <protection hidden="1"/>
    </xf>
    <xf numFmtId="1" fontId="5" fillId="3" borderId="25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9" xfId="0" applyNumberFormat="1" applyFont="1" applyFill="1" applyBorder="1" applyProtection="1">
      <protection locked="0"/>
    </xf>
    <xf numFmtId="1" fontId="9" fillId="3" borderId="10" xfId="0" applyNumberFormat="1" applyFont="1" applyFill="1" applyBorder="1" applyProtection="1">
      <protection locked="0"/>
    </xf>
    <xf numFmtId="0" fontId="9" fillId="3" borderId="26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4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9" fillId="3" borderId="0" xfId="0" applyNumberFormat="1" applyFont="1" applyFill="1" applyAlignment="1" applyProtection="1">
      <alignment horizontal="center" vertical="center" shrinkToFit="1"/>
      <protection hidden="1"/>
    </xf>
    <xf numFmtId="4" fontId="9" fillId="3" borderId="0" xfId="0" applyNumberFormat="1" applyFont="1" applyFill="1" applyAlignment="1" applyProtection="1">
      <alignment horizontal="right" vertical="center" shrinkToFit="1"/>
      <protection hidden="1"/>
    </xf>
    <xf numFmtId="0" fontId="5" fillId="3" borderId="25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locked="0"/>
    </xf>
    <xf numFmtId="0" fontId="9" fillId="3" borderId="1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1" xfId="0" applyFont="1" applyFill="1" applyBorder="1" applyProtection="1">
      <protection hidden="1"/>
    </xf>
    <xf numFmtId="1" fontId="5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9" fillId="3" borderId="27" xfId="0" applyFont="1" applyFill="1" applyBorder="1" applyProtection="1">
      <protection hidden="1"/>
    </xf>
    <xf numFmtId="1" fontId="13" fillId="3" borderId="1" xfId="0" applyNumberFormat="1" applyFont="1" applyFill="1" applyBorder="1" applyProtection="1">
      <protection hidden="1"/>
    </xf>
    <xf numFmtId="0" fontId="9" fillId="3" borderId="0" xfId="0" applyFont="1" applyFill="1" applyProtection="1">
      <protection hidden="1" locked="0"/>
    </xf>
    <xf numFmtId="0" fontId="9" fillId="3" borderId="0" xfId="0" applyFont="1" applyFill="1" applyProtection="1">
      <protection locked="0"/>
    </xf>
    <xf numFmtId="0" fontId="9" fillId="3" borderId="8" xfId="0" applyFont="1" applyFill="1" applyBorder="1" applyAlignment="1" applyProtection="1">
      <alignment vertical="center" wrapText="1"/>
      <protection locked="0"/>
    </xf>
    <xf numFmtId="9" fontId="9" fillId="3" borderId="6" xfId="0" applyNumberFormat="1" applyFont="1" applyFill="1" applyBorder="1" applyAlignment="1" applyProtection="1">
      <alignment horizontal="center" vertical="center"/>
      <protection hidden="1"/>
    </xf>
    <xf numFmtId="9" fontId="9" fillId="3" borderId="20" xfId="0" applyNumberFormat="1" applyFont="1" applyFill="1" applyBorder="1" applyAlignment="1" applyProtection="1">
      <alignment horizontal="center" vertical="center"/>
      <protection hidden="1"/>
    </xf>
    <xf numFmtId="9" fontId="9" fillId="3" borderId="9" xfId="0" applyNumberFormat="1" applyFont="1" applyFill="1" applyBorder="1" applyAlignment="1" applyProtection="1">
      <alignment horizontal="center" vertical="center"/>
      <protection hidden="1"/>
    </xf>
    <xf numFmtId="9" fontId="9" fillId="3" borderId="22" xfId="0" applyNumberFormat="1" applyFont="1" applyFill="1" applyBorder="1" applyAlignment="1" applyProtection="1">
      <alignment horizontal="center" vertical="center"/>
      <protection hidden="1"/>
    </xf>
    <xf numFmtId="0" fontId="5" fillId="3" borderId="28" xfId="0" applyFont="1" applyFill="1" applyBorder="1" applyAlignment="1" applyProtection="1">
      <alignment horizontal="left" vertical="center"/>
      <protection hidden="1"/>
    </xf>
    <xf numFmtId="9" fontId="9" fillId="3" borderId="29" xfId="0" applyNumberFormat="1" applyFont="1" applyFill="1" applyBorder="1" applyAlignment="1" applyProtection="1">
      <alignment vertical="center"/>
      <protection hidden="1"/>
    </xf>
    <xf numFmtId="1" fontId="9" fillId="3" borderId="2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3" xfId="0" applyFont="1" applyFill="1" applyBorder="1" applyAlignment="1" applyProtection="1">
      <alignment horizontal="left" vertical="center"/>
      <protection locked="0"/>
    </xf>
    <xf numFmtId="9" fontId="9" fillId="3" borderId="34" xfId="0" applyNumberFormat="1" applyFont="1" applyFill="1" applyBorder="1" applyAlignment="1" applyProtection="1">
      <alignment horizontal="center" vertical="center"/>
      <protection hidden="1" locked="0"/>
    </xf>
    <xf numFmtId="1" fontId="9" fillId="3" borderId="34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5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6" xfId="0" applyFont="1" applyFill="1" applyBorder="1" applyAlignment="1" applyProtection="1">
      <alignment vertical="center"/>
      <protection hidden="1"/>
    </xf>
    <xf numFmtId="0" fontId="9" fillId="3" borderId="37" xfId="0" applyFont="1" applyFill="1" applyBorder="1" applyAlignment="1" applyProtection="1">
      <alignment horizontal="left" vertical="center"/>
      <protection locked="0"/>
    </xf>
    <xf numFmtId="9" fontId="9" fillId="3" borderId="38" xfId="0" applyNumberFormat="1" applyFont="1" applyFill="1" applyBorder="1" applyAlignment="1" applyProtection="1">
      <alignment horizontal="center" vertical="center"/>
      <protection hidden="1"/>
    </xf>
    <xf numFmtId="1" fontId="9" fillId="3" borderId="38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9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0" fontId="9" fillId="3" borderId="31" xfId="0" applyFont="1" applyFill="1" applyBorder="1" applyAlignment="1" applyProtection="1">
      <alignment vertical="center"/>
      <protection hidden="1"/>
    </xf>
    <xf numFmtId="0" fontId="9" fillId="3" borderId="33" xfId="0" applyFont="1" applyFill="1" applyBorder="1" applyAlignment="1" applyProtection="1">
      <alignment vertical="center"/>
      <protection hidden="1"/>
    </xf>
    <xf numFmtId="9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hidden="1"/>
    </xf>
    <xf numFmtId="0" fontId="9" fillId="3" borderId="37" xfId="0" applyFont="1" applyFill="1" applyBorder="1" applyAlignment="1" applyProtection="1">
      <alignment vertical="center"/>
      <protection locked="0"/>
    </xf>
    <xf numFmtId="9" fontId="9" fillId="3" borderId="38" xfId="0" applyNumberFormat="1" applyFont="1" applyFill="1" applyBorder="1" applyAlignment="1" applyProtection="1">
      <alignment horizontal="center" vertical="center"/>
      <protection hidden="1" locked="0"/>
    </xf>
    <xf numFmtId="0" fontId="9" fillId="3" borderId="31" xfId="0" applyFont="1" applyFill="1" applyBorder="1" applyAlignment="1" applyProtection="1">
      <alignment vertical="center"/>
      <protection locked="0"/>
    </xf>
    <xf numFmtId="1" fontId="9" fillId="3" borderId="32" xfId="0" applyNumberFormat="1" applyFont="1" applyFill="1" applyBorder="1" applyProtection="1">
      <protection hidden="1"/>
    </xf>
    <xf numFmtId="0" fontId="9" fillId="3" borderId="31" xfId="0" applyFont="1" applyFill="1" applyBorder="1" applyAlignment="1" applyProtection="1">
      <alignment vertical="center" wrapText="1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9" fillId="3" borderId="33" xfId="0" applyFont="1" applyFill="1" applyBorder="1" applyAlignment="1" applyProtection="1">
      <alignment horizontal="left"/>
      <protection hidden="1"/>
    </xf>
    <xf numFmtId="0" fontId="9" fillId="3" borderId="40" xfId="0" applyFont="1" applyFill="1" applyBorder="1" applyAlignment="1" applyProtection="1">
      <alignment vertical="center"/>
      <protection locked="0"/>
    </xf>
    <xf numFmtId="9" fontId="9" fillId="3" borderId="40" xfId="0" applyNumberFormat="1" applyFont="1" applyFill="1" applyBorder="1" applyAlignment="1" applyProtection="1">
      <alignment vertical="center"/>
      <protection hidden="1"/>
    </xf>
    <xf numFmtId="1" fontId="9" fillId="3" borderId="4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1" xfId="0" applyFont="1" applyFill="1" applyBorder="1" applyAlignment="1" applyProtection="1">
      <alignment vertical="center"/>
      <protection locked="0"/>
    </xf>
    <xf numFmtId="0" fontId="9" fillId="3" borderId="42" xfId="0" applyFont="1" applyFill="1" applyBorder="1" applyAlignment="1" applyProtection="1">
      <alignment vertical="center"/>
      <protection locked="0"/>
    </xf>
    <xf numFmtId="1" fontId="9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4" xfId="0" applyFont="1" applyFill="1" applyBorder="1" applyAlignment="1" applyProtection="1">
      <alignment horizontal="left" vertical="center"/>
      <protection locked="0"/>
    </xf>
    <xf numFmtId="1" fontId="9" fillId="3" borderId="45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46" xfId="0" applyNumberFormat="1" applyFont="1" applyFill="1" applyBorder="1" applyAlignment="1" applyProtection="1">
      <alignment horizontal="right" vertical="center" shrinkToFit="1"/>
      <protection locked="0"/>
    </xf>
    <xf numFmtId="9" fontId="9" fillId="3" borderId="11" xfId="0" applyNumberFormat="1" applyFont="1" applyFill="1" applyBorder="1" applyAlignment="1" applyProtection="1">
      <alignment vertical="center"/>
      <protection hidden="1"/>
    </xf>
    <xf numFmtId="1" fontId="9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7" xfId="0" applyFont="1" applyBorder="1" applyAlignment="1" applyProtection="1">
      <alignment horizontal="left" wrapText="1"/>
      <protection locked="0"/>
    </xf>
    <xf numFmtId="0" fontId="9" fillId="0" borderId="48" xfId="0" applyFont="1" applyBorder="1" applyAlignment="1">
      <alignment wrapText="1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wrapText="1"/>
      <protection locked="0"/>
    </xf>
    <xf numFmtId="0" fontId="13" fillId="3" borderId="49" xfId="0" applyFont="1" applyFill="1" applyBorder="1" applyProtection="1">
      <protection hidden="1"/>
    </xf>
    <xf numFmtId="1" fontId="9" fillId="3" borderId="5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5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5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5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54" xfId="0" applyFont="1" applyFill="1" applyBorder="1" applyAlignment="1" applyProtection="1">
      <alignment vertical="center"/>
      <protection locked="0"/>
    </xf>
    <xf numFmtId="1" fontId="9" fillId="3" borderId="34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35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47" xfId="0" applyFont="1" applyBorder="1" applyAlignment="1" applyProtection="1">
      <alignment horizontal="left" wrapText="1"/>
      <protection locked="0"/>
    </xf>
    <xf numFmtId="0" fontId="9" fillId="0" borderId="48" xfId="0" applyFont="1" applyBorder="1" applyAlignment="1">
      <alignment wrapText="1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wrapText="1"/>
      <protection locked="0"/>
    </xf>
    <xf numFmtId="0" fontId="9" fillId="3" borderId="55" xfId="0" applyFont="1" applyFill="1" applyBorder="1" applyAlignment="1" applyProtection="1">
      <alignment horizontal="left" vertical="center"/>
      <protection hidden="1"/>
    </xf>
    <xf numFmtId="0" fontId="9" fillId="3" borderId="56" xfId="0" applyFont="1" applyFill="1" applyBorder="1" applyAlignment="1" applyProtection="1">
      <alignment horizontal="left" vertical="center"/>
      <protection hidden="1"/>
    </xf>
    <xf numFmtId="0" fontId="5" fillId="3" borderId="57" xfId="0" applyFont="1" applyFill="1" applyBorder="1" applyAlignment="1" applyProtection="1">
      <alignment horizontal="left"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9" xfId="0" applyFont="1" applyFill="1" applyBorder="1" applyAlignment="1" applyProtection="1">
      <alignment horizontal="left" vertical="center"/>
      <protection locked="0"/>
    </xf>
    <xf numFmtId="0" fontId="7" fillId="3" borderId="60" xfId="0" applyFont="1" applyFill="1" applyBorder="1" applyAlignment="1" applyProtection="1">
      <alignment horizontal="center" vertical="top"/>
      <protection hidden="1"/>
    </xf>
    <xf numFmtId="0" fontId="5" fillId="3" borderId="48" xfId="0" applyFont="1" applyFill="1" applyBorder="1" applyAlignment="1" applyProtection="1">
      <alignment horizontal="left" vertical="center" wrapText="1"/>
      <protection hidden="1"/>
    </xf>
    <xf numFmtId="0" fontId="5" fillId="3" borderId="61" xfId="0" applyFont="1" applyFill="1" applyBorder="1" applyAlignment="1" applyProtection="1">
      <alignment horizontal="left" vertical="center" wrapText="1"/>
      <protection hidden="1"/>
    </xf>
    <xf numFmtId="0" fontId="9" fillId="3" borderId="62" xfId="0" applyFont="1" applyFill="1" applyBorder="1" applyAlignment="1" applyProtection="1">
      <alignment horizontal="left" vertical="center"/>
      <protection locked="0"/>
    </xf>
    <xf numFmtId="0" fontId="9" fillId="3" borderId="63" xfId="0" applyFont="1" applyFill="1" applyBorder="1" applyAlignment="1" applyProtection="1">
      <alignment horizontal="left" vertical="center"/>
      <protection locked="0"/>
    </xf>
    <xf numFmtId="0" fontId="9" fillId="3" borderId="64" xfId="0" applyFont="1" applyFill="1" applyBorder="1" applyAlignment="1" applyProtection="1">
      <alignment horizontal="left" vertical="center"/>
      <protection locked="0"/>
    </xf>
    <xf numFmtId="0" fontId="9" fillId="3" borderId="65" xfId="0" applyFont="1" applyFill="1" applyBorder="1" applyAlignment="1" applyProtection="1">
      <alignment horizontal="left" vertical="center"/>
      <protection locked="0"/>
    </xf>
    <xf numFmtId="0" fontId="9" fillId="3" borderId="66" xfId="0" applyFont="1" applyFill="1" applyBorder="1" applyAlignment="1" applyProtection="1">
      <alignment horizontal="left" vertical="center"/>
      <protection locked="0"/>
    </xf>
    <xf numFmtId="0" fontId="9" fillId="3" borderId="67" xfId="0" applyFont="1" applyFill="1" applyBorder="1" applyAlignment="1" applyProtection="1">
      <alignment horizontal="left" vertical="center"/>
      <protection locked="0"/>
    </xf>
    <xf numFmtId="0" fontId="9" fillId="3" borderId="68" xfId="0" applyFont="1" applyFill="1" applyBorder="1" applyAlignment="1" applyProtection="1">
      <alignment horizontal="left" vertical="center"/>
      <protection hidden="1"/>
    </xf>
    <xf numFmtId="0" fontId="9" fillId="3" borderId="69" xfId="0" applyFont="1" applyFill="1" applyBorder="1" applyAlignment="1" applyProtection="1">
      <alignment horizontal="left" vertical="center"/>
      <protection hidden="1"/>
    </xf>
    <xf numFmtId="0" fontId="5" fillId="3" borderId="70" xfId="0" applyFont="1" applyFill="1" applyBorder="1" applyAlignment="1" applyProtection="1">
      <alignment horizontal="left" vertical="center"/>
      <protection hidden="1"/>
    </xf>
    <xf numFmtId="0" fontId="5" fillId="3" borderId="19" xfId="0" applyFont="1" applyFill="1" applyBorder="1" applyAlignment="1" applyProtection="1">
      <alignment horizontal="left" vertical="center"/>
      <protection hidden="1"/>
    </xf>
    <xf numFmtId="0" fontId="9" fillId="3" borderId="70" xfId="0" applyFont="1" applyFill="1" applyBorder="1" applyAlignment="1" applyProtection="1">
      <alignment horizontal="left" vertical="center"/>
      <protection hidden="1"/>
    </xf>
    <xf numFmtId="0" fontId="9" fillId="3" borderId="65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0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ctrProps/ctrProp1.xml><?xml version="1.0" encoding="utf-8"?>
<formControlPr xmlns="http://schemas.microsoft.com/office/spreadsheetml/2009/9/main" objectType="Drop" dropLines="8" dropStyle="Combo" dx="15" noThreeD="1" sel="1" fmlaLink="$AB$80" fmlaRange="$AC$58:$AC$69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 noTextEdit="1"/>
            </xdr:cNvSpPr>
          </xdr:nvSpPr>
          <xdr:spPr>
            <a:xfrm>
              <a:off x="4057650" y="1285875"/>
              <a:ext cx="552450" cy="152400"/>
            </a:xfrm>
            <a:prstGeom prst="rect"/>
            <a:ln>
              <a:noFill/>
            </a:ln>
          </xdr:spPr>
          <xdr:txBody>
            <a:bodyPr lIns="91440" tIns="45720" rIns="91440" bIns="45720"/>
            <a:p/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1" Type="http://schemas.openxmlformats.org/officeDocument/2006/relationships/ctrlProp" Target="../ctrProps/ctrProp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M201"/>
  <sheetViews>
    <sheetView tabSelected="1" zoomScale="90" zoomScaleNormal="90" zoomScaleSheetLayoutView="85" workbookViewId="0" topLeftCell="A1">
      <selection pane="topLeft" activeCell="S4" sqref="S4"/>
    </sheetView>
  </sheetViews>
  <sheetFormatPr defaultColWidth="0" defaultRowHeight="0" customHeight="1" zeroHeight="1"/>
  <cols>
    <col min="1" max="1" width="1.14285714285714" style="102" customWidth="1"/>
    <col min="2" max="2" width="1.14285714285714" style="103" customWidth="1"/>
    <col min="3" max="3" width="1.57142857142857" style="103" customWidth="1"/>
    <col min="4" max="4" width="50.5714285714286" style="103" customWidth="1"/>
    <col min="5" max="5" width="6.42857142857143" style="103" customWidth="1"/>
    <col min="6" max="17" width="8.28571428571429" style="103" customWidth="1"/>
    <col min="18" max="18" width="1.71428571428571" style="103" customWidth="1"/>
    <col min="19" max="19" width="10.2857142857143" style="103" customWidth="1"/>
    <col min="20" max="20" width="1.71428571428571" style="103" customWidth="1"/>
    <col min="21" max="21" width="0.857142857142857" style="102" customWidth="1"/>
    <col min="22" max="22" width="5.71428571428571" style="103" hidden="1" customWidth="1"/>
    <col min="23" max="23" width="5.28571428571429" style="103" hidden="1" customWidth="1"/>
    <col min="24" max="24" width="9.14285714285714" style="103" hidden="1" customWidth="1"/>
    <col min="25" max="25" width="8.57142857142857" style="103" hidden="1" customWidth="1"/>
    <col min="26" max="26" width="9.14285714285714" style="103" hidden="1" customWidth="1"/>
    <col min="27" max="27" width="2.57142857142857" style="103" hidden="1" customWidth="1"/>
    <col min="28" max="29" width="9.14285714285714" style="103" hidden="1" customWidth="1"/>
    <col min="30" max="30" width="17.5714285714286" style="103" hidden="1" customWidth="1"/>
    <col min="31" max="109" width="9.14285714285714" style="103" hidden="1" customWidth="1"/>
    <col min="110" max="16384" width="8.85714285714286" style="103" hidden="1"/>
  </cols>
  <sheetData>
    <row r="1" spans="26:28" s="102" customFormat="1" ht="32.25" customHeight="1">
      <c r="Z1" s="102">
        <v>1</v>
      </c>
      <c r="AB1" s="102">
        <v>1</v>
      </c>
    </row>
    <row r="2" spans="3:39" ht="18">
      <c r="C2" s="3"/>
      <c r="D2" s="4"/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0</v>
      </c>
      <c r="T2" s="5"/>
      <c r="V2" s="9">
        <v>2</v>
      </c>
      <c r="W2" s="4"/>
      <c r="AB2" s="5">
        <v>1</v>
      </c>
      <c r="AC2" s="5" t="s">
        <v>1</v>
      </c>
      <c r="AD2" s="5">
        <v>1</v>
      </c>
      <c r="AE2" s="5" t="str">
        <f>"A"&amp;AM56</f>
        <v>A7</v>
      </c>
      <c r="AL2" s="103">
        <v>1</v>
      </c>
      <c r="AM2" s="103">
        <v>7</v>
      </c>
    </row>
    <row r="3" spans="3:31" ht="15.75">
      <c r="C3" s="176"/>
      <c r="D3" s="177"/>
      <c r="E3" s="4"/>
      <c r="F3" s="176"/>
      <c r="G3" s="178"/>
      <c r="H3" s="177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80" t="s">
        <v>2</v>
      </c>
      <c r="AD3" s="5"/>
      <c r="AE3" s="5"/>
    </row>
    <row r="4" spans="3:31" ht="9.75" customHeight="1">
      <c r="C4" s="3"/>
      <c r="D4" s="13" t="s">
        <v>3</v>
      </c>
      <c r="F4" s="179" t="s">
        <v>4</v>
      </c>
      <c r="G4" s="179"/>
      <c r="H4" s="179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1" ht="20.25" customHeight="1" thickBot="1">
      <c r="C5" s="14" t="s">
        <v>5</v>
      </c>
      <c r="D5" s="15"/>
      <c r="E5" s="104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4:39" ht="17.25" customHeight="1" thickTop="1">
      <c r="D6" s="20"/>
      <c r="E6" s="10" t="s">
        <v>6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7</v>
      </c>
      <c r="T6" s="80"/>
      <c r="V6" s="23"/>
      <c r="W6" s="20"/>
      <c r="AB6" s="80"/>
      <c r="AD6" s="80" t="s">
        <v>8</v>
      </c>
      <c r="AE6" s="80"/>
      <c r="AL6" s="103">
        <v>2</v>
      </c>
      <c r="AM6" s="103">
        <v>8</v>
      </c>
    </row>
    <row r="7" spans="3:39" ht="11.25" customHeight="1">
      <c r="C7" s="24"/>
      <c r="D7" s="22"/>
      <c r="E7" s="10" t="s">
        <v>9</v>
      </c>
      <c r="F7" s="25"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05"/>
      <c r="V7" s="27"/>
      <c r="W7" s="11"/>
      <c r="AB7" s="81"/>
      <c r="AC7" s="81"/>
      <c r="AD7" s="81"/>
      <c r="AE7" s="81"/>
      <c r="AL7" s="103">
        <v>3</v>
      </c>
      <c r="AM7" s="103">
        <v>9</v>
      </c>
    </row>
    <row r="8" spans="4:39" ht="14.25">
      <c r="D8" s="28"/>
      <c r="E8" s="29" t="s">
        <v>10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48"/>
      <c r="V8" s="27"/>
      <c r="W8" s="11"/>
      <c r="AB8" s="80"/>
      <c r="AC8" s="80"/>
      <c r="AD8" s="80"/>
      <c r="AE8" s="80"/>
      <c r="AL8" s="103">
        <v>4</v>
      </c>
      <c r="AM8" s="103">
        <v>10</v>
      </c>
    </row>
    <row r="9" spans="4:39" ht="11.25" customHeight="1" hidden="1">
      <c r="D9" s="32" t="s">
        <v>11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48"/>
      <c r="V9" s="37"/>
      <c r="W9" s="38"/>
      <c r="X9" s="106"/>
      <c r="AB9" s="80"/>
      <c r="AC9" s="80"/>
      <c r="AD9" s="80"/>
      <c r="AE9" s="80"/>
      <c r="AL9" s="103">
        <v>5</v>
      </c>
      <c r="AM9" s="103">
        <v>11</v>
      </c>
    </row>
    <row r="10" spans="4:39" ht="11.25" customHeight="1" hidden="1">
      <c r="D10" s="39" t="s">
        <v>12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si="1" ref="S10:S78">SUM(F10:Q10)</f>
        <v>0</v>
      </c>
      <c r="T10" s="48"/>
      <c r="V10" s="37"/>
      <c r="W10" s="38"/>
      <c r="AL10" s="103">
        <v>6</v>
      </c>
      <c r="AM10" s="103">
        <v>12</v>
      </c>
    </row>
    <row r="11" spans="4:23" ht="14.25" hidden="1">
      <c r="D11" s="37"/>
      <c r="E11" s="10" t="s">
        <v>7</v>
      </c>
      <c r="F11" s="43">
        <f>SUM(F9:F10)</f>
        <v>0</v>
      </c>
      <c r="G11" s="43">
        <f t="shared" si="2" ref="G11:P11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48"/>
      <c r="V11" s="37"/>
      <c r="W11" s="37"/>
    </row>
    <row r="12" spans="4:23" ht="11.25" customHeight="1">
      <c r="D12" s="118" t="s">
        <v>13</v>
      </c>
      <c r="E12" s="119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1"/>
      <c r="R12" s="36"/>
      <c r="S12" s="26"/>
      <c r="T12" s="48"/>
      <c r="V12" s="37"/>
      <c r="W12" s="37"/>
    </row>
    <row r="13" spans="4:39" ht="11.25" customHeight="1">
      <c r="D13" s="122" t="s">
        <v>55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123"/>
      <c r="R13" s="36"/>
      <c r="S13" s="26">
        <f t="shared" si="1"/>
        <v>0</v>
      </c>
      <c r="T13" s="48"/>
      <c r="V13" s="37"/>
      <c r="W13" s="38"/>
      <c r="AL13" s="103">
        <v>7</v>
      </c>
      <c r="AM13" s="103">
        <v>13</v>
      </c>
    </row>
    <row r="14" spans="4:39" ht="11.25" customHeight="1">
      <c r="D14" s="122" t="s">
        <v>56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48"/>
      <c r="V14" s="37"/>
      <c r="W14" s="38"/>
      <c r="AL14" s="103">
        <v>8</v>
      </c>
      <c r="AM14" s="103">
        <v>14</v>
      </c>
    </row>
    <row r="15" spans="4:39" ht="11.25" customHeight="1">
      <c r="D15" s="122" t="s">
        <v>67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48"/>
      <c r="V15" s="37"/>
      <c r="W15" s="38"/>
      <c r="AL15" s="103">
        <v>9</v>
      </c>
      <c r="AM15" s="103">
        <v>15</v>
      </c>
    </row>
    <row r="16" spans="4:39" ht="11.25" customHeight="1">
      <c r="D16" s="122" t="s">
        <v>68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48"/>
      <c r="V16" s="37"/>
      <c r="W16" s="38"/>
      <c r="AL16" s="103">
        <v>10</v>
      </c>
      <c r="AM16" s="103">
        <v>16</v>
      </c>
    </row>
    <row r="17" spans="4:39" ht="11.25" customHeight="1">
      <c r="D17" s="122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48"/>
      <c r="V17" s="37"/>
      <c r="W17" s="38"/>
      <c r="AL17" s="103">
        <v>11</v>
      </c>
      <c r="AM17" s="103">
        <v>17</v>
      </c>
    </row>
    <row r="18" spans="4:39" ht="11.25" customHeight="1">
      <c r="D18" s="122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48"/>
      <c r="V18" s="37"/>
      <c r="W18" s="38"/>
      <c r="AL18" s="103">
        <v>12</v>
      </c>
      <c r="AM18" s="103">
        <v>22</v>
      </c>
    </row>
    <row r="19" spans="4:39" ht="11.25" customHeight="1">
      <c r="D19" s="122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48"/>
      <c r="V19" s="37"/>
      <c r="W19" s="38"/>
      <c r="AL19" s="103">
        <v>13</v>
      </c>
      <c r="AM19" s="103">
        <v>23</v>
      </c>
    </row>
    <row r="20" spans="4:39" ht="11.25" customHeight="1">
      <c r="D20" s="122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48"/>
      <c r="V20" s="37"/>
      <c r="W20" s="38"/>
      <c r="AL20" s="103">
        <v>14</v>
      </c>
      <c r="AM20" s="103">
        <v>28</v>
      </c>
    </row>
    <row r="21" spans="4:39" ht="11.25" customHeight="1">
      <c r="D21" s="122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48"/>
      <c r="V21" s="37"/>
      <c r="W21" s="38"/>
      <c r="AL21" s="103">
        <v>15</v>
      </c>
      <c r="AM21" s="103">
        <v>29</v>
      </c>
    </row>
    <row r="22" spans="4:39" ht="11.25" customHeight="1">
      <c r="D22" s="122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48"/>
      <c r="V22" s="37"/>
      <c r="W22" s="38"/>
      <c r="AL22" s="103">
        <v>16</v>
      </c>
      <c r="AM22" s="103">
        <v>30</v>
      </c>
    </row>
    <row r="23" spans="4:39" ht="11.25" customHeight="1">
      <c r="D23" s="124"/>
      <c r="E23" s="125"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48"/>
      <c r="V23" s="37"/>
      <c r="W23" s="38"/>
      <c r="AL23" s="103">
        <v>17</v>
      </c>
      <c r="AM23" s="103">
        <v>31</v>
      </c>
    </row>
    <row r="24" spans="4:39" ht="14.25">
      <c r="D24" s="46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48"/>
      <c r="V24" s="37"/>
      <c r="W24" s="37"/>
      <c r="AD24" s="107">
        <v>2</v>
      </c>
      <c r="AE24" s="107">
        <f>AD24-1</f>
        <v>1</v>
      </c>
      <c r="AF24" s="107"/>
      <c r="AG24" s="107">
        <v>2</v>
      </c>
      <c r="AH24" s="107">
        <f>AG24-1</f>
        <v>1</v>
      </c>
      <c r="AL24" s="103">
        <v>18</v>
      </c>
      <c r="AM24" s="103">
        <v>32</v>
      </c>
    </row>
    <row r="25" spans="4:34" ht="14.25">
      <c r="D25" s="11" t="s">
        <v>14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48"/>
      <c r="V25" s="37"/>
      <c r="W25" s="37"/>
      <c r="AD25" s="107"/>
      <c r="AE25" s="107"/>
      <c r="AF25" s="107"/>
      <c r="AG25" s="107"/>
      <c r="AH25" s="107"/>
    </row>
    <row r="26" spans="4:39" ht="11.25" customHeight="1">
      <c r="D26" s="139" t="s">
        <v>69</v>
      </c>
      <c r="E26" s="140">
        <v>0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  <c r="R26" s="36"/>
      <c r="S26" s="26">
        <f>SUM(F26:Q26)</f>
        <v>0</v>
      </c>
      <c r="T26" s="48"/>
      <c r="V26" s="37"/>
      <c r="W26" s="38"/>
      <c r="AC26" s="108" t="s">
        <v>15</v>
      </c>
      <c r="AD26" s="108"/>
      <c r="AE26" s="108"/>
      <c r="AF26" s="108" t="s">
        <v>16</v>
      </c>
      <c r="AG26" s="108"/>
      <c r="AH26" s="108"/>
      <c r="AL26" s="103">
        <v>19</v>
      </c>
      <c r="AM26" s="103">
        <v>33</v>
      </c>
    </row>
    <row r="27" spans="4:39" ht="11.25" customHeight="1">
      <c r="D27" s="141" t="s">
        <v>60</v>
      </c>
      <c r="E27" s="40">
        <v>0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42"/>
      <c r="R27" s="48"/>
      <c r="S27" s="26">
        <f>SUM(F27:Q27)</f>
        <v>0</v>
      </c>
      <c r="T27" s="48"/>
      <c r="V27" s="37"/>
      <c r="W27" s="38"/>
      <c r="AB27" s="80">
        <v>1</v>
      </c>
      <c r="AC27" s="109">
        <f>IF(AE24&gt;=$AB$27,0,$AB$27)</f>
        <v>0</v>
      </c>
      <c r="AD27" s="109">
        <f>IF(AC27=0,0,LOOKUP(AC27,$AB$27:$AB$54,#REF!))</f>
        <v>0</v>
      </c>
      <c r="AE27" s="109">
        <f>IF(AC27=0,0,LOOKUP(AC27,$AB$27:$AB$54,#REF!))</f>
        <v>0</v>
      </c>
      <c r="AF27" s="109">
        <f>IF($AH$24&gt;=AB27,0,AB27)</f>
        <v>0</v>
      </c>
      <c r="AG27" s="103">
        <f>IF($AF$27=0,0,LOOKUP($AF$27,$AB$27:$AB$54,#REF!))</f>
        <v>0</v>
      </c>
      <c r="AH27" s="103">
        <f>IF(AF27=0,0,LOOKUP(AF27,$AB$27:$AB$54,#REF!))</f>
        <v>0</v>
      </c>
      <c r="AL27" s="103">
        <v>20</v>
      </c>
      <c r="AM27" s="103">
        <v>34</v>
      </c>
    </row>
    <row r="28" spans="4:39" ht="20.25" customHeight="1">
      <c r="D28" s="143" t="s">
        <v>62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23"/>
      <c r="R28" s="36"/>
      <c r="S28" s="26">
        <f t="shared" si="1"/>
        <v>0</v>
      </c>
      <c r="T28" s="48"/>
      <c r="V28" s="37"/>
      <c r="W28" s="38"/>
      <c r="AB28" s="80">
        <v>2</v>
      </c>
      <c r="AC28" s="109">
        <f t="shared" si="4" ref="AC28:AC54">IF($AE$24&gt;=AB28,0,AC27+1)</f>
        <v>1</v>
      </c>
      <c r="AD28" s="109" t="e">
        <f>IF(AC28=0,0,LOOKUP(AC28,$AB$27:$AB$54,#REF!))</f>
        <v>#REF!</v>
      </c>
      <c r="AE28" s="109" t="e">
        <f>IF(AC28=0,0,LOOKUP(AC28,$AB$27:$AB$54,#REF!))</f>
        <v>#REF!</v>
      </c>
      <c r="AF28" s="109">
        <f t="shared" si="5" ref="AF28:AF54">IF($AH$24&gt;=AB28,0,AF27+1)</f>
        <v>1</v>
      </c>
      <c r="AG28" s="103" t="e">
        <f>IF(AF28=0,0,LOOKUP(AF28,$AB$27:$AB$54,#REF!))</f>
        <v>#REF!</v>
      </c>
      <c r="AH28" s="103" t="e">
        <f>IF(AF28=0,0,LOOKUP(AF28,$AB$27:$AB$54,#REF!))</f>
        <v>#REF!</v>
      </c>
      <c r="AL28" s="103">
        <v>21</v>
      </c>
      <c r="AM28" s="103">
        <v>35</v>
      </c>
    </row>
    <row r="29" spans="4:39" ht="11.25" customHeight="1">
      <c r="D29" s="144" t="s">
        <v>79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123"/>
      <c r="R29" s="36"/>
      <c r="S29" s="26">
        <f t="shared" si="6" ref="S29">SUM(F29:Q29)</f>
        <v>0</v>
      </c>
      <c r="T29" s="48"/>
      <c r="V29" s="37"/>
      <c r="W29" s="38"/>
      <c r="AB29" s="80">
        <v>3</v>
      </c>
      <c r="AC29" s="109">
        <f>IF($AE$24&gt;=AB29,0,AC27+1)</f>
        <v>1</v>
      </c>
      <c r="AD29" s="109" t="e">
        <f>IF(AC29=0,0,LOOKUP(AC29,$AB$27:$AB$54,#REF!))</f>
        <v>#REF!</v>
      </c>
      <c r="AE29" s="109" t="e">
        <f>IF(AC29=0,0,LOOKUP(AC29,$AB$27:$AB$54,#REF!))</f>
        <v>#REF!</v>
      </c>
      <c r="AF29" s="109">
        <f>IF($AH$24&gt;=AB29,0,AF27+1)</f>
        <v>1</v>
      </c>
      <c r="AG29" s="103" t="e">
        <f>IF(AF29=0,0,LOOKUP(AF29,$AB$27:$AB$54,#REF!))</f>
        <v>#REF!</v>
      </c>
      <c r="AH29" s="103" t="e">
        <f>IF(AF29=0,0,LOOKUP(AF29,$AB$27:$AB$54,#REF!))</f>
        <v>#REF!</v>
      </c>
      <c r="AL29" s="103">
        <v>22</v>
      </c>
      <c r="AM29" s="103">
        <v>36</v>
      </c>
    </row>
    <row r="30" spans="4:39" ht="11.25" customHeight="1">
      <c r="D30" s="122" t="s">
        <v>53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23"/>
      <c r="R30" s="36"/>
      <c r="S30" s="26">
        <f t="shared" si="1"/>
        <v>0</v>
      </c>
      <c r="T30" s="48"/>
      <c r="V30" s="37"/>
      <c r="W30" s="38"/>
      <c r="AB30" s="80">
        <v>3</v>
      </c>
      <c r="AC30" s="109">
        <f>IF($AE$24&gt;=AB30,0,AC28+1)</f>
        <v>2</v>
      </c>
      <c r="AD30" s="109" t="e">
        <f>IF(AC30=0,0,LOOKUP(AC30,$AB$27:$AB$54,#REF!))</f>
        <v>#REF!</v>
      </c>
      <c r="AE30" s="109" t="e">
        <f>IF(AC30=0,0,LOOKUP(AC30,$AB$27:$AB$54,#REF!))</f>
        <v>#REF!</v>
      </c>
      <c r="AF30" s="109">
        <f>IF($AH$24&gt;=AB30,0,AF28+1)</f>
        <v>2</v>
      </c>
      <c r="AG30" s="103" t="e">
        <f>IF(AF30=0,0,LOOKUP(AF30,$AB$27:$AB$54,#REF!))</f>
        <v>#REF!</v>
      </c>
      <c r="AH30" s="103" t="e">
        <f>IF(AF30=0,0,LOOKUP(AF30,$AB$27:$AB$54,#REF!))</f>
        <v>#REF!</v>
      </c>
      <c r="AL30" s="103">
        <v>22</v>
      </c>
      <c r="AM30" s="103">
        <v>36</v>
      </c>
    </row>
    <row r="31" spans="4:39" ht="11.25" customHeight="1">
      <c r="D31" s="145"/>
      <c r="E31" s="125">
        <v>0</v>
      </c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36"/>
      <c r="S31" s="26">
        <f t="shared" si="1"/>
        <v>0</v>
      </c>
      <c r="T31" s="48"/>
      <c r="V31" s="37"/>
      <c r="W31" s="38"/>
      <c r="AB31" s="80">
        <v>4</v>
      </c>
      <c r="AC31" s="109">
        <f t="shared" si="4"/>
        <v>3</v>
      </c>
      <c r="AD31" s="109" t="e">
        <f>IF(AC31=0,0,LOOKUP(AC31,$AB$27:$AB$54,#REF!))</f>
        <v>#REF!</v>
      </c>
      <c r="AE31" s="109" t="e">
        <f>IF(AC31=0,0,LOOKUP(AC31,$AB$27:$AB$54,#REF!))</f>
        <v>#REF!</v>
      </c>
      <c r="AF31" s="109">
        <f t="shared" si="5"/>
        <v>3</v>
      </c>
      <c r="AG31" s="103" t="e">
        <f>IF(AF31=0,0,LOOKUP(AF31,$AB$27:$AB$54,#REF!))</f>
        <v>#REF!</v>
      </c>
      <c r="AH31" s="103" t="e">
        <f>IF(AF31=0,0,LOOKUP(AF31,$AB$27:$AB$54,#REF!))</f>
        <v>#REF!</v>
      </c>
      <c r="AL31" s="103">
        <v>23</v>
      </c>
      <c r="AM31" s="103">
        <v>37</v>
      </c>
    </row>
    <row r="32" spans="4:39" ht="10.5" customHeight="1">
      <c r="D32" s="138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7" ref="G32:S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7"/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7"/>
        <v>0</v>
      </c>
      <c r="O32" s="26">
        <f t="shared" si="7"/>
        <v>0</v>
      </c>
      <c r="P32" s="26">
        <f t="shared" si="7"/>
        <v>0</v>
      </c>
      <c r="Q32" s="26">
        <f t="shared" si="7"/>
        <v>0</v>
      </c>
      <c r="R32" s="26"/>
      <c r="S32" s="26">
        <f t="shared" si="7"/>
        <v>0</v>
      </c>
      <c r="T32" s="48"/>
      <c r="V32" s="46"/>
      <c r="W32" s="46"/>
      <c r="AB32" s="80">
        <v>5</v>
      </c>
      <c r="AC32" s="109">
        <f t="shared" si="4"/>
        <v>4</v>
      </c>
      <c r="AD32" s="109" t="e">
        <f>IF(AC32=0,0,LOOKUP(AC32,$AB$27:$AB$54,#REF!))</f>
        <v>#REF!</v>
      </c>
      <c r="AE32" s="109" t="e">
        <f>IF(AC32=0,0,LOOKUP(AC32,$AB$27:$AB$54,#REF!))</f>
        <v>#REF!</v>
      </c>
      <c r="AF32" s="109">
        <f t="shared" si="5"/>
        <v>4</v>
      </c>
      <c r="AG32" s="103" t="e">
        <f>IF(AF32=0,0,LOOKUP(AF32,$AB$27:$AB$54,#REF!))</f>
        <v>#REF!</v>
      </c>
      <c r="AH32" s="103" t="e">
        <f>IF(AF32=0,0,LOOKUP(AF32,$AB$27:$AB$54,#REF!))</f>
        <v>#REF!</v>
      </c>
      <c r="AL32" s="103">
        <v>24</v>
      </c>
      <c r="AM32" s="103">
        <v>38</v>
      </c>
    </row>
    <row r="33" spans="4:39" ht="11.25" customHeight="1">
      <c r="D33" s="46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si="8" ref="H33:Q33">SUM(H11)+H24+SUM(H26:H32)</f>
        <v>0</v>
      </c>
      <c r="I33" s="26">
        <f t="shared" si="8"/>
        <v>0</v>
      </c>
      <c r="J33" s="26">
        <f t="shared" si="8"/>
        <v>0</v>
      </c>
      <c r="K33" s="26">
        <f t="shared" si="8"/>
        <v>0</v>
      </c>
      <c r="L33" s="26">
        <f t="shared" si="8"/>
        <v>0</v>
      </c>
      <c r="M33" s="26">
        <f t="shared" si="8"/>
        <v>0</v>
      </c>
      <c r="N33" s="26">
        <f t="shared" si="8"/>
        <v>0</v>
      </c>
      <c r="O33" s="26">
        <f t="shared" si="8"/>
        <v>0</v>
      </c>
      <c r="P33" s="26">
        <f>SUM(P11)+P24+SUM(P26:P32)</f>
        <v>0</v>
      </c>
      <c r="Q33" s="26">
        <f t="shared" si="8"/>
        <v>0</v>
      </c>
      <c r="R33" s="26"/>
      <c r="S33" s="26">
        <f>SUM(S9:S10,S24,S26:S32)</f>
        <v>0</v>
      </c>
      <c r="T33" s="48"/>
      <c r="V33" s="11"/>
      <c r="W33" s="46"/>
      <c r="AB33" s="80">
        <v>6</v>
      </c>
      <c r="AC33" s="109">
        <f t="shared" si="4"/>
        <v>5</v>
      </c>
      <c r="AD33" s="109" t="e">
        <f>IF(AC33=0,0,LOOKUP(AC33,$AB$27:$AB$54,#REF!))</f>
        <v>#REF!</v>
      </c>
      <c r="AE33" s="109" t="e">
        <f>IF(AC33=0,0,LOOKUP(AC33,$AB$27:$AB$54,#REF!))</f>
        <v>#REF!</v>
      </c>
      <c r="AF33" s="109">
        <f t="shared" si="5"/>
        <v>5</v>
      </c>
      <c r="AG33" s="103" t="e">
        <f>IF(AF33=0,0,LOOKUP(AF33,$AB$27:$AB$54,#REF!))</f>
        <v>#REF!</v>
      </c>
      <c r="AH33" s="103" t="e">
        <f>IF(AF33=0,0,LOOKUP(AF33,$AB$27:$AB$54,#REF!))</f>
        <v>#REF!</v>
      </c>
      <c r="AL33" s="103">
        <v>25</v>
      </c>
      <c r="AM33" s="103">
        <v>39</v>
      </c>
    </row>
    <row r="34" spans="3:39" ht="17.25" customHeight="1" thickBot="1">
      <c r="C34" s="14" t="s">
        <v>19</v>
      </c>
      <c r="D34" s="14"/>
      <c r="E34" s="53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54"/>
      <c r="S34" s="55"/>
      <c r="T34" s="48"/>
      <c r="V34" s="11"/>
      <c r="W34" s="46"/>
      <c r="AB34" s="80">
        <v>7</v>
      </c>
      <c r="AC34" s="109">
        <f t="shared" si="4"/>
        <v>6</v>
      </c>
      <c r="AD34" s="109" t="e">
        <f>IF(AC34=0,0,LOOKUP(AC34,$AB$27:$AB$54,#REF!))</f>
        <v>#REF!</v>
      </c>
      <c r="AE34" s="109" t="e">
        <f>IF(AC34=0,0,LOOKUP(AC34,$AB$27:$AB$54,#REF!))</f>
        <v>#REF!</v>
      </c>
      <c r="AF34" s="109">
        <f t="shared" si="5"/>
        <v>6</v>
      </c>
      <c r="AG34" s="103" t="e">
        <f>IF(AF34=0,0,LOOKUP(AF34,$AB$27:$AB$54,#REF!))</f>
        <v>#REF!</v>
      </c>
      <c r="AH34" s="103" t="e">
        <f>IF(AF34=0,0,LOOKUP(AF34,$AB$27:$AB$54,#REF!))</f>
        <v>#REF!</v>
      </c>
      <c r="AL34" s="103">
        <v>26</v>
      </c>
      <c r="AM34" s="103">
        <v>40</v>
      </c>
    </row>
    <row r="35" spans="3:32" ht="16.5" thickTop="1">
      <c r="C35" s="24"/>
      <c r="D35" s="44" t="s">
        <v>20</v>
      </c>
      <c r="E35" s="11"/>
      <c r="F35" s="56" t="str">
        <f t="shared" si="9" ref="F35:Q35">F6</f>
        <v>jan</v>
      </c>
      <c r="G35" s="56" t="str">
        <f t="shared" si="9"/>
        <v>feb</v>
      </c>
      <c r="H35" s="56" t="str">
        <f t="shared" si="9"/>
        <v>mar</v>
      </c>
      <c r="I35" s="56" t="str">
        <f t="shared" si="9"/>
        <v>apr</v>
      </c>
      <c r="J35" s="56" t="str">
        <f t="shared" si="9"/>
        <v>mai</v>
      </c>
      <c r="K35" s="56" t="str">
        <f t="shared" si="9"/>
        <v>jūn</v>
      </c>
      <c r="L35" s="56" t="str">
        <f t="shared" si="9"/>
        <v>jūl</v>
      </c>
      <c r="M35" s="56" t="str">
        <f t="shared" si="9"/>
        <v>aug</v>
      </c>
      <c r="N35" s="56" t="str">
        <f t="shared" si="9"/>
        <v>sep</v>
      </c>
      <c r="O35" s="56" t="str">
        <f t="shared" si="9"/>
        <v>okt</v>
      </c>
      <c r="P35" s="56" t="str">
        <f t="shared" si="9"/>
        <v>nov</v>
      </c>
      <c r="Q35" s="56" t="str">
        <f t="shared" si="9"/>
        <v>dec</v>
      </c>
      <c r="R35" s="31"/>
      <c r="S35" s="57" t="s">
        <v>7</v>
      </c>
      <c r="T35" s="48"/>
      <c r="V35" s="11"/>
      <c r="W35" s="46"/>
      <c r="AB35" s="80"/>
      <c r="AC35" s="109"/>
      <c r="AD35" s="109"/>
      <c r="AE35" s="109"/>
      <c r="AF35" s="109"/>
    </row>
    <row r="36" spans="4:39" ht="11.25" customHeight="1" hidden="1">
      <c r="D36" s="58" t="s">
        <v>61</v>
      </c>
      <c r="E36" s="40">
        <v>0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36"/>
      <c r="S36" s="26">
        <f t="shared" si="10" ref="S36:S50">SUM(F36:Q36)</f>
        <v>0</v>
      </c>
      <c r="T36" s="48"/>
      <c r="V36" s="37"/>
      <c r="W36" s="38"/>
      <c r="AB36" s="80">
        <v>8</v>
      </c>
      <c r="AC36" s="109">
        <f>IF($AE$24&gt;=AB36,0,AC34+1)</f>
        <v>7</v>
      </c>
      <c r="AD36" s="109" t="e">
        <f>IF(AC36=0,0,LOOKUP(AC36,$AB$27:$AB$54,#REF!))</f>
        <v>#REF!</v>
      </c>
      <c r="AE36" s="109" t="e">
        <f>IF(AC36=0,0,LOOKUP(AC36,$AB$27:$AB$54,#REF!))</f>
        <v>#REF!</v>
      </c>
      <c r="AF36" s="109">
        <f>IF($AH$24&gt;=AB36,0,AF34+1)</f>
        <v>7</v>
      </c>
      <c r="AG36" s="103" t="e">
        <f>IF(AF36=0,0,LOOKUP(AF36,$AB$27:$AB$54,#REF!))</f>
        <v>#REF!</v>
      </c>
      <c r="AH36" s="103" t="e">
        <f>IF(AF36=0,0,LOOKUP(AF36,$AB$27:$AB$54,#REF!))</f>
        <v>#REF!</v>
      </c>
      <c r="AL36" s="103">
        <v>27</v>
      </c>
      <c r="AM36" s="103">
        <v>42</v>
      </c>
    </row>
    <row r="37" spans="4:32" ht="14.25" hidden="1">
      <c r="D37" s="146"/>
      <c r="E37" s="147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36"/>
      <c r="S37" s="26"/>
      <c r="T37" s="48"/>
      <c r="V37" s="37"/>
      <c r="W37" s="37"/>
      <c r="AB37" s="80"/>
      <c r="AC37" s="109"/>
      <c r="AD37" s="109"/>
      <c r="AE37" s="109"/>
      <c r="AF37" s="109"/>
    </row>
    <row r="38" spans="4:39" ht="11.25" customHeight="1">
      <c r="D38" s="149" t="s">
        <v>57</v>
      </c>
      <c r="E38" s="140"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10"/>
        <v>0</v>
      </c>
      <c r="T38" s="48"/>
      <c r="V38" s="37"/>
      <c r="W38" s="38"/>
      <c r="AB38" s="80">
        <v>9</v>
      </c>
      <c r="AC38" s="109">
        <f>IF($AE$24&gt;=AB38,0,AC36+1)</f>
        <v>8</v>
      </c>
      <c r="AD38" s="109" t="e">
        <f>IF(AC38=0,0,LOOKUP(AC38,$AB$27:$AB$54,#REF!))</f>
        <v>#REF!</v>
      </c>
      <c r="AE38" s="109" t="e">
        <f>IF(AC38=0,0,LOOKUP(AC38,$AB$27:$AB$54,#REF!))</f>
        <v>#REF!</v>
      </c>
      <c r="AF38" s="109">
        <f>IF($AH$24&gt;=AB38,0,AF36+1)</f>
        <v>8</v>
      </c>
      <c r="AG38" s="103" t="e">
        <f>IF(AF38=0,0,LOOKUP(AF38,$AB$27:$AB$54,#REF!))</f>
        <v>#REF!</v>
      </c>
      <c r="AH38" s="103" t="e">
        <f>IF(AF38=0,0,LOOKUP(AF38,$AB$27:$AB$54,#REF!))</f>
        <v>#REF!</v>
      </c>
      <c r="AL38" s="103">
        <v>28</v>
      </c>
      <c r="AM38" s="103">
        <v>43</v>
      </c>
    </row>
    <row r="39" spans="4:39" ht="11.25" customHeight="1">
      <c r="D39" s="150" t="s">
        <v>70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10"/>
        <v>0</v>
      </c>
      <c r="T39" s="48"/>
      <c r="V39" s="37"/>
      <c r="W39" s="38"/>
      <c r="AB39" s="80">
        <v>10</v>
      </c>
      <c r="AC39" s="109">
        <f t="shared" si="4"/>
        <v>9</v>
      </c>
      <c r="AD39" s="109" t="e">
        <f>IF(AC39=0,0,LOOKUP(AC39,$AB$27:$AB$54,#REF!))</f>
        <v>#REF!</v>
      </c>
      <c r="AE39" s="109" t="e">
        <f>IF(AC39=0,0,LOOKUP(AC39,$AB$27:$AB$54,#REF!))</f>
        <v>#REF!</v>
      </c>
      <c r="AF39" s="109">
        <f t="shared" si="5"/>
        <v>9</v>
      </c>
      <c r="AG39" s="103" t="e">
        <f>IF(AF39=0,0,LOOKUP(AF39,$AB$27:$AB$54,#REF!))</f>
        <v>#REF!</v>
      </c>
      <c r="AH39" s="103" t="e">
        <f>IF(AF39=0,0,LOOKUP(AF39,$AB$27:$AB$54,#REF!))</f>
        <v>#REF!</v>
      </c>
      <c r="AL39" s="103">
        <v>29</v>
      </c>
      <c r="AM39" s="103">
        <v>44</v>
      </c>
    </row>
    <row r="40" spans="4:39" ht="11.25" customHeight="1">
      <c r="D40" s="150" t="s">
        <v>58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10"/>
        <v>0</v>
      </c>
      <c r="T40" s="48"/>
      <c r="V40" s="37"/>
      <c r="W40" s="38"/>
      <c r="AB40" s="80">
        <v>11</v>
      </c>
      <c r="AC40" s="109">
        <f>IF($AE$24&gt;=AB40,0,AC39+1)</f>
        <v>10</v>
      </c>
      <c r="AD40" s="109" t="e">
        <f>IF(AC40=0,0,LOOKUP(AC40,$AB$27:$AB$54,#REF!))</f>
        <v>#REF!</v>
      </c>
      <c r="AE40" s="109" t="e">
        <f>IF(AC40=0,0,LOOKUP(AC40,$AB$27:$AB$54,#REF!))</f>
        <v>#REF!</v>
      </c>
      <c r="AF40" s="109">
        <f>IF($AH$24&gt;=AB40,0,AF39+1)</f>
        <v>10</v>
      </c>
      <c r="AG40" s="103" t="e">
        <f>IF(AF40=0,0,LOOKUP(AF40,$AB$27:$AB$54,#REF!))</f>
        <v>#REF!</v>
      </c>
      <c r="AH40" s="103" t="e">
        <f>IF(AF40=0,0,LOOKUP(AF40,$AB$27:$AB$54,#REF!))</f>
        <v>#REF!</v>
      </c>
      <c r="AL40" s="103">
        <v>30</v>
      </c>
      <c r="AM40" s="103">
        <v>45</v>
      </c>
    </row>
    <row r="41" spans="4:39" ht="11.25" customHeight="1">
      <c r="D41" s="150" t="s">
        <v>21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48"/>
      <c r="V41" s="37"/>
      <c r="W41" s="38"/>
      <c r="AB41" s="80">
        <v>12</v>
      </c>
      <c r="AC41" s="109">
        <f t="shared" si="4"/>
        <v>11</v>
      </c>
      <c r="AD41" s="109" t="e">
        <f>IF(AC41=0,0,LOOKUP(AC41,$AB$27:$AB$54,#REF!))</f>
        <v>#REF!</v>
      </c>
      <c r="AE41" s="109" t="e">
        <f>IF(AC41=0,0,LOOKUP(AC41,$AB$27:$AB$54,#REF!))</f>
        <v>#REF!</v>
      </c>
      <c r="AF41" s="109">
        <f t="shared" si="5"/>
        <v>11</v>
      </c>
      <c r="AG41" s="103" t="e">
        <f>IF(AF41=0,0,LOOKUP(AF41,$AB$27:$AB$54,#REF!))</f>
        <v>#REF!</v>
      </c>
      <c r="AH41" s="103" t="e">
        <f>IF(AF41=0,0,LOOKUP(AF41,$AB$27:$AB$54,#REF!))</f>
        <v>#REF!</v>
      </c>
      <c r="AL41" s="103">
        <v>31</v>
      </c>
      <c r="AM41" s="103">
        <v>46</v>
      </c>
    </row>
    <row r="42" spans="4:39" ht="11.25" customHeight="1">
      <c r="D42" s="150" t="s">
        <v>22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10"/>
        <v>0</v>
      </c>
      <c r="T42" s="48"/>
      <c r="V42" s="37"/>
      <c r="W42" s="38"/>
      <c r="AB42" s="80">
        <v>13</v>
      </c>
      <c r="AC42" s="109">
        <f t="shared" si="4"/>
        <v>12</v>
      </c>
      <c r="AD42" s="109" t="e">
        <f>IF(AC42=0,0,LOOKUP(AC42,$AB$27:$AB$54,#REF!))</f>
        <v>#REF!</v>
      </c>
      <c r="AE42" s="109" t="e">
        <f>IF(AC42=0,0,LOOKUP(AC42,$AB$27:$AB$54,#REF!))</f>
        <v>#REF!</v>
      </c>
      <c r="AF42" s="109">
        <f t="shared" si="5"/>
        <v>12</v>
      </c>
      <c r="AG42" s="103" t="e">
        <f>IF(AF42=0,0,LOOKUP(AF42,$AB$27:$AB$54,#REF!))</f>
        <v>#REF!</v>
      </c>
      <c r="AH42" s="103" t="e">
        <f>IF(AF42=0,0,LOOKUP(AF42,$AB$27:$AB$54,#REF!))</f>
        <v>#REF!</v>
      </c>
      <c r="AL42" s="103">
        <v>32</v>
      </c>
      <c r="AM42" s="103">
        <v>47</v>
      </c>
    </row>
    <row r="43" spans="4:39" ht="11.25" customHeight="1">
      <c r="D43" s="150" t="s">
        <v>54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48"/>
      <c r="V43" s="37"/>
      <c r="W43" s="38"/>
      <c r="AB43" s="80">
        <v>14</v>
      </c>
      <c r="AC43" s="109">
        <f t="shared" si="4"/>
        <v>13</v>
      </c>
      <c r="AD43" s="109" t="e">
        <f>IF(AC43=0,0,LOOKUP(AC43,$AB$27:$AB$54,#REF!))</f>
        <v>#REF!</v>
      </c>
      <c r="AE43" s="109" t="e">
        <f>IF(AC43=0,0,LOOKUP(AC43,$AB$27:$AB$54,#REF!))</f>
        <v>#REF!</v>
      </c>
      <c r="AF43" s="109">
        <f t="shared" si="5"/>
        <v>13</v>
      </c>
      <c r="AG43" s="103" t="e">
        <f>IF(AF43=0,0,LOOKUP(AF43,$AB$27:$AB$54,#REF!))</f>
        <v>#REF!</v>
      </c>
      <c r="AH43" s="103" t="e">
        <f>IF(AF43=0,0,LOOKUP(AF43,$AB$27:$AB$54,#REF!))</f>
        <v>#REF!</v>
      </c>
      <c r="AL43" s="103">
        <v>33</v>
      </c>
      <c r="AM43" s="103">
        <v>48</v>
      </c>
    </row>
    <row r="44" spans="4:39" ht="11.25" customHeight="1">
      <c r="D44" s="150" t="s">
        <v>66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10"/>
        <v>0</v>
      </c>
      <c r="T44" s="48"/>
      <c r="V44" s="37"/>
      <c r="W44" s="38"/>
      <c r="AB44" s="80">
        <v>15</v>
      </c>
      <c r="AC44" s="109">
        <f t="shared" si="4"/>
        <v>14</v>
      </c>
      <c r="AD44" s="109" t="e">
        <f>IF(AC44=0,0,LOOKUP(AC44,$AB$27:$AB$54,#REF!))</f>
        <v>#REF!</v>
      </c>
      <c r="AE44" s="109" t="e">
        <f>IF(AC44=0,0,LOOKUP(AC44,$AB$27:$AB$54,#REF!))</f>
        <v>#REF!</v>
      </c>
      <c r="AF44" s="109">
        <f t="shared" si="5"/>
        <v>14</v>
      </c>
      <c r="AG44" s="103" t="e">
        <f>IF(AF44=0,0,LOOKUP(AF44,$AB$27:$AB$54,#REF!))</f>
        <v>#REF!</v>
      </c>
      <c r="AH44" s="103" t="e">
        <f>IF(AF44=0,0,LOOKUP(AF44,$AB$27:$AB$54,#REF!))</f>
        <v>#REF!</v>
      </c>
      <c r="AL44" s="103">
        <v>34</v>
      </c>
      <c r="AM44" s="103">
        <v>49</v>
      </c>
    </row>
    <row r="45" spans="4:39" ht="11.25" customHeight="1">
      <c r="D45" s="150"/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10"/>
        <v>0</v>
      </c>
      <c r="T45" s="48"/>
      <c r="V45" s="37"/>
      <c r="W45" s="38"/>
      <c r="AB45" s="80">
        <v>16</v>
      </c>
      <c r="AC45" s="109">
        <f t="shared" si="4"/>
        <v>15</v>
      </c>
      <c r="AD45" s="109" t="e">
        <f>IF(AC45=0,0,LOOKUP(AC45,$AB$27:$AB$54,#REF!))</f>
        <v>#REF!</v>
      </c>
      <c r="AE45" s="109" t="e">
        <f>IF(AC45=0,0,LOOKUP(AC45,$AB$27:$AB$54,#REF!))</f>
        <v>#REF!</v>
      </c>
      <c r="AF45" s="109">
        <f t="shared" si="5"/>
        <v>15</v>
      </c>
      <c r="AG45" s="103" t="e">
        <f>IF(AF45=0,0,LOOKUP(AF45,$AB$27:$AB$54,#REF!))</f>
        <v>#REF!</v>
      </c>
      <c r="AH45" s="103" t="e">
        <f>IF(AF45=0,0,LOOKUP(AF45,$AB$27:$AB$54,#REF!))</f>
        <v>#REF!</v>
      </c>
      <c r="AL45" s="103">
        <v>35</v>
      </c>
      <c r="AM45" s="103">
        <v>50</v>
      </c>
    </row>
    <row r="46" spans="4:39" ht="11.25" customHeight="1">
      <c r="D46" s="15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10"/>
        <v>0</v>
      </c>
      <c r="T46" s="48"/>
      <c r="V46" s="37"/>
      <c r="W46" s="38"/>
      <c r="AB46" s="80">
        <v>17</v>
      </c>
      <c r="AC46" s="109">
        <f t="shared" si="4"/>
        <v>16</v>
      </c>
      <c r="AD46" s="109" t="e">
        <f>IF(AC46=0,0,LOOKUP(AC46,$AB$27:$AB$54,#REF!))</f>
        <v>#REF!</v>
      </c>
      <c r="AE46" s="109" t="e">
        <f>IF(AC46=0,0,LOOKUP(AC46,$AB$27:$AB$54,#REF!))</f>
        <v>#REF!</v>
      </c>
      <c r="AF46" s="109">
        <f t="shared" si="5"/>
        <v>16</v>
      </c>
      <c r="AG46" s="103" t="e">
        <f>IF(AF46=0,0,LOOKUP(AF46,$AB$27:$AB$54,#REF!))</f>
        <v>#REF!</v>
      </c>
      <c r="AH46" s="103" t="e">
        <f>IF(AF46=0,0,LOOKUP(AF46,$AB$27:$AB$54,#REF!))</f>
        <v>#REF!</v>
      </c>
      <c r="AL46" s="103">
        <v>36</v>
      </c>
      <c r="AM46" s="103">
        <v>51</v>
      </c>
    </row>
    <row r="47" spans="4:39" ht="11.25" customHeight="1">
      <c r="D47" s="15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10"/>
        <v>0</v>
      </c>
      <c r="T47" s="48"/>
      <c r="V47" s="37"/>
      <c r="W47" s="38"/>
      <c r="AB47" s="80">
        <v>18</v>
      </c>
      <c r="AC47" s="109">
        <f t="shared" si="4"/>
        <v>17</v>
      </c>
      <c r="AD47" s="109" t="e">
        <f>IF(AC47=0,0,LOOKUP(AC47,$AB$27:$AB$54,#REF!))</f>
        <v>#REF!</v>
      </c>
      <c r="AE47" s="109" t="e">
        <f>IF(AC47=0,0,LOOKUP(AC47,$AB$27:$AB$54,#REF!))</f>
        <v>#REF!</v>
      </c>
      <c r="AF47" s="109">
        <f t="shared" si="5"/>
        <v>17</v>
      </c>
      <c r="AG47" s="103" t="e">
        <f>IF(AF47=0,0,LOOKUP(AF47,$AB$27:$AB$54,#REF!))</f>
        <v>#REF!</v>
      </c>
      <c r="AH47" s="103" t="e">
        <f>IF(AF47=0,0,LOOKUP(AF47,$AB$27:$AB$54,#REF!))</f>
        <v>#REF!</v>
      </c>
      <c r="AL47" s="103">
        <v>37</v>
      </c>
      <c r="AM47" s="103">
        <v>52</v>
      </c>
    </row>
    <row r="48" spans="4:39" ht="11.25" customHeight="1">
      <c r="D48" s="15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10"/>
        <v>0</v>
      </c>
      <c r="T48" s="48"/>
      <c r="V48" s="37"/>
      <c r="W48" s="38"/>
      <c r="AB48" s="80">
        <v>19</v>
      </c>
      <c r="AC48" s="109">
        <f t="shared" si="4"/>
        <v>18</v>
      </c>
      <c r="AD48" s="109" t="e">
        <f>IF(AC48=0,0,LOOKUP(AC48,$AB$27:$AB$54,#REF!))</f>
        <v>#REF!</v>
      </c>
      <c r="AE48" s="109" t="e">
        <f>IF(AC48=0,0,LOOKUP(AC48,$AB$27:$AB$54,#REF!))</f>
        <v>#REF!</v>
      </c>
      <c r="AF48" s="109">
        <f t="shared" si="5"/>
        <v>18</v>
      </c>
      <c r="AG48" s="103" t="e">
        <f>IF(AF48=0,0,LOOKUP(AF48,$AB$27:$AB$54,#REF!))</f>
        <v>#REF!</v>
      </c>
      <c r="AH48" s="103" t="e">
        <f>IF(AF48=0,0,LOOKUP(AF48,$AB$27:$AB$54,#REF!))</f>
        <v>#REF!</v>
      </c>
      <c r="AL48" s="103">
        <v>38</v>
      </c>
      <c r="AM48" s="103">
        <v>53</v>
      </c>
    </row>
    <row r="49" spans="4:39" ht="11.25" customHeight="1">
      <c r="D49" s="150"/>
      <c r="E49" s="40">
        <v>0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151"/>
      <c r="R49" s="36"/>
      <c r="S49" s="26">
        <f t="shared" si="10"/>
        <v>0</v>
      </c>
      <c r="T49" s="48"/>
      <c r="V49" s="37"/>
      <c r="W49" s="38"/>
      <c r="AB49" s="80">
        <v>20</v>
      </c>
      <c r="AC49" s="109">
        <f t="shared" si="4"/>
        <v>19</v>
      </c>
      <c r="AD49" s="109" t="e">
        <f>IF(AC49=0,0,LOOKUP(AC49,$AB$27:$AB$54,#REF!))</f>
        <v>#REF!</v>
      </c>
      <c r="AE49" s="109" t="e">
        <f>IF(AC49=0,0,LOOKUP(AC49,$AB$27:$AB$54,#REF!))</f>
        <v>#REF!</v>
      </c>
      <c r="AF49" s="109">
        <f t="shared" si="5"/>
        <v>19</v>
      </c>
      <c r="AG49" s="103" t="e">
        <f>IF(AF49=0,0,LOOKUP(AF49,$AB$27:$AB$54,#REF!))</f>
        <v>#REF!</v>
      </c>
      <c r="AH49" s="103" t="e">
        <f>IF(AF49=0,0,LOOKUP(AF49,$AB$27:$AB$54,#REF!))</f>
        <v>#REF!</v>
      </c>
      <c r="AL49" s="103">
        <v>39</v>
      </c>
      <c r="AM49" s="103">
        <v>54</v>
      </c>
    </row>
    <row r="50" spans="4:39" ht="11.25" customHeight="1">
      <c r="D50" s="152"/>
      <c r="E50" s="125">
        <v>0</v>
      </c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4"/>
      <c r="R50" s="36"/>
      <c r="S50" s="26">
        <f t="shared" si="10"/>
        <v>0</v>
      </c>
      <c r="T50" s="48"/>
      <c r="V50" s="37"/>
      <c r="W50" s="38"/>
      <c r="AB50" s="80">
        <v>21</v>
      </c>
      <c r="AC50" s="109">
        <f t="shared" si="4"/>
        <v>20</v>
      </c>
      <c r="AD50" s="109" t="e">
        <f>IF(AC50=0,0,LOOKUP(AC50,$AB$27:$AB$54,#REF!))</f>
        <v>#REF!</v>
      </c>
      <c r="AE50" s="109" t="e">
        <f>IF(AC50=0,0,LOOKUP(AC50,$AB$27:$AB$54,#REF!))</f>
        <v>#REF!</v>
      </c>
      <c r="AF50" s="109">
        <f t="shared" si="5"/>
        <v>20</v>
      </c>
      <c r="AG50" s="103" t="e">
        <f>IF(AF50=0,0,LOOKUP(AF50,$AB$27:$AB$54,#REF!))</f>
        <v>#REF!</v>
      </c>
      <c r="AH50" s="103" t="e">
        <f>IF(AF50=0,0,LOOKUP(AF50,$AB$27:$AB$54,#REF!))</f>
        <v>#REF!</v>
      </c>
      <c r="AL50" s="103">
        <v>40</v>
      </c>
      <c r="AM50" s="103">
        <v>62</v>
      </c>
    </row>
    <row r="51" spans="4:39" ht="11.25" customHeight="1">
      <c r="D51" s="46"/>
      <c r="E51" s="10" t="s">
        <v>7</v>
      </c>
      <c r="F51" s="26">
        <f>SUM(F38:F50)</f>
        <v>0</v>
      </c>
      <c r="G51" s="26">
        <f t="shared" si="11" ref="G51:Q51">SUM(G38:G50)</f>
        <v>0</v>
      </c>
      <c r="H51" s="26">
        <f t="shared" si="11"/>
        <v>0</v>
      </c>
      <c r="I51" s="26">
        <f t="shared" si="11"/>
        <v>0</v>
      </c>
      <c r="J51" s="26">
        <f t="shared" si="11"/>
        <v>0</v>
      </c>
      <c r="K51" s="26">
        <f t="shared" si="11"/>
        <v>0</v>
      </c>
      <c r="L51" s="26">
        <f t="shared" si="11"/>
        <v>0</v>
      </c>
      <c r="M51" s="26">
        <f t="shared" si="11"/>
        <v>0</v>
      </c>
      <c r="N51" s="26">
        <f>SUM(N38:N50)</f>
        <v>0</v>
      </c>
      <c r="O51" s="26">
        <f t="shared" si="11"/>
        <v>0</v>
      </c>
      <c r="P51" s="26">
        <f t="shared" si="11"/>
        <v>0</v>
      </c>
      <c r="Q51" s="26">
        <f t="shared" si="11"/>
        <v>0</v>
      </c>
      <c r="R51" s="26"/>
      <c r="S51" s="26">
        <f>SUM(S38:S50)</f>
        <v>0</v>
      </c>
      <c r="T51" s="48"/>
      <c r="V51" s="11"/>
      <c r="W51" s="46"/>
      <c r="AB51" s="80">
        <v>22</v>
      </c>
      <c r="AC51" s="109">
        <f t="shared" si="4"/>
        <v>21</v>
      </c>
      <c r="AD51" s="109" t="e">
        <f>IF(AC51=0,0,LOOKUP(AC51,$AB$27:$AB$54,#REF!))</f>
        <v>#REF!</v>
      </c>
      <c r="AE51" s="109" t="e">
        <f>IF(AC51=0,0,LOOKUP(AC51,$AB$27:$AB$54,#REF!))</f>
        <v>#REF!</v>
      </c>
      <c r="AF51" s="109">
        <f t="shared" si="5"/>
        <v>21</v>
      </c>
      <c r="AG51" s="103" t="e">
        <f>IF(AF51=0,0,LOOKUP(AF51,$AB$27:$AB$54,#REF!))</f>
        <v>#REF!</v>
      </c>
      <c r="AH51" s="103" t="e">
        <f>IF(AF51=0,0,LOOKUP(AF51,$AB$27:$AB$54,#REF!))</f>
        <v>#REF!</v>
      </c>
      <c r="AL51" s="103">
        <v>41</v>
      </c>
      <c r="AM51" s="103">
        <v>63</v>
      </c>
    </row>
    <row r="52" spans="4:32" ht="11.25" customHeight="1">
      <c r="D52" s="11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48"/>
      <c r="V52" s="11"/>
      <c r="W52" s="46"/>
      <c r="AB52" s="80"/>
      <c r="AC52" s="109"/>
      <c r="AD52" s="109"/>
      <c r="AE52" s="109"/>
      <c r="AF52" s="109"/>
    </row>
    <row r="53" spans="4:39" ht="11.25" customHeight="1">
      <c r="D53" s="157" t="s">
        <v>24</v>
      </c>
      <c r="E53" s="140"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48"/>
      <c r="V53" s="37"/>
      <c r="W53" s="38"/>
      <c r="AB53" s="80">
        <v>23</v>
      </c>
      <c r="AC53" s="109">
        <f>IF($AE$24&gt;=AB53,0,AC51+1)</f>
        <v>22</v>
      </c>
      <c r="AD53" s="109" t="e">
        <f>IF(AC53=0,0,LOOKUP(AC53,$AB$27:$AB$54,#REF!))</f>
        <v>#REF!</v>
      </c>
      <c r="AE53" s="109" t="e">
        <f>IF(AC53=0,0,LOOKUP(AC53,$AB$27:$AB$54,#REF!))</f>
        <v>#REF!</v>
      </c>
      <c r="AF53" s="109">
        <f>IF($AH$24&gt;=AB53,0,AF51+1)</f>
        <v>22</v>
      </c>
      <c r="AG53" s="103" t="e">
        <f>IF(AF53=0,0,LOOKUP(AF53,$AB$27:$AB$54,#REF!))</f>
        <v>#REF!</v>
      </c>
      <c r="AH53" s="103" t="e">
        <f>IF(AF53=0,0,LOOKUP(AF53,$AB$27:$AB$54,#REF!))</f>
        <v>#REF!</v>
      </c>
      <c r="AL53" s="103">
        <v>42</v>
      </c>
      <c r="AM53" s="103">
        <v>64</v>
      </c>
    </row>
    <row r="54" spans="4:39" ht="21.75" customHeight="1">
      <c r="D54" s="158" t="s">
        <v>63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48"/>
      <c r="V54" s="37"/>
      <c r="W54" s="38"/>
      <c r="AB54" s="80">
        <v>24</v>
      </c>
      <c r="AC54" s="109">
        <f t="shared" si="4"/>
        <v>23</v>
      </c>
      <c r="AD54" s="109" t="e">
        <f>IF(AC54=0,0,LOOKUP(AC54,$AB$27:$AB$54,#REF!))</f>
        <v>#REF!</v>
      </c>
      <c r="AE54" s="109" t="e">
        <f>IF(AC54=0,0,LOOKUP(AC54,$AB$27:$AB$54,#REF!))</f>
        <v>#REF!</v>
      </c>
      <c r="AF54" s="109">
        <f t="shared" si="5"/>
        <v>23</v>
      </c>
      <c r="AG54" s="103" t="e">
        <f>IF(AF54=0,0,LOOKUP(AF54,$AB$27:$AB$54,#REF!))</f>
        <v>#REF!</v>
      </c>
      <c r="AH54" s="103" t="e">
        <f>IF(AF54=0,0,LOOKUP(AF54,$AB$27:$AB$54,#REF!))</f>
        <v>#REF!</v>
      </c>
      <c r="AL54" s="103">
        <v>43</v>
      </c>
      <c r="AM54" s="103">
        <v>65</v>
      </c>
    </row>
    <row r="55" spans="4:39" ht="11.25" customHeight="1">
      <c r="D55" s="159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48"/>
      <c r="V55" s="37"/>
      <c r="W55" s="38"/>
      <c r="AB55" s="80"/>
      <c r="AC55" s="80"/>
      <c r="AD55" s="80"/>
      <c r="AE55" s="80"/>
      <c r="AL55" s="103">
        <v>44</v>
      </c>
      <c r="AM55" s="103">
        <v>66</v>
      </c>
    </row>
    <row r="56" spans="4:39" ht="11.25" customHeight="1">
      <c r="D56" s="160" t="s">
        <v>71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48"/>
      <c r="V56" s="37"/>
      <c r="W56" s="38"/>
      <c r="AB56" s="80"/>
      <c r="AC56" s="80"/>
      <c r="AD56" s="80"/>
      <c r="AE56" s="80"/>
      <c r="AM56" s="103">
        <f>LOOKUP(AD2,AL2:AL55,AM2:AM55)</f>
        <v>7</v>
      </c>
    </row>
    <row r="57" spans="4:31" ht="11.25" customHeight="1">
      <c r="D57" s="160" t="s">
        <v>26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48"/>
      <c r="V57" s="37"/>
      <c r="W57" s="38"/>
      <c r="AB57" s="80"/>
      <c r="AC57" s="21" t="s">
        <v>27</v>
      </c>
      <c r="AD57" s="21"/>
      <c r="AE57" s="21"/>
    </row>
    <row r="58" spans="4:33" ht="11.25" customHeight="1">
      <c r="D58" s="160" t="s">
        <v>29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48"/>
      <c r="V58" s="37"/>
      <c r="W58" s="38"/>
      <c r="AB58" s="80">
        <v>1</v>
      </c>
      <c r="AC58" s="80" t="s">
        <v>28</v>
      </c>
      <c r="AD58" s="80">
        <f>AB80</f>
        <v>1</v>
      </c>
      <c r="AE58" s="111" t="str">
        <f>AC80</f>
        <v>jan</v>
      </c>
      <c r="AF58" s="80"/>
      <c r="AG58" s="80"/>
    </row>
    <row r="59" spans="4:33" ht="11.25" customHeight="1">
      <c r="D59" s="160" t="s">
        <v>31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48"/>
      <c r="V59" s="37"/>
      <c r="W59" s="38"/>
      <c r="AB59" s="80">
        <v>2</v>
      </c>
      <c r="AC59" s="80" t="s">
        <v>30</v>
      </c>
      <c r="AD59" s="80">
        <f t="shared" si="12" ref="AD59:AD76">IF(AD58=24,1,AD58+1)</f>
        <v>2</v>
      </c>
      <c r="AE59" s="111" t="str">
        <f t="shared" si="13" ref="AE59:AE69">LOOKUP(AD59,$AB$58:$AB$79,$AC$58:$AC$79)</f>
        <v>feb</v>
      </c>
      <c r="AF59" s="80"/>
      <c r="AG59" s="80"/>
    </row>
    <row r="60" spans="4:31" ht="11.25" customHeight="1">
      <c r="D60" s="160" t="s">
        <v>64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48"/>
      <c r="V60" s="37"/>
      <c r="W60" s="38"/>
      <c r="AB60" s="80">
        <v>3</v>
      </c>
      <c r="AC60" s="80" t="s">
        <v>32</v>
      </c>
      <c r="AD60" s="80">
        <f t="shared" si="12"/>
        <v>3</v>
      </c>
      <c r="AE60" s="111" t="str">
        <f t="shared" si="13"/>
        <v>mar</v>
      </c>
    </row>
    <row r="61" spans="4:31" ht="11.25" customHeight="1">
      <c r="D61" s="160" t="s">
        <v>65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48"/>
      <c r="V61" s="37"/>
      <c r="W61" s="38"/>
      <c r="AB61" s="80">
        <v>4</v>
      </c>
      <c r="AC61" s="80" t="s">
        <v>33</v>
      </c>
      <c r="AD61" s="80">
        <f t="shared" si="12"/>
        <v>4</v>
      </c>
      <c r="AE61" s="111" t="str">
        <f t="shared" si="13"/>
        <v>apr</v>
      </c>
    </row>
    <row r="62" spans="4:31" ht="11.25" customHeight="1">
      <c r="D62" s="122" t="s">
        <v>59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48"/>
      <c r="V62" s="37"/>
      <c r="W62" s="38"/>
      <c r="AB62" s="80">
        <v>5</v>
      </c>
      <c r="AC62" s="80" t="s">
        <v>34</v>
      </c>
      <c r="AD62" s="80">
        <f t="shared" si="12"/>
        <v>5</v>
      </c>
      <c r="AE62" s="111" t="str">
        <f t="shared" si="13"/>
        <v>mai</v>
      </c>
    </row>
    <row r="63" spans="4:31" ht="11.25" customHeight="1">
      <c r="D63" s="122"/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48"/>
      <c r="V63" s="37"/>
      <c r="W63" s="38"/>
      <c r="AB63" s="80">
        <v>6</v>
      </c>
      <c r="AC63" s="80" t="s">
        <v>35</v>
      </c>
      <c r="AD63" s="80">
        <f t="shared" si="12"/>
        <v>6</v>
      </c>
      <c r="AE63" s="111" t="str">
        <f t="shared" si="13"/>
        <v>jūn</v>
      </c>
    </row>
    <row r="64" spans="4:31" ht="11.25" customHeight="1">
      <c r="D64" s="161"/>
      <c r="E64" s="40">
        <v>0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151"/>
      <c r="R64" s="36"/>
      <c r="S64" s="26">
        <f t="shared" si="1"/>
        <v>0</v>
      </c>
      <c r="T64" s="48"/>
      <c r="V64" s="37"/>
      <c r="W64" s="38"/>
      <c r="AB64" s="80">
        <v>7</v>
      </c>
      <c r="AC64" s="80" t="s">
        <v>36</v>
      </c>
      <c r="AD64" s="80">
        <f>IF(AD63=24,1,AD63+1)</f>
        <v>7</v>
      </c>
      <c r="AE64" s="111" t="str">
        <f t="shared" si="13"/>
        <v>jūl</v>
      </c>
    </row>
    <row r="65" spans="4:31" ht="11.25" customHeight="1">
      <c r="D65" s="124"/>
      <c r="E65" s="125">
        <v>0</v>
      </c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36"/>
      <c r="S65" s="26">
        <f t="shared" si="1"/>
        <v>0</v>
      </c>
      <c r="T65" s="48"/>
      <c r="V65" s="37"/>
      <c r="W65" s="38"/>
      <c r="AB65" s="80">
        <v>8</v>
      </c>
      <c r="AC65" s="80" t="s">
        <v>37</v>
      </c>
      <c r="AD65" s="80">
        <f t="shared" si="12"/>
        <v>8</v>
      </c>
      <c r="AE65" s="111" t="str">
        <f t="shared" si="13"/>
        <v>aug</v>
      </c>
    </row>
    <row r="66" spans="4:31" ht="19.5" customHeight="1">
      <c r="D66" s="46"/>
      <c r="E66" s="10" t="s">
        <v>7</v>
      </c>
      <c r="F66" s="26">
        <f t="shared" si="14" ref="F66:Q66">SUM(F53:F65)</f>
        <v>0</v>
      </c>
      <c r="G66" s="26">
        <f t="shared" si="14"/>
        <v>0</v>
      </c>
      <c r="H66" s="26">
        <f t="shared" si="14"/>
        <v>0</v>
      </c>
      <c r="I66" s="26">
        <f t="shared" si="14"/>
        <v>0</v>
      </c>
      <c r="J66" s="26">
        <f t="shared" si="14"/>
        <v>0</v>
      </c>
      <c r="K66" s="26">
        <f t="shared" si="14"/>
        <v>0</v>
      </c>
      <c r="L66" s="26">
        <f t="shared" si="14"/>
        <v>0</v>
      </c>
      <c r="M66" s="26">
        <f t="shared" si="14"/>
        <v>0</v>
      </c>
      <c r="N66" s="26">
        <f t="shared" si="14"/>
        <v>0</v>
      </c>
      <c r="O66" s="26">
        <f t="shared" si="14"/>
        <v>0</v>
      </c>
      <c r="P66" s="26">
        <f t="shared" si="14"/>
        <v>0</v>
      </c>
      <c r="Q66" s="26">
        <f t="shared" si="14"/>
        <v>0</v>
      </c>
      <c r="R66" s="31"/>
      <c r="S66" s="26">
        <f>SUM(S53:S65)</f>
        <v>0</v>
      </c>
      <c r="T66" s="48"/>
      <c r="V66" s="11"/>
      <c r="W66" s="11"/>
      <c r="AB66" s="80">
        <v>9</v>
      </c>
      <c r="AC66" s="80" t="s">
        <v>38</v>
      </c>
      <c r="AD66" s="80">
        <f t="shared" si="12"/>
        <v>9</v>
      </c>
      <c r="AE66" s="111" t="str">
        <f t="shared" si="13"/>
        <v>sep</v>
      </c>
    </row>
    <row r="67" spans="4:31" ht="11.25" customHeight="1">
      <c r="D67" s="167" t="s">
        <v>72</v>
      </c>
      <c r="E67" s="140"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48"/>
      <c r="V67" s="37"/>
      <c r="W67" s="38"/>
      <c r="AB67" s="80">
        <v>10</v>
      </c>
      <c r="AC67" s="80" t="s">
        <v>39</v>
      </c>
      <c r="AD67" s="80">
        <f>IF(AD66=24,1,AD66+1)</f>
        <v>10</v>
      </c>
      <c r="AE67" s="111" t="str">
        <f t="shared" si="13"/>
        <v>okt</v>
      </c>
    </row>
    <row r="68" spans="4:31" ht="11.25" customHeight="1">
      <c r="D68" s="39" t="s">
        <v>73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48"/>
      <c r="V68" s="37"/>
      <c r="W68" s="38"/>
      <c r="AB68" s="80">
        <v>11</v>
      </c>
      <c r="AC68" s="80" t="s">
        <v>40</v>
      </c>
      <c r="AD68" s="80">
        <f t="shared" si="12"/>
        <v>11</v>
      </c>
      <c r="AE68" s="111" t="str">
        <f t="shared" si="13"/>
        <v>nov</v>
      </c>
    </row>
    <row r="69" spans="4:31" ht="11.25" customHeight="1">
      <c r="D69" s="39" t="s">
        <v>74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48"/>
      <c r="V69" s="37"/>
      <c r="W69" s="38"/>
      <c r="AB69" s="80">
        <v>12</v>
      </c>
      <c r="AC69" s="80" t="s">
        <v>41</v>
      </c>
      <c r="AD69" s="80">
        <f t="shared" si="12"/>
        <v>12</v>
      </c>
      <c r="AE69" s="111" t="str">
        <f t="shared" si="13"/>
        <v>dec</v>
      </c>
    </row>
    <row r="70" spans="4:31" ht="11.25" customHeight="1">
      <c r="D70" s="39" t="s">
        <v>75</v>
      </c>
      <c r="E70" s="40"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48"/>
      <c r="V70" s="37"/>
      <c r="W70" s="38"/>
      <c r="AB70" s="80">
        <v>13</v>
      </c>
      <c r="AC70" s="80" t="s">
        <v>28</v>
      </c>
      <c r="AD70" s="80">
        <f t="shared" si="12"/>
        <v>13</v>
      </c>
      <c r="AE70" s="111" t="str">
        <f t="shared" si="15" ref="AE70:AE80">LOOKUP(AD70,$AB$58:$AB$79,$AC$58:$AC$79)&amp;"-2.gads"</f>
        <v>jan-2.gads</v>
      </c>
    </row>
    <row r="71" spans="4:31" ht="11.25" customHeight="1">
      <c r="D71" s="39" t="s">
        <v>76</v>
      </c>
      <c r="E71" s="40"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48"/>
      <c r="V71" s="37"/>
      <c r="W71" s="38"/>
      <c r="AB71" s="80">
        <v>14</v>
      </c>
      <c r="AC71" s="80" t="s">
        <v>30</v>
      </c>
      <c r="AD71" s="80">
        <f t="shared" si="12"/>
        <v>14</v>
      </c>
      <c r="AE71" s="111" t="str">
        <f t="shared" si="15"/>
        <v>feb-2.gads</v>
      </c>
    </row>
    <row r="72" spans="4:31" ht="12" customHeight="1">
      <c r="D72" s="180" t="s">
        <v>77</v>
      </c>
      <c r="E72" s="181"/>
      <c r="F72" s="62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62">
        <f t="shared" si="16" ref="G72:Q72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62">
        <f t="shared" si="16"/>
        <v>0</v>
      </c>
      <c r="I72" s="62">
        <f t="shared" si="16"/>
        <v>0</v>
      </c>
      <c r="J72" s="62">
        <f t="shared" si="16"/>
        <v>0</v>
      </c>
      <c r="K72" s="62">
        <f t="shared" si="16"/>
        <v>0</v>
      </c>
      <c r="L72" s="62">
        <f t="shared" si="16"/>
        <v>0</v>
      </c>
      <c r="M72" s="62">
        <f t="shared" si="16"/>
        <v>0</v>
      </c>
      <c r="N72" s="62">
        <f t="shared" si="16"/>
        <v>0</v>
      </c>
      <c r="O72" s="62">
        <f t="shared" si="16"/>
        <v>0</v>
      </c>
      <c r="P72" s="62">
        <f t="shared" si="16"/>
        <v>0</v>
      </c>
      <c r="Q72" s="163">
        <f t="shared" si="16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48"/>
      <c r="V72" s="46"/>
      <c r="W72" s="46"/>
      <c r="AB72" s="80">
        <v>15</v>
      </c>
      <c r="AC72" s="80" t="s">
        <v>32</v>
      </c>
      <c r="AD72" s="80">
        <f t="shared" si="12"/>
        <v>15</v>
      </c>
      <c r="AE72" s="111" t="str">
        <f t="shared" si="15"/>
        <v>mar-2.gads</v>
      </c>
    </row>
    <row r="73" spans="4:31" ht="12.75" customHeight="1" hidden="1">
      <c r="D73" s="182" t="s">
        <v>42</v>
      </c>
      <c r="E73" s="18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48"/>
      <c r="V73" s="37"/>
      <c r="W73" s="37"/>
      <c r="AB73" s="80">
        <v>16</v>
      </c>
      <c r="AC73" s="80" t="s">
        <v>33</v>
      </c>
      <c r="AD73" s="80">
        <f t="shared" si="12"/>
        <v>16</v>
      </c>
      <c r="AE73" s="111" t="str">
        <f t="shared" si="15"/>
        <v>apr-2.gads</v>
      </c>
    </row>
    <row r="74" spans="4:31" ht="12.75" customHeight="1" hidden="1">
      <c r="D74" s="184" t="s">
        <v>43</v>
      </c>
      <c r="E74" s="185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48"/>
      <c r="V74" s="37"/>
      <c r="W74" s="37"/>
      <c r="AB74" s="80">
        <v>17</v>
      </c>
      <c r="AC74" s="80" t="s">
        <v>34</v>
      </c>
      <c r="AD74" s="80">
        <f t="shared" si="12"/>
        <v>17</v>
      </c>
      <c r="AE74" s="111" t="str">
        <f t="shared" si="15"/>
        <v>mai-2.gads</v>
      </c>
    </row>
    <row r="75" spans="4:31" ht="12.75" customHeight="1" hidden="1">
      <c r="D75" s="184" t="s">
        <v>44</v>
      </c>
      <c r="E75" s="18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165"/>
      <c r="R75" s="66"/>
      <c r="S75" s="26">
        <f t="shared" si="1"/>
        <v>0</v>
      </c>
      <c r="T75" s="48"/>
      <c r="V75" s="37"/>
      <c r="W75" s="37"/>
      <c r="AB75" s="80">
        <v>20</v>
      </c>
      <c r="AC75" s="80" t="s">
        <v>37</v>
      </c>
      <c r="AD75" s="80" t="e">
        <f>IF(#REF!=24,1,#REF!+1)</f>
        <v>#REF!</v>
      </c>
      <c r="AE75" s="111" t="e">
        <f t="shared" si="15"/>
        <v>#REF!</v>
      </c>
    </row>
    <row r="76" spans="4:31" ht="12.75" customHeight="1" hidden="1">
      <c r="D76" s="184" t="s">
        <v>45</v>
      </c>
      <c r="E76" s="18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165"/>
      <c r="R76" s="66"/>
      <c r="S76" s="26">
        <f t="shared" si="1"/>
        <v>0</v>
      </c>
      <c r="T76" s="48"/>
      <c r="V76" s="37"/>
      <c r="W76" s="37"/>
      <c r="AB76" s="80">
        <v>21</v>
      </c>
      <c r="AC76" s="80" t="s">
        <v>38</v>
      </c>
      <c r="AD76" s="80" t="e">
        <f t="shared" si="12"/>
        <v>#REF!</v>
      </c>
      <c r="AE76" s="111" t="e">
        <f t="shared" si="15"/>
        <v>#REF!</v>
      </c>
    </row>
    <row r="77" spans="4:31" ht="12.75" customHeight="1" hidden="1">
      <c r="D77" s="184" t="s">
        <v>46</v>
      </c>
      <c r="E77" s="18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165"/>
      <c r="R77" s="66"/>
      <c r="S77" s="26">
        <f>SUM(F77:Q77)</f>
        <v>0</v>
      </c>
      <c r="T77" s="48"/>
      <c r="V77" s="37"/>
      <c r="W77" s="37"/>
      <c r="AB77" s="80">
        <v>22</v>
      </c>
      <c r="AC77" s="80" t="s">
        <v>39</v>
      </c>
      <c r="AD77" s="80" t="e">
        <f>IF(AD76=24,1,AD76+1)</f>
        <v>#REF!</v>
      </c>
      <c r="AE77" s="111" t="e">
        <f t="shared" si="15"/>
        <v>#REF!</v>
      </c>
    </row>
    <row r="78" spans="4:31" ht="12.75" customHeight="1">
      <c r="D78" s="184" t="s">
        <v>47</v>
      </c>
      <c r="E78" s="185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48"/>
      <c r="V78" s="37"/>
      <c r="W78" s="37"/>
      <c r="AB78" s="80">
        <v>23</v>
      </c>
      <c r="AC78" s="80" t="s">
        <v>40</v>
      </c>
      <c r="AD78" s="80" t="e">
        <f>IF(AD77=24,1,AD77+1)</f>
        <v>#REF!</v>
      </c>
      <c r="AE78" s="111" t="e">
        <f t="shared" si="15"/>
        <v>#REF!</v>
      </c>
    </row>
    <row r="79" spans="4:31" ht="12.75" customHeight="1">
      <c r="D79" s="186"/>
      <c r="E79" s="187"/>
      <c r="F79" s="41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166"/>
      <c r="R79" s="36"/>
      <c r="S79" s="26">
        <f>SUM(F79:Q79)</f>
        <v>0</v>
      </c>
      <c r="T79" s="48"/>
      <c r="V79" s="37"/>
      <c r="W79" s="37"/>
      <c r="AB79" s="80">
        <v>24</v>
      </c>
      <c r="AC79" s="80" t="s">
        <v>41</v>
      </c>
      <c r="AD79" s="80" t="e">
        <f>IF(AD78=24,1,AD78+1)</f>
        <v>#REF!</v>
      </c>
      <c r="AE79" s="111" t="e">
        <f t="shared" si="15"/>
        <v>#REF!</v>
      </c>
    </row>
    <row r="80" spans="4:31" ht="12.75" customHeight="1">
      <c r="D80" s="174" t="s">
        <v>78</v>
      </c>
      <c r="E80" s="175"/>
      <c r="F80" s="69"/>
      <c r="G80" s="31">
        <f>F32-F72</f>
        <v>0</v>
      </c>
      <c r="H80" s="31">
        <f t="shared" si="17" ref="H80:Q80">G32-G72</f>
        <v>0</v>
      </c>
      <c r="I80" s="31">
        <f t="shared" si="17"/>
        <v>0</v>
      </c>
      <c r="J80" s="31">
        <f t="shared" si="17"/>
        <v>0</v>
      </c>
      <c r="K80" s="31">
        <f t="shared" si="17"/>
        <v>0</v>
      </c>
      <c r="L80" s="31">
        <f t="shared" si="17"/>
        <v>0</v>
      </c>
      <c r="M80" s="31">
        <f t="shared" si="17"/>
        <v>0</v>
      </c>
      <c r="N80" s="31">
        <f t="shared" si="17"/>
        <v>0</v>
      </c>
      <c r="O80" s="31">
        <f t="shared" si="17"/>
        <v>0</v>
      </c>
      <c r="P80" s="31">
        <f>O32-O72</f>
        <v>0</v>
      </c>
      <c r="Q80" s="31">
        <f t="shared" si="17"/>
        <v>0</v>
      </c>
      <c r="R80" s="31"/>
      <c r="S80" s="26">
        <f>SUM(F80:Q80)</f>
        <v>0</v>
      </c>
      <c r="T80" s="48"/>
      <c r="V80" s="46"/>
      <c r="W80" s="46"/>
      <c r="AB80" s="111">
        <v>1</v>
      </c>
      <c r="AC80" s="80" t="str">
        <f>LOOKUP(AB80,$AB$58:$AB$79,$AC$58:$AC$79)</f>
        <v>jan</v>
      </c>
      <c r="AD80" s="80"/>
      <c r="AE80" s="80" t="e">
        <f t="shared" si="15"/>
        <v>#N/A</v>
      </c>
    </row>
    <row r="81" spans="3:23" ht="21.75" customHeight="1" thickBot="1">
      <c r="C81" s="104"/>
      <c r="D81" s="70"/>
      <c r="E81" s="71" t="s">
        <v>48</v>
      </c>
      <c r="F81" s="55">
        <f>SUM(F36,F51,F66,F67:F80)</f>
        <v>0</v>
      </c>
      <c r="G81" s="55">
        <f t="shared" si="18" ref="G81:P81">SUM(G36,G51,G66,G67:G80)</f>
        <v>0</v>
      </c>
      <c r="H81" s="55">
        <f t="shared" si="18"/>
        <v>0</v>
      </c>
      <c r="I81" s="55">
        <f t="shared" si="18"/>
        <v>0</v>
      </c>
      <c r="J81" s="55">
        <f>SUM(J36,J51,J66,J67:J80)</f>
        <v>0</v>
      </c>
      <c r="K81" s="55">
        <f t="shared" si="18"/>
        <v>0</v>
      </c>
      <c r="L81" s="55">
        <f t="shared" si="18"/>
        <v>0</v>
      </c>
      <c r="M81" s="55">
        <f t="shared" si="18"/>
        <v>0</v>
      </c>
      <c r="N81" s="55">
        <f t="shared" si="18"/>
        <v>0</v>
      </c>
      <c r="O81" s="55">
        <f t="shared" si="18"/>
        <v>0</v>
      </c>
      <c r="P81" s="55">
        <f t="shared" si="18"/>
        <v>0</v>
      </c>
      <c r="Q81" s="55">
        <f>SUM(Q36,Q51,Q66,Q67:Q80)</f>
        <v>0</v>
      </c>
      <c r="R81" s="55"/>
      <c r="S81" s="55">
        <f>SUM(S36,S51,S66,S67:S80)</f>
        <v>0</v>
      </c>
      <c r="T81" s="48"/>
      <c r="V81" s="11"/>
      <c r="W81" s="11"/>
    </row>
    <row r="82" spans="5:23" ht="11.25" customHeight="1" thickTop="1">
      <c r="E82" s="10" t="s">
        <v>49</v>
      </c>
      <c r="F82" s="26">
        <f t="shared" si="19" ref="F82:P82">F33-F81</f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0</v>
      </c>
      <c r="K82" s="26">
        <f t="shared" si="19"/>
        <v>0</v>
      </c>
      <c r="L82" s="26">
        <f t="shared" si="19"/>
        <v>0</v>
      </c>
      <c r="M82" s="26">
        <f t="shared" si="19"/>
        <v>0</v>
      </c>
      <c r="N82" s="26">
        <f t="shared" si="19"/>
        <v>0</v>
      </c>
      <c r="O82" s="26">
        <f t="shared" si="19"/>
        <v>0</v>
      </c>
      <c r="P82" s="26">
        <f t="shared" si="19"/>
        <v>0</v>
      </c>
      <c r="Q82" s="26">
        <f>Q33-Q81</f>
        <v>0</v>
      </c>
      <c r="R82" s="26"/>
      <c r="S82" s="26">
        <f>S33-S81</f>
        <v>0</v>
      </c>
      <c r="T82" s="48"/>
      <c r="V82" s="11"/>
      <c r="W82" s="11"/>
    </row>
    <row r="83" spans="5:23" ht="7.5" customHeight="1" hidden="1">
      <c r="E83" s="4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48"/>
      <c r="V83" s="46"/>
      <c r="W83" s="46"/>
    </row>
    <row r="84" spans="5:31" ht="12.75" customHeight="1">
      <c r="E84" s="10" t="s">
        <v>50</v>
      </c>
      <c r="F84" s="26">
        <f t="shared" si="20" ref="F84:P84">F7+F33-F81</f>
        <v>0</v>
      </c>
      <c r="G84" s="26">
        <f t="shared" si="20"/>
        <v>0</v>
      </c>
      <c r="H84" s="26">
        <f t="shared" si="20"/>
        <v>0</v>
      </c>
      <c r="I84" s="26">
        <f t="shared" si="20"/>
        <v>0</v>
      </c>
      <c r="J84" s="26">
        <f t="shared" si="20"/>
        <v>0</v>
      </c>
      <c r="K84" s="26">
        <f t="shared" si="20"/>
        <v>0</v>
      </c>
      <c r="L84" s="26">
        <f t="shared" si="20"/>
        <v>0</v>
      </c>
      <c r="M84" s="26">
        <f t="shared" si="20"/>
        <v>0</v>
      </c>
      <c r="N84" s="26">
        <f t="shared" si="20"/>
        <v>0</v>
      </c>
      <c r="O84" s="26">
        <f t="shared" si="20"/>
        <v>0</v>
      </c>
      <c r="P84" s="26">
        <f t="shared" si="20"/>
        <v>0</v>
      </c>
      <c r="Q84" s="26">
        <f>Q7+Q33-Q81</f>
        <v>0</v>
      </c>
      <c r="R84" s="26"/>
      <c r="S84" s="26"/>
      <c r="T84" s="48"/>
      <c r="V84" s="11"/>
      <c r="W84" s="11"/>
      <c r="AB84" s="112"/>
      <c r="AC84" s="80"/>
      <c r="AE84" s="80"/>
    </row>
    <row r="85" s="73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4.25" hidden="1"/>
    <row r="201" spans="16:16" ht="14.25" hidden="1">
      <c r="P201" s="108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9:E10">
      <formula1>"0%,12%,21%"</formula1>
    </dataValidation>
  </dataValidations>
  <pageMargins left="0.708661417322835" right="0.708661417322835" top="0.748031496062992" bottom="0.748031496062992" header="0.31496062992126" footer="0.31496062992126"/>
  <pageSetup fitToHeight="0" orientation="landscape" paperSize="9" scale="76" r:id="rId4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Drop Down 1">
              <controlPr defaultSize="0" print="0" autoLine="0" linkedCell="$AB$80" listFillRange="$AC$58:$AC$69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85"/>
  <sheetViews>
    <sheetView zoomScale="90" zoomScaleNormal="90" zoomScaleSheetLayoutView="85" workbookViewId="0" topLeftCell="A15">
      <selection pane="topLeft" activeCell="S1" sqref="S1:S1048576"/>
    </sheetView>
  </sheetViews>
  <sheetFormatPr defaultColWidth="0" defaultRowHeight="14.25" zeroHeight="1"/>
  <cols>
    <col min="1" max="1" width="1.57142857142857" style="73" customWidth="1"/>
    <col min="2" max="3" width="1.42857142857143" style="72" customWidth="1"/>
    <col min="4" max="4" width="50.5714285714286" style="72" customWidth="1"/>
    <col min="5" max="5" width="6.42857142857143" style="72" customWidth="1"/>
    <col min="6" max="17" width="8.28571428571429" style="72" customWidth="1"/>
    <col min="18" max="18" width="1.14285714285714" style="72" customWidth="1"/>
    <col min="19" max="19" width="10.2857142857143" style="103" customWidth="1"/>
    <col min="20" max="21" width="1.71428571428571" style="72" customWidth="1"/>
    <col min="22" max="22" width="1.14285714285714" style="73" customWidth="1"/>
    <col min="23" max="24" width="9.28571428571429" style="72" hidden="1" customWidth="1"/>
    <col min="25" max="25" width="8.28571428571429" style="72" hidden="1" customWidth="1"/>
    <col min="26" max="29" width="9.14285714285714" style="72" hidden="1" customWidth="1"/>
    <col min="30" max="30" width="2.57142857142857" style="72" hidden="1" customWidth="1"/>
    <col min="31" max="32" width="9.14285714285714" style="72" hidden="1" customWidth="1"/>
    <col min="33" max="33" width="17.5714285714286" style="72" hidden="1" customWidth="1"/>
    <col min="34" max="16384" width="9.14285714285714" style="72" hidden="1"/>
  </cols>
  <sheetData>
    <row r="1" spans="19:19" s="73" customFormat="1" ht="7.5" customHeight="1">
      <c r="S1" s="102"/>
    </row>
    <row r="2" spans="2:42" ht="18.75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32" s="2" customFormat="1" ht="15.7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32" s="2" customFormat="1" ht="9.75" customHeight="1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2:34" ht="23.25" customHeight="1" thickBot="1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4:42" ht="15.75" customHeight="1" thickTop="1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4:42" ht="11.25" customHeight="1">
      <c r="D7" s="10"/>
      <c r="E7" s="10" t="s">
        <v>9</v>
      </c>
      <c r="F7" s="26">
        <f>NP1gads!Q84</f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4:42" ht="12.75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4:42" ht="11.25" customHeight="1" hidden="1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4:42" ht="11.25" customHeight="1" hidden="1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si="1" ref="S10:S78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4:24" ht="11.25" customHeight="1" hidden="1">
      <c r="D11" s="85"/>
      <c r="E11" s="51" t="s">
        <v>7</v>
      </c>
      <c r="F11" s="52">
        <f>SUM(F9:F10)</f>
        <v>0</v>
      </c>
      <c r="G11" s="52">
        <f t="shared" si="2" ref="G11:Q11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4:24" ht="11.25" customHeight="1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4:42" ht="11.25" customHeight="1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4:42" ht="11.25" customHeight="1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4:42" ht="11.25" customHeight="1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4:42" ht="11.25" customHeight="1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>
      <c r="D24" s="94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37" ht="12.75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4" ref="S29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4:42" ht="11.25" customHeight="1">
      <c r="D33" s="94"/>
      <c r="E33" s="10" t="s">
        <v>52</v>
      </c>
      <c r="F33" s="26">
        <f>F11+F24+SUM(F26:F32)</f>
        <v>0</v>
      </c>
      <c r="G33" s="26">
        <f t="shared" si="7" ref="G33:Q33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4:37" ht="13.5" thickTop="1">
      <c r="D35" s="99" t="str">
        <f>NP1gads!D35</f>
        <v>Mainīgās izmaksas</v>
      </c>
      <c r="E35" s="11"/>
      <c r="F35" s="97" t="str">
        <f>F6</f>
        <v>jan</v>
      </c>
      <c r="G35" s="97" t="str">
        <f t="shared" si="8" ref="G35:Q35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4:42" ht="11.25" customHeight="1" hidden="1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si="9" ref="S36:S50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4:37" ht="11.25" customHeight="1" hidden="1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4:42" ht="11.25" customHeight="1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4:42" ht="11.25" customHeight="1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4:42" ht="11.25" customHeight="1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4:42" ht="11.25" customHeight="1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4:42" ht="11.25" customHeight="1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4:42" ht="11.25" customHeight="1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4:42" ht="11.25" customHeight="1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4:42" ht="11.25" customHeight="1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4:42" ht="11.25" customHeight="1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4:42" ht="11.25" customHeight="1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4:42" ht="11.25" customHeight="1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>
      <c r="D51" s="94"/>
      <c r="E51" s="10" t="s">
        <v>7</v>
      </c>
      <c r="F51" s="26">
        <f>SUM(F38:F50)</f>
        <v>0</v>
      </c>
      <c r="G51" s="26">
        <f t="shared" si="10" ref="G51:Q51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37" ht="11.25" customHeight="1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37" ht="11.25" customHeight="1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37" ht="11.25" customHeight="1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37" ht="11.25" customHeight="1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37" ht="11.25" customHeight="1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37" ht="11.25" customHeight="1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37" ht="11.25" customHeight="1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37" ht="11.25" customHeight="1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37" ht="11.25" customHeight="1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>
      <c r="D66" s="94"/>
      <c r="E66" s="10" t="s">
        <v>7</v>
      </c>
      <c r="F66" s="26">
        <f>SUM(F53:F65)</f>
        <v>0</v>
      </c>
      <c r="G66" s="26">
        <f t="shared" si="11" ref="G66:Q66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NP1gads!Q32-NP1gads!Q72</f>
        <v>0</v>
      </c>
      <c r="G80" s="168">
        <f>F32-F72</f>
        <v>0</v>
      </c>
      <c r="H80" s="168">
        <f t="shared" si="13" ref="H80:P80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37" ht="21.75" customHeight="1" thickBot="1">
      <c r="B81" s="76"/>
      <c r="C81" s="76"/>
      <c r="D81" s="70"/>
      <c r="E81" s="71" t="s">
        <v>48</v>
      </c>
      <c r="F81" s="55">
        <f t="shared" si="14" ref="F81:Q81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5:37" ht="12.75" customHeight="1" thickTop="1">
      <c r="E82" s="10" t="s">
        <v>49</v>
      </c>
      <c r="F82" s="26">
        <f t="shared" si="15" ref="F82:Q82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4:37" ht="7.5" customHeight="1" hidden="1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4:37" ht="12.75" customHeight="1">
      <c r="D84" s="10"/>
      <c r="E84" s="10" t="s">
        <v>50</v>
      </c>
      <c r="F84" s="26">
        <f>F7+F33-F81</f>
        <v>0</v>
      </c>
      <c r="G84" s="26">
        <f t="shared" si="16" ref="G84:Q84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85"/>
  <sheetViews>
    <sheetView zoomScale="90" zoomScaleNormal="90" zoomScaleSheetLayoutView="85" workbookViewId="0" topLeftCell="A1">
      <selection pane="topLeft" activeCell="S29" sqref="S29"/>
    </sheetView>
  </sheetViews>
  <sheetFormatPr defaultColWidth="0" defaultRowHeight="0" customHeight="1" zeroHeight="1"/>
  <cols>
    <col min="1" max="1" width="1.57142857142857" style="73" customWidth="1"/>
    <col min="2" max="3" width="1.42857142857143" style="72" customWidth="1"/>
    <col min="4" max="4" width="50.5714285714286" style="72" customWidth="1"/>
    <col min="5" max="5" width="6.42857142857143" style="72" customWidth="1"/>
    <col min="6" max="17" width="8.28571428571429" style="72" customWidth="1"/>
    <col min="18" max="18" width="1.14285714285714" style="72" customWidth="1"/>
    <col min="19" max="19" width="10.2857142857143" style="103" customWidth="1"/>
    <col min="20" max="21" width="1.71428571428571" style="72" customWidth="1"/>
    <col min="22" max="22" width="1.14285714285714" style="73" customWidth="1"/>
    <col min="23" max="24" width="9.28571428571429" style="72" hidden="1" customWidth="1"/>
    <col min="25" max="25" width="8.28571428571429" style="72" hidden="1" customWidth="1"/>
    <col min="26" max="29" width="9.14285714285714" style="72" hidden="1" customWidth="1"/>
    <col min="30" max="30" width="2.57142857142857" style="72" hidden="1" customWidth="1"/>
    <col min="31" max="32" width="9.14285714285714" style="72" hidden="1" customWidth="1"/>
    <col min="33" max="33" width="17.5714285714286" style="72" hidden="1" customWidth="1"/>
    <col min="34" max="16384" width="9.14285714285714" style="72" hidden="1"/>
  </cols>
  <sheetData>
    <row r="1" spans="19:19" s="73" customFormat="1" ht="7.5" customHeight="1">
      <c r="S1" s="102"/>
    </row>
    <row r="2" spans="2:42" ht="18.75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32" s="2" customFormat="1" ht="15.7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32" s="2" customFormat="1" ht="9.75" customHeight="1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2:34" ht="23.25" customHeight="1" thickBot="1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4:42" ht="15.75" customHeight="1" thickTop="1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4:42" ht="11.25" customHeight="1">
      <c r="D7" s="10"/>
      <c r="E7" s="10" t="s">
        <v>9</v>
      </c>
      <c r="F7" s="26">
        <f>NP2gads!Q84</f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4:42" ht="12.75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4:42" ht="11.25" customHeight="1" hidden="1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4:42" ht="11.25" customHeight="1" hidden="1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si="1" ref="S10:S78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4:24" ht="11.25" customHeight="1" hidden="1">
      <c r="D11" s="85"/>
      <c r="E11" s="51" t="s">
        <v>7</v>
      </c>
      <c r="F11" s="52">
        <f>SUM(F9:F10)</f>
        <v>0</v>
      </c>
      <c r="G11" s="52">
        <f t="shared" si="2" ref="G11:Q11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4:24" ht="11.25" customHeight="1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4:42" ht="11.25" customHeight="1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4:42" ht="11.25" customHeight="1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4:42" ht="11.25" customHeight="1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4:42" ht="11.25" customHeight="1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>
      <c r="D24" s="94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37" ht="12.75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4" ref="S29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4:42" ht="11.25" customHeight="1">
      <c r="D33" s="94"/>
      <c r="E33" s="10" t="s">
        <v>52</v>
      </c>
      <c r="F33" s="26">
        <f>F11+F24+SUM(F26:F32)</f>
        <v>0</v>
      </c>
      <c r="G33" s="26">
        <f t="shared" si="7" ref="G33:Q33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4:37" ht="13.5" thickTop="1">
      <c r="D35" s="99" t="str">
        <f>NP1gads!D35</f>
        <v>Mainīgās izmaksas</v>
      </c>
      <c r="E35" s="11"/>
      <c r="F35" s="97" t="str">
        <f>F6</f>
        <v>jan</v>
      </c>
      <c r="G35" s="97" t="str">
        <f t="shared" si="8" ref="G35:Q35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4:42" ht="11.25" customHeight="1" hidden="1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si="9" ref="S36:S50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4:37" ht="11.25" customHeight="1" hidden="1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4:42" ht="11.25" customHeight="1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4:42" ht="11.25" customHeight="1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4:42" ht="11.25" customHeight="1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4:42" ht="11.25" customHeight="1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4:42" ht="11.25" customHeight="1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4:42" ht="11.25" customHeight="1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4:42" ht="11.25" customHeight="1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4:42" ht="11.25" customHeight="1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4:42" ht="11.25" customHeight="1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4:42" ht="11.25" customHeight="1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4:42" ht="11.25" customHeight="1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>
      <c r="D51" s="94"/>
      <c r="E51" s="10" t="s">
        <v>7</v>
      </c>
      <c r="F51" s="26">
        <f>SUM(F38:F50)</f>
        <v>0</v>
      </c>
      <c r="G51" s="26">
        <f t="shared" si="10" ref="G51:Q51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37" ht="11.25" customHeight="1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37" ht="11.25" customHeight="1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37" ht="11.25" customHeight="1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37" ht="11.25" customHeight="1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37" ht="11.25" customHeight="1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37" ht="11.25" customHeight="1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37" ht="11.25" customHeight="1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37" ht="11.25" customHeight="1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37" ht="11.25" customHeight="1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>
      <c r="D66" s="94"/>
      <c r="E66" s="10" t="s">
        <v>7</v>
      </c>
      <c r="F66" s="26">
        <f>SUM(F53:F65)</f>
        <v>0</v>
      </c>
      <c r="G66" s="26">
        <f t="shared" si="11" ref="G66:Q66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NP1gads!P32-NP1gads!P72</f>
        <v>0</v>
      </c>
      <c r="G80" s="168">
        <f>F32-F72</f>
        <v>0</v>
      </c>
      <c r="H80" s="168">
        <f t="shared" si="13" ref="H80:P80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37" ht="21.75" customHeight="1" thickBot="1">
      <c r="B81" s="76"/>
      <c r="C81" s="76"/>
      <c r="D81" s="70"/>
      <c r="E81" s="71" t="s">
        <v>48</v>
      </c>
      <c r="F81" s="55">
        <f t="shared" si="14" ref="F81:Q81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5:37" ht="12.75" customHeight="1" thickTop="1">
      <c r="E82" s="10" t="s">
        <v>49</v>
      </c>
      <c r="F82" s="26">
        <f t="shared" si="15" ref="F82:Q82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4:37" ht="7.5" customHeight="1" hidden="1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4:37" ht="12.75" customHeight="1">
      <c r="D84" s="10"/>
      <c r="E84" s="10" t="s">
        <v>50</v>
      </c>
      <c r="F84" s="26">
        <f>F7+F33-F81</f>
        <v>0</v>
      </c>
      <c r="G84" s="26">
        <f t="shared" si="16" ref="G84:Q84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4.25" hidden="1"/>
    <row r="103" ht="14.25" hidden="1"/>
    <row r="104" ht="12.6" customHeight="1" hidden="1"/>
    <row r="105" ht="12.6" customHeight="1" hidden="1"/>
    <row r="106" ht="12.6" customHeight="1" hidden="1"/>
    <row r="107" ht="12.6" customHeight="1" hidden="1"/>
    <row r="108" ht="12.6" customHeight="1" hidden="1"/>
    <row r="109" ht="12.6" customHeight="1" hidden="1"/>
    <row r="110" ht="12.6" customHeight="1" hidden="1"/>
    <row r="111" ht="12.6" customHeight="1" hidden="1"/>
    <row r="112" ht="12.6" customHeight="1" hidden="1"/>
    <row r="113" ht="12.6" customHeight="1" hidden="1"/>
    <row r="114" ht="12.6" customHeight="1" hidden="1"/>
    <row r="115" ht="12.6" customHeight="1" hidden="1"/>
    <row r="116" ht="12.6" customHeight="1" hidden="1"/>
    <row r="117" ht="12.6" customHeight="1" hidden="1"/>
    <row r="118" ht="12.6" customHeight="1" hidden="1"/>
    <row r="119" ht="12.6" customHeight="1" hidden="1"/>
    <row r="120" ht="12.6" customHeight="1" hidden="1"/>
    <row r="121" ht="12.6" customHeight="1" hidden="1"/>
    <row r="122" ht="12.6" customHeight="1" hidden="1"/>
    <row r="123" ht="12.6" customHeight="1" hidden="1"/>
    <row r="124" ht="12.6" customHeight="1" hidden="1"/>
    <row r="125" ht="12.6" customHeight="1" hidden="1"/>
    <row r="126" ht="12.6" customHeight="1" hidden="1"/>
    <row r="127" ht="12.6" customHeight="1" hidden="1"/>
    <row r="128" ht="12.6" customHeight="1" hidden="1"/>
    <row r="129" ht="12.6" customHeight="1" hidden="1"/>
    <row r="130" ht="12.6" customHeight="1" hidden="1"/>
    <row r="131" ht="12.6" customHeight="1" hidden="1"/>
    <row r="132" ht="12.6" customHeight="1" hidden="1"/>
    <row r="133" ht="12.6" customHeight="1" hidden="1"/>
    <row r="134" ht="12.6" customHeight="1" hidden="1"/>
    <row r="135" ht="12.6" customHeight="1" hidden="1"/>
    <row r="136" ht="12.6" customHeight="1" hidden="1"/>
    <row r="137" ht="12.6" customHeight="1" hidden="1"/>
    <row r="138" ht="12.6" customHeight="1" hidden="1"/>
    <row r="139" ht="12.6" customHeight="1" hidden="1"/>
    <row r="140" ht="12.6" customHeight="1" hidden="1"/>
    <row r="141" ht="12.6" customHeight="1" hidden="1"/>
    <row r="142" ht="12.6" customHeight="1" hidden="1"/>
    <row r="143" ht="12.6" customHeight="1" hidden="1"/>
    <row r="144" ht="12.6" customHeight="1" hidden="1"/>
    <row r="145" ht="12.6" customHeight="1" hidden="1"/>
    <row r="146" ht="12.6" customHeight="1" hidden="1"/>
    <row r="147" ht="12.6" customHeight="1" hidden="1"/>
    <row r="148" ht="12.6" customHeight="1" hidden="1"/>
    <row r="149" ht="12.6" customHeight="1" hidden="1"/>
    <row r="150" ht="12.6" customHeight="1" hidden="1"/>
    <row r="151" ht="12.6" customHeight="1" hidden="1"/>
    <row r="152" ht="12.6" customHeight="1" hidden="1"/>
    <row r="153" ht="12.6" customHeight="1" hidden="1"/>
    <row r="154" ht="12.6" customHeight="1" hidden="1"/>
    <row r="155" ht="12.6" customHeight="1" hidden="1"/>
    <row r="156" ht="12.6" customHeight="1" hidden="1"/>
    <row r="157" ht="12.6" customHeight="1" hidden="1"/>
    <row r="158" ht="12.6" customHeight="1" hidden="1"/>
    <row r="159" ht="12.6" customHeight="1" hidden="1"/>
    <row r="160" ht="12.6" customHeight="1" hidden="1"/>
    <row r="161" ht="12.6" customHeight="1" hidden="1"/>
    <row r="162" ht="12.6" customHeight="1" hidden="1"/>
    <row r="163" ht="12.6" customHeight="1" hidden="1"/>
    <row r="164" ht="12.6" customHeight="1" hidden="1"/>
    <row r="165" ht="12.6" customHeight="1" hidden="1"/>
    <row r="166" ht="12.6" customHeight="1" hidden="1"/>
    <row r="167" ht="12.6" customHeight="1" hidden="1"/>
    <row r="168" ht="12.6" customHeight="1" hidden="1"/>
    <row r="169" ht="12.6" customHeight="1" hidden="1"/>
    <row r="170" ht="12.6" customHeight="1" hidden="1"/>
    <row r="171" ht="12.6" customHeight="1" hidden="1"/>
    <row r="172" ht="12.6" customHeight="1" hidden="1"/>
    <row r="173" ht="12.6" customHeight="1" hidden="1"/>
    <row r="174" ht="12.6" customHeight="1" hidden="1"/>
    <row r="175" ht="12.6" customHeight="1" hidden="1"/>
    <row r="176" ht="12.6" customHeight="1" hidden="1"/>
    <row r="177" ht="12.6" customHeight="1" hidden="1"/>
    <row r="178" ht="12.6" customHeight="1" hidden="1"/>
    <row r="179" ht="12.6" customHeight="1" hidden="1"/>
    <row r="180" ht="12.6" customHeight="1" hidden="1"/>
    <row r="181" ht="12.6" customHeight="1" hidden="1"/>
    <row r="182" ht="12.6" customHeight="1" hidden="1"/>
    <row r="183" ht="12.6" customHeight="1" hidden="1"/>
    <row r="184" ht="12.6" customHeight="1" hidden="1"/>
    <row r="185" ht="12.6" customHeight="1" hidden="1"/>
    <row r="186" ht="12.6" customHeight="1" hidden="1"/>
    <row r="187" ht="12.6" customHeight="1" hidden="1"/>
    <row r="188" ht="12.6" customHeight="1" hidden="1"/>
    <row r="189" ht="12.6" customHeight="1" hidden="1"/>
    <row r="190" ht="12.6" customHeight="1" hidden="1"/>
    <row r="191" ht="12.6" customHeight="1" hidden="1"/>
    <row r="192" ht="12.6" customHeight="1" hidden="1"/>
    <row r="193" ht="12.6" customHeight="1" hidden="1"/>
    <row r="194" ht="12.6" customHeight="1" hidden="1"/>
    <row r="195" ht="12.6" customHeight="1" hidden="1"/>
    <row r="196" ht="12.6" customHeight="1" hidden="1"/>
    <row r="197" ht="12.6" customHeight="1" hidden="1"/>
    <row r="198" ht="12.6" customHeight="1" hidden="1"/>
    <row r="199" ht="12.6" customHeight="1" hidden="1"/>
    <row r="200" ht="12.6" customHeight="1" hidden="1"/>
    <row r="201" ht="12.6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NP1gads</vt:lpstr>
      <vt:lpstr>NP2gads</vt:lpstr>
      <vt:lpstr>NP3gads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Guntars Kniksts</cp:lastModifiedBy>
  <cp:lastPrinted>2020-03-17T11:59:14Z</cp:lastPrinted>
  <dcterms:created xsi:type="dcterms:W3CDTF">2019-07-31T17:50:12Z</dcterms:created>
  <dcterms:modified xsi:type="dcterms:W3CDTF">2023-10-20T08:31:35Z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etDate">
    <vt:lpwstr>2022-09-01T07:24:27Z</vt:lpwstr>
  </property>
  <property fmtid="{D5CDD505-2E9C-101B-9397-08002B2CF9AE}" pid="4" name="MSIP_Label_fbe1eb41-29cc-45e4-907d-423aeb3f3db2_Method">
    <vt:lpwstr>Privileged</vt:lpwstr>
  </property>
  <property fmtid="{D5CDD505-2E9C-101B-9397-08002B2CF9AE}" pid="5" name="MSIP_Label_fbe1eb41-29cc-45e4-907d-423aeb3f3db2_Name">
    <vt:lpwstr>Public</vt:lpwstr>
  </property>
  <property fmtid="{D5CDD505-2E9C-101B-9397-08002B2CF9AE}" pid="6" name="MSIP_Label_fbe1eb41-29cc-45e4-907d-423aeb3f3db2_SiteId">
    <vt:lpwstr>e06b362b-4101-487e-ac7c-ade9d4cc404e</vt:lpwstr>
  </property>
  <property fmtid="{D5CDD505-2E9C-101B-9397-08002B2CF9AE}" pid="7" name="MSIP_Label_fbe1eb41-29cc-45e4-907d-423aeb3f3db2_ActionId">
    <vt:lpwstr>c9723cbd-a908-4fd8-afab-b036834127cc</vt:lpwstr>
  </property>
  <property fmtid="{D5CDD505-2E9C-101B-9397-08002B2CF9AE}" pid="8" name="MSIP_Label_fbe1eb41-29cc-45e4-907d-423aeb3f3db2_ContentBits">
    <vt:lpwstr>0</vt:lpwstr>
  </property>
</Properties>
</file>