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60" windowHeight="7290" activeTab="2"/>
  </bookViews>
  <sheets>
    <sheet name="dalībnieki" sheetId="2" r:id="rId1"/>
    <sheet name="kopvērtējums" sheetId="1" r:id="rId2"/>
    <sheet name="Pāri_25.janvāris" sheetId="4" r:id="rId3"/>
    <sheet name="1.posms" sheetId="3" r:id="rId4"/>
  </sheets>
  <definedNames>
    <definedName name="_xlnm.Print_Area" localSheetId="3">'1.posms'!$A$1:$AN$44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1" i="4" l="1"/>
  <c r="AF21" i="4"/>
  <c r="AE21" i="4"/>
  <c r="AH19" i="4"/>
  <c r="AF19" i="4"/>
  <c r="AE19" i="4"/>
  <c r="AH17" i="4"/>
  <c r="AF17" i="4"/>
  <c r="AE17" i="4"/>
  <c r="AH15" i="4"/>
  <c r="AF15" i="4"/>
  <c r="AE15" i="4"/>
  <c r="AH13" i="4"/>
  <c r="AF13" i="4"/>
  <c r="AE13" i="4"/>
  <c r="AH11" i="4"/>
  <c r="AF11" i="4"/>
  <c r="AE11" i="4"/>
  <c r="AH9" i="4"/>
  <c r="AF9" i="4"/>
  <c r="AE9" i="4"/>
  <c r="AH7" i="4"/>
  <c r="AF7" i="4"/>
  <c r="AE7" i="4"/>
  <c r="AH5" i="4"/>
  <c r="AF5" i="4"/>
  <c r="AE5" i="4"/>
  <c r="U20" i="1" l="1"/>
  <c r="H3" i="3" l="1"/>
  <c r="AX1" i="3"/>
  <c r="AQ1" i="3"/>
  <c r="AU1" i="3" s="1"/>
  <c r="A27" i="3" l="1"/>
  <c r="A26" i="3"/>
  <c r="BK24" i="3"/>
  <c r="BJ24" i="3"/>
  <c r="BI24" i="3"/>
  <c r="BH24" i="3"/>
  <c r="BG24" i="3"/>
  <c r="BF24" i="3"/>
  <c r="BE24" i="3"/>
  <c r="BD24" i="3"/>
  <c r="BC24" i="3"/>
  <c r="BB24" i="3"/>
  <c r="BL24" i="3" s="1"/>
  <c r="BA24" i="3"/>
  <c r="AY24" i="3"/>
  <c r="AX24" i="3"/>
  <c r="AW24" i="3"/>
  <c r="AV24" i="3"/>
  <c r="AU24" i="3"/>
  <c r="AT24" i="3"/>
  <c r="AS24" i="3"/>
  <c r="AR24" i="3"/>
  <c r="AQ24" i="3"/>
  <c r="AP24" i="3"/>
  <c r="AO24" i="3"/>
  <c r="M24" i="3" s="1"/>
  <c r="I24" i="3" s="1"/>
  <c r="F24" i="3" s="1"/>
  <c r="E24" i="3" s="1"/>
  <c r="AM24" i="3"/>
  <c r="H24" i="3"/>
  <c r="BN23" i="3"/>
  <c r="BK23" i="3"/>
  <c r="BJ23" i="3"/>
  <c r="BI23" i="3"/>
  <c r="BH23" i="3"/>
  <c r="BG23" i="3"/>
  <c r="BF23" i="3"/>
  <c r="BE23" i="3"/>
  <c r="BD23" i="3"/>
  <c r="BC23" i="3"/>
  <c r="BB23" i="3"/>
  <c r="BL23" i="3" s="1"/>
  <c r="BA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M23" i="3"/>
  <c r="I23" i="3" s="1"/>
  <c r="F23" i="3" s="1"/>
  <c r="E23" i="3"/>
  <c r="BK22" i="3"/>
  <c r="BJ22" i="3"/>
  <c r="BI22" i="3"/>
  <c r="BH22" i="3"/>
  <c r="BG22" i="3"/>
  <c r="BF22" i="3"/>
  <c r="BE22" i="3"/>
  <c r="BD22" i="3"/>
  <c r="BC22" i="3"/>
  <c r="BB22" i="3"/>
  <c r="BL22" i="3" s="1"/>
  <c r="BA22" i="3"/>
  <c r="AY22" i="3"/>
  <c r="AX22" i="3"/>
  <c r="AW22" i="3"/>
  <c r="AV22" i="3"/>
  <c r="AU22" i="3"/>
  <c r="AT22" i="3"/>
  <c r="AS22" i="3"/>
  <c r="AR22" i="3"/>
  <c r="AQ22" i="3"/>
  <c r="AP22" i="3"/>
  <c r="AO22" i="3"/>
  <c r="M22" i="3" s="1"/>
  <c r="I22" i="3" s="1"/>
  <c r="F22" i="3" s="1"/>
  <c r="E22" i="3" s="1"/>
  <c r="AM22" i="3"/>
  <c r="BN21" i="3"/>
  <c r="BK21" i="3"/>
  <c r="BJ21" i="3"/>
  <c r="BI21" i="3"/>
  <c r="BH21" i="3"/>
  <c r="BG21" i="3"/>
  <c r="BF21" i="3"/>
  <c r="BE21" i="3"/>
  <c r="BD21" i="3"/>
  <c r="BC21" i="3"/>
  <c r="BB21" i="3"/>
  <c r="BL21" i="3" s="1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M20" i="3" s="1"/>
  <c r="I20" i="3" s="1"/>
  <c r="F20" i="3" s="1"/>
  <c r="E20" i="3" s="1"/>
  <c r="AM20" i="3"/>
  <c r="BN19" i="3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M18" i="3" s="1"/>
  <c r="I18" i="3" s="1"/>
  <c r="F18" i="3" s="1"/>
  <c r="E18" i="3" s="1"/>
  <c r="AM18" i="3"/>
  <c r="BN17" i="3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M16" i="3" s="1"/>
  <c r="I16" i="3" s="1"/>
  <c r="F16" i="3" s="1"/>
  <c r="E16" i="3" s="1"/>
  <c r="AM16" i="3"/>
  <c r="BN15" i="3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M14" i="3" s="1"/>
  <c r="I14" i="3" s="1"/>
  <c r="F14" i="3" s="1"/>
  <c r="E14" i="3" s="1"/>
  <c r="AM14" i="3"/>
  <c r="BN13" i="3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M12" i="3" s="1"/>
  <c r="I12" i="3" s="1"/>
  <c r="F12" i="3" s="1"/>
  <c r="E12" i="3" s="1"/>
  <c r="AM12" i="3"/>
  <c r="BN11" i="3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M10" i="3" s="1"/>
  <c r="I10" i="3" s="1"/>
  <c r="F10" i="3" s="1"/>
  <c r="E10" i="3" s="1"/>
  <c r="AM10" i="3"/>
  <c r="BN9" i="3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AM9" i="3"/>
  <c r="M9" i="3"/>
  <c r="I9" i="3" s="1"/>
  <c r="F9" i="3" s="1"/>
  <c r="E9" i="3" s="1"/>
  <c r="BK8" i="3"/>
  <c r="BJ8" i="3"/>
  <c r="BI8" i="3"/>
  <c r="BH8" i="3"/>
  <c r="BG8" i="3"/>
  <c r="BF8" i="3"/>
  <c r="BE8" i="3"/>
  <c r="BD8" i="3"/>
  <c r="BC8" i="3"/>
  <c r="BB8" i="3"/>
  <c r="BL8" i="3" s="1"/>
  <c r="BA8" i="3"/>
  <c r="AY8" i="3"/>
  <c r="AX8" i="3"/>
  <c r="AW8" i="3"/>
  <c r="AV8" i="3"/>
  <c r="AU8" i="3"/>
  <c r="AT8" i="3"/>
  <c r="AS8" i="3"/>
  <c r="AR8" i="3"/>
  <c r="AQ8" i="3"/>
  <c r="AP8" i="3"/>
  <c r="AO8" i="3"/>
  <c r="M8" i="3" s="1"/>
  <c r="I8" i="3" s="1"/>
  <c r="F8" i="3" s="1"/>
  <c r="E8" i="3" s="1"/>
  <c r="AM8" i="3"/>
  <c r="BK7" i="3"/>
  <c r="BJ7" i="3"/>
  <c r="BI7" i="3"/>
  <c r="BH7" i="3"/>
  <c r="BG7" i="3"/>
  <c r="BF7" i="3"/>
  <c r="BE7" i="3"/>
  <c r="BD7" i="3"/>
  <c r="BC7" i="3"/>
  <c r="BB7" i="3"/>
  <c r="BA7" i="3"/>
  <c r="BL7" i="3" s="1"/>
  <c r="AY7" i="3"/>
  <c r="AX7" i="3"/>
  <c r="AW7" i="3"/>
  <c r="AV7" i="3"/>
  <c r="AU7" i="3"/>
  <c r="AT7" i="3"/>
  <c r="AS7" i="3"/>
  <c r="AR7" i="3"/>
  <c r="AQ7" i="3"/>
  <c r="AP7" i="3"/>
  <c r="M7" i="3" s="1"/>
  <c r="I7" i="3" s="1"/>
  <c r="F7" i="3" s="1"/>
  <c r="E7" i="3" s="1"/>
  <c r="AO7" i="3"/>
  <c r="AM7" i="3"/>
  <c r="BK6" i="3"/>
  <c r="BJ6" i="3"/>
  <c r="BI6" i="3"/>
  <c r="BH6" i="3"/>
  <c r="BG6" i="3"/>
  <c r="BF6" i="3"/>
  <c r="BE6" i="3"/>
  <c r="BD6" i="3"/>
  <c r="BC6" i="3"/>
  <c r="BB6" i="3"/>
  <c r="BA6" i="3"/>
  <c r="BL6" i="3" s="1"/>
  <c r="AY6" i="3"/>
  <c r="AX6" i="3"/>
  <c r="AW6" i="3"/>
  <c r="AV6" i="3"/>
  <c r="AU6" i="3"/>
  <c r="AT6" i="3"/>
  <c r="AS6" i="3"/>
  <c r="AR6" i="3"/>
  <c r="AQ6" i="3"/>
  <c r="AP6" i="3"/>
  <c r="M6" i="3" s="1"/>
  <c r="I6" i="3" s="1"/>
  <c r="F6" i="3" s="1"/>
  <c r="E6" i="3" s="1"/>
  <c r="AO6" i="3"/>
  <c r="AM6" i="3"/>
  <c r="BK5" i="3"/>
  <c r="BJ5" i="3"/>
  <c r="BI5" i="3"/>
  <c r="BH5" i="3"/>
  <c r="BG5" i="3"/>
  <c r="BF5" i="3"/>
  <c r="BE5" i="3"/>
  <c r="BD5" i="3"/>
  <c r="BC5" i="3"/>
  <c r="BB5" i="3"/>
  <c r="BA5" i="3"/>
  <c r="BL5" i="3" s="1"/>
  <c r="AY5" i="3"/>
  <c r="AX5" i="3"/>
  <c r="AW5" i="3"/>
  <c r="AV5" i="3"/>
  <c r="AU5" i="3"/>
  <c r="AT5" i="3"/>
  <c r="AS5" i="3"/>
  <c r="AR5" i="3"/>
  <c r="AQ5" i="3"/>
  <c r="AP5" i="3"/>
  <c r="M5" i="3" s="1"/>
  <c r="I5" i="3" s="1"/>
  <c r="F5" i="3" s="1"/>
  <c r="E5" i="3" s="1"/>
  <c r="AO5" i="3"/>
  <c r="AM5" i="3"/>
  <c r="H23" i="3"/>
  <c r="N6" i="3" l="1"/>
  <c r="N9" i="3"/>
  <c r="N10" i="3"/>
  <c r="N13" i="3"/>
  <c r="N14" i="3"/>
  <c r="N17" i="3"/>
  <c r="N18" i="3"/>
  <c r="N21" i="3"/>
  <c r="N22" i="3"/>
  <c r="N24" i="3"/>
  <c r="N5" i="3"/>
  <c r="N7" i="3"/>
  <c r="N8" i="3"/>
  <c r="N11" i="3"/>
  <c r="N12" i="3"/>
  <c r="N15" i="3"/>
  <c r="N16" i="3"/>
  <c r="N19" i="3"/>
  <c r="N20" i="3"/>
  <c r="N23" i="3"/>
  <c r="BM5" i="3"/>
  <c r="BO5" i="3" s="1"/>
  <c r="O5" i="3" s="1"/>
  <c r="BM6" i="3"/>
  <c r="BO6" i="3" s="1"/>
  <c r="O6" i="3" s="1"/>
  <c r="BM7" i="3"/>
  <c r="BO7" i="3" s="1"/>
  <c r="O7" i="3" s="1"/>
  <c r="H8" i="3"/>
  <c r="H10" i="3"/>
  <c r="H12" i="3"/>
  <c r="H14" i="3"/>
  <c r="H16" i="3"/>
  <c r="H18" i="3"/>
  <c r="H20" i="3"/>
  <c r="H22" i="3"/>
  <c r="BM24" i="3"/>
  <c r="BO24" i="3" s="1"/>
  <c r="O24" i="3" s="1"/>
  <c r="BM23" i="3"/>
  <c r="BO23" i="3" s="1"/>
  <c r="O23" i="3" s="1"/>
  <c r="BM22" i="3"/>
  <c r="BO22" i="3" s="1"/>
  <c r="O22" i="3" s="1"/>
  <c r="BM21" i="3"/>
  <c r="BO21" i="3" s="1"/>
  <c r="O21" i="3" s="1"/>
  <c r="BM20" i="3"/>
  <c r="BO20" i="3" s="1"/>
  <c r="O20" i="3" s="1"/>
  <c r="BM19" i="3"/>
  <c r="BO19" i="3" s="1"/>
  <c r="O19" i="3" s="1"/>
  <c r="BM18" i="3"/>
  <c r="BO18" i="3" s="1"/>
  <c r="O18" i="3" s="1"/>
  <c r="BM17" i="3"/>
  <c r="BO17" i="3" s="1"/>
  <c r="O17" i="3" s="1"/>
  <c r="BM16" i="3"/>
  <c r="BO16" i="3" s="1"/>
  <c r="O16" i="3" s="1"/>
  <c r="BM15" i="3"/>
  <c r="BO15" i="3" s="1"/>
  <c r="O15" i="3" s="1"/>
  <c r="BM14" i="3"/>
  <c r="BO14" i="3" s="1"/>
  <c r="O14" i="3" s="1"/>
  <c r="BM13" i="3"/>
  <c r="BO13" i="3" s="1"/>
  <c r="O13" i="3" s="1"/>
  <c r="BM12" i="3"/>
  <c r="BO12" i="3" s="1"/>
  <c r="O12" i="3" s="1"/>
  <c r="BM11" i="3"/>
  <c r="BO11" i="3" s="1"/>
  <c r="O11" i="3" s="1"/>
  <c r="BM10" i="3"/>
  <c r="BO10" i="3" s="1"/>
  <c r="O10" i="3" s="1"/>
  <c r="BM9" i="3"/>
  <c r="BO9" i="3" s="1"/>
  <c r="O9" i="3" s="1"/>
  <c r="BM8" i="3"/>
  <c r="BO8" i="3" s="1"/>
  <c r="O8" i="3" s="1"/>
  <c r="H5" i="3"/>
  <c r="BN5" i="3"/>
  <c r="H6" i="3"/>
  <c r="BN6" i="3"/>
  <c r="H7" i="3"/>
  <c r="BN7" i="3"/>
  <c r="BN8" i="3"/>
  <c r="H9" i="3"/>
  <c r="BN10" i="3"/>
  <c r="H11" i="3"/>
  <c r="BN12" i="3"/>
  <c r="H13" i="3"/>
  <c r="BN14" i="3"/>
  <c r="H15" i="3"/>
  <c r="BN16" i="3"/>
  <c r="H17" i="3"/>
  <c r="BN18" i="3"/>
  <c r="H19" i="3"/>
  <c r="BN20" i="3"/>
  <c r="H21" i="3"/>
  <c r="BN22" i="3"/>
  <c r="BN24" i="3"/>
  <c r="U19" i="1"/>
  <c r="U18" i="1"/>
  <c r="U17" i="1"/>
  <c r="U16" i="1"/>
  <c r="U15" i="1"/>
  <c r="U14" i="1"/>
  <c r="U13" i="1"/>
  <c r="U8" i="1"/>
  <c r="U11" i="1"/>
  <c r="U10" i="1"/>
  <c r="U9" i="1"/>
  <c r="U4" i="1"/>
  <c r="U7" i="1"/>
  <c r="U6" i="1"/>
  <c r="U5" i="1"/>
</calcChain>
</file>

<file path=xl/sharedStrings.xml><?xml version="1.0" encoding="utf-8"?>
<sst xmlns="http://schemas.openxmlformats.org/spreadsheetml/2006/main" count="469" uniqueCount="243">
  <si>
    <t xml:space="preserve"> Vārds , Uzvārds</t>
  </si>
  <si>
    <t>Punkti</t>
  </si>
  <si>
    <t>Vieta</t>
  </si>
  <si>
    <t>Zaķumuiža</t>
  </si>
  <si>
    <t>Agris Porietis</t>
  </si>
  <si>
    <t>3.</t>
  </si>
  <si>
    <t>1.</t>
  </si>
  <si>
    <t>5.</t>
  </si>
  <si>
    <t>4.</t>
  </si>
  <si>
    <t>2.</t>
  </si>
  <si>
    <t>1</t>
  </si>
  <si>
    <t>Rīga</t>
  </si>
  <si>
    <t>Andris Briņķis</t>
  </si>
  <si>
    <t>2</t>
  </si>
  <si>
    <t>Tatjana Rakojeda</t>
  </si>
  <si>
    <t>6.</t>
  </si>
  <si>
    <t>3</t>
  </si>
  <si>
    <t>Mālpils</t>
  </si>
  <si>
    <t>Alfons Suķis</t>
  </si>
  <si>
    <t>Ulbroka</t>
  </si>
  <si>
    <t>Aivars Lapiņš</t>
  </si>
  <si>
    <t>Ropaži</t>
  </si>
  <si>
    <t>Alfrēds Probaks</t>
  </si>
  <si>
    <t>8.</t>
  </si>
  <si>
    <t>Jānis Smiltiņš</t>
  </si>
  <si>
    <t>Jānis Kusiņš</t>
  </si>
  <si>
    <t>Juris Krastiņš</t>
  </si>
  <si>
    <t>Didzis Tupureins</t>
  </si>
  <si>
    <t>Mihails Pinduss</t>
  </si>
  <si>
    <t>Andrejs Ploriņš</t>
  </si>
  <si>
    <t>Juris Pitkēvičs</t>
  </si>
  <si>
    <t>Ogre</t>
  </si>
  <si>
    <t>Modris Liepiņlausks</t>
  </si>
  <si>
    <t>Andris Lapsiņš</t>
  </si>
  <si>
    <t>Voldemārs Susejs</t>
  </si>
  <si>
    <t>Anna Terehova</t>
  </si>
  <si>
    <t>Arkādijs Možins</t>
  </si>
  <si>
    <t>Velga Nestore</t>
  </si>
  <si>
    <t>Dāmu konkurencē</t>
  </si>
  <si>
    <t>Inese Skulme</t>
  </si>
  <si>
    <t>Olga Gusjkova</t>
  </si>
  <si>
    <t>Santa Maļika</t>
  </si>
  <si>
    <t>Baiba Miglāne</t>
  </si>
  <si>
    <t>Tatjana Stivka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</si>
  <si>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</si>
  <si>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</si>
  <si>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</si>
  <si>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</si>
  <si>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</si>
  <si>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</si>
  <si>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</si>
  <si>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Ainārs Gulbis</t>
  </si>
  <si>
    <t>3) Kuram no dalībniekiem turnīrā vairāk izcīnīto uzvaru</t>
  </si>
  <si>
    <t>Aivars Kolosovs</t>
  </si>
  <si>
    <t>Ādaži</t>
  </si>
  <si>
    <t>Aivars Smildziņš</t>
  </si>
  <si>
    <t>Aldis Volters</t>
  </si>
  <si>
    <t>Loja</t>
  </si>
  <si>
    <t>Aleks Mironovs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</si>
  <si>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</si>
  <si>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</si>
  <si>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</si>
  <si>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</si>
  <si>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</si>
  <si>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</si>
  <si>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Alvis Balodis</t>
  </si>
  <si>
    <t>Salaspils</t>
  </si>
  <si>
    <t>Andis Kušķis</t>
  </si>
  <si>
    <t>Andis Neļķe</t>
  </si>
  <si>
    <t>Andrejs Žuks</t>
  </si>
  <si>
    <t>Andris Andersons</t>
  </si>
  <si>
    <t>Dārzciems</t>
  </si>
  <si>
    <t>Andris Balodis</t>
  </si>
  <si>
    <t>Andris Bērziņš</t>
  </si>
  <si>
    <t>Andris Gulbis</t>
  </si>
  <si>
    <t>Andris Lagzdiņš</t>
  </si>
  <si>
    <t>Sēja</t>
  </si>
  <si>
    <t>Andris Rozentāls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</si>
  <si>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</si>
  <si>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</si>
  <si>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</si>
  <si>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</si>
  <si>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</si>
  <si>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</si>
  <si>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</si>
  <si>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</si>
  <si>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</si>
  <si>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</si>
  <si>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</si>
  <si>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</si>
  <si>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Dmitrijs Gordejevs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</si>
  <si>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</si>
  <si>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</si>
  <si>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</si>
  <si>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</si>
  <si>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</si>
  <si>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</si>
  <si>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</si>
  <si>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</si>
  <si>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</si>
  <si>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</si>
  <si>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</si>
  <si>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</si>
  <si>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</si>
  <si>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</si>
  <si>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Ilmārs Vītols</t>
  </si>
  <si>
    <t>Ilze Izbaša</t>
  </si>
  <si>
    <t>Ināra More</t>
  </si>
  <si>
    <t>Silakrogs</t>
  </si>
  <si>
    <t>Inna Migunova</t>
  </si>
  <si>
    <t>Ivars Vaļenieks</t>
  </si>
  <si>
    <t>Jelgava</t>
  </si>
  <si>
    <t>Iveta Nastoviča</t>
  </si>
  <si>
    <t>Jānis Broks</t>
  </si>
  <si>
    <t>Jānis Dārznieks</t>
  </si>
  <si>
    <t>Jānis Dišereits</t>
  </si>
  <si>
    <t>Jānis Gradkovskis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</si>
  <si>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</si>
  <si>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</si>
  <si>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</si>
  <si>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</si>
  <si>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</si>
  <si>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</si>
  <si>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</si>
  <si>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</si>
  <si>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</si>
  <si>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</si>
  <si>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</si>
  <si>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</si>
  <si>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</si>
  <si>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</si>
  <si>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</si>
  <si>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</si>
  <si>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</si>
  <si>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Nils Rēders</t>
  </si>
  <si>
    <t>Norberts Nikitenko</t>
  </si>
  <si>
    <t>Normunds Laumanis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</si>
  <si>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</si>
  <si>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</si>
  <si>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</si>
  <si>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</si>
  <si>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</si>
  <si>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</si>
  <si>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</si>
  <si>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</si>
  <si>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</si>
  <si>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Pabaži</t>
  </si>
  <si>
    <t>Rolands Silaunieks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</si>
  <si>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</si>
  <si>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</si>
  <si>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</si>
  <si>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</si>
  <si>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</si>
  <si>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</si>
  <si>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</si>
  <si>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</si>
  <si>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</si>
  <si>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</si>
  <si>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</si>
  <si>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</si>
  <si>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</si>
  <si>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</si>
  <si>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</si>
  <si>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</si>
  <si>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</si>
  <si>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</si>
  <si>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</si>
  <si>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</si>
  <si>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</si>
  <si>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Elvis Šauriņš</t>
  </si>
  <si>
    <t>Vilnis Pavlovskis</t>
  </si>
  <si>
    <t>Nauris Veiss</t>
  </si>
  <si>
    <t>Andrejs Nicmanis</t>
  </si>
  <si>
    <t>Juris Andrukovičs</t>
  </si>
  <si>
    <t>Ropažu pagasta 2025. gada čempionāts novusā</t>
  </si>
  <si>
    <t>Kopvērtējums pēc 1.posma</t>
  </si>
  <si>
    <t>2.posms 15.02</t>
  </si>
  <si>
    <t>1.posms 11 .01</t>
  </si>
  <si>
    <t>3.posms xx.03</t>
  </si>
  <si>
    <t>4.posms  xx.04</t>
  </si>
  <si>
    <t>5.posms xx.05</t>
  </si>
  <si>
    <t xml:space="preserve">6.posms xx.09 </t>
  </si>
  <si>
    <t>7.posms xx .10</t>
  </si>
  <si>
    <t>8.posms xx.11</t>
  </si>
  <si>
    <t>9.posms xx.12</t>
  </si>
  <si>
    <t>Andris Melnačs</t>
  </si>
  <si>
    <t>Max P</t>
  </si>
  <si>
    <t>65 % no Max P</t>
  </si>
  <si>
    <t>Kārtas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</si>
  <si>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</si>
  <si>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</si>
  <si>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</si>
  <si>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</si>
  <si>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</si>
  <si>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</si>
  <si>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</si>
  <si>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</si>
  <si>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</si>
  <si>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</si>
  <si>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</si>
  <si>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</si>
  <si>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</si>
  <si>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</si>
  <si>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</si>
  <si>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</si>
  <si>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</si>
  <si>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</si>
  <si>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</si>
  <si>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</si>
  <si>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</si>
  <si>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</si>
  <si>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</si>
  <si>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Andris Malnačs</t>
  </si>
  <si>
    <t>BRĪVS</t>
  </si>
  <si>
    <t>999 *</t>
  </si>
  <si>
    <t>Tiesnesis: Andrejs Ploriņš</t>
  </si>
  <si>
    <t>Zaķumuiža novuss 1.posms_11.janvāris 2025.gads</t>
  </si>
  <si>
    <t>Rolands Silavnieks</t>
  </si>
  <si>
    <t>7.</t>
  </si>
  <si>
    <t>4</t>
  </si>
  <si>
    <t>5</t>
  </si>
  <si>
    <t>6</t>
  </si>
  <si>
    <t>7</t>
  </si>
  <si>
    <t>8</t>
  </si>
  <si>
    <t>9.</t>
  </si>
  <si>
    <t>11.</t>
  </si>
  <si>
    <t>#</t>
  </si>
  <si>
    <t>dalībnieks</t>
  </si>
  <si>
    <t>Seti</t>
  </si>
  <si>
    <t>-</t>
  </si>
  <si>
    <t>IV</t>
  </si>
  <si>
    <t>III</t>
  </si>
  <si>
    <t>I</t>
  </si>
  <si>
    <t>VII</t>
  </si>
  <si>
    <t>II</t>
  </si>
  <si>
    <t>IX</t>
  </si>
  <si>
    <t>VIII</t>
  </si>
  <si>
    <t>VI</t>
  </si>
  <si>
    <t>Aivars Rudzītis</t>
  </si>
  <si>
    <t>Aleksejs Fiļipenko</t>
  </si>
  <si>
    <t>25.janvāris 2025 Zaķumuiža pāru spēles novusā_ ziema</t>
  </si>
  <si>
    <t>Leonards Dovels</t>
  </si>
  <si>
    <t>Ikšķile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</si>
</sst>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indexed="8"/>
      <name val="Arial"/>
      <family val="2"/>
      <charset val="204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name val="Arial"/>
      <charset val="186"/>
    </font>
    <font>
      <sz val="10"/>
      <color rgb="FFFFFF0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sz val="10"/>
      <name val="Arial"/>
    </font>
    <font>
      <b/>
      <sz val="11"/>
      <color indexed="52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sz val="8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4"/>
      <name val="Arial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11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3" fillId="0" borderId="0"/>
    <xf numFmtId="0" fontId="54" fillId="13" borderId="64" applyNumberFormat="0" applyAlignment="0" applyProtection="0"/>
    <xf numFmtId="0" fontId="1" fillId="12" borderId="0" applyNumberFormat="0" applyBorder="0" applyAlignment="0" applyProtection="0"/>
    <xf numFmtId="0" fontId="53" fillId="14" borderId="65" applyNumberFormat="0" applyFont="0" applyAlignment="0" applyProtection="0"/>
    <xf numFmtId="0" fontId="2" fillId="14" borderId="65" applyNumberFormat="0" applyFont="0" applyAlignment="0" applyProtection="0"/>
    <xf numFmtId="0" fontId="63" fillId="16" borderId="0" applyNumberFormat="0" applyBorder="0" applyAlignment="0" applyProtection="0"/>
    <xf numFmtId="0" fontId="2" fillId="0" borderId="0"/>
  </cellStyleXfs>
  <cellXfs count="360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9" fillId="7" borderId="0" xfId="1" applyFont="1" applyFill="1" applyAlignment="1">
      <alignment vertical="center"/>
    </xf>
    <xf numFmtId="0" fontId="11" fillId="3" borderId="5" xfId="3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Border="1" applyAlignment="1">
      <alignment vertic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vertical="center"/>
    </xf>
    <xf numFmtId="0" fontId="21" fillId="3" borderId="6" xfId="1" applyFont="1" applyFill="1" applyBorder="1" applyAlignment="1">
      <alignment vertical="center"/>
    </xf>
    <xf numFmtId="0" fontId="21" fillId="3" borderId="5" xfId="1" applyFont="1" applyFill="1" applyBorder="1" applyAlignment="1">
      <alignment vertical="center"/>
    </xf>
    <xf numFmtId="0" fontId="2" fillId="3" borderId="5" xfId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5" xfId="5" applyBorder="1"/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0" fontId="18" fillId="8" borderId="3" xfId="2" applyFont="1" applyFill="1" applyBorder="1" applyAlignment="1">
      <alignment horizontal="center" vertical="center"/>
    </xf>
    <xf numFmtId="0" fontId="23" fillId="8" borderId="3" xfId="4" applyFont="1" applyFill="1" applyBorder="1" applyAlignment="1">
      <alignment horizontal="center" vertical="center"/>
    </xf>
    <xf numFmtId="0" fontId="1" fillId="0" borderId="18" xfId="5" applyBorder="1"/>
    <xf numFmtId="0" fontId="2" fillId="0" borderId="19" xfId="1" applyBorder="1" applyAlignment="1">
      <alignment vertical="center"/>
    </xf>
    <xf numFmtId="0" fontId="18" fillId="5" borderId="3" xfId="2" applyFont="1" applyFill="1" applyBorder="1" applyAlignment="1">
      <alignment horizontal="center" vertical="center"/>
    </xf>
    <xf numFmtId="0" fontId="1" fillId="0" borderId="7" xfId="5" applyBorder="1"/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5" borderId="3" xfId="1" applyFill="1" applyBorder="1" applyAlignment="1">
      <alignment horizontal="center" vertical="center"/>
    </xf>
    <xf numFmtId="0" fontId="18" fillId="8" borderId="0" xfId="2" applyFont="1" applyFill="1" applyBorder="1" applyAlignment="1">
      <alignment horizontal="center" vertical="center"/>
    </xf>
    <xf numFmtId="0" fontId="23" fillId="8" borderId="0" xfId="4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2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8" borderId="3" xfId="7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23" fillId="8" borderId="3" xfId="8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3" fillId="8" borderId="0" xfId="7" applyFont="1" applyFill="1" applyBorder="1" applyAlignment="1">
      <alignment horizontal="center" vertical="center"/>
    </xf>
    <xf numFmtId="49" fontId="12" fillId="3" borderId="0" xfId="1" applyNumberFormat="1" applyFont="1" applyFill="1" applyBorder="1" applyAlignment="1">
      <alignment horizontal="center" vertical="center"/>
    </xf>
    <xf numFmtId="0" fontId="12" fillId="6" borderId="0" xfId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/>
    </xf>
    <xf numFmtId="0" fontId="15" fillId="6" borderId="0" xfId="1" applyFont="1" applyFill="1" applyBorder="1" applyAlignment="1">
      <alignment horizontal="center" vertical="center"/>
    </xf>
    <xf numFmtId="0" fontId="16" fillId="6" borderId="0" xfId="1" applyFont="1" applyFill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25" fillId="0" borderId="0" xfId="7"/>
    <xf numFmtId="0" fontId="25" fillId="8" borderId="0" xfId="7" applyFill="1"/>
    <xf numFmtId="0" fontId="29" fillId="8" borderId="0" xfId="7" applyFont="1" applyFill="1"/>
    <xf numFmtId="0" fontId="29" fillId="0" borderId="0" xfId="7" applyFont="1" applyFill="1"/>
    <xf numFmtId="0" fontId="30" fillId="8" borderId="0" xfId="7" applyFont="1" applyFill="1"/>
    <xf numFmtId="0" fontId="36" fillId="6" borderId="24" xfId="7" applyFont="1" applyFill="1" applyBorder="1" applyAlignment="1">
      <alignment horizontal="center" vertical="center"/>
    </xf>
    <xf numFmtId="0" fontId="36" fillId="6" borderId="25" xfId="7" applyFont="1" applyFill="1" applyBorder="1" applyAlignment="1">
      <alignment horizontal="center" vertical="center"/>
    </xf>
    <xf numFmtId="0" fontId="37" fillId="6" borderId="26" xfId="7" applyFont="1" applyFill="1" applyBorder="1" applyAlignment="1">
      <alignment horizontal="center" vertical="center" wrapText="1"/>
    </xf>
    <xf numFmtId="0" fontId="37" fillId="6" borderId="17" xfId="7" applyFont="1" applyFill="1" applyBorder="1" applyAlignment="1">
      <alignment horizontal="center" vertical="center" wrapText="1"/>
    </xf>
    <xf numFmtId="0" fontId="38" fillId="6" borderId="17" xfId="7" applyFont="1" applyFill="1" applyBorder="1" applyAlignment="1">
      <alignment horizontal="center" vertical="center"/>
    </xf>
    <xf numFmtId="0" fontId="38" fillId="6" borderId="27" xfId="7" applyFont="1" applyFill="1" applyBorder="1" applyAlignment="1">
      <alignment horizontal="center" vertical="center"/>
    </xf>
    <xf numFmtId="0" fontId="38" fillId="6" borderId="15" xfId="7" applyFont="1" applyFill="1" applyBorder="1" applyAlignment="1">
      <alignment horizontal="center" vertical="center" wrapText="1"/>
    </xf>
    <xf numFmtId="0" fontId="39" fillId="8" borderId="0" xfId="7" applyFont="1" applyFill="1" applyBorder="1" applyAlignment="1" applyProtection="1">
      <alignment horizontal="center" vertical="center"/>
      <protection hidden="1"/>
    </xf>
    <xf numFmtId="0" fontId="21" fillId="6" borderId="27" xfId="7" applyFont="1" applyFill="1" applyBorder="1" applyAlignment="1">
      <alignment horizontal="center" vertical="center"/>
    </xf>
    <xf numFmtId="0" fontId="21" fillId="8" borderId="0" xfId="7" applyFont="1" applyFill="1" applyAlignment="1">
      <alignment vertical="center"/>
    </xf>
    <xf numFmtId="0" fontId="40" fillId="6" borderId="27" xfId="7" applyFont="1" applyFill="1" applyBorder="1" applyAlignment="1">
      <alignment horizontal="center" vertical="center"/>
    </xf>
    <xf numFmtId="0" fontId="21" fillId="6" borderId="27" xfId="7" applyFont="1" applyFill="1" applyBorder="1" applyAlignment="1">
      <alignment vertical="center"/>
    </xf>
    <xf numFmtId="0" fontId="21" fillId="8" borderId="29" xfId="7" applyFont="1" applyFill="1" applyBorder="1" applyAlignment="1">
      <alignment horizontal="center" vertical="center"/>
    </xf>
    <xf numFmtId="0" fontId="23" fillId="8" borderId="30" xfId="7" applyFont="1" applyFill="1" applyBorder="1" applyAlignment="1">
      <alignment horizontal="left" vertical="center"/>
    </xf>
    <xf numFmtId="0" fontId="18" fillId="8" borderId="30" xfId="7" applyFont="1" applyFill="1" applyBorder="1" applyAlignment="1">
      <alignment vertical="center"/>
    </xf>
    <xf numFmtId="1" fontId="35" fillId="8" borderId="31" xfId="7" applyNumberFormat="1" applyFont="1" applyFill="1" applyBorder="1" applyAlignment="1">
      <alignment horizontal="center" vertical="center"/>
    </xf>
    <xf numFmtId="1" fontId="18" fillId="8" borderId="30" xfId="7" applyNumberFormat="1" applyFont="1" applyFill="1" applyBorder="1" applyAlignment="1">
      <alignment horizontal="center" vertical="center"/>
    </xf>
    <xf numFmtId="0" fontId="18" fillId="8" borderId="30" xfId="7" applyFont="1" applyFill="1" applyBorder="1" applyAlignment="1">
      <alignment horizontal="center" vertical="center"/>
    </xf>
    <xf numFmtId="164" fontId="29" fillId="8" borderId="30" xfId="7" applyNumberFormat="1" applyFont="1" applyFill="1" applyBorder="1" applyAlignment="1">
      <alignment horizontal="center" vertical="center" wrapText="1"/>
    </xf>
    <xf numFmtId="1" fontId="29" fillId="8" borderId="31" xfId="7" applyNumberFormat="1" applyFont="1" applyFill="1" applyBorder="1" applyAlignment="1">
      <alignment horizontal="center" vertical="center" wrapText="1"/>
    </xf>
    <xf numFmtId="1" fontId="41" fillId="8" borderId="31" xfId="7" applyNumberFormat="1" applyFont="1" applyFill="1" applyBorder="1" applyAlignment="1">
      <alignment horizontal="center" vertical="center" wrapText="1"/>
    </xf>
    <xf numFmtId="0" fontId="19" fillId="5" borderId="30" xfId="7" applyFont="1" applyFill="1" applyBorder="1" applyAlignment="1">
      <alignment horizontal="center" vertical="center"/>
    </xf>
    <xf numFmtId="1" fontId="2" fillId="8" borderId="30" xfId="7" applyNumberFormat="1" applyFont="1" applyFill="1" applyBorder="1" applyAlignment="1">
      <alignment horizontal="center" vertical="center"/>
    </xf>
    <xf numFmtId="1" fontId="29" fillId="8" borderId="30" xfId="7" applyNumberFormat="1" applyFont="1" applyFill="1" applyBorder="1" applyAlignment="1">
      <alignment horizontal="center" vertical="center"/>
    </xf>
    <xf numFmtId="1" fontId="29" fillId="8" borderId="26" xfId="7" applyNumberFormat="1" applyFont="1" applyFill="1" applyBorder="1" applyAlignment="1">
      <alignment horizontal="center" vertical="center" wrapText="1"/>
    </xf>
    <xf numFmtId="0" fontId="3" fillId="8" borderId="25" xfId="7" applyFont="1" applyFill="1" applyBorder="1" applyAlignment="1" applyProtection="1">
      <alignment horizontal="center" vertical="center"/>
      <protection hidden="1"/>
    </xf>
    <xf numFmtId="0" fontId="21" fillId="8" borderId="32" xfId="7" applyFont="1" applyFill="1" applyBorder="1" applyAlignment="1" applyProtection="1">
      <alignment horizontal="center" vertical="center"/>
      <protection hidden="1"/>
    </xf>
    <xf numFmtId="0" fontId="3" fillId="8" borderId="15" xfId="7" applyFont="1" applyFill="1" applyBorder="1" applyAlignment="1" applyProtection="1">
      <alignment horizontal="center" vertical="center"/>
      <protection hidden="1"/>
    </xf>
    <xf numFmtId="0" fontId="3" fillId="8" borderId="33" xfId="7" applyFont="1" applyFill="1" applyBorder="1" applyAlignment="1" applyProtection="1">
      <alignment horizontal="center" vertical="center"/>
      <protection hidden="1"/>
    </xf>
    <xf numFmtId="0" fontId="21" fillId="8" borderId="34" xfId="7" applyFont="1" applyFill="1" applyBorder="1" applyAlignment="1" applyProtection="1">
      <alignment horizontal="center" vertical="center"/>
      <protection hidden="1"/>
    </xf>
    <xf numFmtId="0" fontId="3" fillId="8" borderId="35" xfId="7" applyFont="1" applyFill="1" applyBorder="1" applyAlignment="1" applyProtection="1">
      <alignment horizontal="center" vertical="center"/>
      <protection hidden="1"/>
    </xf>
    <xf numFmtId="0" fontId="21" fillId="8" borderId="36" xfId="7" applyFont="1" applyFill="1" applyBorder="1" applyAlignment="1" applyProtection="1">
      <alignment horizontal="center" vertical="center"/>
      <protection hidden="1"/>
    </xf>
    <xf numFmtId="0" fontId="3" fillId="8" borderId="29" xfId="7" applyFont="1" applyFill="1" applyBorder="1" applyAlignment="1" applyProtection="1">
      <alignment horizontal="center" vertical="center"/>
      <protection hidden="1"/>
    </xf>
    <xf numFmtId="0" fontId="21" fillId="8" borderId="26" xfId="7" applyFont="1" applyFill="1" applyBorder="1" applyAlignment="1" applyProtection="1">
      <alignment horizontal="center" vertical="center"/>
      <protection hidden="1"/>
    </xf>
    <xf numFmtId="0" fontId="42" fillId="8" borderId="0" xfId="7" applyFont="1" applyFill="1" applyBorder="1" applyAlignment="1" applyProtection="1">
      <alignment horizontal="center" vertical="center"/>
      <protection hidden="1"/>
    </xf>
    <xf numFmtId="0" fontId="43" fillId="8" borderId="0" xfId="7" applyFont="1" applyFill="1" applyBorder="1" applyAlignment="1" applyProtection="1">
      <alignment horizontal="center" vertical="center"/>
      <protection hidden="1"/>
    </xf>
    <xf numFmtId="0" fontId="29" fillId="8" borderId="29" xfId="7" applyFont="1" applyFill="1" applyBorder="1" applyAlignment="1">
      <alignment horizontal="center"/>
    </xf>
    <xf numFmtId="0" fontId="29" fillId="8" borderId="30" xfId="7" applyFont="1" applyFill="1" applyBorder="1" applyAlignment="1">
      <alignment horizontal="center"/>
    </xf>
    <xf numFmtId="0" fontId="29" fillId="8" borderId="31" xfId="7" applyFont="1" applyFill="1" applyBorder="1" applyAlignment="1">
      <alignment horizontal="center"/>
    </xf>
    <xf numFmtId="0" fontId="29" fillId="8" borderId="26" xfId="7" applyFont="1" applyFill="1" applyBorder="1" applyAlignment="1">
      <alignment horizontal="center"/>
    </xf>
    <xf numFmtId="0" fontId="25" fillId="8" borderId="37" xfId="7" applyFill="1" applyBorder="1" applyAlignment="1">
      <alignment horizontal="center"/>
    </xf>
    <xf numFmtId="0" fontId="25" fillId="8" borderId="31" xfId="7" applyFill="1" applyBorder="1" applyAlignment="1">
      <alignment horizontal="center"/>
    </xf>
    <xf numFmtId="0" fontId="25" fillId="8" borderId="30" xfId="7" applyFill="1" applyBorder="1" applyAlignment="1">
      <alignment horizontal="center"/>
    </xf>
    <xf numFmtId="0" fontId="21" fillId="8" borderId="30" xfId="7" applyFont="1" applyFill="1" applyBorder="1" applyAlignment="1">
      <alignment horizontal="center"/>
    </xf>
    <xf numFmtId="0" fontId="21" fillId="8" borderId="32" xfId="7" applyFont="1" applyFill="1" applyBorder="1" applyAlignment="1">
      <alignment horizontal="center"/>
    </xf>
    <xf numFmtId="0" fontId="21" fillId="8" borderId="38" xfId="7" applyFont="1" applyFill="1" applyBorder="1" applyAlignment="1">
      <alignment horizontal="center" vertical="center"/>
    </xf>
    <xf numFmtId="0" fontId="23" fillId="8" borderId="22" xfId="7" applyFont="1" applyFill="1" applyBorder="1" applyAlignment="1">
      <alignment horizontal="left" vertical="center"/>
    </xf>
    <xf numFmtId="0" fontId="18" fillId="8" borderId="23" xfId="7" applyFont="1" applyFill="1" applyBorder="1" applyAlignment="1">
      <alignment vertical="center"/>
    </xf>
    <xf numFmtId="1" fontId="35" fillId="8" borderId="20" xfId="7" applyNumberFormat="1" applyFont="1" applyFill="1" applyBorder="1" applyAlignment="1">
      <alignment horizontal="center" vertical="center"/>
    </xf>
    <xf numFmtId="1" fontId="18" fillId="8" borderId="23" xfId="7" applyNumberFormat="1" applyFont="1" applyFill="1" applyBorder="1" applyAlignment="1">
      <alignment horizontal="center" vertical="center"/>
    </xf>
    <xf numFmtId="0" fontId="18" fillId="8" borderId="23" xfId="7" applyFont="1" applyFill="1" applyBorder="1" applyAlignment="1">
      <alignment horizontal="center" vertical="center"/>
    </xf>
    <xf numFmtId="164" fontId="29" fillId="8" borderId="39" xfId="7" applyNumberFormat="1" applyFont="1" applyFill="1" applyBorder="1" applyAlignment="1">
      <alignment horizontal="center" vertical="center" wrapText="1"/>
    </xf>
    <xf numFmtId="1" fontId="29" fillId="8" borderId="23" xfId="7" applyNumberFormat="1" applyFont="1" applyFill="1" applyBorder="1" applyAlignment="1">
      <alignment horizontal="center" vertical="center" wrapText="1"/>
    </xf>
    <xf numFmtId="1" fontId="41" fillId="3" borderId="23" xfId="7" applyNumberFormat="1" applyFont="1" applyFill="1" applyBorder="1" applyAlignment="1">
      <alignment horizontal="center" vertical="center" wrapText="1"/>
    </xf>
    <xf numFmtId="0" fontId="19" fillId="5" borderId="39" xfId="7" applyFont="1" applyFill="1" applyBorder="1" applyAlignment="1">
      <alignment horizontal="center" vertical="center"/>
    </xf>
    <xf numFmtId="1" fontId="2" fillId="8" borderId="23" xfId="7" applyNumberFormat="1" applyFont="1" applyFill="1" applyBorder="1" applyAlignment="1">
      <alignment horizontal="center" vertical="center"/>
    </xf>
    <xf numFmtId="1" fontId="29" fillId="8" borderId="40" xfId="7" applyNumberFormat="1" applyFont="1" applyFill="1" applyBorder="1" applyAlignment="1">
      <alignment horizontal="center" vertical="center"/>
    </xf>
    <xf numFmtId="1" fontId="29" fillId="8" borderId="41" xfId="7" applyNumberFormat="1" applyFont="1" applyFill="1" applyBorder="1" applyAlignment="1">
      <alignment horizontal="center" vertical="center" wrapText="1"/>
    </xf>
    <xf numFmtId="0" fontId="3" fillId="8" borderId="38" xfId="7" applyFont="1" applyFill="1" applyBorder="1" applyAlignment="1" applyProtection="1">
      <alignment horizontal="center" vertical="center"/>
      <protection hidden="1"/>
    </xf>
    <xf numFmtId="0" fontId="21" fillId="8" borderId="41" xfId="7" applyFont="1" applyFill="1" applyBorder="1" applyAlignment="1" applyProtection="1">
      <alignment horizontal="center" vertical="center"/>
      <protection hidden="1"/>
    </xf>
    <xf numFmtId="0" fontId="3" fillId="8" borderId="42" xfId="7" applyFont="1" applyFill="1" applyBorder="1" applyAlignment="1" applyProtection="1">
      <alignment horizontal="center" vertical="center"/>
      <protection hidden="1"/>
    </xf>
    <xf numFmtId="0" fontId="21" fillId="8" borderId="43" xfId="7" applyFont="1" applyFill="1" applyBorder="1" applyAlignment="1" applyProtection="1">
      <alignment horizontal="center" vertical="center"/>
      <protection hidden="1"/>
    </xf>
    <xf numFmtId="0" fontId="3" fillId="8" borderId="44" xfId="7" applyFont="1" applyFill="1" applyBorder="1" applyAlignment="1" applyProtection="1">
      <alignment horizontal="center" vertical="center"/>
      <protection hidden="1"/>
    </xf>
    <xf numFmtId="0" fontId="21" fillId="8" borderId="45" xfId="7" applyFont="1" applyFill="1" applyBorder="1" applyAlignment="1" applyProtection="1">
      <alignment horizontal="center" vertical="center"/>
      <protection hidden="1"/>
    </xf>
    <xf numFmtId="0" fontId="3" fillId="8" borderId="46" xfId="7" applyFont="1" applyFill="1" applyBorder="1" applyAlignment="1" applyProtection="1">
      <alignment horizontal="center" vertical="center"/>
      <protection hidden="1"/>
    </xf>
    <xf numFmtId="0" fontId="29" fillId="8" borderId="47" xfId="7" applyFont="1" applyFill="1" applyBorder="1" applyAlignment="1">
      <alignment horizontal="center"/>
    </xf>
    <xf numFmtId="0" fontId="29" fillId="8" borderId="39" xfId="7" applyFont="1" applyFill="1" applyBorder="1" applyAlignment="1">
      <alignment horizontal="center"/>
    </xf>
    <xf numFmtId="0" fontId="29" fillId="8" borderId="23" xfId="7" applyFont="1" applyFill="1" applyBorder="1" applyAlignment="1">
      <alignment horizontal="center"/>
    </xf>
    <xf numFmtId="0" fontId="29" fillId="8" borderId="41" xfId="7" applyFont="1" applyFill="1" applyBorder="1" applyAlignment="1">
      <alignment horizontal="center"/>
    </xf>
    <xf numFmtId="0" fontId="25" fillId="8" borderId="38" xfId="7" applyFill="1" applyBorder="1" applyAlignment="1">
      <alignment horizontal="center"/>
    </xf>
    <xf numFmtId="0" fontId="25" fillId="8" borderId="23" xfId="7" applyFill="1" applyBorder="1" applyAlignment="1">
      <alignment horizontal="center"/>
    </xf>
    <xf numFmtId="0" fontId="25" fillId="8" borderId="39" xfId="7" applyFill="1" applyBorder="1" applyAlignment="1">
      <alignment horizontal="center"/>
    </xf>
    <xf numFmtId="0" fontId="21" fillId="8" borderId="39" xfId="7" applyFont="1" applyFill="1" applyBorder="1" applyAlignment="1">
      <alignment horizontal="center"/>
    </xf>
    <xf numFmtId="0" fontId="21" fillId="8" borderId="48" xfId="7" applyFont="1" applyFill="1" applyBorder="1" applyAlignment="1">
      <alignment horizontal="center"/>
    </xf>
    <xf numFmtId="1" fontId="35" fillId="8" borderId="23" xfId="7" applyNumberFormat="1" applyFont="1" applyFill="1" applyBorder="1" applyAlignment="1">
      <alignment horizontal="center" vertical="center"/>
    </xf>
    <xf numFmtId="1" fontId="41" fillId="8" borderId="23" xfId="7" applyNumberFormat="1" applyFont="1" applyFill="1" applyBorder="1" applyAlignment="1">
      <alignment horizontal="center" vertical="center" wrapText="1"/>
    </xf>
    <xf numFmtId="0" fontId="3" fillId="8" borderId="49" xfId="7" applyFont="1" applyFill="1" applyBorder="1" applyAlignment="1" applyProtection="1">
      <alignment horizontal="center" vertical="center"/>
      <protection hidden="1"/>
    </xf>
    <xf numFmtId="1" fontId="29" fillId="10" borderId="23" xfId="7" applyNumberFormat="1" applyFont="1" applyFill="1" applyBorder="1" applyAlignment="1">
      <alignment horizontal="center" vertical="center" wrapText="1"/>
    </xf>
    <xf numFmtId="1" fontId="29" fillId="10" borderId="41" xfId="7" applyNumberFormat="1" applyFont="1" applyFill="1" applyBorder="1" applyAlignment="1">
      <alignment horizontal="center" vertical="center" wrapText="1"/>
    </xf>
    <xf numFmtId="0" fontId="3" fillId="8" borderId="50" xfId="7" applyFont="1" applyFill="1" applyBorder="1" applyAlignment="1" applyProtection="1">
      <alignment horizontal="center" vertical="center"/>
      <protection hidden="1"/>
    </xf>
    <xf numFmtId="0" fontId="21" fillId="10" borderId="43" xfId="7" applyFont="1" applyFill="1" applyBorder="1" applyAlignment="1" applyProtection="1">
      <alignment horizontal="center" vertical="center"/>
      <protection hidden="1"/>
    </xf>
    <xf numFmtId="0" fontId="44" fillId="8" borderId="23" xfId="7" applyFont="1" applyFill="1" applyBorder="1" applyAlignment="1">
      <alignment vertical="center"/>
    </xf>
    <xf numFmtId="1" fontId="29" fillId="3" borderId="23" xfId="7" applyNumberFormat="1" applyFont="1" applyFill="1" applyBorder="1" applyAlignment="1">
      <alignment horizontal="center" vertical="center" wrapText="1"/>
    </xf>
    <xf numFmtId="1" fontId="29" fillId="3" borderId="41" xfId="7" applyNumberFormat="1" applyFont="1" applyFill="1" applyBorder="1" applyAlignment="1">
      <alignment horizontal="center" vertical="center" wrapText="1"/>
    </xf>
    <xf numFmtId="0" fontId="21" fillId="3" borderId="43" xfId="7" applyFont="1" applyFill="1" applyBorder="1" applyAlignment="1" applyProtection="1">
      <alignment horizontal="center" vertical="center"/>
      <protection hidden="1"/>
    </xf>
    <xf numFmtId="0" fontId="21" fillId="8" borderId="51" xfId="7" applyFont="1" applyFill="1" applyBorder="1" applyAlignment="1">
      <alignment horizontal="center" vertical="center"/>
    </xf>
    <xf numFmtId="0" fontId="23" fillId="8" borderId="52" xfId="7" applyFont="1" applyFill="1" applyBorder="1" applyAlignment="1">
      <alignment horizontal="left" vertical="center"/>
    </xf>
    <xf numFmtId="0" fontId="18" fillId="8" borderId="53" xfId="7" applyFont="1" applyFill="1" applyBorder="1" applyAlignment="1">
      <alignment vertical="center"/>
    </xf>
    <xf numFmtId="1" fontId="35" fillId="8" borderId="53" xfId="7" applyNumberFormat="1" applyFont="1" applyFill="1" applyBorder="1" applyAlignment="1">
      <alignment horizontal="center" vertical="center"/>
    </xf>
    <xf numFmtId="1" fontId="18" fillId="8" borderId="53" xfId="7" applyNumberFormat="1" applyFont="1" applyFill="1" applyBorder="1" applyAlignment="1">
      <alignment horizontal="center" vertical="center"/>
    </xf>
    <xf numFmtId="0" fontId="18" fillId="8" borderId="53" xfId="7" applyFont="1" applyFill="1" applyBorder="1" applyAlignment="1">
      <alignment horizontal="center" vertical="center"/>
    </xf>
    <xf numFmtId="164" fontId="29" fillId="8" borderId="54" xfId="7" applyNumberFormat="1" applyFont="1" applyFill="1" applyBorder="1" applyAlignment="1">
      <alignment horizontal="center" vertical="center" wrapText="1"/>
    </xf>
    <xf numFmtId="1" fontId="29" fillId="8" borderId="53" xfId="7" applyNumberFormat="1" applyFont="1" applyFill="1" applyBorder="1" applyAlignment="1">
      <alignment horizontal="center" vertical="center" wrapText="1"/>
    </xf>
    <xf numFmtId="1" fontId="41" fillId="8" borderId="53" xfId="7" applyNumberFormat="1" applyFont="1" applyFill="1" applyBorder="1" applyAlignment="1">
      <alignment horizontal="center" vertical="center" wrapText="1"/>
    </xf>
    <xf numFmtId="0" fontId="19" fillId="5" borderId="54" xfId="7" applyFont="1" applyFill="1" applyBorder="1" applyAlignment="1">
      <alignment horizontal="center" vertical="center"/>
    </xf>
    <xf numFmtId="1" fontId="2" fillId="8" borderId="53" xfId="7" applyNumberFormat="1" applyFont="1" applyFill="1" applyBorder="1" applyAlignment="1">
      <alignment horizontal="center" vertical="center"/>
    </xf>
    <xf numFmtId="1" fontId="29" fillId="8" borderId="55" xfId="7" applyNumberFormat="1" applyFont="1" applyFill="1" applyBorder="1" applyAlignment="1">
      <alignment horizontal="center" vertical="center"/>
    </xf>
    <xf numFmtId="1" fontId="29" fillId="8" borderId="56" xfId="7" applyNumberFormat="1" applyFont="1" applyFill="1" applyBorder="1" applyAlignment="1">
      <alignment horizontal="center" vertical="center" wrapText="1"/>
    </xf>
    <xf numFmtId="0" fontId="3" fillId="8" borderId="51" xfId="7" applyFont="1" applyFill="1" applyBorder="1" applyAlignment="1" applyProtection="1">
      <alignment horizontal="center" vertical="center"/>
      <protection hidden="1"/>
    </xf>
    <xf numFmtId="0" fontId="21" fillId="8" borderId="56" xfId="7" applyFont="1" applyFill="1" applyBorder="1" applyAlignment="1" applyProtection="1">
      <alignment horizontal="center" vertical="center"/>
      <protection hidden="1"/>
    </xf>
    <xf numFmtId="0" fontId="3" fillId="8" borderId="57" xfId="7" applyFont="1" applyFill="1" applyBorder="1" applyAlignment="1" applyProtection="1">
      <alignment horizontal="center" vertical="center"/>
      <protection hidden="1"/>
    </xf>
    <xf numFmtId="0" fontId="21" fillId="8" borderId="58" xfId="7" applyFont="1" applyFill="1" applyBorder="1" applyAlignment="1" applyProtection="1">
      <alignment horizontal="center" vertical="center"/>
      <protection hidden="1"/>
    </xf>
    <xf numFmtId="0" fontId="3" fillId="8" borderId="59" xfId="7" applyFont="1" applyFill="1" applyBorder="1" applyAlignment="1" applyProtection="1">
      <alignment horizontal="center" vertical="center"/>
      <protection hidden="1"/>
    </xf>
    <xf numFmtId="0" fontId="21" fillId="8" borderId="60" xfId="7" applyFont="1" applyFill="1" applyBorder="1" applyAlignment="1" applyProtection="1">
      <alignment horizontal="center" vertical="center"/>
      <protection hidden="1"/>
    </xf>
    <xf numFmtId="0" fontId="3" fillId="8" borderId="61" xfId="7" applyFont="1" applyFill="1" applyBorder="1" applyAlignment="1" applyProtection="1">
      <alignment horizontal="center" vertical="center"/>
      <protection hidden="1"/>
    </xf>
    <xf numFmtId="0" fontId="29" fillId="8" borderId="61" xfId="7" applyFont="1" applyFill="1" applyBorder="1" applyAlignment="1">
      <alignment horizontal="center"/>
    </xf>
    <xf numFmtId="0" fontId="29" fillId="8" borderId="54" xfId="7" applyFont="1" applyFill="1" applyBorder="1" applyAlignment="1">
      <alignment horizontal="center"/>
    </xf>
    <xf numFmtId="0" fontId="29" fillId="8" borderId="53" xfId="7" applyFont="1" applyFill="1" applyBorder="1" applyAlignment="1">
      <alignment horizontal="center"/>
    </xf>
    <xf numFmtId="0" fontId="29" fillId="8" borderId="56" xfId="7" applyFont="1" applyFill="1" applyBorder="1" applyAlignment="1">
      <alignment horizontal="center"/>
    </xf>
    <xf numFmtId="0" fontId="25" fillId="8" borderId="51" xfId="7" applyFill="1" applyBorder="1" applyAlignment="1">
      <alignment horizontal="center"/>
    </xf>
    <xf numFmtId="0" fontId="25" fillId="8" borderId="53" xfId="7" applyFill="1" applyBorder="1" applyAlignment="1">
      <alignment horizontal="center"/>
    </xf>
    <xf numFmtId="0" fontId="25" fillId="8" borderId="54" xfId="7" applyFill="1" applyBorder="1" applyAlignment="1">
      <alignment horizontal="center"/>
    </xf>
    <xf numFmtId="0" fontId="21" fillId="8" borderId="54" xfId="7" applyFont="1" applyFill="1" applyBorder="1" applyAlignment="1">
      <alignment horizontal="center"/>
    </xf>
    <xf numFmtId="0" fontId="21" fillId="8" borderId="62" xfId="7" applyFont="1" applyFill="1" applyBorder="1" applyAlignment="1">
      <alignment horizontal="center"/>
    </xf>
    <xf numFmtId="0" fontId="40" fillId="9" borderId="63" xfId="7" applyFont="1" applyFill="1" applyBorder="1" applyAlignment="1">
      <alignment horizontal="center" vertical="center"/>
    </xf>
    <xf numFmtId="0" fontId="23" fillId="8" borderId="0" xfId="7" applyFont="1" applyFill="1" applyBorder="1" applyAlignment="1">
      <alignment horizontal="left" vertical="center"/>
    </xf>
    <xf numFmtId="0" fontId="45" fillId="8" borderId="0" xfId="7" applyFont="1" applyFill="1" applyBorder="1" applyAlignment="1">
      <alignment vertical="center" wrapText="1"/>
    </xf>
    <xf numFmtId="1" fontId="35" fillId="8" borderId="0" xfId="7" applyNumberFormat="1" applyFont="1" applyFill="1" applyBorder="1" applyAlignment="1">
      <alignment horizontal="center" vertical="center"/>
    </xf>
    <xf numFmtId="1" fontId="18" fillId="8" borderId="0" xfId="7" applyNumberFormat="1" applyFont="1" applyFill="1" applyBorder="1" applyAlignment="1">
      <alignment horizontal="center" vertical="center"/>
    </xf>
    <xf numFmtId="1" fontId="29" fillId="9" borderId="0" xfId="7" applyNumberFormat="1" applyFont="1" applyFill="1" applyBorder="1" applyAlignment="1">
      <alignment horizontal="center" vertical="center" wrapText="1"/>
    </xf>
    <xf numFmtId="164" fontId="29" fillId="8" borderId="0" xfId="7" applyNumberFormat="1" applyFont="1" applyFill="1" applyBorder="1" applyAlignment="1">
      <alignment horizontal="center" vertical="center" wrapText="1"/>
    </xf>
    <xf numFmtId="1" fontId="29" fillId="8" borderId="0" xfId="7" applyNumberFormat="1" applyFont="1" applyFill="1" applyBorder="1" applyAlignment="1">
      <alignment horizontal="center" vertical="center" wrapText="1"/>
    </xf>
    <xf numFmtId="1" fontId="41" fillId="8" borderId="0" xfId="7" applyNumberFormat="1" applyFont="1" applyFill="1" applyBorder="1" applyAlignment="1">
      <alignment horizontal="center" vertical="center" wrapText="1"/>
    </xf>
    <xf numFmtId="0" fontId="2" fillId="8" borderId="0" xfId="7" applyFont="1" applyFill="1" applyBorder="1" applyAlignment="1">
      <alignment horizontal="center" vertical="center"/>
    </xf>
    <xf numFmtId="1" fontId="2" fillId="8" borderId="0" xfId="7" applyNumberFormat="1" applyFont="1" applyFill="1" applyBorder="1" applyAlignment="1">
      <alignment horizontal="center" vertical="center"/>
    </xf>
    <xf numFmtId="1" fontId="29" fillId="8" borderId="0" xfId="7" applyNumberFormat="1" applyFont="1" applyFill="1" applyBorder="1" applyAlignment="1">
      <alignment horizontal="center" vertical="center"/>
    </xf>
    <xf numFmtId="0" fontId="3" fillId="8" borderId="0" xfId="7" applyFont="1" applyFill="1" applyBorder="1" applyAlignment="1" applyProtection="1">
      <alignment horizontal="center" vertical="center"/>
      <protection hidden="1"/>
    </xf>
    <xf numFmtId="0" fontId="21" fillId="8" borderId="0" xfId="7" applyFont="1" applyFill="1" applyBorder="1" applyAlignment="1" applyProtection="1">
      <alignment horizontal="center" vertical="center"/>
      <protection hidden="1"/>
    </xf>
    <xf numFmtId="0" fontId="46" fillId="8" borderId="0" xfId="7" applyFont="1" applyFill="1" applyBorder="1" applyAlignment="1">
      <alignment horizontal="center"/>
    </xf>
    <xf numFmtId="0" fontId="25" fillId="8" borderId="0" xfId="7" applyFill="1" applyBorder="1" applyAlignment="1">
      <alignment horizontal="center"/>
    </xf>
    <xf numFmtId="0" fontId="21" fillId="8" borderId="0" xfId="7" applyFont="1" applyFill="1" applyBorder="1" applyAlignment="1">
      <alignment horizontal="center"/>
    </xf>
    <xf numFmtId="0" fontId="29" fillId="8" borderId="0" xfId="7" applyFont="1" applyFill="1" applyBorder="1" applyAlignment="1">
      <alignment horizontal="center"/>
    </xf>
    <xf numFmtId="0" fontId="40" fillId="9" borderId="3" xfId="7" applyFont="1" applyFill="1" applyBorder="1" applyAlignment="1">
      <alignment horizontal="center" vertical="center"/>
    </xf>
    <xf numFmtId="0" fontId="48" fillId="8" borderId="0" xfId="7" applyFont="1" applyFill="1" applyBorder="1" applyAlignment="1">
      <alignment vertical="center" wrapText="1"/>
    </xf>
    <xf numFmtId="1" fontId="49" fillId="8" borderId="0" xfId="7" applyNumberFormat="1" applyFont="1" applyFill="1" applyBorder="1" applyAlignment="1">
      <alignment horizontal="center" vertical="center"/>
    </xf>
    <xf numFmtId="1" fontId="47" fillId="8" borderId="0" xfId="7" applyNumberFormat="1" applyFont="1" applyFill="1" applyBorder="1" applyAlignment="1">
      <alignment horizontal="center" vertical="center" wrapText="1"/>
    </xf>
    <xf numFmtId="0" fontId="50" fillId="8" borderId="0" xfId="7" applyFont="1" applyFill="1" applyBorder="1" applyAlignment="1" applyProtection="1">
      <alignment horizontal="center" vertical="center"/>
      <protection hidden="1"/>
    </xf>
    <xf numFmtId="0" fontId="21" fillId="9" borderId="3" xfId="7" applyFont="1" applyFill="1" applyBorder="1" applyAlignment="1">
      <alignment horizontal="center" vertical="center"/>
    </xf>
    <xf numFmtId="0" fontId="29" fillId="8" borderId="0" xfId="7" applyFont="1" applyFill="1" applyAlignment="1">
      <alignment horizontal="left"/>
    </xf>
    <xf numFmtId="0" fontId="36" fillId="8" borderId="0" xfId="7" applyFont="1" applyFill="1" applyBorder="1" applyAlignment="1">
      <alignment horizontal="center"/>
    </xf>
    <xf numFmtId="1" fontId="51" fillId="8" borderId="0" xfId="7" applyNumberFormat="1" applyFont="1" applyFill="1" applyBorder="1" applyAlignment="1">
      <alignment horizontal="center"/>
    </xf>
    <xf numFmtId="1" fontId="36" fillId="8" borderId="0" xfId="7" applyNumberFormat="1" applyFont="1" applyFill="1" applyBorder="1" applyAlignment="1">
      <alignment horizontal="center"/>
    </xf>
    <xf numFmtId="0" fontId="39" fillId="8" borderId="0" xfId="7" applyFont="1" applyFill="1" applyBorder="1" applyAlignment="1">
      <alignment horizontal="center"/>
    </xf>
    <xf numFmtId="0" fontId="29" fillId="8" borderId="0" xfId="7" applyFont="1" applyFill="1" applyBorder="1"/>
    <xf numFmtId="0" fontId="40" fillId="8" borderId="0" xfId="7" applyFont="1" applyFill="1" applyBorder="1" applyAlignment="1">
      <alignment horizontal="center" vertical="center"/>
    </xf>
    <xf numFmtId="0" fontId="30" fillId="0" borderId="0" xfId="7" applyFont="1"/>
    <xf numFmtId="0" fontId="2" fillId="11" borderId="0" xfId="9" applyFill="1" applyAlignment="1">
      <alignment horizontal="center"/>
    </xf>
    <xf numFmtId="0" fontId="2" fillId="0" borderId="0" xfId="2"/>
    <xf numFmtId="0" fontId="2" fillId="0" borderId="0" xfId="1"/>
    <xf numFmtId="0" fontId="21" fillId="11" borderId="0" xfId="9" applyFont="1" applyFill="1" applyAlignment="1">
      <alignment horizontal="center" vertical="center"/>
    </xf>
    <xf numFmtId="0" fontId="2" fillId="11" borderId="0" xfId="9" applyFill="1" applyAlignment="1">
      <alignment horizontal="left"/>
    </xf>
    <xf numFmtId="0" fontId="2" fillId="11" borderId="0" xfId="9" applyFill="1" applyAlignment="1">
      <alignment horizontal="right"/>
    </xf>
    <xf numFmtId="0" fontId="2" fillId="11" borderId="0" xfId="9" applyFill="1"/>
    <xf numFmtId="0" fontId="30" fillId="0" borderId="0" xfId="0" applyFont="1"/>
    <xf numFmtId="0" fontId="52" fillId="11" borderId="0" xfId="9" applyFont="1" applyFill="1" applyAlignment="1"/>
    <xf numFmtId="0" fontId="52" fillId="11" borderId="0" xfId="9" applyFont="1" applyFill="1" applyAlignment="1">
      <alignment horizontal="center"/>
    </xf>
    <xf numFmtId="0" fontId="18" fillId="8" borderId="3" xfId="5" applyFont="1" applyFill="1" applyBorder="1" applyAlignment="1">
      <alignment horizontal="center" vertical="center"/>
    </xf>
    <xf numFmtId="0" fontId="18" fillId="5" borderId="3" xfId="5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center" vertical="center"/>
    </xf>
    <xf numFmtId="0" fontId="47" fillId="8" borderId="0" xfId="7" applyFont="1" applyFill="1" applyBorder="1" applyAlignment="1">
      <alignment horizontal="center" vertical="center"/>
    </xf>
    <xf numFmtId="0" fontId="25" fillId="8" borderId="0" xfId="7" applyFill="1" applyAlignment="1">
      <alignment horizontal="center"/>
    </xf>
    <xf numFmtId="0" fontId="25" fillId="0" borderId="0" xfId="7" applyAlignment="1">
      <alignment horizontal="center"/>
    </xf>
    <xf numFmtId="0" fontId="0" fillId="8" borderId="0" xfId="0" applyFill="1"/>
    <xf numFmtId="0" fontId="28" fillId="8" borderId="0" xfId="0" applyFont="1" applyFill="1" applyAlignment="1">
      <alignment horizontal="center"/>
    </xf>
    <xf numFmtId="0" fontId="21" fillId="9" borderId="22" xfId="0" applyFont="1" applyFill="1" applyBorder="1" applyAlignment="1">
      <alignment horizontal="center"/>
    </xf>
    <xf numFmtId="1" fontId="21" fillId="9" borderId="22" xfId="0" applyNumberFormat="1" applyFont="1" applyFill="1" applyBorder="1" applyAlignment="1">
      <alignment horizontal="center"/>
    </xf>
    <xf numFmtId="1" fontId="21" fillId="9" borderId="23" xfId="0" applyNumberFormat="1" applyFont="1" applyFill="1" applyBorder="1" applyAlignment="1">
      <alignment horizontal="center"/>
    </xf>
    <xf numFmtId="0" fontId="29" fillId="8" borderId="0" xfId="0" applyFont="1" applyFill="1"/>
    <xf numFmtId="0" fontId="29" fillId="0" borderId="0" xfId="0" applyFont="1" applyFill="1"/>
    <xf numFmtId="0" fontId="27" fillId="8" borderId="0" xfId="0" applyFont="1" applyFill="1" applyAlignment="1"/>
    <xf numFmtId="0" fontId="30" fillId="8" borderId="0" xfId="0" applyFont="1" applyFill="1"/>
    <xf numFmtId="0" fontId="31" fillId="8" borderId="0" xfId="0" applyFont="1" applyFill="1"/>
    <xf numFmtId="2" fontId="33" fillId="8" borderId="0" xfId="0" applyNumberFormat="1" applyFont="1" applyFill="1" applyAlignment="1">
      <alignment horizontal="center"/>
    </xf>
    <xf numFmtId="0" fontId="34" fillId="8" borderId="0" xfId="0" applyFont="1" applyFill="1" applyBorder="1" applyAlignment="1">
      <alignment horizontal="right"/>
    </xf>
    <xf numFmtId="49" fontId="14" fillId="2" borderId="0" xfId="1" applyNumberFormat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49" fontId="16" fillId="2" borderId="4" xfId="1" applyNumberFormat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/>
    </xf>
    <xf numFmtId="0" fontId="2" fillId="0" borderId="0" xfId="9"/>
    <xf numFmtId="0" fontId="2" fillId="0" borderId="0" xfId="9" applyAlignment="1">
      <alignment horizontal="right"/>
    </xf>
    <xf numFmtId="0" fontId="2" fillId="0" borderId="0" xfId="9" applyAlignment="1">
      <alignment horizontal="center"/>
    </xf>
    <xf numFmtId="0" fontId="2" fillId="0" borderId="0" xfId="9" applyAlignment="1">
      <alignment horizontal="left"/>
    </xf>
    <xf numFmtId="0" fontId="55" fillId="12" borderId="6" xfId="12" applyFont="1" applyBorder="1" applyAlignment="1">
      <alignment horizontal="center"/>
    </xf>
    <xf numFmtId="0" fontId="56" fillId="12" borderId="6" xfId="12" applyFont="1" applyBorder="1" applyAlignment="1">
      <alignment horizontal="center"/>
    </xf>
    <xf numFmtId="0" fontId="58" fillId="15" borderId="15" xfId="9" applyFont="1" applyFill="1" applyBorder="1" applyAlignment="1"/>
    <xf numFmtId="0" fontId="58" fillId="15" borderId="0" xfId="9" applyFont="1" applyFill="1" applyBorder="1" applyAlignment="1">
      <alignment horizontal="center"/>
    </xf>
    <xf numFmtId="0" fontId="58" fillId="15" borderId="19" xfId="9" applyFont="1" applyFill="1" applyBorder="1" applyAlignment="1">
      <alignment horizontal="left"/>
    </xf>
    <xf numFmtId="0" fontId="58" fillId="15" borderId="7" xfId="9" applyFont="1" applyFill="1" applyBorder="1" applyAlignment="1"/>
    <xf numFmtId="0" fontId="58" fillId="15" borderId="8" xfId="9" applyFont="1" applyFill="1" applyBorder="1" applyAlignment="1">
      <alignment horizontal="center"/>
    </xf>
    <xf numFmtId="0" fontId="58" fillId="15" borderId="9" xfId="9" applyFont="1" applyFill="1" applyBorder="1" applyAlignment="1">
      <alignment horizontal="left"/>
    </xf>
    <xf numFmtId="0" fontId="58" fillId="15" borderId="0" xfId="9" applyFont="1" applyFill="1" applyAlignment="1"/>
    <xf numFmtId="0" fontId="58" fillId="15" borderId="0" xfId="9" applyFont="1" applyFill="1" applyAlignment="1">
      <alignment horizontal="center"/>
    </xf>
    <xf numFmtId="0" fontId="58" fillId="15" borderId="0" xfId="9" applyFont="1" applyFill="1" applyAlignment="1">
      <alignment horizontal="left"/>
    </xf>
    <xf numFmtId="0" fontId="58" fillId="15" borderId="16" xfId="9" applyFont="1" applyFill="1" applyBorder="1" applyAlignment="1">
      <alignment horizontal="center"/>
    </xf>
    <xf numFmtId="0" fontId="58" fillId="15" borderId="17" xfId="9" applyFont="1" applyFill="1" applyBorder="1" applyAlignment="1">
      <alignment horizontal="left"/>
    </xf>
    <xf numFmtId="0" fontId="58" fillId="15" borderId="16" xfId="9" applyFont="1" applyFill="1" applyBorder="1" applyAlignment="1">
      <alignment horizontal="left"/>
    </xf>
    <xf numFmtId="0" fontId="58" fillId="15" borderId="8" xfId="9" applyFont="1" applyFill="1" applyBorder="1" applyAlignment="1">
      <alignment horizontal="left"/>
    </xf>
    <xf numFmtId="0" fontId="58" fillId="15" borderId="16" xfId="9" applyFont="1" applyFill="1" applyBorder="1" applyAlignment="1"/>
    <xf numFmtId="0" fontId="58" fillId="15" borderId="8" xfId="9" applyFont="1" applyFill="1" applyBorder="1" applyAlignment="1"/>
    <xf numFmtId="0" fontId="58" fillId="15" borderId="18" xfId="9" applyFont="1" applyFill="1" applyBorder="1" applyAlignment="1">
      <alignment horizontal="left"/>
    </xf>
    <xf numFmtId="0" fontId="58" fillId="15" borderId="0" xfId="9" applyFont="1" applyFill="1" applyBorder="1" applyAlignment="1">
      <alignment horizontal="left"/>
    </xf>
    <xf numFmtId="0" fontId="62" fillId="0" borderId="0" xfId="10" applyFont="1" applyBorder="1" applyAlignment="1">
      <alignment horizontal="center" vertical="center"/>
    </xf>
    <xf numFmtId="0" fontId="2" fillId="0" borderId="0" xfId="9" applyAlignment="1"/>
    <xf numFmtId="0" fontId="64" fillId="0" borderId="0" xfId="9" applyFont="1"/>
    <xf numFmtId="0" fontId="65" fillId="0" borderId="0" xfId="9" applyFont="1" applyBorder="1" applyAlignment="1">
      <alignment horizontal="center"/>
    </xf>
    <xf numFmtId="0" fontId="57" fillId="0" borderId="27" xfId="9" applyFont="1" applyFill="1" applyBorder="1" applyAlignment="1">
      <alignment horizontal="center" vertical="center"/>
    </xf>
    <xf numFmtId="0" fontId="57" fillId="0" borderId="63" xfId="9" applyFont="1" applyFill="1" applyBorder="1" applyAlignment="1">
      <alignment horizontal="center" vertical="center"/>
    </xf>
    <xf numFmtId="0" fontId="21" fillId="2" borderId="27" xfId="16" applyFont="1" applyFill="1" applyBorder="1" applyAlignment="1" applyProtection="1">
      <alignment horizontal="center" vertical="center"/>
      <protection locked="0"/>
    </xf>
    <xf numFmtId="0" fontId="21" fillId="2" borderId="63" xfId="16" applyFont="1" applyFill="1" applyBorder="1" applyAlignment="1" applyProtection="1">
      <alignment horizontal="center" vertical="center"/>
      <protection locked="0"/>
    </xf>
    <xf numFmtId="0" fontId="21" fillId="2" borderId="27" xfId="3" applyFont="1" applyFill="1" applyBorder="1" applyAlignment="1" applyProtection="1">
      <alignment horizontal="center" vertical="center"/>
      <protection locked="0"/>
    </xf>
    <xf numFmtId="0" fontId="21" fillId="2" borderId="63" xfId="3" applyFont="1" applyFill="1" applyBorder="1" applyAlignment="1" applyProtection="1">
      <alignment horizontal="center" vertical="center"/>
      <protection locked="0"/>
    </xf>
    <xf numFmtId="0" fontId="57" fillId="5" borderId="27" xfId="9" applyFont="1" applyFill="1" applyBorder="1" applyAlignment="1">
      <alignment horizontal="center" vertical="center"/>
    </xf>
    <xf numFmtId="0" fontId="57" fillId="5" borderId="63" xfId="9" applyFont="1" applyFill="1" applyBorder="1" applyAlignment="1">
      <alignment horizontal="center" vertical="center"/>
    </xf>
    <xf numFmtId="0" fontId="66" fillId="0" borderId="0" xfId="9" applyFont="1" applyBorder="1" applyAlignment="1"/>
    <xf numFmtId="0" fontId="66" fillId="0" borderId="0" xfId="9" applyFont="1" applyBorder="1" applyAlignment="1">
      <alignment horizontal="center"/>
    </xf>
    <xf numFmtId="0" fontId="66" fillId="0" borderId="19" xfId="9" applyFont="1" applyBorder="1" applyAlignment="1">
      <alignment horizontal="left"/>
    </xf>
    <xf numFmtId="0" fontId="66" fillId="0" borderId="8" xfId="9" applyFont="1" applyBorder="1" applyAlignment="1"/>
    <xf numFmtId="0" fontId="66" fillId="0" borderId="8" xfId="9" applyFont="1" applyBorder="1" applyAlignment="1">
      <alignment horizontal="center"/>
    </xf>
    <xf numFmtId="0" fontId="66" fillId="0" borderId="9" xfId="9" applyFont="1" applyBorder="1" applyAlignment="1">
      <alignment horizontal="left"/>
    </xf>
    <xf numFmtId="0" fontId="67" fillId="0" borderId="0" xfId="9" applyFont="1" applyBorder="1" applyAlignment="1"/>
    <xf numFmtId="0" fontId="67" fillId="0" borderId="0" xfId="9" applyFont="1" applyBorder="1" applyAlignment="1">
      <alignment horizontal="center"/>
    </xf>
    <xf numFmtId="0" fontId="67" fillId="0" borderId="19" xfId="9" applyFont="1" applyBorder="1" applyAlignment="1">
      <alignment horizontal="left"/>
    </xf>
    <xf numFmtId="0" fontId="67" fillId="0" borderId="8" xfId="9" applyFont="1" applyBorder="1" applyAlignment="1"/>
    <xf numFmtId="0" fontId="67" fillId="0" borderId="8" xfId="9" applyFont="1" applyBorder="1" applyAlignment="1">
      <alignment horizontal="center"/>
    </xf>
    <xf numFmtId="0" fontId="67" fillId="0" borderId="9" xfId="9" applyFont="1" applyBorder="1" applyAlignment="1">
      <alignment horizontal="left"/>
    </xf>
    <xf numFmtId="0" fontId="66" fillId="0" borderId="15" xfId="9" applyFont="1" applyBorder="1" applyAlignment="1"/>
    <xf numFmtId="0" fontId="66" fillId="0" borderId="16" xfId="9" applyFont="1" applyBorder="1" applyAlignment="1">
      <alignment horizontal="center"/>
    </xf>
    <xf numFmtId="0" fontId="66" fillId="0" borderId="17" xfId="9" applyFont="1" applyBorder="1" applyAlignment="1">
      <alignment horizontal="left"/>
    </xf>
    <xf numFmtId="0" fontId="66" fillId="0" borderId="7" xfId="9" applyFont="1" applyBorder="1" applyAlignment="1"/>
    <xf numFmtId="0" fontId="67" fillId="0" borderId="15" xfId="9" applyFont="1" applyBorder="1" applyAlignment="1"/>
    <xf numFmtId="0" fontId="67" fillId="0" borderId="16" xfId="9" applyFont="1" applyBorder="1" applyAlignment="1">
      <alignment horizontal="center"/>
    </xf>
    <xf numFmtId="0" fontId="67" fillId="0" borderId="16" xfId="9" applyFont="1" applyBorder="1" applyAlignment="1">
      <alignment horizontal="left"/>
    </xf>
    <xf numFmtId="0" fontId="67" fillId="0" borderId="7" xfId="9" applyFont="1" applyBorder="1" applyAlignment="1"/>
    <xf numFmtId="0" fontId="67" fillId="0" borderId="8" xfId="9" applyFont="1" applyBorder="1" applyAlignment="1">
      <alignment horizontal="left"/>
    </xf>
    <xf numFmtId="0" fontId="67" fillId="0" borderId="17" xfId="9" applyFont="1" applyBorder="1" applyAlignment="1">
      <alignment horizontal="left"/>
    </xf>
    <xf numFmtId="0" fontId="68" fillId="0" borderId="0" xfId="9" applyFont="1" applyBorder="1" applyAlignment="1"/>
    <xf numFmtId="0" fontId="68" fillId="0" borderId="0" xfId="9" applyFont="1" applyBorder="1" applyAlignment="1">
      <alignment horizontal="center"/>
    </xf>
    <xf numFmtId="0" fontId="68" fillId="0" borderId="19" xfId="9" applyFont="1" applyBorder="1" applyAlignment="1">
      <alignment horizontal="left"/>
    </xf>
    <xf numFmtId="0" fontId="68" fillId="0" borderId="8" xfId="9" applyFont="1" applyBorder="1" applyAlignment="1"/>
    <xf numFmtId="0" fontId="68" fillId="0" borderId="8" xfId="9" applyFont="1" applyBorder="1" applyAlignment="1">
      <alignment horizontal="center"/>
    </xf>
    <xf numFmtId="0" fontId="68" fillId="0" borderId="9" xfId="9" applyFont="1" applyBorder="1" applyAlignment="1">
      <alignment horizontal="left"/>
    </xf>
    <xf numFmtId="0" fontId="68" fillId="0" borderId="15" xfId="9" applyFont="1" applyBorder="1" applyAlignment="1"/>
    <xf numFmtId="0" fontId="68" fillId="0" borderId="16" xfId="9" applyFont="1" applyBorder="1" applyAlignment="1">
      <alignment horizontal="center"/>
    </xf>
    <xf numFmtId="0" fontId="68" fillId="0" borderId="17" xfId="9" applyFont="1" applyBorder="1" applyAlignment="1">
      <alignment horizontal="left"/>
    </xf>
    <xf numFmtId="0" fontId="68" fillId="0" borderId="7" xfId="9" applyFont="1" applyBorder="1" applyAlignment="1"/>
    <xf numFmtId="0" fontId="68" fillId="0" borderId="16" xfId="9" applyFont="1" applyBorder="1" applyAlignment="1">
      <alignment horizontal="left"/>
    </xf>
    <xf numFmtId="0" fontId="68" fillId="0" borderId="8" xfId="9" applyFont="1" applyBorder="1" applyAlignment="1">
      <alignment horizontal="left"/>
    </xf>
    <xf numFmtId="0" fontId="8" fillId="4" borderId="0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65" fillId="0" borderId="0" xfId="9" applyFont="1" applyBorder="1" applyAlignment="1">
      <alignment horizontal="center"/>
    </xf>
    <xf numFmtId="0" fontId="55" fillId="12" borderId="6" xfId="12" applyFont="1" applyBorder="1" applyAlignment="1">
      <alignment horizontal="center"/>
    </xf>
    <xf numFmtId="0" fontId="61" fillId="0" borderId="27" xfId="10" applyFont="1" applyBorder="1" applyAlignment="1" applyProtection="1">
      <alignment horizontal="center" vertical="center"/>
      <protection hidden="1"/>
    </xf>
    <xf numFmtId="0" fontId="61" fillId="0" borderId="63" xfId="10" applyFont="1" applyBorder="1" applyAlignment="1" applyProtection="1">
      <alignment horizontal="center" vertical="center"/>
      <protection hidden="1"/>
    </xf>
    <xf numFmtId="0" fontId="57" fillId="0" borderId="27" xfId="9" applyFont="1" applyFill="1" applyBorder="1" applyAlignment="1">
      <alignment horizontal="center" vertical="center"/>
    </xf>
    <xf numFmtId="0" fontId="57" fillId="0" borderId="63" xfId="9" applyFont="1" applyFill="1" applyBorder="1" applyAlignment="1">
      <alignment horizontal="center" vertical="center"/>
    </xf>
    <xf numFmtId="0" fontId="59" fillId="0" borderId="15" xfId="9" applyFont="1" applyBorder="1" applyAlignment="1">
      <alignment horizontal="center" vertical="center"/>
    </xf>
    <xf numFmtId="0" fontId="59" fillId="0" borderId="7" xfId="9" applyFont="1" applyBorder="1" applyAlignment="1">
      <alignment horizontal="center" vertical="center"/>
    </xf>
    <xf numFmtId="0" fontId="60" fillId="14" borderId="27" xfId="14" applyFont="1" applyBorder="1" applyAlignment="1">
      <alignment horizontal="center" vertical="center"/>
    </xf>
    <xf numFmtId="0" fontId="60" fillId="14" borderId="63" xfId="14" applyFont="1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8" xfId="9" applyBorder="1" applyAlignment="1">
      <alignment horizontal="center" vertical="center"/>
    </xf>
    <xf numFmtId="0" fontId="61" fillId="3" borderId="27" xfId="10" applyFont="1" applyFill="1" applyBorder="1" applyAlignment="1" applyProtection="1">
      <alignment horizontal="center" vertical="center"/>
      <protection hidden="1"/>
    </xf>
    <xf numFmtId="0" fontId="61" fillId="3" borderId="63" xfId="10" applyFont="1" applyFill="1" applyBorder="1" applyAlignment="1" applyProtection="1">
      <alignment horizontal="center" vertical="center"/>
      <protection hidden="1"/>
    </xf>
    <xf numFmtId="0" fontId="27" fillId="8" borderId="0" xfId="0" applyFont="1" applyFill="1" applyAlignment="1">
      <alignment horizontal="center"/>
    </xf>
    <xf numFmtId="0" fontId="21" fillId="6" borderId="20" xfId="0" applyFont="1" applyFill="1" applyBorder="1" applyAlignment="1">
      <alignment horizontal="center"/>
    </xf>
    <xf numFmtId="0" fontId="21" fillId="6" borderId="21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right"/>
    </xf>
    <xf numFmtId="0" fontId="21" fillId="6" borderId="22" xfId="0" applyFont="1" applyFill="1" applyBorder="1" applyAlignment="1">
      <alignment horizontal="right"/>
    </xf>
    <xf numFmtId="14" fontId="31" fillId="8" borderId="0" xfId="0" applyNumberFormat="1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2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center"/>
    </xf>
    <xf numFmtId="0" fontId="36" fillId="6" borderId="15" xfId="7" applyFont="1" applyFill="1" applyBorder="1" applyAlignment="1" applyProtection="1">
      <alignment horizontal="center" vertical="center"/>
      <protection hidden="1"/>
    </xf>
    <xf numFmtId="0" fontId="36" fillId="6" borderId="17" xfId="7" applyFont="1" applyFill="1" applyBorder="1" applyAlignment="1" applyProtection="1">
      <alignment horizontal="center" vertical="center"/>
      <protection hidden="1"/>
    </xf>
    <xf numFmtId="0" fontId="36" fillId="6" borderId="28" xfId="7" applyFont="1" applyFill="1" applyBorder="1" applyAlignment="1" applyProtection="1">
      <alignment horizontal="center" vertical="center"/>
      <protection hidden="1"/>
    </xf>
    <xf numFmtId="0" fontId="36" fillId="6" borderId="24" xfId="7" applyFont="1" applyFill="1" applyBorder="1" applyAlignment="1" applyProtection="1">
      <alignment horizontal="center" vertical="center"/>
      <protection hidden="1"/>
    </xf>
    <xf numFmtId="0" fontId="36" fillId="6" borderId="27" xfId="7" applyFont="1" applyFill="1" applyBorder="1" applyAlignment="1" applyProtection="1">
      <alignment horizontal="center" vertical="center"/>
      <protection hidden="1"/>
    </xf>
  </cellXfs>
  <cellStyles count="17">
    <cellStyle name="40% - Accent3 2" xfId="12"/>
    <cellStyle name="40% - Accent3 3" xfId="15"/>
    <cellStyle name="Calculation 2" xfId="11"/>
    <cellStyle name="Normal" xfId="0" builtinId="0"/>
    <cellStyle name="Normal 10" xfId="3"/>
    <cellStyle name="Normal 11" xfId="6"/>
    <cellStyle name="Normal 2" xfId="7"/>
    <cellStyle name="Normal 2 2" xfId="1"/>
    <cellStyle name="Normal 2 3" xfId="5"/>
    <cellStyle name="Normal 3" xfId="9"/>
    <cellStyle name="Normal 4" xfId="4"/>
    <cellStyle name="Normal 5" xfId="10"/>
    <cellStyle name="Normal 6" xfId="16"/>
    <cellStyle name="Normal 7" xfId="8"/>
    <cellStyle name="Normal 9" xfId="2"/>
    <cellStyle name="Note 2" xfId="13"/>
    <cellStyle name="Note 3" xfId="14"/>
  </cellStyles>
  <dxfs count="359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247280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933450" cy="82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66675</xdr:colOff>
      <xdr:row>0</xdr:row>
      <xdr:rowOff>104776</xdr:rowOff>
    </xdr:from>
    <xdr:to>
      <xdr:col>34</xdr:col>
      <xdr:colOff>400050</xdr:colOff>
      <xdr:row>1</xdr:row>
      <xdr:rowOff>256395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04776"/>
          <a:ext cx="333375" cy="58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0</xdr:row>
      <xdr:rowOff>123825</xdr:rowOff>
    </xdr:from>
    <xdr:to>
      <xdr:col>2</xdr:col>
      <xdr:colOff>809625</xdr:colOff>
      <xdr:row>1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23825"/>
          <a:ext cx="428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95250</xdr:rowOff>
    </xdr:from>
    <xdr:to>
      <xdr:col>1</xdr:col>
      <xdr:colOff>752475</xdr:colOff>
      <xdr:row>1</xdr:row>
      <xdr:rowOff>247650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2</xdr:col>
      <xdr:colOff>9525</xdr:colOff>
      <xdr:row>28</xdr:row>
      <xdr:rowOff>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24</xdr:row>
      <xdr:rowOff>57150</xdr:rowOff>
    </xdr:from>
    <xdr:to>
      <xdr:col>26</xdr:col>
      <xdr:colOff>76200</xdr:colOff>
      <xdr:row>27</xdr:row>
      <xdr:rowOff>161925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23</xdr:row>
      <xdr:rowOff>161925</xdr:rowOff>
    </xdr:from>
    <xdr:to>
      <xdr:col>10</xdr:col>
      <xdr:colOff>152400</xdr:colOff>
      <xdr:row>27</xdr:row>
      <xdr:rowOff>142875</xdr:rowOff>
    </xdr:to>
    <xdr:sp macro="" textlink="">
      <xdr:nvSpPr>
        <xdr:cNvPr id="7" name="Flowchart: Punched Tape 6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25.01.2025</a:t>
          </a:r>
        </a:p>
      </xdr:txBody>
    </xdr:sp>
    <xdr:clientData/>
  </xdr:twoCellAnchor>
  <xdr:twoCellAnchor editAs="oneCell">
    <xdr:from>
      <xdr:col>30</xdr:col>
      <xdr:colOff>161925</xdr:colOff>
      <xdr:row>23</xdr:row>
      <xdr:rowOff>114301</xdr:rowOff>
    </xdr:from>
    <xdr:to>
      <xdr:col>34</xdr:col>
      <xdr:colOff>19050</xdr:colOff>
      <xdr:row>28</xdr:row>
      <xdr:rowOff>142876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85726</xdr:rowOff>
    </xdr:from>
    <xdr:to>
      <xdr:col>1</xdr:col>
      <xdr:colOff>857250</xdr:colOff>
      <xdr:row>33</xdr:row>
      <xdr:rowOff>33852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66750" cy="82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29</xdr:row>
      <xdr:rowOff>28575</xdr:rowOff>
    </xdr:from>
    <xdr:to>
      <xdr:col>25</xdr:col>
      <xdr:colOff>161925</xdr:colOff>
      <xdr:row>32</xdr:row>
      <xdr:rowOff>104775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95800"/>
          <a:ext cx="1552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28</xdr:row>
      <xdr:rowOff>104775</xdr:rowOff>
    </xdr:from>
    <xdr:to>
      <xdr:col>13</xdr:col>
      <xdr:colOff>304801</xdr:colOff>
      <xdr:row>32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4400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11.01.2025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0</xdr:rowOff>
    </xdr:from>
    <xdr:to>
      <xdr:col>1</xdr:col>
      <xdr:colOff>723900</xdr:colOff>
      <xdr:row>2</xdr:row>
      <xdr:rowOff>57150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0</xdr:row>
      <xdr:rowOff>57150</xdr:rowOff>
    </xdr:from>
    <xdr:to>
      <xdr:col>2</xdr:col>
      <xdr:colOff>95250</xdr:colOff>
      <xdr:row>2</xdr:row>
      <xdr:rowOff>161925</xdr:rowOff>
    </xdr:to>
    <xdr:pic>
      <xdr:nvPicPr>
        <xdr:cNvPr id="6" name="Attēls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40005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0</xdr:row>
      <xdr:rowOff>76200</xdr:rowOff>
    </xdr:from>
    <xdr:to>
      <xdr:col>2</xdr:col>
      <xdr:colOff>733425</xdr:colOff>
      <xdr:row>2</xdr:row>
      <xdr:rowOff>171450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200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47625</xdr:colOff>
      <xdr:row>0</xdr:row>
      <xdr:rowOff>38100</xdr:rowOff>
    </xdr:from>
    <xdr:to>
      <xdr:col>31</xdr:col>
      <xdr:colOff>76200</xdr:colOff>
      <xdr:row>2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381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28</xdr:row>
      <xdr:rowOff>114301</xdr:rowOff>
    </xdr:from>
    <xdr:to>
      <xdr:col>32</xdr:col>
      <xdr:colOff>190500</xdr:colOff>
      <xdr:row>33</xdr:row>
      <xdr:rowOff>76201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06" workbookViewId="0">
      <selection activeCell="D122" sqref="D122"/>
    </sheetView>
  </sheetViews>
  <sheetFormatPr defaultColWidth="0.7109375" defaultRowHeight="12.75" x14ac:dyDescent="0.25"/>
  <cols>
    <col min="1" max="2" width="0.7109375" style="49" customWidth="1"/>
    <col min="3" max="3" width="5.5703125" style="55" customWidth="1"/>
    <col min="4" max="4" width="14.140625" style="55" customWidth="1"/>
    <col min="5" max="5" width="27.5703125" style="55" customWidth="1"/>
    <col min="6" max="6" width="9.140625" style="2" customWidth="1"/>
    <col min="7" max="7" width="21.28515625" style="2" customWidth="1"/>
    <col min="8" max="255" width="9.140625" style="2" customWidth="1"/>
    <col min="256" max="16384" width="0.7109375" style="2"/>
  </cols>
  <sheetData>
    <row r="1" spans="2:13" x14ac:dyDescent="0.25">
      <c r="B1" s="24"/>
      <c r="C1" s="25" t="s">
        <v>44</v>
      </c>
      <c r="D1" s="26"/>
      <c r="E1" s="26" t="s">
        <v>0</v>
      </c>
      <c r="G1" s="27" t="s">
        <v>45</v>
      </c>
      <c r="H1" s="28"/>
      <c r="I1" s="28"/>
      <c r="J1" s="28"/>
      <c r="K1" s="28"/>
      <c r="L1" s="29"/>
      <c r="M1" s="30"/>
    </row>
    <row r="2" spans="2:13" ht="18" x14ac:dyDescent="0.25">
      <c r="B2" s="31"/>
      <c r="C2" s="10">
        <v>1</v>
      </c>
      <c r="D2" s="32" t="s">
        <v>46</v>
      </c>
      <c r="E2" s="32" t="s">
        <v>47</v>
      </c>
      <c r="G2" s="33" t="s">
        <v>48</v>
      </c>
      <c r="H2" s="34"/>
      <c r="I2" s="34"/>
      <c r="J2" s="34"/>
      <c r="K2" s="34"/>
      <c r="L2" s="34"/>
      <c r="M2" s="35"/>
    </row>
    <row r="3" spans="2:13" ht="18" x14ac:dyDescent="0.25">
      <c r="B3" s="31"/>
      <c r="C3" s="10">
        <v>2</v>
      </c>
      <c r="D3" s="36" t="s">
        <v>11</v>
      </c>
      <c r="E3" s="37" t="s">
        <v>49</v>
      </c>
      <c r="G3" s="38" t="s">
        <v>50</v>
      </c>
      <c r="H3" s="6"/>
      <c r="I3" s="6"/>
      <c r="J3" s="6"/>
      <c r="K3" s="6"/>
      <c r="L3" s="6"/>
      <c r="M3" s="39"/>
    </row>
    <row r="4" spans="2:13" ht="18" x14ac:dyDescent="0.25">
      <c r="B4" s="31"/>
      <c r="C4" s="10">
        <v>3</v>
      </c>
      <c r="D4" s="40" t="s">
        <v>3</v>
      </c>
      <c r="E4" s="36" t="s">
        <v>51</v>
      </c>
      <c r="G4" s="41" t="s">
        <v>52</v>
      </c>
      <c r="H4" s="42"/>
      <c r="I4" s="42"/>
      <c r="J4" s="42"/>
      <c r="K4" s="42"/>
      <c r="L4" s="42"/>
      <c r="M4" s="43"/>
    </row>
    <row r="5" spans="2:13" ht="18" x14ac:dyDescent="0.25">
      <c r="B5" s="31"/>
      <c r="C5" s="10">
        <v>4</v>
      </c>
      <c r="D5" s="36" t="s">
        <v>11</v>
      </c>
      <c r="E5" s="36" t="s">
        <v>53</v>
      </c>
      <c r="G5" s="6"/>
      <c r="H5" s="6"/>
      <c r="I5" s="6"/>
      <c r="J5" s="6"/>
      <c r="K5" s="6"/>
      <c r="L5" s="6"/>
      <c r="M5" s="6"/>
    </row>
    <row r="6" spans="2:13" ht="18" x14ac:dyDescent="0.25">
      <c r="B6" s="31"/>
      <c r="C6" s="10">
        <v>5</v>
      </c>
      <c r="D6" s="40" t="s">
        <v>21</v>
      </c>
      <c r="E6" s="36" t="s">
        <v>20</v>
      </c>
      <c r="G6" s="6"/>
      <c r="H6" s="6"/>
      <c r="I6" s="6"/>
      <c r="J6" s="6"/>
      <c r="K6" s="6"/>
      <c r="L6" s="6"/>
      <c r="M6" s="6"/>
    </row>
    <row r="7" spans="2:13" ht="18" x14ac:dyDescent="0.25">
      <c r="B7" s="31"/>
      <c r="C7" s="10">
        <v>6</v>
      </c>
      <c r="D7" s="36" t="s">
        <v>54</v>
      </c>
      <c r="E7" s="36" t="s">
        <v>55</v>
      </c>
      <c r="G7" s="6"/>
      <c r="H7" s="6"/>
      <c r="I7" s="6"/>
      <c r="J7" s="6"/>
      <c r="K7" s="6"/>
      <c r="L7" s="6"/>
      <c r="M7" s="6"/>
    </row>
    <row r="8" spans="2:13" ht="18" x14ac:dyDescent="0.25">
      <c r="B8" s="31"/>
      <c r="C8" s="10"/>
      <c r="D8" s="36" t="s">
        <v>11</v>
      </c>
      <c r="E8" s="36" t="s">
        <v>4</v>
      </c>
      <c r="G8" s="56" t="s">
        <v>147</v>
      </c>
      <c r="H8" s="6"/>
      <c r="I8" s="6"/>
      <c r="J8" s="6"/>
      <c r="K8" s="6"/>
      <c r="L8" s="6"/>
      <c r="M8" s="6"/>
    </row>
    <row r="9" spans="2:13" ht="18" x14ac:dyDescent="0.25">
      <c r="B9" s="31"/>
      <c r="C9" s="10">
        <v>7</v>
      </c>
      <c r="D9" s="36" t="s">
        <v>11</v>
      </c>
      <c r="E9" s="36" t="s">
        <v>56</v>
      </c>
      <c r="G9" s="45" t="s">
        <v>14</v>
      </c>
    </row>
    <row r="10" spans="2:13" ht="18" x14ac:dyDescent="0.25">
      <c r="B10" s="31"/>
      <c r="C10" s="10">
        <v>8</v>
      </c>
      <c r="D10" s="36" t="s">
        <v>57</v>
      </c>
      <c r="E10" s="36" t="s">
        <v>58</v>
      </c>
      <c r="G10" s="56" t="s">
        <v>169</v>
      </c>
    </row>
    <row r="11" spans="2:13" ht="18" x14ac:dyDescent="0.25">
      <c r="B11" s="31"/>
      <c r="C11" s="10">
        <v>9</v>
      </c>
      <c r="D11" s="36" t="s">
        <v>59</v>
      </c>
      <c r="E11" s="36" t="s">
        <v>60</v>
      </c>
      <c r="G11" s="45" t="s">
        <v>33</v>
      </c>
    </row>
    <row r="12" spans="2:13" ht="18" x14ac:dyDescent="0.25">
      <c r="B12" s="31"/>
      <c r="C12" s="10">
        <v>10</v>
      </c>
      <c r="D12" s="44" t="s">
        <v>3</v>
      </c>
      <c r="E12" s="32" t="s">
        <v>61</v>
      </c>
      <c r="G12" s="46" t="s">
        <v>25</v>
      </c>
    </row>
    <row r="13" spans="2:13" ht="18" x14ac:dyDescent="0.25">
      <c r="B13" s="31"/>
      <c r="C13" s="10">
        <v>11</v>
      </c>
      <c r="D13" s="36" t="s">
        <v>57</v>
      </c>
      <c r="E13" s="36" t="s">
        <v>62</v>
      </c>
      <c r="G13" s="45" t="s">
        <v>170</v>
      </c>
    </row>
    <row r="14" spans="2:13" ht="18" x14ac:dyDescent="0.25">
      <c r="B14" s="31"/>
      <c r="C14" s="10">
        <v>12</v>
      </c>
      <c r="D14" s="36" t="s">
        <v>17</v>
      </c>
      <c r="E14" s="36" t="s">
        <v>18</v>
      </c>
      <c r="G14" s="45" t="s">
        <v>20</v>
      </c>
      <c r="H14" s="45"/>
      <c r="I14" s="46"/>
    </row>
    <row r="15" spans="2:13" ht="18" x14ac:dyDescent="0.25">
      <c r="B15" s="31"/>
      <c r="C15" s="10">
        <v>13</v>
      </c>
      <c r="D15" s="36" t="s">
        <v>11</v>
      </c>
      <c r="E15" s="36" t="s">
        <v>63</v>
      </c>
      <c r="G15" s="45" t="s">
        <v>4</v>
      </c>
    </row>
    <row r="16" spans="2:13" ht="18" x14ac:dyDescent="0.25">
      <c r="B16" s="31"/>
      <c r="C16" s="10">
        <v>14</v>
      </c>
      <c r="D16" s="36" t="s">
        <v>54</v>
      </c>
      <c r="E16" s="36" t="s">
        <v>64</v>
      </c>
      <c r="G16" s="56" t="s">
        <v>34</v>
      </c>
    </row>
    <row r="17" spans="2:7" ht="18" x14ac:dyDescent="0.25">
      <c r="B17" s="31"/>
      <c r="C17" s="10">
        <v>15</v>
      </c>
      <c r="D17" s="36" t="s">
        <v>11</v>
      </c>
      <c r="E17" s="36" t="s">
        <v>22</v>
      </c>
      <c r="G17" s="56" t="s">
        <v>39</v>
      </c>
    </row>
    <row r="18" spans="2:7" ht="18" x14ac:dyDescent="0.25">
      <c r="B18" s="31"/>
      <c r="C18" s="10">
        <v>16</v>
      </c>
      <c r="D18" s="36" t="s">
        <v>11</v>
      </c>
      <c r="E18" s="32" t="s">
        <v>65</v>
      </c>
      <c r="G18" s="45" t="s">
        <v>18</v>
      </c>
    </row>
    <row r="19" spans="2:7" ht="18" x14ac:dyDescent="0.25">
      <c r="B19" s="31"/>
      <c r="C19" s="10">
        <v>17</v>
      </c>
      <c r="D19" s="32" t="s">
        <v>66</v>
      </c>
      <c r="E19" s="32" t="s">
        <v>67</v>
      </c>
      <c r="G19" s="56" t="s">
        <v>112</v>
      </c>
    </row>
    <row r="20" spans="2:7" ht="18" x14ac:dyDescent="0.25">
      <c r="B20" s="31"/>
      <c r="C20" s="10">
        <v>18</v>
      </c>
      <c r="D20" s="36" t="s">
        <v>11</v>
      </c>
      <c r="E20" s="36" t="s">
        <v>68</v>
      </c>
      <c r="G20" s="57" t="s">
        <v>24</v>
      </c>
    </row>
    <row r="21" spans="2:7" ht="18" x14ac:dyDescent="0.25">
      <c r="B21" s="31"/>
      <c r="C21" s="10"/>
      <c r="D21" s="40" t="s">
        <v>21</v>
      </c>
      <c r="E21" s="36" t="s">
        <v>172</v>
      </c>
      <c r="G21" s="56" t="s">
        <v>171</v>
      </c>
    </row>
    <row r="22" spans="2:7" ht="18" x14ac:dyDescent="0.25">
      <c r="B22" s="31"/>
      <c r="C22" s="10">
        <v>19</v>
      </c>
      <c r="D22" s="40" t="s">
        <v>21</v>
      </c>
      <c r="E22" s="36" t="s">
        <v>29</v>
      </c>
      <c r="G22" s="56" t="s">
        <v>105</v>
      </c>
    </row>
    <row r="23" spans="2:7" ht="18" x14ac:dyDescent="0.25">
      <c r="B23" s="31"/>
      <c r="C23" s="10">
        <v>20</v>
      </c>
      <c r="D23" s="36" t="s">
        <v>11</v>
      </c>
      <c r="E23" s="36" t="s">
        <v>69</v>
      </c>
      <c r="G23" s="46" t="s">
        <v>30</v>
      </c>
    </row>
    <row r="24" spans="2:7" ht="18" x14ac:dyDescent="0.25">
      <c r="B24" s="31"/>
      <c r="C24" s="10">
        <v>21</v>
      </c>
      <c r="D24" s="36" t="s">
        <v>11</v>
      </c>
      <c r="E24" s="36" t="s">
        <v>70</v>
      </c>
      <c r="G24" s="56" t="s">
        <v>26</v>
      </c>
    </row>
    <row r="25" spans="2:7" ht="18" x14ac:dyDescent="0.25">
      <c r="B25" s="31"/>
      <c r="C25" s="10">
        <v>22</v>
      </c>
      <c r="D25" s="36" t="s">
        <v>71</v>
      </c>
      <c r="E25" s="36" t="s">
        <v>72</v>
      </c>
      <c r="G25" s="45" t="s">
        <v>172</v>
      </c>
    </row>
    <row r="26" spans="2:7" ht="18" x14ac:dyDescent="0.25">
      <c r="B26" s="31"/>
      <c r="C26" s="10">
        <v>23</v>
      </c>
      <c r="D26" s="40" t="s">
        <v>3</v>
      </c>
      <c r="E26" s="47" t="s">
        <v>73</v>
      </c>
      <c r="G26" s="45" t="s">
        <v>29</v>
      </c>
    </row>
    <row r="27" spans="2:7" ht="18" x14ac:dyDescent="0.25">
      <c r="B27" s="31"/>
      <c r="C27" s="10">
        <v>24</v>
      </c>
      <c r="D27" s="40" t="s">
        <v>3</v>
      </c>
      <c r="E27" s="36" t="s">
        <v>12</v>
      </c>
      <c r="G27" s="46" t="s">
        <v>173</v>
      </c>
    </row>
    <row r="28" spans="2:7" ht="18" x14ac:dyDescent="0.25">
      <c r="B28" s="31"/>
      <c r="C28" s="10">
        <v>25</v>
      </c>
      <c r="D28" s="40" t="s">
        <v>3</v>
      </c>
      <c r="E28" s="48" t="s">
        <v>74</v>
      </c>
      <c r="G28" s="56" t="s">
        <v>22</v>
      </c>
    </row>
    <row r="29" spans="2:7" x14ac:dyDescent="0.25">
      <c r="C29" s="10">
        <v>26</v>
      </c>
      <c r="D29" s="36" t="s">
        <v>17</v>
      </c>
      <c r="E29" s="36" t="s">
        <v>75</v>
      </c>
      <c r="G29" s="55" t="s">
        <v>185</v>
      </c>
    </row>
    <row r="30" spans="2:7" x14ac:dyDescent="0.25">
      <c r="C30" s="10">
        <v>27</v>
      </c>
      <c r="D30" s="36" t="s">
        <v>76</v>
      </c>
      <c r="E30" s="36" t="s">
        <v>33</v>
      </c>
    </row>
    <row r="31" spans="2:7" x14ac:dyDescent="0.25">
      <c r="C31" s="10">
        <v>28</v>
      </c>
      <c r="D31" s="36" t="s">
        <v>11</v>
      </c>
      <c r="E31" s="47" t="s">
        <v>77</v>
      </c>
    </row>
    <row r="32" spans="2:7" x14ac:dyDescent="0.25">
      <c r="C32" s="10">
        <v>29</v>
      </c>
      <c r="D32" s="36" t="s">
        <v>11</v>
      </c>
      <c r="E32" s="37" t="s">
        <v>77</v>
      </c>
    </row>
    <row r="33" spans="3:5" x14ac:dyDescent="0.25">
      <c r="C33" s="10">
        <v>30</v>
      </c>
      <c r="D33" s="32" t="s">
        <v>31</v>
      </c>
      <c r="E33" s="50" t="s">
        <v>35</v>
      </c>
    </row>
    <row r="34" spans="3:5" x14ac:dyDescent="0.25">
      <c r="C34" s="10">
        <v>31</v>
      </c>
      <c r="D34" s="40" t="s">
        <v>21</v>
      </c>
      <c r="E34" s="36" t="s">
        <v>36</v>
      </c>
    </row>
    <row r="35" spans="3:5" x14ac:dyDescent="0.25">
      <c r="C35" s="10">
        <v>32</v>
      </c>
      <c r="D35" s="36" t="s">
        <v>11</v>
      </c>
      <c r="E35" s="32" t="s">
        <v>78</v>
      </c>
    </row>
    <row r="36" spans="3:5" x14ac:dyDescent="0.25">
      <c r="C36" s="10">
        <v>33</v>
      </c>
      <c r="D36" s="36" t="s">
        <v>11</v>
      </c>
      <c r="E36" s="32" t="s">
        <v>79</v>
      </c>
    </row>
    <row r="37" spans="3:5" x14ac:dyDescent="0.25">
      <c r="C37" s="10">
        <v>34</v>
      </c>
      <c r="D37" s="36" t="s">
        <v>11</v>
      </c>
      <c r="E37" s="48" t="s">
        <v>80</v>
      </c>
    </row>
    <row r="38" spans="3:5" x14ac:dyDescent="0.25">
      <c r="C38" s="10">
        <v>35</v>
      </c>
      <c r="D38" s="36" t="s">
        <v>31</v>
      </c>
      <c r="E38" s="36" t="s">
        <v>81</v>
      </c>
    </row>
    <row r="39" spans="3:5" x14ac:dyDescent="0.25">
      <c r="C39" s="10">
        <v>36</v>
      </c>
      <c r="D39" s="36" t="s">
        <v>11</v>
      </c>
      <c r="E39" s="36" t="s">
        <v>82</v>
      </c>
    </row>
    <row r="40" spans="3:5" x14ac:dyDescent="0.25">
      <c r="C40" s="10">
        <v>37</v>
      </c>
      <c r="D40" s="40" t="s">
        <v>21</v>
      </c>
      <c r="E40" s="36" t="s">
        <v>83</v>
      </c>
    </row>
    <row r="41" spans="3:5" x14ac:dyDescent="0.25">
      <c r="C41" s="10">
        <v>38</v>
      </c>
      <c r="D41" s="40" t="s">
        <v>21</v>
      </c>
      <c r="E41" s="36" t="s">
        <v>84</v>
      </c>
    </row>
    <row r="42" spans="3:5" x14ac:dyDescent="0.25">
      <c r="C42" s="10">
        <v>39</v>
      </c>
      <c r="D42" s="40" t="s">
        <v>21</v>
      </c>
      <c r="E42" s="36" t="s">
        <v>85</v>
      </c>
    </row>
    <row r="43" spans="3:5" x14ac:dyDescent="0.25">
      <c r="C43" s="10">
        <v>40</v>
      </c>
      <c r="D43" s="36" t="s">
        <v>86</v>
      </c>
      <c r="E43" s="37" t="s">
        <v>87</v>
      </c>
    </row>
    <row r="44" spans="3:5" x14ac:dyDescent="0.25">
      <c r="C44" s="10">
        <v>41</v>
      </c>
      <c r="D44" s="32" t="s">
        <v>31</v>
      </c>
      <c r="E44" s="50" t="s">
        <v>88</v>
      </c>
    </row>
    <row r="45" spans="3:5" x14ac:dyDescent="0.25">
      <c r="C45" s="10">
        <v>42</v>
      </c>
      <c r="D45" s="32" t="s">
        <v>89</v>
      </c>
      <c r="E45" s="32" t="s">
        <v>27</v>
      </c>
    </row>
    <row r="46" spans="3:5" x14ac:dyDescent="0.25">
      <c r="C46" s="10">
        <v>43</v>
      </c>
      <c r="D46" s="36" t="s">
        <v>11</v>
      </c>
      <c r="E46" s="32" t="s">
        <v>90</v>
      </c>
    </row>
    <row r="47" spans="3:5" x14ac:dyDescent="0.25">
      <c r="C47" s="10">
        <v>44</v>
      </c>
      <c r="D47" s="36" t="s">
        <v>11</v>
      </c>
      <c r="E47" s="32" t="s">
        <v>91</v>
      </c>
    </row>
    <row r="48" spans="3:5" x14ac:dyDescent="0.25">
      <c r="C48" s="10">
        <v>45</v>
      </c>
      <c r="D48" s="36" t="s">
        <v>17</v>
      </c>
      <c r="E48" s="36" t="s">
        <v>92</v>
      </c>
    </row>
    <row r="49" spans="3:10" x14ac:dyDescent="0.25">
      <c r="C49" s="10">
        <v>46</v>
      </c>
      <c r="D49" s="36" t="s">
        <v>11</v>
      </c>
      <c r="E49" s="36" t="s">
        <v>93</v>
      </c>
    </row>
    <row r="50" spans="3:10" x14ac:dyDescent="0.25">
      <c r="C50" s="10">
        <v>47</v>
      </c>
      <c r="D50" s="36" t="s">
        <v>11</v>
      </c>
      <c r="E50" s="37" t="s">
        <v>94</v>
      </c>
    </row>
    <row r="51" spans="3:10" x14ac:dyDescent="0.25">
      <c r="C51" s="10">
        <v>48</v>
      </c>
      <c r="D51" s="32" t="s">
        <v>31</v>
      </c>
      <c r="E51" s="32" t="s">
        <v>95</v>
      </c>
    </row>
    <row r="52" spans="3:10" x14ac:dyDescent="0.25">
      <c r="C52" s="10"/>
      <c r="D52" s="32"/>
      <c r="E52" s="32" t="s">
        <v>169</v>
      </c>
    </row>
    <row r="53" spans="3:10" x14ac:dyDescent="0.25">
      <c r="C53" s="10">
        <v>49</v>
      </c>
      <c r="D53" s="36" t="s">
        <v>54</v>
      </c>
      <c r="E53" s="36" t="s">
        <v>96</v>
      </c>
    </row>
    <row r="54" spans="3:10" x14ac:dyDescent="0.25">
      <c r="C54" s="10">
        <v>50</v>
      </c>
      <c r="D54" s="36" t="s">
        <v>11</v>
      </c>
      <c r="E54" s="36" t="s">
        <v>97</v>
      </c>
      <c r="J54" s="47"/>
    </row>
    <row r="55" spans="3:10" x14ac:dyDescent="0.25">
      <c r="C55" s="10">
        <v>51</v>
      </c>
      <c r="D55" s="36" t="s">
        <v>11</v>
      </c>
      <c r="E55" s="37" t="s">
        <v>98</v>
      </c>
    </row>
    <row r="56" spans="3:10" x14ac:dyDescent="0.25">
      <c r="C56" s="10">
        <v>52</v>
      </c>
      <c r="D56" s="36" t="s">
        <v>11</v>
      </c>
      <c r="E56" s="37" t="s">
        <v>99</v>
      </c>
    </row>
    <row r="57" spans="3:10" x14ac:dyDescent="0.25">
      <c r="C57" s="10">
        <v>53</v>
      </c>
      <c r="D57" s="32" t="s">
        <v>100</v>
      </c>
      <c r="E57" s="32" t="s">
        <v>101</v>
      </c>
    </row>
    <row r="58" spans="3:10" x14ac:dyDescent="0.25">
      <c r="C58" s="10">
        <v>54</v>
      </c>
      <c r="D58" s="36" t="s">
        <v>54</v>
      </c>
      <c r="E58" s="36" t="s">
        <v>102</v>
      </c>
    </row>
    <row r="59" spans="3:10" x14ac:dyDescent="0.25">
      <c r="C59" s="10">
        <v>55</v>
      </c>
      <c r="D59" s="36" t="s">
        <v>11</v>
      </c>
      <c r="E59" s="37" t="s">
        <v>103</v>
      </c>
    </row>
    <row r="60" spans="3:10" x14ac:dyDescent="0.25">
      <c r="C60" s="10">
        <v>56</v>
      </c>
      <c r="D60" s="32" t="s">
        <v>31</v>
      </c>
      <c r="E60" s="32" t="s">
        <v>104</v>
      </c>
    </row>
    <row r="61" spans="3:10" x14ac:dyDescent="0.25">
      <c r="C61" s="10">
        <v>57</v>
      </c>
      <c r="D61" s="32" t="s">
        <v>21</v>
      </c>
      <c r="E61" s="32" t="s">
        <v>105</v>
      </c>
    </row>
    <row r="62" spans="3:10" x14ac:dyDescent="0.25">
      <c r="C62" s="10"/>
      <c r="D62" s="32"/>
      <c r="E62" s="32" t="s">
        <v>39</v>
      </c>
    </row>
    <row r="63" spans="3:10" x14ac:dyDescent="0.25">
      <c r="C63" s="10">
        <v>58</v>
      </c>
      <c r="D63" s="32" t="s">
        <v>31</v>
      </c>
      <c r="E63" s="50" t="s">
        <v>106</v>
      </c>
    </row>
    <row r="64" spans="3:10" x14ac:dyDescent="0.25">
      <c r="C64" s="10">
        <v>59</v>
      </c>
      <c r="D64" s="36" t="s">
        <v>11</v>
      </c>
      <c r="E64" s="32" t="s">
        <v>107</v>
      </c>
    </row>
    <row r="65" spans="3:5" x14ac:dyDescent="0.25">
      <c r="C65" s="10">
        <v>60</v>
      </c>
      <c r="D65" s="36" t="s">
        <v>108</v>
      </c>
      <c r="E65" s="45" t="s">
        <v>109</v>
      </c>
    </row>
    <row r="66" spans="3:5" x14ac:dyDescent="0.25">
      <c r="C66" s="10">
        <v>61</v>
      </c>
      <c r="D66" s="36" t="s">
        <v>11</v>
      </c>
      <c r="E66" s="32" t="s">
        <v>110</v>
      </c>
    </row>
    <row r="67" spans="3:5" x14ac:dyDescent="0.25">
      <c r="C67" s="10">
        <v>62</v>
      </c>
      <c r="D67" s="32" t="s">
        <v>111</v>
      </c>
      <c r="E67" s="32" t="s">
        <v>112</v>
      </c>
    </row>
    <row r="68" spans="3:5" x14ac:dyDescent="0.25">
      <c r="C68" s="10">
        <v>63</v>
      </c>
      <c r="D68" s="40" t="s">
        <v>21</v>
      </c>
      <c r="E68" s="47" t="s">
        <v>113</v>
      </c>
    </row>
    <row r="69" spans="3:5" x14ac:dyDescent="0.25">
      <c r="C69" s="10">
        <v>64</v>
      </c>
      <c r="D69" s="36" t="s">
        <v>11</v>
      </c>
      <c r="E69" s="48" t="s">
        <v>114</v>
      </c>
    </row>
    <row r="70" spans="3:5" x14ac:dyDescent="0.25">
      <c r="C70" s="10">
        <v>65</v>
      </c>
      <c r="D70" s="36" t="s">
        <v>17</v>
      </c>
      <c r="E70" s="36" t="s">
        <v>115</v>
      </c>
    </row>
    <row r="71" spans="3:5" x14ac:dyDescent="0.25">
      <c r="C71" s="10">
        <v>66</v>
      </c>
      <c r="D71" s="36" t="s">
        <v>66</v>
      </c>
      <c r="E71" s="47" t="s">
        <v>116</v>
      </c>
    </row>
    <row r="72" spans="3:5" x14ac:dyDescent="0.25">
      <c r="C72" s="10">
        <v>67</v>
      </c>
      <c r="D72" s="36" t="s">
        <v>11</v>
      </c>
      <c r="E72" s="36" t="s">
        <v>117</v>
      </c>
    </row>
    <row r="73" spans="3:5" x14ac:dyDescent="0.25">
      <c r="C73" s="10">
        <v>68</v>
      </c>
      <c r="D73" s="36" t="s">
        <v>19</v>
      </c>
      <c r="E73" s="37" t="s">
        <v>25</v>
      </c>
    </row>
    <row r="74" spans="3:5" x14ac:dyDescent="0.25">
      <c r="C74" s="10">
        <v>69</v>
      </c>
      <c r="D74" s="36" t="s">
        <v>76</v>
      </c>
      <c r="E74" s="50" t="s">
        <v>118</v>
      </c>
    </row>
    <row r="75" spans="3:5" x14ac:dyDescent="0.25">
      <c r="C75" s="10"/>
      <c r="D75" s="36"/>
      <c r="E75" s="50" t="s">
        <v>24</v>
      </c>
    </row>
    <row r="76" spans="3:5" x14ac:dyDescent="0.25">
      <c r="C76" s="10">
        <v>70</v>
      </c>
      <c r="D76" s="36" t="s">
        <v>119</v>
      </c>
      <c r="E76" s="37" t="s">
        <v>120</v>
      </c>
    </row>
    <row r="77" spans="3:5" x14ac:dyDescent="0.25">
      <c r="C77" s="10">
        <v>71</v>
      </c>
      <c r="D77" s="40" t="s">
        <v>3</v>
      </c>
      <c r="E77" s="36" t="s">
        <v>121</v>
      </c>
    </row>
    <row r="78" spans="3:5" x14ac:dyDescent="0.25">
      <c r="C78" s="10">
        <v>72</v>
      </c>
      <c r="D78" s="36" t="s">
        <v>11</v>
      </c>
      <c r="E78" s="36" t="s">
        <v>122</v>
      </c>
    </row>
    <row r="79" spans="3:5" x14ac:dyDescent="0.25">
      <c r="C79" s="10">
        <v>73</v>
      </c>
      <c r="D79" s="36" t="s">
        <v>17</v>
      </c>
      <c r="E79" s="37" t="s">
        <v>123</v>
      </c>
    </row>
    <row r="80" spans="3:5" x14ac:dyDescent="0.25">
      <c r="C80" s="10"/>
      <c r="D80" s="40" t="s">
        <v>21</v>
      </c>
      <c r="E80" s="37" t="s">
        <v>173</v>
      </c>
    </row>
    <row r="81" spans="3:15" x14ac:dyDescent="0.25">
      <c r="C81" s="10"/>
      <c r="D81" s="40" t="s">
        <v>21</v>
      </c>
      <c r="E81" s="37" t="s">
        <v>30</v>
      </c>
    </row>
    <row r="82" spans="3:15" x14ac:dyDescent="0.25">
      <c r="C82" s="10">
        <v>74</v>
      </c>
      <c r="D82" s="40" t="s">
        <v>21</v>
      </c>
      <c r="E82" s="32" t="s">
        <v>26</v>
      </c>
    </row>
    <row r="83" spans="3:15" x14ac:dyDescent="0.25">
      <c r="C83" s="10">
        <v>75</v>
      </c>
      <c r="D83" s="36" t="s">
        <v>119</v>
      </c>
      <c r="E83" s="37" t="s">
        <v>124</v>
      </c>
      <c r="O83" s="2" t="s">
        <v>125</v>
      </c>
    </row>
    <row r="84" spans="3:15" x14ac:dyDescent="0.25">
      <c r="C84" s="10">
        <v>76</v>
      </c>
      <c r="D84" s="36" t="s">
        <v>119</v>
      </c>
      <c r="E84" s="37" t="s">
        <v>126</v>
      </c>
    </row>
    <row r="85" spans="3:15" x14ac:dyDescent="0.25">
      <c r="C85" s="10">
        <v>77</v>
      </c>
      <c r="D85" s="36" t="s">
        <v>11</v>
      </c>
      <c r="E85" s="36" t="s">
        <v>127</v>
      </c>
    </row>
    <row r="86" spans="3:15" x14ac:dyDescent="0.25">
      <c r="C86" s="10">
        <v>78</v>
      </c>
      <c r="D86" s="36" t="s">
        <v>128</v>
      </c>
      <c r="E86" s="36" t="s">
        <v>129</v>
      </c>
    </row>
    <row r="87" spans="3:15" x14ac:dyDescent="0.25">
      <c r="C87" s="10">
        <v>79</v>
      </c>
      <c r="D87" s="36" t="s">
        <v>76</v>
      </c>
      <c r="E87" s="50" t="s">
        <v>130</v>
      </c>
    </row>
    <row r="88" spans="3:15" x14ac:dyDescent="0.25">
      <c r="C88" s="10">
        <v>80</v>
      </c>
      <c r="D88" s="36" t="s">
        <v>17</v>
      </c>
      <c r="E88" s="32" t="s">
        <v>131</v>
      </c>
    </row>
    <row r="89" spans="3:15" x14ac:dyDescent="0.25">
      <c r="C89" s="10">
        <v>81</v>
      </c>
      <c r="D89" s="36" t="s">
        <v>11</v>
      </c>
      <c r="E89" s="32" t="s">
        <v>132</v>
      </c>
    </row>
    <row r="90" spans="3:15" x14ac:dyDescent="0.25">
      <c r="C90" s="10">
        <v>82</v>
      </c>
      <c r="D90" s="40" t="s">
        <v>21</v>
      </c>
      <c r="E90" s="51" t="s">
        <v>133</v>
      </c>
    </row>
    <row r="91" spans="3:15" x14ac:dyDescent="0.25">
      <c r="C91" s="10">
        <v>83</v>
      </c>
      <c r="D91" s="36" t="s">
        <v>11</v>
      </c>
      <c r="E91" s="32" t="s">
        <v>28</v>
      </c>
    </row>
    <row r="92" spans="3:15" x14ac:dyDescent="0.25">
      <c r="C92" s="10">
        <v>84</v>
      </c>
      <c r="D92" s="40" t="s">
        <v>21</v>
      </c>
      <c r="E92" s="32" t="s">
        <v>32</v>
      </c>
    </row>
    <row r="93" spans="3:15" x14ac:dyDescent="0.25">
      <c r="C93" s="10"/>
      <c r="D93" s="2"/>
      <c r="E93" s="32" t="s">
        <v>171</v>
      </c>
    </row>
    <row r="94" spans="3:15" x14ac:dyDescent="0.25">
      <c r="C94" s="10">
        <v>85</v>
      </c>
      <c r="D94" s="36" t="s">
        <v>11</v>
      </c>
      <c r="E94" s="52" t="s">
        <v>134</v>
      </c>
    </row>
    <row r="95" spans="3:15" x14ac:dyDescent="0.25">
      <c r="C95" s="10">
        <v>86</v>
      </c>
      <c r="D95" s="32" t="s">
        <v>31</v>
      </c>
      <c r="E95" s="32" t="s">
        <v>135</v>
      </c>
    </row>
    <row r="96" spans="3:15" x14ac:dyDescent="0.25">
      <c r="C96" s="10">
        <v>87</v>
      </c>
      <c r="D96" s="36" t="s">
        <v>11</v>
      </c>
      <c r="E96" s="32" t="s">
        <v>136</v>
      </c>
    </row>
    <row r="97" spans="3:5" x14ac:dyDescent="0.25">
      <c r="C97" s="10">
        <v>88</v>
      </c>
      <c r="D97" s="36" t="s">
        <v>11</v>
      </c>
      <c r="E97" s="52" t="s">
        <v>40</v>
      </c>
    </row>
    <row r="98" spans="3:5" x14ac:dyDescent="0.25">
      <c r="C98" s="10">
        <v>89</v>
      </c>
      <c r="D98" s="36" t="s">
        <v>17</v>
      </c>
      <c r="E98" s="36" t="s">
        <v>137</v>
      </c>
    </row>
    <row r="99" spans="3:5" x14ac:dyDescent="0.25">
      <c r="C99" s="10">
        <v>90</v>
      </c>
      <c r="D99" s="36" t="s">
        <v>11</v>
      </c>
      <c r="E99" s="36" t="s">
        <v>138</v>
      </c>
    </row>
    <row r="100" spans="3:5" x14ac:dyDescent="0.25">
      <c r="C100" s="10">
        <v>91</v>
      </c>
      <c r="D100" s="32" t="s">
        <v>31</v>
      </c>
      <c r="E100" s="32" t="s">
        <v>139</v>
      </c>
    </row>
    <row r="101" spans="3:5" x14ac:dyDescent="0.25">
      <c r="C101" s="10">
        <v>92</v>
      </c>
      <c r="D101" s="36" t="s">
        <v>11</v>
      </c>
      <c r="E101" s="32" t="s">
        <v>140</v>
      </c>
    </row>
    <row r="102" spans="3:5" x14ac:dyDescent="0.25">
      <c r="C102" s="10">
        <v>93</v>
      </c>
      <c r="D102" s="32" t="s">
        <v>11</v>
      </c>
      <c r="E102" s="32" t="s">
        <v>141</v>
      </c>
    </row>
    <row r="103" spans="3:5" x14ac:dyDescent="0.25">
      <c r="C103" s="10">
        <v>94</v>
      </c>
      <c r="D103" s="36" t="s">
        <v>11</v>
      </c>
      <c r="E103" s="36" t="s">
        <v>142</v>
      </c>
    </row>
    <row r="104" spans="3:5" x14ac:dyDescent="0.25">
      <c r="C104" s="10">
        <v>95</v>
      </c>
      <c r="D104" s="32" t="s">
        <v>143</v>
      </c>
      <c r="E104" s="32" t="s">
        <v>144</v>
      </c>
    </row>
    <row r="105" spans="3:5" x14ac:dyDescent="0.25">
      <c r="C105" s="10">
        <v>96</v>
      </c>
      <c r="D105" s="36" t="s">
        <v>11</v>
      </c>
      <c r="E105" s="32" t="s">
        <v>145</v>
      </c>
    </row>
    <row r="106" spans="3:5" x14ac:dyDescent="0.25">
      <c r="C106" s="10">
        <v>97</v>
      </c>
      <c r="D106" s="36" t="s">
        <v>146</v>
      </c>
      <c r="E106" s="32" t="s">
        <v>147</v>
      </c>
    </row>
    <row r="107" spans="3:5" x14ac:dyDescent="0.25">
      <c r="C107" s="10">
        <v>98</v>
      </c>
      <c r="D107" s="40" t="s">
        <v>3</v>
      </c>
      <c r="E107" s="36" t="s">
        <v>148</v>
      </c>
    </row>
    <row r="108" spans="3:5" x14ac:dyDescent="0.25">
      <c r="C108" s="10">
        <v>99</v>
      </c>
      <c r="D108" s="36" t="s">
        <v>11</v>
      </c>
      <c r="E108" s="32" t="s">
        <v>149</v>
      </c>
    </row>
    <row r="109" spans="3:5" x14ac:dyDescent="0.25">
      <c r="C109" s="10">
        <v>100</v>
      </c>
      <c r="D109" s="36" t="s">
        <v>11</v>
      </c>
      <c r="E109" s="36" t="s">
        <v>14</v>
      </c>
    </row>
    <row r="110" spans="3:5" x14ac:dyDescent="0.25">
      <c r="C110" s="10">
        <v>101</v>
      </c>
      <c r="D110" s="36" t="s">
        <v>17</v>
      </c>
      <c r="E110" s="36" t="s">
        <v>150</v>
      </c>
    </row>
    <row r="111" spans="3:5" x14ac:dyDescent="0.25">
      <c r="C111" s="10">
        <v>102</v>
      </c>
      <c r="D111" s="36" t="s">
        <v>11</v>
      </c>
      <c r="E111" s="32" t="s">
        <v>151</v>
      </c>
    </row>
    <row r="112" spans="3:5" x14ac:dyDescent="0.25">
      <c r="C112" s="10">
        <v>103</v>
      </c>
      <c r="D112" s="32" t="s">
        <v>31</v>
      </c>
      <c r="E112" s="32" t="s">
        <v>152</v>
      </c>
    </row>
    <row r="113" spans="3:5" x14ac:dyDescent="0.25">
      <c r="C113" s="10">
        <v>104</v>
      </c>
      <c r="D113" s="36" t="s">
        <v>54</v>
      </c>
      <c r="E113" s="36" t="s">
        <v>153</v>
      </c>
    </row>
    <row r="114" spans="3:5" x14ac:dyDescent="0.25">
      <c r="C114" s="10">
        <v>105</v>
      </c>
      <c r="D114" s="32" t="s">
        <v>143</v>
      </c>
      <c r="E114" s="32" t="s">
        <v>154</v>
      </c>
    </row>
    <row r="115" spans="3:5" x14ac:dyDescent="0.25">
      <c r="C115" s="10">
        <v>106</v>
      </c>
      <c r="D115" s="53" t="s">
        <v>119</v>
      </c>
      <c r="E115" s="32" t="s">
        <v>155</v>
      </c>
    </row>
    <row r="116" spans="3:5" x14ac:dyDescent="0.25">
      <c r="C116" s="10">
        <v>107</v>
      </c>
      <c r="D116" s="36" t="s">
        <v>11</v>
      </c>
      <c r="E116" s="36" t="s">
        <v>156</v>
      </c>
    </row>
    <row r="117" spans="3:5" x14ac:dyDescent="0.25">
      <c r="C117" s="10">
        <v>108</v>
      </c>
      <c r="D117" s="40" t="s">
        <v>21</v>
      </c>
      <c r="E117" s="36" t="s">
        <v>157</v>
      </c>
    </row>
    <row r="118" spans="3:5" x14ac:dyDescent="0.25">
      <c r="C118" s="10">
        <v>109</v>
      </c>
      <c r="D118" s="36" t="s">
        <v>11</v>
      </c>
      <c r="E118" s="36" t="s">
        <v>158</v>
      </c>
    </row>
    <row r="119" spans="3:5" x14ac:dyDescent="0.25">
      <c r="C119" s="10">
        <v>110</v>
      </c>
      <c r="D119" s="36" t="s">
        <v>11</v>
      </c>
      <c r="E119" s="54" t="s">
        <v>159</v>
      </c>
    </row>
    <row r="120" spans="3:5" x14ac:dyDescent="0.25">
      <c r="C120" s="10">
        <v>111</v>
      </c>
      <c r="D120" s="53" t="s">
        <v>160</v>
      </c>
      <c r="E120" s="32" t="s">
        <v>161</v>
      </c>
    </row>
    <row r="121" spans="3:5" x14ac:dyDescent="0.25">
      <c r="C121" s="10">
        <v>112</v>
      </c>
      <c r="D121" s="40" t="s">
        <v>21</v>
      </c>
      <c r="E121" s="36" t="s">
        <v>37</v>
      </c>
    </row>
    <row r="122" spans="3:5" x14ac:dyDescent="0.25">
      <c r="C122" s="10"/>
      <c r="D122" s="32" t="s">
        <v>242</v>
      </c>
      <c r="E122" s="36" t="s">
        <v>170</v>
      </c>
    </row>
    <row r="123" spans="3:5" x14ac:dyDescent="0.25">
      <c r="C123" s="10">
        <v>113</v>
      </c>
      <c r="D123" s="36" t="s">
        <v>17</v>
      </c>
      <c r="E123" s="32" t="s">
        <v>162</v>
      </c>
    </row>
    <row r="124" spans="3:5" x14ac:dyDescent="0.25">
      <c r="C124" s="10">
        <v>114</v>
      </c>
      <c r="D124" s="40" t="s">
        <v>21</v>
      </c>
      <c r="E124" s="36" t="s">
        <v>163</v>
      </c>
    </row>
    <row r="125" spans="3:5" x14ac:dyDescent="0.25">
      <c r="C125" s="10">
        <v>115</v>
      </c>
      <c r="D125" s="44" t="s">
        <v>108</v>
      </c>
      <c r="E125" s="44" t="s">
        <v>164</v>
      </c>
    </row>
    <row r="126" spans="3:5" x14ac:dyDescent="0.25">
      <c r="C126" s="10">
        <v>116</v>
      </c>
      <c r="D126" s="36" t="s">
        <v>11</v>
      </c>
      <c r="E126" s="54" t="s">
        <v>165</v>
      </c>
    </row>
    <row r="127" spans="3:5" x14ac:dyDescent="0.25">
      <c r="C127" s="10">
        <v>117</v>
      </c>
      <c r="D127" s="36" t="s">
        <v>166</v>
      </c>
      <c r="E127" s="36" t="s">
        <v>167</v>
      </c>
    </row>
    <row r="128" spans="3:5" x14ac:dyDescent="0.25">
      <c r="C128" s="10">
        <v>118</v>
      </c>
      <c r="D128" s="36" t="s">
        <v>11</v>
      </c>
      <c r="E128" s="32" t="s">
        <v>34</v>
      </c>
    </row>
    <row r="129" spans="3:5" x14ac:dyDescent="0.25">
      <c r="C129" s="10">
        <v>119</v>
      </c>
      <c r="D129" s="32" t="s">
        <v>31</v>
      </c>
      <c r="E129" s="32" t="s">
        <v>168</v>
      </c>
    </row>
    <row r="130" spans="3:5" x14ac:dyDescent="0.25">
      <c r="C130" s="32"/>
      <c r="D130" s="32"/>
      <c r="E130" s="32"/>
    </row>
    <row r="131" spans="3:5" x14ac:dyDescent="0.25">
      <c r="C131" s="32"/>
      <c r="D131" s="32"/>
      <c r="E131" s="32"/>
    </row>
    <row r="132" spans="3:5" x14ac:dyDescent="0.25">
      <c r="C132" s="32"/>
      <c r="D132" s="32"/>
      <c r="E132" s="32"/>
    </row>
    <row r="133" spans="3:5" x14ac:dyDescent="0.25">
      <c r="C133" s="32"/>
      <c r="D133" s="32"/>
      <c r="E133" s="32"/>
    </row>
    <row r="134" spans="3:5" x14ac:dyDescent="0.25">
      <c r="C134" s="32"/>
      <c r="D134" s="32"/>
      <c r="E134" s="32"/>
    </row>
    <row r="135" spans="3:5" x14ac:dyDescent="0.25">
      <c r="C135" s="32"/>
      <c r="D135" s="32"/>
      <c r="E135" s="32"/>
    </row>
    <row r="136" spans="3:5" x14ac:dyDescent="0.25">
      <c r="C136" s="32"/>
      <c r="D136" s="32"/>
      <c r="E136" s="32"/>
    </row>
    <row r="137" spans="3:5" x14ac:dyDescent="0.25">
      <c r="C137" s="32"/>
      <c r="D137" s="32"/>
      <c r="E137" s="32"/>
    </row>
    <row r="138" spans="3:5" x14ac:dyDescent="0.25">
      <c r="C138" s="32"/>
      <c r="D138" s="32"/>
      <c r="E138" s="32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 C91 C94 C96 C98 C100 C102 C104 C106 C108 C110 C112 C114 C116 C118 C120 C123 C125 C127 C129">
    <cfRule type="expression" dxfId="358" priority="49" stopIfTrue="1">
      <formula>K92=1</formula>
    </cfRule>
    <cfRule type="expression" dxfId="357" priority="50" stopIfTrue="1">
      <formula>K92=2</formula>
    </cfRule>
    <cfRule type="expression" dxfId="356" priority="51" stopIfTrue="1">
      <formula>K92=3</formula>
    </cfRule>
  </conditionalFormatting>
  <conditionalFormatting sqref="C3 C5 C7:C8 C10 C12 C14 C16 C18 C20:C21 C23 C25 C27 C29 C31 C33 C35 C37 C39 C41 C43 C45 C47 C49 C51:C52 C54 C56 C58 C60 C63 C65 C67 C69 C71 C73 C76 C78 C82 C84 C86 C88 C90 C92:C93 C95 C97 C99 C101 C103 C105 C107 C109 C111 C113 C115 C117 C119 C121:C122 C124 C126 C128">
    <cfRule type="expression" dxfId="355" priority="88" stopIfTrue="1">
      <formula>K3=1</formula>
    </cfRule>
    <cfRule type="expression" dxfId="354" priority="89" stopIfTrue="1">
      <formula>K3=2</formula>
    </cfRule>
    <cfRule type="expression" dxfId="353" priority="90" stopIfTrue="1">
      <formula>K3=3</formula>
    </cfRule>
  </conditionalFormatting>
  <conditionalFormatting sqref="E70">
    <cfRule type="expression" dxfId="352" priority="85" stopIfTrue="1">
      <formula>L70=1</formula>
    </cfRule>
    <cfRule type="expression" dxfId="351" priority="86" stopIfTrue="1">
      <formula>L70=2</formula>
    </cfRule>
    <cfRule type="expression" dxfId="350" priority="87" stopIfTrue="1">
      <formula>L70=3</formula>
    </cfRule>
  </conditionalFormatting>
  <conditionalFormatting sqref="E71:E73">
    <cfRule type="expression" dxfId="349" priority="82" stopIfTrue="1">
      <formula>L71=1</formula>
    </cfRule>
    <cfRule type="expression" dxfId="348" priority="83" stopIfTrue="1">
      <formula>L71=2</formula>
    </cfRule>
    <cfRule type="expression" dxfId="347" priority="84" stopIfTrue="1">
      <formula>L71=3</formula>
    </cfRule>
  </conditionalFormatting>
  <conditionalFormatting sqref="C2 C4 C6 C9 C11 C13 C15 C17 C19 C22 C24 C26 C28 C30 C32 C34 C36 C38 C40 C42 C44 C46 C48 C50 C53 C55 C57 C59 C61:C62 C64 C66 C68 C70 C72 C74:C75 C77 C79:C81 C83 C85 C87 C89">
    <cfRule type="expression" dxfId="346" priority="67" stopIfTrue="1">
      <formula>K2=1</formula>
    </cfRule>
    <cfRule type="expression" dxfId="345" priority="68" stopIfTrue="1">
      <formula>K2=2</formula>
    </cfRule>
    <cfRule type="expression" dxfId="344" priority="69" stopIfTrue="1">
      <formula>K2=3</formula>
    </cfRule>
  </conditionalFormatting>
  <conditionalFormatting sqref="E84:E85">
    <cfRule type="expression" dxfId="343" priority="79" stopIfTrue="1">
      <formula>L84=1</formula>
    </cfRule>
    <cfRule type="expression" dxfId="342" priority="80" stopIfTrue="1">
      <formula>L84=2</formula>
    </cfRule>
    <cfRule type="expression" dxfId="341" priority="81" stopIfTrue="1">
      <formula>L84=3</formula>
    </cfRule>
  </conditionalFormatting>
  <conditionalFormatting sqref="E74:E75">
    <cfRule type="expression" dxfId="340" priority="76" stopIfTrue="1">
      <formula>L74=1</formula>
    </cfRule>
    <cfRule type="expression" dxfId="339" priority="77" stopIfTrue="1">
      <formula>L74=2</formula>
    </cfRule>
    <cfRule type="expression" dxfId="338" priority="78" stopIfTrue="1">
      <formula>L74=3</formula>
    </cfRule>
  </conditionalFormatting>
  <conditionalFormatting sqref="E76:E78 E82:E83">
    <cfRule type="expression" dxfId="337" priority="73" stopIfTrue="1">
      <formula>L77=1</formula>
    </cfRule>
    <cfRule type="expression" dxfId="336" priority="74" stopIfTrue="1">
      <formula>L77=2</formula>
    </cfRule>
    <cfRule type="expression" dxfId="335" priority="75" stopIfTrue="1">
      <formula>L77=3</formula>
    </cfRule>
  </conditionalFormatting>
  <conditionalFormatting sqref="E86">
    <cfRule type="expression" dxfId="334" priority="64" stopIfTrue="1">
      <formula>L86=1</formula>
    </cfRule>
    <cfRule type="expression" dxfId="333" priority="65" stopIfTrue="1">
      <formula>L86=2</formula>
    </cfRule>
    <cfRule type="expression" dxfId="332" priority="66" stopIfTrue="1">
      <formula>L86=3</formula>
    </cfRule>
  </conditionalFormatting>
  <conditionalFormatting sqref="E87">
    <cfRule type="expression" dxfId="331" priority="61" stopIfTrue="1">
      <formula>M87=1</formula>
    </cfRule>
    <cfRule type="expression" dxfId="330" priority="62" stopIfTrue="1">
      <formula>M87=2</formula>
    </cfRule>
    <cfRule type="expression" dxfId="329" priority="63" stopIfTrue="1">
      <formula>M87=3</formula>
    </cfRule>
  </conditionalFormatting>
  <conditionalFormatting sqref="E88">
    <cfRule type="expression" dxfId="328" priority="58" stopIfTrue="1">
      <formula>M88=1</formula>
    </cfRule>
    <cfRule type="expression" dxfId="327" priority="59" stopIfTrue="1">
      <formula>M88=2</formula>
    </cfRule>
    <cfRule type="expression" dxfId="326" priority="60" stopIfTrue="1">
      <formula>M88=3</formula>
    </cfRule>
  </conditionalFormatting>
  <conditionalFormatting sqref="E89">
    <cfRule type="expression" dxfId="325" priority="55" stopIfTrue="1">
      <formula>M89=1</formula>
    </cfRule>
    <cfRule type="expression" dxfId="324" priority="56" stopIfTrue="1">
      <formula>M89=2</formula>
    </cfRule>
    <cfRule type="expression" dxfId="323" priority="57" stopIfTrue="1">
      <formula>M89=3</formula>
    </cfRule>
  </conditionalFormatting>
  <conditionalFormatting sqref="E90">
    <cfRule type="expression" dxfId="322" priority="52" stopIfTrue="1">
      <formula>M90=1</formula>
    </cfRule>
    <cfRule type="expression" dxfId="321" priority="53" stopIfTrue="1">
      <formula>M90=2</formula>
    </cfRule>
    <cfRule type="expression" dxfId="320" priority="54" stopIfTrue="1">
      <formula>M90=3</formula>
    </cfRule>
  </conditionalFormatting>
  <conditionalFormatting sqref="E94">
    <cfRule type="expression" dxfId="319" priority="46" stopIfTrue="1">
      <formula>M94=1</formula>
    </cfRule>
    <cfRule type="expression" dxfId="318" priority="47" stopIfTrue="1">
      <formula>M94=2</formula>
    </cfRule>
    <cfRule type="expression" dxfId="317" priority="48" stopIfTrue="1">
      <formula>M94=3</formula>
    </cfRule>
  </conditionalFormatting>
  <conditionalFormatting sqref="E96">
    <cfRule type="expression" dxfId="316" priority="43" stopIfTrue="1">
      <formula>M96=1</formula>
    </cfRule>
    <cfRule type="expression" dxfId="315" priority="44" stopIfTrue="1">
      <formula>M96=2</formula>
    </cfRule>
    <cfRule type="expression" dxfId="314" priority="45" stopIfTrue="1">
      <formula>M96=3</formula>
    </cfRule>
  </conditionalFormatting>
  <conditionalFormatting sqref="E97">
    <cfRule type="expression" dxfId="313" priority="40" stopIfTrue="1">
      <formula>M97=1</formula>
    </cfRule>
    <cfRule type="expression" dxfId="312" priority="41" stopIfTrue="1">
      <formula>M97=2</formula>
    </cfRule>
    <cfRule type="expression" dxfId="311" priority="42" stopIfTrue="1">
      <formula>M97=3</formula>
    </cfRule>
  </conditionalFormatting>
  <conditionalFormatting sqref="E99">
    <cfRule type="expression" dxfId="310" priority="34" stopIfTrue="1">
      <formula>M99=1</formula>
    </cfRule>
    <cfRule type="expression" dxfId="309" priority="35" stopIfTrue="1">
      <formula>M99=2</formula>
    </cfRule>
    <cfRule type="expression" dxfId="308" priority="36" stopIfTrue="1">
      <formula>M99=3</formula>
    </cfRule>
  </conditionalFormatting>
  <conditionalFormatting sqref="E98">
    <cfRule type="expression" dxfId="307" priority="37" stopIfTrue="1">
      <formula>M98=1</formula>
    </cfRule>
    <cfRule type="expression" dxfId="306" priority="38" stopIfTrue="1">
      <formula>M98=2</formula>
    </cfRule>
    <cfRule type="expression" dxfId="305" priority="39" stopIfTrue="1">
      <formula>M98=3</formula>
    </cfRule>
  </conditionalFormatting>
  <conditionalFormatting sqref="E121:E122">
    <cfRule type="expression" dxfId="304" priority="31" stopIfTrue="1">
      <formula>M121=1</formula>
    </cfRule>
    <cfRule type="expression" dxfId="303" priority="32" stopIfTrue="1">
      <formula>M121=2</formula>
    </cfRule>
    <cfRule type="expression" dxfId="302" priority="33" stopIfTrue="1">
      <formula>M121=3</formula>
    </cfRule>
  </conditionalFormatting>
  <conditionalFormatting sqref="E123">
    <cfRule type="expression" dxfId="301" priority="28" stopIfTrue="1">
      <formula>M123=1</formula>
    </cfRule>
    <cfRule type="expression" dxfId="300" priority="29" stopIfTrue="1">
      <formula>M123=2</formula>
    </cfRule>
    <cfRule type="expression" dxfId="299" priority="30" stopIfTrue="1">
      <formula>M123=3</formula>
    </cfRule>
  </conditionalFormatting>
  <conditionalFormatting sqref="E124">
    <cfRule type="expression" dxfId="298" priority="25" stopIfTrue="1">
      <formula>M124=1</formula>
    </cfRule>
    <cfRule type="expression" dxfId="297" priority="26" stopIfTrue="1">
      <formula>M124=2</formula>
    </cfRule>
    <cfRule type="expression" dxfId="296" priority="27" stopIfTrue="1">
      <formula>M124=3</formula>
    </cfRule>
  </conditionalFormatting>
  <conditionalFormatting sqref="E125">
    <cfRule type="expression" dxfId="295" priority="22" stopIfTrue="1">
      <formula>M125=1</formula>
    </cfRule>
    <cfRule type="expression" dxfId="294" priority="23" stopIfTrue="1">
      <formula>M125=2</formula>
    </cfRule>
    <cfRule type="expression" dxfId="293" priority="24" stopIfTrue="1">
      <formula>M125=3</formula>
    </cfRule>
  </conditionalFormatting>
  <conditionalFormatting sqref="E126">
    <cfRule type="expression" dxfId="292" priority="19" stopIfTrue="1">
      <formula>M126=1</formula>
    </cfRule>
    <cfRule type="expression" dxfId="291" priority="20" stopIfTrue="1">
      <formula>M126=2</formula>
    </cfRule>
    <cfRule type="expression" dxfId="290" priority="21" stopIfTrue="1">
      <formula>M126=3</formula>
    </cfRule>
  </conditionalFormatting>
  <conditionalFormatting sqref="G12">
    <cfRule type="expression" dxfId="289" priority="16" stopIfTrue="1">
      <formula>N109=1</formula>
    </cfRule>
    <cfRule type="expression" dxfId="288" priority="17" stopIfTrue="1">
      <formula>N109=2</formula>
    </cfRule>
    <cfRule type="expression" dxfId="287" priority="18" stopIfTrue="1">
      <formula>N109=3</formula>
    </cfRule>
  </conditionalFormatting>
  <conditionalFormatting sqref="G20">
    <cfRule type="expression" dxfId="286" priority="10" stopIfTrue="1">
      <formula>N117=1</formula>
    </cfRule>
    <cfRule type="expression" dxfId="285" priority="11" stopIfTrue="1">
      <formula>N117=2</formula>
    </cfRule>
    <cfRule type="expression" dxfId="284" priority="12" stopIfTrue="1">
      <formula>N117=3</formula>
    </cfRule>
  </conditionalFormatting>
  <conditionalFormatting sqref="G13">
    <cfRule type="expression" dxfId="283" priority="13" stopIfTrue="1">
      <formula>O110=1</formula>
    </cfRule>
    <cfRule type="expression" dxfId="282" priority="14" stopIfTrue="1">
      <formula>O110=2</formula>
    </cfRule>
    <cfRule type="expression" dxfId="281" priority="15" stopIfTrue="1">
      <formula>O110=3</formula>
    </cfRule>
  </conditionalFormatting>
  <conditionalFormatting sqref="E81">
    <cfRule type="expression" dxfId="280" priority="97" stopIfTrue="1">
      <formula>L83=1</formula>
    </cfRule>
    <cfRule type="expression" dxfId="279" priority="98" stopIfTrue="1">
      <formula>L83=2</formula>
    </cfRule>
    <cfRule type="expression" dxfId="278" priority="99" stopIfTrue="1">
      <formula>L83=3</formula>
    </cfRule>
  </conditionalFormatting>
  <conditionalFormatting sqref="G23">
    <cfRule type="expression" dxfId="277" priority="7" stopIfTrue="1">
      <formula>N122=1</formula>
    </cfRule>
    <cfRule type="expression" dxfId="276" priority="8" stopIfTrue="1">
      <formula>N122=2</formula>
    </cfRule>
    <cfRule type="expression" dxfId="275" priority="9" stopIfTrue="1">
      <formula>N122=3</formula>
    </cfRule>
  </conditionalFormatting>
  <conditionalFormatting sqref="G24">
    <cfRule type="expression" dxfId="274" priority="4" stopIfTrue="1">
      <formula>N122=1</formula>
    </cfRule>
    <cfRule type="expression" dxfId="273" priority="5" stopIfTrue="1">
      <formula>N122=2</formula>
    </cfRule>
    <cfRule type="expression" dxfId="272" priority="6" stopIfTrue="1">
      <formula>N122=3</formula>
    </cfRule>
  </conditionalFormatting>
  <conditionalFormatting sqref="E79:E80">
    <cfRule type="expression" dxfId="271" priority="100" stopIfTrue="1">
      <formula>L82=1</formula>
    </cfRule>
    <cfRule type="expression" dxfId="270" priority="101" stopIfTrue="1">
      <formula>L82=2</formula>
    </cfRule>
    <cfRule type="expression" dxfId="269" priority="102" stopIfTrue="1">
      <formula>L82=3</formula>
    </cfRule>
  </conditionalFormatting>
  <conditionalFormatting sqref="G27">
    <cfRule type="expression" dxfId="268" priority="1" stopIfTrue="1">
      <formula>N127=1</formula>
    </cfRule>
    <cfRule type="expression" dxfId="267" priority="2" stopIfTrue="1">
      <formula>N127=2</formula>
    </cfRule>
    <cfRule type="expression" dxfId="266" priority="3" stopIfTrue="1">
      <formula>N127=3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"/>
  <sheetViews>
    <sheetView topLeftCell="B1" workbookViewId="0">
      <selection activeCell="Y15" sqref="Y15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23" customWidth="1"/>
    <col min="21" max="22" width="6.7109375" style="23" customWidth="1"/>
    <col min="23" max="180" width="9.140625" style="2" customWidth="1"/>
    <col min="181" max="183" width="0.7109375" style="2" customWidth="1"/>
    <col min="184" max="184" width="10" style="2" bestFit="1" customWidth="1"/>
    <col min="185" max="185" width="21.7109375" style="2" customWidth="1"/>
    <col min="186" max="186" width="3.42578125" style="2" customWidth="1"/>
    <col min="187" max="16384" width="4.28515625" style="2"/>
  </cols>
  <sheetData>
    <row r="1" spans="1:250" ht="16.5" x14ac:dyDescent="0.25">
      <c r="B1" s="328" t="s">
        <v>174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1:250" ht="29.25" customHeight="1" x14ac:dyDescent="0.25">
      <c r="A2" s="3"/>
      <c r="B2" s="4"/>
      <c r="C2" s="5"/>
      <c r="D2" s="5"/>
      <c r="E2" s="5"/>
      <c r="F2" s="5"/>
      <c r="G2" s="329" t="s">
        <v>175</v>
      </c>
      <c r="H2" s="329"/>
      <c r="I2" s="329"/>
      <c r="J2" s="329"/>
      <c r="K2" s="329"/>
      <c r="L2" s="329"/>
      <c r="M2" s="329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pans="1:250" ht="21" customHeight="1" x14ac:dyDescent="0.25">
      <c r="A3" s="7"/>
      <c r="B3" s="253" t="s">
        <v>0</v>
      </c>
      <c r="C3" s="330" t="s">
        <v>177</v>
      </c>
      <c r="D3" s="330"/>
      <c r="E3" s="330" t="s">
        <v>176</v>
      </c>
      <c r="F3" s="330"/>
      <c r="G3" s="330" t="s">
        <v>178</v>
      </c>
      <c r="H3" s="330"/>
      <c r="I3" s="330" t="s">
        <v>179</v>
      </c>
      <c r="J3" s="330"/>
      <c r="K3" s="330" t="s">
        <v>180</v>
      </c>
      <c r="L3" s="330"/>
      <c r="M3" s="324" t="s">
        <v>181</v>
      </c>
      <c r="N3" s="324"/>
      <c r="O3" s="324" t="s">
        <v>182</v>
      </c>
      <c r="P3" s="324"/>
      <c r="Q3" s="324" t="s">
        <v>183</v>
      </c>
      <c r="R3" s="324"/>
      <c r="S3" s="324" t="s">
        <v>184</v>
      </c>
      <c r="T3" s="324"/>
      <c r="U3" s="8" t="s">
        <v>1</v>
      </c>
      <c r="V3" s="8" t="s">
        <v>2</v>
      </c>
    </row>
    <row r="4" spans="1:250" ht="14.1" customHeight="1" x14ac:dyDescent="0.25">
      <c r="A4" s="9" t="s">
        <v>3</v>
      </c>
      <c r="B4" s="10" t="s">
        <v>22</v>
      </c>
      <c r="C4" s="60" t="s">
        <v>6</v>
      </c>
      <c r="D4" s="61">
        <v>10</v>
      </c>
      <c r="E4" s="16"/>
      <c r="F4" s="17"/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1">
        <f t="shared" ref="U4:U11" si="0">D4+F4+H4+J4+L4+R4+T4+N4+P4</f>
        <v>10</v>
      </c>
      <c r="V4" s="12" t="s">
        <v>10</v>
      </c>
    </row>
    <row r="5" spans="1:250" ht="14.1" customHeight="1" x14ac:dyDescent="0.25">
      <c r="A5" s="13" t="s">
        <v>11</v>
      </c>
      <c r="B5" s="10" t="s">
        <v>4</v>
      </c>
      <c r="C5" s="248" t="s">
        <v>9</v>
      </c>
      <c r="D5" s="250">
        <v>8</v>
      </c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1">
        <f t="shared" si="0"/>
        <v>8</v>
      </c>
      <c r="V5" s="12" t="s">
        <v>13</v>
      </c>
    </row>
    <row r="6" spans="1:250" ht="14.1" customHeight="1" x14ac:dyDescent="0.25">
      <c r="A6" s="13" t="s">
        <v>11</v>
      </c>
      <c r="B6" s="14" t="s">
        <v>14</v>
      </c>
      <c r="C6" s="254" t="s">
        <v>5</v>
      </c>
      <c r="D6" s="251">
        <v>6</v>
      </c>
      <c r="E6" s="16"/>
      <c r="F6" s="17"/>
      <c r="G6" s="16"/>
      <c r="H6" s="17"/>
      <c r="I6" s="16"/>
      <c r="J6" s="17"/>
      <c r="K6" s="16"/>
      <c r="L6" s="17"/>
      <c r="M6" s="16"/>
      <c r="N6" s="17"/>
      <c r="O6" s="16"/>
      <c r="P6" s="17"/>
      <c r="Q6" s="16"/>
      <c r="R6" s="17"/>
      <c r="S6" s="16"/>
      <c r="T6" s="17"/>
      <c r="U6" s="15">
        <f t="shared" si="0"/>
        <v>6</v>
      </c>
      <c r="V6" s="12" t="s">
        <v>16</v>
      </c>
    </row>
    <row r="7" spans="1:250" ht="14.1" customHeight="1" x14ac:dyDescent="0.25">
      <c r="A7" s="13" t="s">
        <v>17</v>
      </c>
      <c r="B7" s="10" t="s">
        <v>18</v>
      </c>
      <c r="C7" s="63" t="s">
        <v>8</v>
      </c>
      <c r="D7" s="62">
        <v>5</v>
      </c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1">
        <f t="shared" si="0"/>
        <v>5</v>
      </c>
      <c r="V7" s="18" t="s">
        <v>219</v>
      </c>
    </row>
    <row r="8" spans="1:250" ht="14.1" customHeight="1" x14ac:dyDescent="0.25">
      <c r="A8" s="9" t="s">
        <v>19</v>
      </c>
      <c r="B8" s="10" t="s">
        <v>217</v>
      </c>
      <c r="C8" s="247" t="s">
        <v>7</v>
      </c>
      <c r="D8" s="251">
        <v>4</v>
      </c>
      <c r="E8" s="16"/>
      <c r="F8" s="17"/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  <c r="S8" s="16"/>
      <c r="T8" s="17"/>
      <c r="U8" s="11">
        <f t="shared" si="0"/>
        <v>4</v>
      </c>
      <c r="V8" s="18" t="s">
        <v>220</v>
      </c>
    </row>
    <row r="9" spans="1:250" ht="14.1" customHeight="1" x14ac:dyDescent="0.25">
      <c r="A9" s="9" t="s">
        <v>21</v>
      </c>
      <c r="B9" s="10" t="s">
        <v>24</v>
      </c>
      <c r="C9" s="64" t="s">
        <v>15</v>
      </c>
      <c r="D9" s="65">
        <v>3</v>
      </c>
      <c r="E9" s="16"/>
      <c r="F9" s="17"/>
      <c r="G9" s="16"/>
      <c r="H9" s="17"/>
      <c r="I9" s="16"/>
      <c r="J9" s="17"/>
      <c r="K9" s="16"/>
      <c r="L9" s="17"/>
      <c r="M9" s="16"/>
      <c r="N9" s="17"/>
      <c r="O9" s="16"/>
      <c r="P9" s="17"/>
      <c r="Q9" s="16"/>
      <c r="R9" s="17"/>
      <c r="S9" s="16"/>
      <c r="T9" s="17"/>
      <c r="U9" s="11">
        <f t="shared" si="0"/>
        <v>3</v>
      </c>
      <c r="V9" s="18" t="s">
        <v>221</v>
      </c>
    </row>
    <row r="10" spans="1:250" ht="14.1" customHeight="1" x14ac:dyDescent="0.25">
      <c r="A10" s="13" t="s">
        <v>11</v>
      </c>
      <c r="B10" s="10" t="s">
        <v>29</v>
      </c>
      <c r="C10" s="245" t="s">
        <v>218</v>
      </c>
      <c r="D10" s="249">
        <v>2</v>
      </c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1">
        <f t="shared" si="0"/>
        <v>2</v>
      </c>
      <c r="V10" s="18" t="s">
        <v>222</v>
      </c>
    </row>
    <row r="11" spans="1:250" ht="14.1" customHeight="1" x14ac:dyDescent="0.25">
      <c r="A11" s="9" t="s">
        <v>21</v>
      </c>
      <c r="B11" s="10" t="s">
        <v>33</v>
      </c>
      <c r="C11" s="246" t="s">
        <v>23</v>
      </c>
      <c r="D11" s="250">
        <v>1</v>
      </c>
      <c r="E11" s="16"/>
      <c r="F11" s="17"/>
      <c r="G11" s="16"/>
      <c r="H11" s="17"/>
      <c r="I11" s="16"/>
      <c r="J11" s="17"/>
      <c r="K11" s="16"/>
      <c r="L11" s="17"/>
      <c r="M11" s="16"/>
      <c r="N11" s="17"/>
      <c r="O11" s="16"/>
      <c r="P11" s="17"/>
      <c r="Q11" s="16"/>
      <c r="R11" s="17"/>
      <c r="S11" s="16"/>
      <c r="T11" s="17"/>
      <c r="U11" s="11">
        <f t="shared" si="0"/>
        <v>1</v>
      </c>
      <c r="V11" s="18" t="s">
        <v>223</v>
      </c>
    </row>
    <row r="12" spans="1:250" ht="8.25" customHeight="1" thickBot="1" x14ac:dyDescent="0.3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  <c r="V12" s="21"/>
    </row>
    <row r="13" spans="1:250" ht="14.1" customHeight="1" x14ac:dyDescent="0.25">
      <c r="A13" s="325" t="s">
        <v>38</v>
      </c>
      <c r="B13" s="22" t="s">
        <v>14</v>
      </c>
      <c r="C13" s="58" t="s">
        <v>5</v>
      </c>
      <c r="D13" s="59">
        <v>6</v>
      </c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16"/>
      <c r="P13" s="17"/>
      <c r="Q13" s="16"/>
      <c r="R13" s="17"/>
      <c r="S13" s="16"/>
      <c r="T13" s="17"/>
      <c r="U13" s="11">
        <f t="shared" ref="U13:U20" si="1">D13+F13+H13+J13+L13+R13+T13+N13+P13</f>
        <v>6</v>
      </c>
      <c r="V13" s="12" t="s">
        <v>10</v>
      </c>
    </row>
    <row r="14" spans="1:250" ht="14.1" customHeight="1" x14ac:dyDescent="0.25">
      <c r="A14" s="326"/>
      <c r="B14" s="22" t="s">
        <v>39</v>
      </c>
      <c r="C14" s="252" t="s">
        <v>225</v>
      </c>
      <c r="D14" s="17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1">
        <f t="shared" si="1"/>
        <v>0</v>
      </c>
      <c r="V14" s="15"/>
    </row>
    <row r="15" spans="1:250" ht="14.1" customHeight="1" x14ac:dyDescent="0.25">
      <c r="A15" s="326"/>
      <c r="B15" s="22" t="s">
        <v>37</v>
      </c>
      <c r="C15" s="16"/>
      <c r="D15" s="17"/>
      <c r="E15" s="16"/>
      <c r="F15" s="17"/>
      <c r="G15" s="16"/>
      <c r="H15" s="17"/>
      <c r="I15" s="16"/>
      <c r="J15" s="17"/>
      <c r="K15" s="16"/>
      <c r="L15" s="17"/>
      <c r="M15" s="16"/>
      <c r="N15" s="17"/>
      <c r="O15" s="16"/>
      <c r="P15" s="17"/>
      <c r="Q15" s="16"/>
      <c r="R15" s="17"/>
      <c r="S15" s="16"/>
      <c r="T15" s="17"/>
      <c r="U15" s="11">
        <f t="shared" si="1"/>
        <v>0</v>
      </c>
      <c r="V15" s="15"/>
    </row>
    <row r="16" spans="1:250" ht="14.1" customHeight="1" x14ac:dyDescent="0.25">
      <c r="A16" s="326"/>
      <c r="B16" s="22" t="s">
        <v>40</v>
      </c>
      <c r="C16" s="16"/>
      <c r="D16" s="17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1">
        <f t="shared" si="1"/>
        <v>0</v>
      </c>
      <c r="V16" s="15"/>
    </row>
    <row r="17" spans="1:22" ht="14.1" customHeight="1" thickBot="1" x14ac:dyDescent="0.3">
      <c r="A17" s="327"/>
      <c r="B17" s="22" t="s">
        <v>41</v>
      </c>
      <c r="C17" s="16"/>
      <c r="D17" s="17"/>
      <c r="E17" s="16"/>
      <c r="F17" s="17"/>
      <c r="G17" s="16"/>
      <c r="H17" s="17"/>
      <c r="I17" s="16"/>
      <c r="J17" s="17"/>
      <c r="K17" s="16"/>
      <c r="L17" s="17"/>
      <c r="M17" s="16"/>
      <c r="N17" s="17"/>
      <c r="O17" s="16"/>
      <c r="P17" s="17"/>
      <c r="Q17" s="16"/>
      <c r="R17" s="17"/>
      <c r="S17" s="16"/>
      <c r="T17" s="17"/>
      <c r="U17" s="11">
        <f t="shared" si="1"/>
        <v>0</v>
      </c>
      <c r="V17" s="15"/>
    </row>
    <row r="18" spans="1:22" ht="15" x14ac:dyDescent="0.25">
      <c r="A18" s="2"/>
      <c r="B18" s="14" t="s">
        <v>42</v>
      </c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5">
        <f t="shared" si="1"/>
        <v>0</v>
      </c>
      <c r="V18" s="15"/>
    </row>
    <row r="19" spans="1:22" ht="15" x14ac:dyDescent="0.25">
      <c r="B19" s="14" t="s">
        <v>43</v>
      </c>
      <c r="C19" s="16"/>
      <c r="D19" s="17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1">
        <f t="shared" si="1"/>
        <v>0</v>
      </c>
      <c r="V19" s="15"/>
    </row>
    <row r="20" spans="1:22" ht="15" x14ac:dyDescent="0.25">
      <c r="B20" s="14" t="s">
        <v>112</v>
      </c>
      <c r="C20" s="252" t="s">
        <v>224</v>
      </c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1">
        <f t="shared" si="1"/>
        <v>0</v>
      </c>
      <c r="V20" s="15"/>
    </row>
  </sheetData>
  <protectedRanges>
    <protectedRange sqref="B8 B4" name="Diapazons1_19"/>
    <protectedRange sqref="A4:A5" name="Diapazons1_2_3"/>
    <protectedRange sqref="B9 B5" name="Diapazons1_9"/>
    <protectedRange sqref="A6:A11" name="Diapazons1_6_2_1"/>
    <protectedRange sqref="B10:B11 B6:B7" name="Diapazons1_3"/>
    <protectedRange sqref="B13:B14" name="Diapazons1_6"/>
    <protectedRange sqref="B15" name="Diapazons1_5"/>
    <protectedRange sqref="B18" name="Diapazons1_10"/>
    <protectedRange sqref="B17" name="Diapazons1_14"/>
    <protectedRange sqref="B19" name="Diapazons1_16"/>
    <protectedRange sqref="B20" name="Diapazons1_1"/>
  </protectedRanges>
  <sortState ref="B4:U29">
    <sortCondition descending="1" ref="U4:U29"/>
  </sortState>
  <mergeCells count="12">
    <mergeCell ref="S3:T3"/>
    <mergeCell ref="A13:A17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tabSelected="1" workbookViewId="0">
      <selection activeCell="AL16" sqref="AL16"/>
    </sheetView>
  </sheetViews>
  <sheetFormatPr defaultRowHeight="12.75" x14ac:dyDescent="0.2"/>
  <cols>
    <col min="1" max="1" width="2.7109375" style="255" bestFit="1" customWidth="1"/>
    <col min="2" max="2" width="12.7109375" style="255" customWidth="1"/>
    <col min="3" max="3" width="21.42578125" style="255" customWidth="1"/>
    <col min="4" max="4" width="2.140625" style="256" customWidth="1"/>
    <col min="5" max="5" width="2.7109375" style="257" customWidth="1"/>
    <col min="6" max="6" width="2.140625" style="258" customWidth="1"/>
    <col min="7" max="7" width="2.140625" style="256" customWidth="1"/>
    <col min="8" max="8" width="2.7109375" style="255" customWidth="1"/>
    <col min="9" max="9" width="2.140625" style="258" customWidth="1"/>
    <col min="10" max="10" width="2.140625" style="256" customWidth="1"/>
    <col min="11" max="11" width="2.5703125" style="255" customWidth="1"/>
    <col min="12" max="12" width="2.140625" style="258" customWidth="1"/>
    <col min="13" max="13" width="2.140625" style="256" customWidth="1"/>
    <col min="14" max="14" width="2.140625" style="255" customWidth="1"/>
    <col min="15" max="15" width="2.140625" style="258" customWidth="1"/>
    <col min="16" max="16" width="2.140625" style="256" customWidth="1"/>
    <col min="17" max="17" width="2" style="255" customWidth="1"/>
    <col min="18" max="18" width="2.140625" style="258" customWidth="1"/>
    <col min="19" max="19" width="2.140625" style="256" customWidth="1"/>
    <col min="20" max="20" width="2.140625" style="255" customWidth="1"/>
    <col min="21" max="21" width="2.140625" style="258" customWidth="1"/>
    <col min="22" max="22" width="2.140625" style="256" customWidth="1"/>
    <col min="23" max="23" width="1.85546875" style="255" customWidth="1"/>
    <col min="24" max="24" width="2.140625" style="258" customWidth="1"/>
    <col min="25" max="25" width="2.140625" style="256" customWidth="1"/>
    <col min="26" max="26" width="1.85546875" style="255" customWidth="1"/>
    <col min="27" max="28" width="2.140625" style="258" customWidth="1"/>
    <col min="29" max="29" width="1.85546875" style="258" customWidth="1"/>
    <col min="30" max="30" width="2.140625" style="258" customWidth="1"/>
    <col min="31" max="31" width="6.42578125" style="255" customWidth="1"/>
    <col min="32" max="32" width="4" style="255" customWidth="1"/>
    <col min="33" max="33" width="1.5703125" style="255" customWidth="1"/>
    <col min="34" max="34" width="4" style="255" customWidth="1"/>
    <col min="35" max="35" width="6.42578125" style="255" customWidth="1"/>
    <col min="36" max="36" width="0.5703125" style="255" customWidth="1"/>
    <col min="37" max="250" width="9.140625" style="255"/>
    <col min="251" max="251" width="2.7109375" style="255" bestFit="1" customWidth="1"/>
    <col min="252" max="252" width="21.42578125" style="255" customWidth="1"/>
    <col min="253" max="253" width="2.140625" style="255" customWidth="1"/>
    <col min="254" max="254" width="2.7109375" style="255" customWidth="1"/>
    <col min="255" max="256" width="2.140625" style="255" customWidth="1"/>
    <col min="257" max="257" width="2.7109375" style="255" customWidth="1"/>
    <col min="258" max="259" width="2.140625" style="255" customWidth="1"/>
    <col min="260" max="260" width="2.5703125" style="255" customWidth="1"/>
    <col min="261" max="265" width="2.140625" style="255" customWidth="1"/>
    <col min="266" max="266" width="2" style="255" customWidth="1"/>
    <col min="267" max="271" width="2.140625" style="255" customWidth="1"/>
    <col min="272" max="272" width="1.85546875" style="255" customWidth="1"/>
    <col min="273" max="274" width="2.140625" style="255" customWidth="1"/>
    <col min="275" max="275" width="1.85546875" style="255" customWidth="1"/>
    <col min="276" max="277" width="2.140625" style="255" customWidth="1"/>
    <col min="278" max="278" width="1.85546875" style="255" customWidth="1"/>
    <col min="279" max="279" width="2.140625" style="255" customWidth="1"/>
    <col min="280" max="280" width="6.42578125" style="255" customWidth="1"/>
    <col min="281" max="281" width="4" style="255" customWidth="1"/>
    <col min="282" max="282" width="1.5703125" style="255" customWidth="1"/>
    <col min="283" max="283" width="4" style="255" customWidth="1"/>
    <col min="284" max="284" width="6.42578125" style="255" customWidth="1"/>
    <col min="285" max="285" width="0.5703125" style="255" customWidth="1"/>
    <col min="286" max="286" width="3.42578125" style="255" customWidth="1"/>
    <col min="287" max="287" width="15.42578125" style="255" customWidth="1"/>
    <col min="288" max="288" width="9.140625" style="255"/>
    <col min="289" max="289" width="15.7109375" style="255" customWidth="1"/>
    <col min="290" max="506" width="9.140625" style="255"/>
    <col min="507" max="507" width="2.7109375" style="255" bestFit="1" customWidth="1"/>
    <col min="508" max="508" width="21.42578125" style="255" customWidth="1"/>
    <col min="509" max="509" width="2.140625" style="255" customWidth="1"/>
    <col min="510" max="510" width="2.7109375" style="255" customWidth="1"/>
    <col min="511" max="512" width="2.140625" style="255" customWidth="1"/>
    <col min="513" max="513" width="2.7109375" style="255" customWidth="1"/>
    <col min="514" max="515" width="2.140625" style="255" customWidth="1"/>
    <col min="516" max="516" width="2.5703125" style="255" customWidth="1"/>
    <col min="517" max="521" width="2.140625" style="255" customWidth="1"/>
    <col min="522" max="522" width="2" style="255" customWidth="1"/>
    <col min="523" max="527" width="2.140625" style="255" customWidth="1"/>
    <col min="528" max="528" width="1.85546875" style="255" customWidth="1"/>
    <col min="529" max="530" width="2.140625" style="255" customWidth="1"/>
    <col min="531" max="531" width="1.85546875" style="255" customWidth="1"/>
    <col min="532" max="533" width="2.140625" style="255" customWidth="1"/>
    <col min="534" max="534" width="1.85546875" style="255" customWidth="1"/>
    <col min="535" max="535" width="2.140625" style="255" customWidth="1"/>
    <col min="536" max="536" width="6.42578125" style="255" customWidth="1"/>
    <col min="537" max="537" width="4" style="255" customWidth="1"/>
    <col min="538" max="538" width="1.5703125" style="255" customWidth="1"/>
    <col min="539" max="539" width="4" style="255" customWidth="1"/>
    <col min="540" max="540" width="6.42578125" style="255" customWidth="1"/>
    <col min="541" max="541" width="0.5703125" style="255" customWidth="1"/>
    <col min="542" max="542" width="3.42578125" style="255" customWidth="1"/>
    <col min="543" max="543" width="15.42578125" style="255" customWidth="1"/>
    <col min="544" max="544" width="9.140625" style="255"/>
    <col min="545" max="545" width="15.7109375" style="255" customWidth="1"/>
    <col min="546" max="762" width="9.140625" style="255"/>
    <col min="763" max="763" width="2.7109375" style="255" bestFit="1" customWidth="1"/>
    <col min="764" max="764" width="21.42578125" style="255" customWidth="1"/>
    <col min="765" max="765" width="2.140625" style="255" customWidth="1"/>
    <col min="766" max="766" width="2.7109375" style="255" customWidth="1"/>
    <col min="767" max="768" width="2.140625" style="255" customWidth="1"/>
    <col min="769" max="769" width="2.7109375" style="255" customWidth="1"/>
    <col min="770" max="771" width="2.140625" style="255" customWidth="1"/>
    <col min="772" max="772" width="2.5703125" style="255" customWidth="1"/>
    <col min="773" max="777" width="2.140625" style="255" customWidth="1"/>
    <col min="778" max="778" width="2" style="255" customWidth="1"/>
    <col min="779" max="783" width="2.140625" style="255" customWidth="1"/>
    <col min="784" max="784" width="1.85546875" style="255" customWidth="1"/>
    <col min="785" max="786" width="2.140625" style="255" customWidth="1"/>
    <col min="787" max="787" width="1.85546875" style="255" customWidth="1"/>
    <col min="788" max="789" width="2.140625" style="255" customWidth="1"/>
    <col min="790" max="790" width="1.85546875" style="255" customWidth="1"/>
    <col min="791" max="791" width="2.140625" style="255" customWidth="1"/>
    <col min="792" max="792" width="6.42578125" style="255" customWidth="1"/>
    <col min="793" max="793" width="4" style="255" customWidth="1"/>
    <col min="794" max="794" width="1.5703125" style="255" customWidth="1"/>
    <col min="795" max="795" width="4" style="255" customWidth="1"/>
    <col min="796" max="796" width="6.42578125" style="255" customWidth="1"/>
    <col min="797" max="797" width="0.5703125" style="255" customWidth="1"/>
    <col min="798" max="798" width="3.42578125" style="255" customWidth="1"/>
    <col min="799" max="799" width="15.42578125" style="255" customWidth="1"/>
    <col min="800" max="800" width="9.140625" style="255"/>
    <col min="801" max="801" width="15.7109375" style="255" customWidth="1"/>
    <col min="802" max="1018" width="9.140625" style="255"/>
    <col min="1019" max="1019" width="2.7109375" style="255" bestFit="1" customWidth="1"/>
    <col min="1020" max="1020" width="21.42578125" style="255" customWidth="1"/>
    <col min="1021" max="1021" width="2.140625" style="255" customWidth="1"/>
    <col min="1022" max="1022" width="2.7109375" style="255" customWidth="1"/>
    <col min="1023" max="1024" width="2.140625" style="255" customWidth="1"/>
    <col min="1025" max="1025" width="2.7109375" style="255" customWidth="1"/>
    <col min="1026" max="1027" width="2.140625" style="255" customWidth="1"/>
    <col min="1028" max="1028" width="2.5703125" style="255" customWidth="1"/>
    <col min="1029" max="1033" width="2.140625" style="255" customWidth="1"/>
    <col min="1034" max="1034" width="2" style="255" customWidth="1"/>
    <col min="1035" max="1039" width="2.140625" style="255" customWidth="1"/>
    <col min="1040" max="1040" width="1.85546875" style="255" customWidth="1"/>
    <col min="1041" max="1042" width="2.140625" style="255" customWidth="1"/>
    <col min="1043" max="1043" width="1.85546875" style="255" customWidth="1"/>
    <col min="1044" max="1045" width="2.140625" style="255" customWidth="1"/>
    <col min="1046" max="1046" width="1.85546875" style="255" customWidth="1"/>
    <col min="1047" max="1047" width="2.140625" style="255" customWidth="1"/>
    <col min="1048" max="1048" width="6.42578125" style="255" customWidth="1"/>
    <col min="1049" max="1049" width="4" style="255" customWidth="1"/>
    <col min="1050" max="1050" width="1.5703125" style="255" customWidth="1"/>
    <col min="1051" max="1051" width="4" style="255" customWidth="1"/>
    <col min="1052" max="1052" width="6.42578125" style="255" customWidth="1"/>
    <col min="1053" max="1053" width="0.5703125" style="255" customWidth="1"/>
    <col min="1054" max="1054" width="3.42578125" style="255" customWidth="1"/>
    <col min="1055" max="1055" width="15.42578125" style="255" customWidth="1"/>
    <col min="1056" max="1056" width="9.140625" style="255"/>
    <col min="1057" max="1057" width="15.7109375" style="255" customWidth="1"/>
    <col min="1058" max="1274" width="9.140625" style="255"/>
    <col min="1275" max="1275" width="2.7109375" style="255" bestFit="1" customWidth="1"/>
    <col min="1276" max="1276" width="21.42578125" style="255" customWidth="1"/>
    <col min="1277" max="1277" width="2.140625" style="255" customWidth="1"/>
    <col min="1278" max="1278" width="2.7109375" style="255" customWidth="1"/>
    <col min="1279" max="1280" width="2.140625" style="255" customWidth="1"/>
    <col min="1281" max="1281" width="2.7109375" style="255" customWidth="1"/>
    <col min="1282" max="1283" width="2.140625" style="255" customWidth="1"/>
    <col min="1284" max="1284" width="2.5703125" style="255" customWidth="1"/>
    <col min="1285" max="1289" width="2.140625" style="255" customWidth="1"/>
    <col min="1290" max="1290" width="2" style="255" customWidth="1"/>
    <col min="1291" max="1295" width="2.140625" style="255" customWidth="1"/>
    <col min="1296" max="1296" width="1.85546875" style="255" customWidth="1"/>
    <col min="1297" max="1298" width="2.140625" style="255" customWidth="1"/>
    <col min="1299" max="1299" width="1.85546875" style="255" customWidth="1"/>
    <col min="1300" max="1301" width="2.140625" style="255" customWidth="1"/>
    <col min="1302" max="1302" width="1.85546875" style="255" customWidth="1"/>
    <col min="1303" max="1303" width="2.140625" style="255" customWidth="1"/>
    <col min="1304" max="1304" width="6.42578125" style="255" customWidth="1"/>
    <col min="1305" max="1305" width="4" style="255" customWidth="1"/>
    <col min="1306" max="1306" width="1.5703125" style="255" customWidth="1"/>
    <col min="1307" max="1307" width="4" style="255" customWidth="1"/>
    <col min="1308" max="1308" width="6.42578125" style="255" customWidth="1"/>
    <col min="1309" max="1309" width="0.5703125" style="255" customWidth="1"/>
    <col min="1310" max="1310" width="3.42578125" style="255" customWidth="1"/>
    <col min="1311" max="1311" width="15.42578125" style="255" customWidth="1"/>
    <col min="1312" max="1312" width="9.140625" style="255"/>
    <col min="1313" max="1313" width="15.7109375" style="255" customWidth="1"/>
    <col min="1314" max="1530" width="9.140625" style="255"/>
    <col min="1531" max="1531" width="2.7109375" style="255" bestFit="1" customWidth="1"/>
    <col min="1532" max="1532" width="21.42578125" style="255" customWidth="1"/>
    <col min="1533" max="1533" width="2.140625" style="255" customWidth="1"/>
    <col min="1534" max="1534" width="2.7109375" style="255" customWidth="1"/>
    <col min="1535" max="1536" width="2.140625" style="255" customWidth="1"/>
    <col min="1537" max="1537" width="2.7109375" style="255" customWidth="1"/>
    <col min="1538" max="1539" width="2.140625" style="255" customWidth="1"/>
    <col min="1540" max="1540" width="2.5703125" style="255" customWidth="1"/>
    <col min="1541" max="1545" width="2.140625" style="255" customWidth="1"/>
    <col min="1546" max="1546" width="2" style="255" customWidth="1"/>
    <col min="1547" max="1551" width="2.140625" style="255" customWidth="1"/>
    <col min="1552" max="1552" width="1.85546875" style="255" customWidth="1"/>
    <col min="1553" max="1554" width="2.140625" style="255" customWidth="1"/>
    <col min="1555" max="1555" width="1.85546875" style="255" customWidth="1"/>
    <col min="1556" max="1557" width="2.140625" style="255" customWidth="1"/>
    <col min="1558" max="1558" width="1.85546875" style="255" customWidth="1"/>
    <col min="1559" max="1559" width="2.140625" style="255" customWidth="1"/>
    <col min="1560" max="1560" width="6.42578125" style="255" customWidth="1"/>
    <col min="1561" max="1561" width="4" style="255" customWidth="1"/>
    <col min="1562" max="1562" width="1.5703125" style="255" customWidth="1"/>
    <col min="1563" max="1563" width="4" style="255" customWidth="1"/>
    <col min="1564" max="1564" width="6.42578125" style="255" customWidth="1"/>
    <col min="1565" max="1565" width="0.5703125" style="255" customWidth="1"/>
    <col min="1566" max="1566" width="3.42578125" style="255" customWidth="1"/>
    <col min="1567" max="1567" width="15.42578125" style="255" customWidth="1"/>
    <col min="1568" max="1568" width="9.140625" style="255"/>
    <col min="1569" max="1569" width="15.7109375" style="255" customWidth="1"/>
    <col min="1570" max="1786" width="9.140625" style="255"/>
    <col min="1787" max="1787" width="2.7109375" style="255" bestFit="1" customWidth="1"/>
    <col min="1788" max="1788" width="21.42578125" style="255" customWidth="1"/>
    <col min="1789" max="1789" width="2.140625" style="255" customWidth="1"/>
    <col min="1790" max="1790" width="2.7109375" style="255" customWidth="1"/>
    <col min="1791" max="1792" width="2.140625" style="255" customWidth="1"/>
    <col min="1793" max="1793" width="2.7109375" style="255" customWidth="1"/>
    <col min="1794" max="1795" width="2.140625" style="255" customWidth="1"/>
    <col min="1796" max="1796" width="2.5703125" style="255" customWidth="1"/>
    <col min="1797" max="1801" width="2.140625" style="255" customWidth="1"/>
    <col min="1802" max="1802" width="2" style="255" customWidth="1"/>
    <col min="1803" max="1807" width="2.140625" style="255" customWidth="1"/>
    <col min="1808" max="1808" width="1.85546875" style="255" customWidth="1"/>
    <col min="1809" max="1810" width="2.140625" style="255" customWidth="1"/>
    <col min="1811" max="1811" width="1.85546875" style="255" customWidth="1"/>
    <col min="1812" max="1813" width="2.140625" style="255" customWidth="1"/>
    <col min="1814" max="1814" width="1.85546875" style="255" customWidth="1"/>
    <col min="1815" max="1815" width="2.140625" style="255" customWidth="1"/>
    <col min="1816" max="1816" width="6.42578125" style="255" customWidth="1"/>
    <col min="1817" max="1817" width="4" style="255" customWidth="1"/>
    <col min="1818" max="1818" width="1.5703125" style="255" customWidth="1"/>
    <col min="1819" max="1819" width="4" style="255" customWidth="1"/>
    <col min="1820" max="1820" width="6.42578125" style="255" customWidth="1"/>
    <col min="1821" max="1821" width="0.5703125" style="255" customWidth="1"/>
    <col min="1822" max="1822" width="3.42578125" style="255" customWidth="1"/>
    <col min="1823" max="1823" width="15.42578125" style="255" customWidth="1"/>
    <col min="1824" max="1824" width="9.140625" style="255"/>
    <col min="1825" max="1825" width="15.7109375" style="255" customWidth="1"/>
    <col min="1826" max="2042" width="9.140625" style="255"/>
    <col min="2043" max="2043" width="2.7109375" style="255" bestFit="1" customWidth="1"/>
    <col min="2044" max="2044" width="21.42578125" style="255" customWidth="1"/>
    <col min="2045" max="2045" width="2.140625" style="255" customWidth="1"/>
    <col min="2046" max="2046" width="2.7109375" style="255" customWidth="1"/>
    <col min="2047" max="2048" width="2.140625" style="255" customWidth="1"/>
    <col min="2049" max="2049" width="2.7109375" style="255" customWidth="1"/>
    <col min="2050" max="2051" width="2.140625" style="255" customWidth="1"/>
    <col min="2052" max="2052" width="2.5703125" style="255" customWidth="1"/>
    <col min="2053" max="2057" width="2.140625" style="255" customWidth="1"/>
    <col min="2058" max="2058" width="2" style="255" customWidth="1"/>
    <col min="2059" max="2063" width="2.140625" style="255" customWidth="1"/>
    <col min="2064" max="2064" width="1.85546875" style="255" customWidth="1"/>
    <col min="2065" max="2066" width="2.140625" style="255" customWidth="1"/>
    <col min="2067" max="2067" width="1.85546875" style="255" customWidth="1"/>
    <col min="2068" max="2069" width="2.140625" style="255" customWidth="1"/>
    <col min="2070" max="2070" width="1.85546875" style="255" customWidth="1"/>
    <col min="2071" max="2071" width="2.140625" style="255" customWidth="1"/>
    <col min="2072" max="2072" width="6.42578125" style="255" customWidth="1"/>
    <col min="2073" max="2073" width="4" style="255" customWidth="1"/>
    <col min="2074" max="2074" width="1.5703125" style="255" customWidth="1"/>
    <col min="2075" max="2075" width="4" style="255" customWidth="1"/>
    <col min="2076" max="2076" width="6.42578125" style="255" customWidth="1"/>
    <col min="2077" max="2077" width="0.5703125" style="255" customWidth="1"/>
    <col min="2078" max="2078" width="3.42578125" style="255" customWidth="1"/>
    <col min="2079" max="2079" width="15.42578125" style="255" customWidth="1"/>
    <col min="2080" max="2080" width="9.140625" style="255"/>
    <col min="2081" max="2081" width="15.7109375" style="255" customWidth="1"/>
    <col min="2082" max="2298" width="9.140625" style="255"/>
    <col min="2299" max="2299" width="2.7109375" style="255" bestFit="1" customWidth="1"/>
    <col min="2300" max="2300" width="21.42578125" style="255" customWidth="1"/>
    <col min="2301" max="2301" width="2.140625" style="255" customWidth="1"/>
    <col min="2302" max="2302" width="2.7109375" style="255" customWidth="1"/>
    <col min="2303" max="2304" width="2.140625" style="255" customWidth="1"/>
    <col min="2305" max="2305" width="2.7109375" style="255" customWidth="1"/>
    <col min="2306" max="2307" width="2.140625" style="255" customWidth="1"/>
    <col min="2308" max="2308" width="2.5703125" style="255" customWidth="1"/>
    <col min="2309" max="2313" width="2.140625" style="255" customWidth="1"/>
    <col min="2314" max="2314" width="2" style="255" customWidth="1"/>
    <col min="2315" max="2319" width="2.140625" style="255" customWidth="1"/>
    <col min="2320" max="2320" width="1.85546875" style="255" customWidth="1"/>
    <col min="2321" max="2322" width="2.140625" style="255" customWidth="1"/>
    <col min="2323" max="2323" width="1.85546875" style="255" customWidth="1"/>
    <col min="2324" max="2325" width="2.140625" style="255" customWidth="1"/>
    <col min="2326" max="2326" width="1.85546875" style="255" customWidth="1"/>
    <col min="2327" max="2327" width="2.140625" style="255" customWidth="1"/>
    <col min="2328" max="2328" width="6.42578125" style="255" customWidth="1"/>
    <col min="2329" max="2329" width="4" style="255" customWidth="1"/>
    <col min="2330" max="2330" width="1.5703125" style="255" customWidth="1"/>
    <col min="2331" max="2331" width="4" style="255" customWidth="1"/>
    <col min="2332" max="2332" width="6.42578125" style="255" customWidth="1"/>
    <col min="2333" max="2333" width="0.5703125" style="255" customWidth="1"/>
    <col min="2334" max="2334" width="3.42578125" style="255" customWidth="1"/>
    <col min="2335" max="2335" width="15.42578125" style="255" customWidth="1"/>
    <col min="2336" max="2336" width="9.140625" style="255"/>
    <col min="2337" max="2337" width="15.7109375" style="255" customWidth="1"/>
    <col min="2338" max="2554" width="9.140625" style="255"/>
    <col min="2555" max="2555" width="2.7109375" style="255" bestFit="1" customWidth="1"/>
    <col min="2556" max="2556" width="21.42578125" style="255" customWidth="1"/>
    <col min="2557" max="2557" width="2.140625" style="255" customWidth="1"/>
    <col min="2558" max="2558" width="2.7109375" style="255" customWidth="1"/>
    <col min="2559" max="2560" width="2.140625" style="255" customWidth="1"/>
    <col min="2561" max="2561" width="2.7109375" style="255" customWidth="1"/>
    <col min="2562" max="2563" width="2.140625" style="255" customWidth="1"/>
    <col min="2564" max="2564" width="2.5703125" style="255" customWidth="1"/>
    <col min="2565" max="2569" width="2.140625" style="255" customWidth="1"/>
    <col min="2570" max="2570" width="2" style="255" customWidth="1"/>
    <col min="2571" max="2575" width="2.140625" style="255" customWidth="1"/>
    <col min="2576" max="2576" width="1.85546875" style="255" customWidth="1"/>
    <col min="2577" max="2578" width="2.140625" style="255" customWidth="1"/>
    <col min="2579" max="2579" width="1.85546875" style="255" customWidth="1"/>
    <col min="2580" max="2581" width="2.140625" style="255" customWidth="1"/>
    <col min="2582" max="2582" width="1.85546875" style="255" customWidth="1"/>
    <col min="2583" max="2583" width="2.140625" style="255" customWidth="1"/>
    <col min="2584" max="2584" width="6.42578125" style="255" customWidth="1"/>
    <col min="2585" max="2585" width="4" style="255" customWidth="1"/>
    <col min="2586" max="2586" width="1.5703125" style="255" customWidth="1"/>
    <col min="2587" max="2587" width="4" style="255" customWidth="1"/>
    <col min="2588" max="2588" width="6.42578125" style="255" customWidth="1"/>
    <col min="2589" max="2589" width="0.5703125" style="255" customWidth="1"/>
    <col min="2590" max="2590" width="3.42578125" style="255" customWidth="1"/>
    <col min="2591" max="2591" width="15.42578125" style="255" customWidth="1"/>
    <col min="2592" max="2592" width="9.140625" style="255"/>
    <col min="2593" max="2593" width="15.7109375" style="255" customWidth="1"/>
    <col min="2594" max="2810" width="9.140625" style="255"/>
    <col min="2811" max="2811" width="2.7109375" style="255" bestFit="1" customWidth="1"/>
    <col min="2812" max="2812" width="21.42578125" style="255" customWidth="1"/>
    <col min="2813" max="2813" width="2.140625" style="255" customWidth="1"/>
    <col min="2814" max="2814" width="2.7109375" style="255" customWidth="1"/>
    <col min="2815" max="2816" width="2.140625" style="255" customWidth="1"/>
    <col min="2817" max="2817" width="2.7109375" style="255" customWidth="1"/>
    <col min="2818" max="2819" width="2.140625" style="255" customWidth="1"/>
    <col min="2820" max="2820" width="2.5703125" style="255" customWidth="1"/>
    <col min="2821" max="2825" width="2.140625" style="255" customWidth="1"/>
    <col min="2826" max="2826" width="2" style="255" customWidth="1"/>
    <col min="2827" max="2831" width="2.140625" style="255" customWidth="1"/>
    <col min="2832" max="2832" width="1.85546875" style="255" customWidth="1"/>
    <col min="2833" max="2834" width="2.140625" style="255" customWidth="1"/>
    <col min="2835" max="2835" width="1.85546875" style="255" customWidth="1"/>
    <col min="2836" max="2837" width="2.140625" style="255" customWidth="1"/>
    <col min="2838" max="2838" width="1.85546875" style="255" customWidth="1"/>
    <col min="2839" max="2839" width="2.140625" style="255" customWidth="1"/>
    <col min="2840" max="2840" width="6.42578125" style="255" customWidth="1"/>
    <col min="2841" max="2841" width="4" style="255" customWidth="1"/>
    <col min="2842" max="2842" width="1.5703125" style="255" customWidth="1"/>
    <col min="2843" max="2843" width="4" style="255" customWidth="1"/>
    <col min="2844" max="2844" width="6.42578125" style="255" customWidth="1"/>
    <col min="2845" max="2845" width="0.5703125" style="255" customWidth="1"/>
    <col min="2846" max="2846" width="3.42578125" style="255" customWidth="1"/>
    <col min="2847" max="2847" width="15.42578125" style="255" customWidth="1"/>
    <col min="2848" max="2848" width="9.140625" style="255"/>
    <col min="2849" max="2849" width="15.7109375" style="255" customWidth="1"/>
    <col min="2850" max="3066" width="9.140625" style="255"/>
    <col min="3067" max="3067" width="2.7109375" style="255" bestFit="1" customWidth="1"/>
    <col min="3068" max="3068" width="21.42578125" style="255" customWidth="1"/>
    <col min="3069" max="3069" width="2.140625" style="255" customWidth="1"/>
    <col min="3070" max="3070" width="2.7109375" style="255" customWidth="1"/>
    <col min="3071" max="3072" width="2.140625" style="255" customWidth="1"/>
    <col min="3073" max="3073" width="2.7109375" style="255" customWidth="1"/>
    <col min="3074" max="3075" width="2.140625" style="255" customWidth="1"/>
    <col min="3076" max="3076" width="2.5703125" style="255" customWidth="1"/>
    <col min="3077" max="3081" width="2.140625" style="255" customWidth="1"/>
    <col min="3082" max="3082" width="2" style="255" customWidth="1"/>
    <col min="3083" max="3087" width="2.140625" style="255" customWidth="1"/>
    <col min="3088" max="3088" width="1.85546875" style="255" customWidth="1"/>
    <col min="3089" max="3090" width="2.140625" style="255" customWidth="1"/>
    <col min="3091" max="3091" width="1.85546875" style="255" customWidth="1"/>
    <col min="3092" max="3093" width="2.140625" style="255" customWidth="1"/>
    <col min="3094" max="3094" width="1.85546875" style="255" customWidth="1"/>
    <col min="3095" max="3095" width="2.140625" style="255" customWidth="1"/>
    <col min="3096" max="3096" width="6.42578125" style="255" customWidth="1"/>
    <col min="3097" max="3097" width="4" style="255" customWidth="1"/>
    <col min="3098" max="3098" width="1.5703125" style="255" customWidth="1"/>
    <col min="3099" max="3099" width="4" style="255" customWidth="1"/>
    <col min="3100" max="3100" width="6.42578125" style="255" customWidth="1"/>
    <col min="3101" max="3101" width="0.5703125" style="255" customWidth="1"/>
    <col min="3102" max="3102" width="3.42578125" style="255" customWidth="1"/>
    <col min="3103" max="3103" width="15.42578125" style="255" customWidth="1"/>
    <col min="3104" max="3104" width="9.140625" style="255"/>
    <col min="3105" max="3105" width="15.7109375" style="255" customWidth="1"/>
    <col min="3106" max="3322" width="9.140625" style="255"/>
    <col min="3323" max="3323" width="2.7109375" style="255" bestFit="1" customWidth="1"/>
    <col min="3324" max="3324" width="21.42578125" style="255" customWidth="1"/>
    <col min="3325" max="3325" width="2.140625" style="255" customWidth="1"/>
    <col min="3326" max="3326" width="2.7109375" style="255" customWidth="1"/>
    <col min="3327" max="3328" width="2.140625" style="255" customWidth="1"/>
    <col min="3329" max="3329" width="2.7109375" style="255" customWidth="1"/>
    <col min="3330" max="3331" width="2.140625" style="255" customWidth="1"/>
    <col min="3332" max="3332" width="2.5703125" style="255" customWidth="1"/>
    <col min="3333" max="3337" width="2.140625" style="255" customWidth="1"/>
    <col min="3338" max="3338" width="2" style="255" customWidth="1"/>
    <col min="3339" max="3343" width="2.140625" style="255" customWidth="1"/>
    <col min="3344" max="3344" width="1.85546875" style="255" customWidth="1"/>
    <col min="3345" max="3346" width="2.140625" style="255" customWidth="1"/>
    <col min="3347" max="3347" width="1.85546875" style="255" customWidth="1"/>
    <col min="3348" max="3349" width="2.140625" style="255" customWidth="1"/>
    <col min="3350" max="3350" width="1.85546875" style="255" customWidth="1"/>
    <col min="3351" max="3351" width="2.140625" style="255" customWidth="1"/>
    <col min="3352" max="3352" width="6.42578125" style="255" customWidth="1"/>
    <col min="3353" max="3353" width="4" style="255" customWidth="1"/>
    <col min="3354" max="3354" width="1.5703125" style="255" customWidth="1"/>
    <col min="3355" max="3355" width="4" style="255" customWidth="1"/>
    <col min="3356" max="3356" width="6.42578125" style="255" customWidth="1"/>
    <col min="3357" max="3357" width="0.5703125" style="255" customWidth="1"/>
    <col min="3358" max="3358" width="3.42578125" style="255" customWidth="1"/>
    <col min="3359" max="3359" width="15.42578125" style="255" customWidth="1"/>
    <col min="3360" max="3360" width="9.140625" style="255"/>
    <col min="3361" max="3361" width="15.7109375" style="255" customWidth="1"/>
    <col min="3362" max="3578" width="9.140625" style="255"/>
    <col min="3579" max="3579" width="2.7109375" style="255" bestFit="1" customWidth="1"/>
    <col min="3580" max="3580" width="21.42578125" style="255" customWidth="1"/>
    <col min="3581" max="3581" width="2.140625" style="255" customWidth="1"/>
    <col min="3582" max="3582" width="2.7109375" style="255" customWidth="1"/>
    <col min="3583" max="3584" width="2.140625" style="255" customWidth="1"/>
    <col min="3585" max="3585" width="2.7109375" style="255" customWidth="1"/>
    <col min="3586" max="3587" width="2.140625" style="255" customWidth="1"/>
    <col min="3588" max="3588" width="2.5703125" style="255" customWidth="1"/>
    <col min="3589" max="3593" width="2.140625" style="255" customWidth="1"/>
    <col min="3594" max="3594" width="2" style="255" customWidth="1"/>
    <col min="3595" max="3599" width="2.140625" style="255" customWidth="1"/>
    <col min="3600" max="3600" width="1.85546875" style="255" customWidth="1"/>
    <col min="3601" max="3602" width="2.140625" style="255" customWidth="1"/>
    <col min="3603" max="3603" width="1.85546875" style="255" customWidth="1"/>
    <col min="3604" max="3605" width="2.140625" style="255" customWidth="1"/>
    <col min="3606" max="3606" width="1.85546875" style="255" customWidth="1"/>
    <col min="3607" max="3607" width="2.140625" style="255" customWidth="1"/>
    <col min="3608" max="3608" width="6.42578125" style="255" customWidth="1"/>
    <col min="3609" max="3609" width="4" style="255" customWidth="1"/>
    <col min="3610" max="3610" width="1.5703125" style="255" customWidth="1"/>
    <col min="3611" max="3611" width="4" style="255" customWidth="1"/>
    <col min="3612" max="3612" width="6.42578125" style="255" customWidth="1"/>
    <col min="3613" max="3613" width="0.5703125" style="255" customWidth="1"/>
    <col min="3614" max="3614" width="3.42578125" style="255" customWidth="1"/>
    <col min="3615" max="3615" width="15.42578125" style="255" customWidth="1"/>
    <col min="3616" max="3616" width="9.140625" style="255"/>
    <col min="3617" max="3617" width="15.7109375" style="255" customWidth="1"/>
    <col min="3618" max="3834" width="9.140625" style="255"/>
    <col min="3835" max="3835" width="2.7109375" style="255" bestFit="1" customWidth="1"/>
    <col min="3836" max="3836" width="21.42578125" style="255" customWidth="1"/>
    <col min="3837" max="3837" width="2.140625" style="255" customWidth="1"/>
    <col min="3838" max="3838" width="2.7109375" style="255" customWidth="1"/>
    <col min="3839" max="3840" width="2.140625" style="255" customWidth="1"/>
    <col min="3841" max="3841" width="2.7109375" style="255" customWidth="1"/>
    <col min="3842" max="3843" width="2.140625" style="255" customWidth="1"/>
    <col min="3844" max="3844" width="2.5703125" style="255" customWidth="1"/>
    <col min="3845" max="3849" width="2.140625" style="255" customWidth="1"/>
    <col min="3850" max="3850" width="2" style="255" customWidth="1"/>
    <col min="3851" max="3855" width="2.140625" style="255" customWidth="1"/>
    <col min="3856" max="3856" width="1.85546875" style="255" customWidth="1"/>
    <col min="3857" max="3858" width="2.140625" style="255" customWidth="1"/>
    <col min="3859" max="3859" width="1.85546875" style="255" customWidth="1"/>
    <col min="3860" max="3861" width="2.140625" style="255" customWidth="1"/>
    <col min="3862" max="3862" width="1.85546875" style="255" customWidth="1"/>
    <col min="3863" max="3863" width="2.140625" style="255" customWidth="1"/>
    <col min="3864" max="3864" width="6.42578125" style="255" customWidth="1"/>
    <col min="3865" max="3865" width="4" style="255" customWidth="1"/>
    <col min="3866" max="3866" width="1.5703125" style="255" customWidth="1"/>
    <col min="3867" max="3867" width="4" style="255" customWidth="1"/>
    <col min="3868" max="3868" width="6.42578125" style="255" customWidth="1"/>
    <col min="3869" max="3869" width="0.5703125" style="255" customWidth="1"/>
    <col min="3870" max="3870" width="3.42578125" style="255" customWidth="1"/>
    <col min="3871" max="3871" width="15.42578125" style="255" customWidth="1"/>
    <col min="3872" max="3872" width="9.140625" style="255"/>
    <col min="3873" max="3873" width="15.7109375" style="255" customWidth="1"/>
    <col min="3874" max="4090" width="9.140625" style="255"/>
    <col min="4091" max="4091" width="2.7109375" style="255" bestFit="1" customWidth="1"/>
    <col min="4092" max="4092" width="21.42578125" style="255" customWidth="1"/>
    <col min="4093" max="4093" width="2.140625" style="255" customWidth="1"/>
    <col min="4094" max="4094" width="2.7109375" style="255" customWidth="1"/>
    <col min="4095" max="4096" width="2.140625" style="255" customWidth="1"/>
    <col min="4097" max="4097" width="2.7109375" style="255" customWidth="1"/>
    <col min="4098" max="4099" width="2.140625" style="255" customWidth="1"/>
    <col min="4100" max="4100" width="2.5703125" style="255" customWidth="1"/>
    <col min="4101" max="4105" width="2.140625" style="255" customWidth="1"/>
    <col min="4106" max="4106" width="2" style="255" customWidth="1"/>
    <col min="4107" max="4111" width="2.140625" style="255" customWidth="1"/>
    <col min="4112" max="4112" width="1.85546875" style="255" customWidth="1"/>
    <col min="4113" max="4114" width="2.140625" style="255" customWidth="1"/>
    <col min="4115" max="4115" width="1.85546875" style="255" customWidth="1"/>
    <col min="4116" max="4117" width="2.140625" style="255" customWidth="1"/>
    <col min="4118" max="4118" width="1.85546875" style="255" customWidth="1"/>
    <col min="4119" max="4119" width="2.140625" style="255" customWidth="1"/>
    <col min="4120" max="4120" width="6.42578125" style="255" customWidth="1"/>
    <col min="4121" max="4121" width="4" style="255" customWidth="1"/>
    <col min="4122" max="4122" width="1.5703125" style="255" customWidth="1"/>
    <col min="4123" max="4123" width="4" style="255" customWidth="1"/>
    <col min="4124" max="4124" width="6.42578125" style="255" customWidth="1"/>
    <col min="4125" max="4125" width="0.5703125" style="255" customWidth="1"/>
    <col min="4126" max="4126" width="3.42578125" style="255" customWidth="1"/>
    <col min="4127" max="4127" width="15.42578125" style="255" customWidth="1"/>
    <col min="4128" max="4128" width="9.140625" style="255"/>
    <col min="4129" max="4129" width="15.7109375" style="255" customWidth="1"/>
    <col min="4130" max="4346" width="9.140625" style="255"/>
    <col min="4347" max="4347" width="2.7109375" style="255" bestFit="1" customWidth="1"/>
    <col min="4348" max="4348" width="21.42578125" style="255" customWidth="1"/>
    <col min="4349" max="4349" width="2.140625" style="255" customWidth="1"/>
    <col min="4350" max="4350" width="2.7109375" style="255" customWidth="1"/>
    <col min="4351" max="4352" width="2.140625" style="255" customWidth="1"/>
    <col min="4353" max="4353" width="2.7109375" style="255" customWidth="1"/>
    <col min="4354" max="4355" width="2.140625" style="255" customWidth="1"/>
    <col min="4356" max="4356" width="2.5703125" style="255" customWidth="1"/>
    <col min="4357" max="4361" width="2.140625" style="255" customWidth="1"/>
    <col min="4362" max="4362" width="2" style="255" customWidth="1"/>
    <col min="4363" max="4367" width="2.140625" style="255" customWidth="1"/>
    <col min="4368" max="4368" width="1.85546875" style="255" customWidth="1"/>
    <col min="4369" max="4370" width="2.140625" style="255" customWidth="1"/>
    <col min="4371" max="4371" width="1.85546875" style="255" customWidth="1"/>
    <col min="4372" max="4373" width="2.140625" style="255" customWidth="1"/>
    <col min="4374" max="4374" width="1.85546875" style="255" customWidth="1"/>
    <col min="4375" max="4375" width="2.140625" style="255" customWidth="1"/>
    <col min="4376" max="4376" width="6.42578125" style="255" customWidth="1"/>
    <col min="4377" max="4377" width="4" style="255" customWidth="1"/>
    <col min="4378" max="4378" width="1.5703125" style="255" customWidth="1"/>
    <col min="4379" max="4379" width="4" style="255" customWidth="1"/>
    <col min="4380" max="4380" width="6.42578125" style="255" customWidth="1"/>
    <col min="4381" max="4381" width="0.5703125" style="255" customWidth="1"/>
    <col min="4382" max="4382" width="3.42578125" style="255" customWidth="1"/>
    <col min="4383" max="4383" width="15.42578125" style="255" customWidth="1"/>
    <col min="4384" max="4384" width="9.140625" style="255"/>
    <col min="4385" max="4385" width="15.7109375" style="255" customWidth="1"/>
    <col min="4386" max="4602" width="9.140625" style="255"/>
    <col min="4603" max="4603" width="2.7109375" style="255" bestFit="1" customWidth="1"/>
    <col min="4604" max="4604" width="21.42578125" style="255" customWidth="1"/>
    <col min="4605" max="4605" width="2.140625" style="255" customWidth="1"/>
    <col min="4606" max="4606" width="2.7109375" style="255" customWidth="1"/>
    <col min="4607" max="4608" width="2.140625" style="255" customWidth="1"/>
    <col min="4609" max="4609" width="2.7109375" style="255" customWidth="1"/>
    <col min="4610" max="4611" width="2.140625" style="255" customWidth="1"/>
    <col min="4612" max="4612" width="2.5703125" style="255" customWidth="1"/>
    <col min="4613" max="4617" width="2.140625" style="255" customWidth="1"/>
    <col min="4618" max="4618" width="2" style="255" customWidth="1"/>
    <col min="4619" max="4623" width="2.140625" style="255" customWidth="1"/>
    <col min="4624" max="4624" width="1.85546875" style="255" customWidth="1"/>
    <col min="4625" max="4626" width="2.140625" style="255" customWidth="1"/>
    <col min="4627" max="4627" width="1.85546875" style="255" customWidth="1"/>
    <col min="4628" max="4629" width="2.140625" style="255" customWidth="1"/>
    <col min="4630" max="4630" width="1.85546875" style="255" customWidth="1"/>
    <col min="4631" max="4631" width="2.140625" style="255" customWidth="1"/>
    <col min="4632" max="4632" width="6.42578125" style="255" customWidth="1"/>
    <col min="4633" max="4633" width="4" style="255" customWidth="1"/>
    <col min="4634" max="4634" width="1.5703125" style="255" customWidth="1"/>
    <col min="4635" max="4635" width="4" style="255" customWidth="1"/>
    <col min="4636" max="4636" width="6.42578125" style="255" customWidth="1"/>
    <col min="4637" max="4637" width="0.5703125" style="255" customWidth="1"/>
    <col min="4638" max="4638" width="3.42578125" style="255" customWidth="1"/>
    <col min="4639" max="4639" width="15.42578125" style="255" customWidth="1"/>
    <col min="4640" max="4640" width="9.140625" style="255"/>
    <col min="4641" max="4641" width="15.7109375" style="255" customWidth="1"/>
    <col min="4642" max="4858" width="9.140625" style="255"/>
    <col min="4859" max="4859" width="2.7109375" style="255" bestFit="1" customWidth="1"/>
    <col min="4860" max="4860" width="21.42578125" style="255" customWidth="1"/>
    <col min="4861" max="4861" width="2.140625" style="255" customWidth="1"/>
    <col min="4862" max="4862" width="2.7109375" style="255" customWidth="1"/>
    <col min="4863" max="4864" width="2.140625" style="255" customWidth="1"/>
    <col min="4865" max="4865" width="2.7109375" style="255" customWidth="1"/>
    <col min="4866" max="4867" width="2.140625" style="255" customWidth="1"/>
    <col min="4868" max="4868" width="2.5703125" style="255" customWidth="1"/>
    <col min="4869" max="4873" width="2.140625" style="255" customWidth="1"/>
    <col min="4874" max="4874" width="2" style="255" customWidth="1"/>
    <col min="4875" max="4879" width="2.140625" style="255" customWidth="1"/>
    <col min="4880" max="4880" width="1.85546875" style="255" customWidth="1"/>
    <col min="4881" max="4882" width="2.140625" style="255" customWidth="1"/>
    <col min="4883" max="4883" width="1.85546875" style="255" customWidth="1"/>
    <col min="4884" max="4885" width="2.140625" style="255" customWidth="1"/>
    <col min="4886" max="4886" width="1.85546875" style="255" customWidth="1"/>
    <col min="4887" max="4887" width="2.140625" style="255" customWidth="1"/>
    <col min="4888" max="4888" width="6.42578125" style="255" customWidth="1"/>
    <col min="4889" max="4889" width="4" style="255" customWidth="1"/>
    <col min="4890" max="4890" width="1.5703125" style="255" customWidth="1"/>
    <col min="4891" max="4891" width="4" style="255" customWidth="1"/>
    <col min="4892" max="4892" width="6.42578125" style="255" customWidth="1"/>
    <col min="4893" max="4893" width="0.5703125" style="255" customWidth="1"/>
    <col min="4894" max="4894" width="3.42578125" style="255" customWidth="1"/>
    <col min="4895" max="4895" width="15.42578125" style="255" customWidth="1"/>
    <col min="4896" max="4896" width="9.140625" style="255"/>
    <col min="4897" max="4897" width="15.7109375" style="255" customWidth="1"/>
    <col min="4898" max="5114" width="9.140625" style="255"/>
    <col min="5115" max="5115" width="2.7109375" style="255" bestFit="1" customWidth="1"/>
    <col min="5116" max="5116" width="21.42578125" style="255" customWidth="1"/>
    <col min="5117" max="5117" width="2.140625" style="255" customWidth="1"/>
    <col min="5118" max="5118" width="2.7109375" style="255" customWidth="1"/>
    <col min="5119" max="5120" width="2.140625" style="255" customWidth="1"/>
    <col min="5121" max="5121" width="2.7109375" style="255" customWidth="1"/>
    <col min="5122" max="5123" width="2.140625" style="255" customWidth="1"/>
    <col min="5124" max="5124" width="2.5703125" style="255" customWidth="1"/>
    <col min="5125" max="5129" width="2.140625" style="255" customWidth="1"/>
    <col min="5130" max="5130" width="2" style="255" customWidth="1"/>
    <col min="5131" max="5135" width="2.140625" style="255" customWidth="1"/>
    <col min="5136" max="5136" width="1.85546875" style="255" customWidth="1"/>
    <col min="5137" max="5138" width="2.140625" style="255" customWidth="1"/>
    <col min="5139" max="5139" width="1.85546875" style="255" customWidth="1"/>
    <col min="5140" max="5141" width="2.140625" style="255" customWidth="1"/>
    <col min="5142" max="5142" width="1.85546875" style="255" customWidth="1"/>
    <col min="5143" max="5143" width="2.140625" style="255" customWidth="1"/>
    <col min="5144" max="5144" width="6.42578125" style="255" customWidth="1"/>
    <col min="5145" max="5145" width="4" style="255" customWidth="1"/>
    <col min="5146" max="5146" width="1.5703125" style="255" customWidth="1"/>
    <col min="5147" max="5147" width="4" style="255" customWidth="1"/>
    <col min="5148" max="5148" width="6.42578125" style="255" customWidth="1"/>
    <col min="5149" max="5149" width="0.5703125" style="255" customWidth="1"/>
    <col min="5150" max="5150" width="3.42578125" style="255" customWidth="1"/>
    <col min="5151" max="5151" width="15.42578125" style="255" customWidth="1"/>
    <col min="5152" max="5152" width="9.140625" style="255"/>
    <col min="5153" max="5153" width="15.7109375" style="255" customWidth="1"/>
    <col min="5154" max="5370" width="9.140625" style="255"/>
    <col min="5371" max="5371" width="2.7109375" style="255" bestFit="1" customWidth="1"/>
    <col min="5372" max="5372" width="21.42578125" style="255" customWidth="1"/>
    <col min="5373" max="5373" width="2.140625" style="255" customWidth="1"/>
    <col min="5374" max="5374" width="2.7109375" style="255" customWidth="1"/>
    <col min="5375" max="5376" width="2.140625" style="255" customWidth="1"/>
    <col min="5377" max="5377" width="2.7109375" style="255" customWidth="1"/>
    <col min="5378" max="5379" width="2.140625" style="255" customWidth="1"/>
    <col min="5380" max="5380" width="2.5703125" style="255" customWidth="1"/>
    <col min="5381" max="5385" width="2.140625" style="255" customWidth="1"/>
    <col min="5386" max="5386" width="2" style="255" customWidth="1"/>
    <col min="5387" max="5391" width="2.140625" style="255" customWidth="1"/>
    <col min="5392" max="5392" width="1.85546875" style="255" customWidth="1"/>
    <col min="5393" max="5394" width="2.140625" style="255" customWidth="1"/>
    <col min="5395" max="5395" width="1.85546875" style="255" customWidth="1"/>
    <col min="5396" max="5397" width="2.140625" style="255" customWidth="1"/>
    <col min="5398" max="5398" width="1.85546875" style="255" customWidth="1"/>
    <col min="5399" max="5399" width="2.140625" style="255" customWidth="1"/>
    <col min="5400" max="5400" width="6.42578125" style="255" customWidth="1"/>
    <col min="5401" max="5401" width="4" style="255" customWidth="1"/>
    <col min="5402" max="5402" width="1.5703125" style="255" customWidth="1"/>
    <col min="5403" max="5403" width="4" style="255" customWidth="1"/>
    <col min="5404" max="5404" width="6.42578125" style="255" customWidth="1"/>
    <col min="5405" max="5405" width="0.5703125" style="255" customWidth="1"/>
    <col min="5406" max="5406" width="3.42578125" style="255" customWidth="1"/>
    <col min="5407" max="5407" width="15.42578125" style="255" customWidth="1"/>
    <col min="5408" max="5408" width="9.140625" style="255"/>
    <col min="5409" max="5409" width="15.7109375" style="255" customWidth="1"/>
    <col min="5410" max="5626" width="9.140625" style="255"/>
    <col min="5627" max="5627" width="2.7109375" style="255" bestFit="1" customWidth="1"/>
    <col min="5628" max="5628" width="21.42578125" style="255" customWidth="1"/>
    <col min="5629" max="5629" width="2.140625" style="255" customWidth="1"/>
    <col min="5630" max="5630" width="2.7109375" style="255" customWidth="1"/>
    <col min="5631" max="5632" width="2.140625" style="255" customWidth="1"/>
    <col min="5633" max="5633" width="2.7109375" style="255" customWidth="1"/>
    <col min="5634" max="5635" width="2.140625" style="255" customWidth="1"/>
    <col min="5636" max="5636" width="2.5703125" style="255" customWidth="1"/>
    <col min="5637" max="5641" width="2.140625" style="255" customWidth="1"/>
    <col min="5642" max="5642" width="2" style="255" customWidth="1"/>
    <col min="5643" max="5647" width="2.140625" style="255" customWidth="1"/>
    <col min="5648" max="5648" width="1.85546875" style="255" customWidth="1"/>
    <col min="5649" max="5650" width="2.140625" style="255" customWidth="1"/>
    <col min="5651" max="5651" width="1.85546875" style="255" customWidth="1"/>
    <col min="5652" max="5653" width="2.140625" style="255" customWidth="1"/>
    <col min="5654" max="5654" width="1.85546875" style="255" customWidth="1"/>
    <col min="5655" max="5655" width="2.140625" style="255" customWidth="1"/>
    <col min="5656" max="5656" width="6.42578125" style="255" customWidth="1"/>
    <col min="5657" max="5657" width="4" style="255" customWidth="1"/>
    <col min="5658" max="5658" width="1.5703125" style="255" customWidth="1"/>
    <col min="5659" max="5659" width="4" style="255" customWidth="1"/>
    <col min="5660" max="5660" width="6.42578125" style="255" customWidth="1"/>
    <col min="5661" max="5661" width="0.5703125" style="255" customWidth="1"/>
    <col min="5662" max="5662" width="3.42578125" style="255" customWidth="1"/>
    <col min="5663" max="5663" width="15.42578125" style="255" customWidth="1"/>
    <col min="5664" max="5664" width="9.140625" style="255"/>
    <col min="5665" max="5665" width="15.7109375" style="255" customWidth="1"/>
    <col min="5666" max="5882" width="9.140625" style="255"/>
    <col min="5883" max="5883" width="2.7109375" style="255" bestFit="1" customWidth="1"/>
    <col min="5884" max="5884" width="21.42578125" style="255" customWidth="1"/>
    <col min="5885" max="5885" width="2.140625" style="255" customWidth="1"/>
    <col min="5886" max="5886" width="2.7109375" style="255" customWidth="1"/>
    <col min="5887" max="5888" width="2.140625" style="255" customWidth="1"/>
    <col min="5889" max="5889" width="2.7109375" style="255" customWidth="1"/>
    <col min="5890" max="5891" width="2.140625" style="255" customWidth="1"/>
    <col min="5892" max="5892" width="2.5703125" style="255" customWidth="1"/>
    <col min="5893" max="5897" width="2.140625" style="255" customWidth="1"/>
    <col min="5898" max="5898" width="2" style="255" customWidth="1"/>
    <col min="5899" max="5903" width="2.140625" style="255" customWidth="1"/>
    <col min="5904" max="5904" width="1.85546875" style="255" customWidth="1"/>
    <col min="5905" max="5906" width="2.140625" style="255" customWidth="1"/>
    <col min="5907" max="5907" width="1.85546875" style="255" customWidth="1"/>
    <col min="5908" max="5909" width="2.140625" style="255" customWidth="1"/>
    <col min="5910" max="5910" width="1.85546875" style="255" customWidth="1"/>
    <col min="5911" max="5911" width="2.140625" style="255" customWidth="1"/>
    <col min="5912" max="5912" width="6.42578125" style="255" customWidth="1"/>
    <col min="5913" max="5913" width="4" style="255" customWidth="1"/>
    <col min="5914" max="5914" width="1.5703125" style="255" customWidth="1"/>
    <col min="5915" max="5915" width="4" style="255" customWidth="1"/>
    <col min="5916" max="5916" width="6.42578125" style="255" customWidth="1"/>
    <col min="5917" max="5917" width="0.5703125" style="255" customWidth="1"/>
    <col min="5918" max="5918" width="3.42578125" style="255" customWidth="1"/>
    <col min="5919" max="5919" width="15.42578125" style="255" customWidth="1"/>
    <col min="5920" max="5920" width="9.140625" style="255"/>
    <col min="5921" max="5921" width="15.7109375" style="255" customWidth="1"/>
    <col min="5922" max="6138" width="9.140625" style="255"/>
    <col min="6139" max="6139" width="2.7109375" style="255" bestFit="1" customWidth="1"/>
    <col min="6140" max="6140" width="21.42578125" style="255" customWidth="1"/>
    <col min="6141" max="6141" width="2.140625" style="255" customWidth="1"/>
    <col min="6142" max="6142" width="2.7109375" style="255" customWidth="1"/>
    <col min="6143" max="6144" width="2.140625" style="255" customWidth="1"/>
    <col min="6145" max="6145" width="2.7109375" style="255" customWidth="1"/>
    <col min="6146" max="6147" width="2.140625" style="255" customWidth="1"/>
    <col min="6148" max="6148" width="2.5703125" style="255" customWidth="1"/>
    <col min="6149" max="6153" width="2.140625" style="255" customWidth="1"/>
    <col min="6154" max="6154" width="2" style="255" customWidth="1"/>
    <col min="6155" max="6159" width="2.140625" style="255" customWidth="1"/>
    <col min="6160" max="6160" width="1.85546875" style="255" customWidth="1"/>
    <col min="6161" max="6162" width="2.140625" style="255" customWidth="1"/>
    <col min="6163" max="6163" width="1.85546875" style="255" customWidth="1"/>
    <col min="6164" max="6165" width="2.140625" style="255" customWidth="1"/>
    <col min="6166" max="6166" width="1.85546875" style="255" customWidth="1"/>
    <col min="6167" max="6167" width="2.140625" style="255" customWidth="1"/>
    <col min="6168" max="6168" width="6.42578125" style="255" customWidth="1"/>
    <col min="6169" max="6169" width="4" style="255" customWidth="1"/>
    <col min="6170" max="6170" width="1.5703125" style="255" customWidth="1"/>
    <col min="6171" max="6171" width="4" style="255" customWidth="1"/>
    <col min="6172" max="6172" width="6.42578125" style="255" customWidth="1"/>
    <col min="6173" max="6173" width="0.5703125" style="255" customWidth="1"/>
    <col min="6174" max="6174" width="3.42578125" style="255" customWidth="1"/>
    <col min="6175" max="6175" width="15.42578125" style="255" customWidth="1"/>
    <col min="6176" max="6176" width="9.140625" style="255"/>
    <col min="6177" max="6177" width="15.7109375" style="255" customWidth="1"/>
    <col min="6178" max="6394" width="9.140625" style="255"/>
    <col min="6395" max="6395" width="2.7109375" style="255" bestFit="1" customWidth="1"/>
    <col min="6396" max="6396" width="21.42578125" style="255" customWidth="1"/>
    <col min="6397" max="6397" width="2.140625" style="255" customWidth="1"/>
    <col min="6398" max="6398" width="2.7109375" style="255" customWidth="1"/>
    <col min="6399" max="6400" width="2.140625" style="255" customWidth="1"/>
    <col min="6401" max="6401" width="2.7109375" style="255" customWidth="1"/>
    <col min="6402" max="6403" width="2.140625" style="255" customWidth="1"/>
    <col min="6404" max="6404" width="2.5703125" style="255" customWidth="1"/>
    <col min="6405" max="6409" width="2.140625" style="255" customWidth="1"/>
    <col min="6410" max="6410" width="2" style="255" customWidth="1"/>
    <col min="6411" max="6415" width="2.140625" style="255" customWidth="1"/>
    <col min="6416" max="6416" width="1.85546875" style="255" customWidth="1"/>
    <col min="6417" max="6418" width="2.140625" style="255" customWidth="1"/>
    <col min="6419" max="6419" width="1.85546875" style="255" customWidth="1"/>
    <col min="6420" max="6421" width="2.140625" style="255" customWidth="1"/>
    <col min="6422" max="6422" width="1.85546875" style="255" customWidth="1"/>
    <col min="6423" max="6423" width="2.140625" style="255" customWidth="1"/>
    <col min="6424" max="6424" width="6.42578125" style="255" customWidth="1"/>
    <col min="6425" max="6425" width="4" style="255" customWidth="1"/>
    <col min="6426" max="6426" width="1.5703125" style="255" customWidth="1"/>
    <col min="6427" max="6427" width="4" style="255" customWidth="1"/>
    <col min="6428" max="6428" width="6.42578125" style="255" customWidth="1"/>
    <col min="6429" max="6429" width="0.5703125" style="255" customWidth="1"/>
    <col min="6430" max="6430" width="3.42578125" style="255" customWidth="1"/>
    <col min="6431" max="6431" width="15.42578125" style="255" customWidth="1"/>
    <col min="6432" max="6432" width="9.140625" style="255"/>
    <col min="6433" max="6433" width="15.7109375" style="255" customWidth="1"/>
    <col min="6434" max="6650" width="9.140625" style="255"/>
    <col min="6651" max="6651" width="2.7109375" style="255" bestFit="1" customWidth="1"/>
    <col min="6652" max="6652" width="21.42578125" style="255" customWidth="1"/>
    <col min="6653" max="6653" width="2.140625" style="255" customWidth="1"/>
    <col min="6654" max="6654" width="2.7109375" style="255" customWidth="1"/>
    <col min="6655" max="6656" width="2.140625" style="255" customWidth="1"/>
    <col min="6657" max="6657" width="2.7109375" style="255" customWidth="1"/>
    <col min="6658" max="6659" width="2.140625" style="255" customWidth="1"/>
    <col min="6660" max="6660" width="2.5703125" style="255" customWidth="1"/>
    <col min="6661" max="6665" width="2.140625" style="255" customWidth="1"/>
    <col min="6666" max="6666" width="2" style="255" customWidth="1"/>
    <col min="6667" max="6671" width="2.140625" style="255" customWidth="1"/>
    <col min="6672" max="6672" width="1.85546875" style="255" customWidth="1"/>
    <col min="6673" max="6674" width="2.140625" style="255" customWidth="1"/>
    <col min="6675" max="6675" width="1.85546875" style="255" customWidth="1"/>
    <col min="6676" max="6677" width="2.140625" style="255" customWidth="1"/>
    <col min="6678" max="6678" width="1.85546875" style="255" customWidth="1"/>
    <col min="6679" max="6679" width="2.140625" style="255" customWidth="1"/>
    <col min="6680" max="6680" width="6.42578125" style="255" customWidth="1"/>
    <col min="6681" max="6681" width="4" style="255" customWidth="1"/>
    <col min="6682" max="6682" width="1.5703125" style="255" customWidth="1"/>
    <col min="6683" max="6683" width="4" style="255" customWidth="1"/>
    <col min="6684" max="6684" width="6.42578125" style="255" customWidth="1"/>
    <col min="6685" max="6685" width="0.5703125" style="255" customWidth="1"/>
    <col min="6686" max="6686" width="3.42578125" style="255" customWidth="1"/>
    <col min="6687" max="6687" width="15.42578125" style="255" customWidth="1"/>
    <col min="6688" max="6688" width="9.140625" style="255"/>
    <col min="6689" max="6689" width="15.7109375" style="255" customWidth="1"/>
    <col min="6690" max="6906" width="9.140625" style="255"/>
    <col min="6907" max="6907" width="2.7109375" style="255" bestFit="1" customWidth="1"/>
    <col min="6908" max="6908" width="21.42578125" style="255" customWidth="1"/>
    <col min="6909" max="6909" width="2.140625" style="255" customWidth="1"/>
    <col min="6910" max="6910" width="2.7109375" style="255" customWidth="1"/>
    <col min="6911" max="6912" width="2.140625" style="255" customWidth="1"/>
    <col min="6913" max="6913" width="2.7109375" style="255" customWidth="1"/>
    <col min="6914" max="6915" width="2.140625" style="255" customWidth="1"/>
    <col min="6916" max="6916" width="2.5703125" style="255" customWidth="1"/>
    <col min="6917" max="6921" width="2.140625" style="255" customWidth="1"/>
    <col min="6922" max="6922" width="2" style="255" customWidth="1"/>
    <col min="6923" max="6927" width="2.140625" style="255" customWidth="1"/>
    <col min="6928" max="6928" width="1.85546875" style="255" customWidth="1"/>
    <col min="6929" max="6930" width="2.140625" style="255" customWidth="1"/>
    <col min="6931" max="6931" width="1.85546875" style="255" customWidth="1"/>
    <col min="6932" max="6933" width="2.140625" style="255" customWidth="1"/>
    <col min="6934" max="6934" width="1.85546875" style="255" customWidth="1"/>
    <col min="6935" max="6935" width="2.140625" style="255" customWidth="1"/>
    <col min="6936" max="6936" width="6.42578125" style="255" customWidth="1"/>
    <col min="6937" max="6937" width="4" style="255" customWidth="1"/>
    <col min="6938" max="6938" width="1.5703125" style="255" customWidth="1"/>
    <col min="6939" max="6939" width="4" style="255" customWidth="1"/>
    <col min="6940" max="6940" width="6.42578125" style="255" customWidth="1"/>
    <col min="6941" max="6941" width="0.5703125" style="255" customWidth="1"/>
    <col min="6942" max="6942" width="3.42578125" style="255" customWidth="1"/>
    <col min="6943" max="6943" width="15.42578125" style="255" customWidth="1"/>
    <col min="6944" max="6944" width="9.140625" style="255"/>
    <col min="6945" max="6945" width="15.7109375" style="255" customWidth="1"/>
    <col min="6946" max="7162" width="9.140625" style="255"/>
    <col min="7163" max="7163" width="2.7109375" style="255" bestFit="1" customWidth="1"/>
    <col min="7164" max="7164" width="21.42578125" style="255" customWidth="1"/>
    <col min="7165" max="7165" width="2.140625" style="255" customWidth="1"/>
    <col min="7166" max="7166" width="2.7109375" style="255" customWidth="1"/>
    <col min="7167" max="7168" width="2.140625" style="255" customWidth="1"/>
    <col min="7169" max="7169" width="2.7109375" style="255" customWidth="1"/>
    <col min="7170" max="7171" width="2.140625" style="255" customWidth="1"/>
    <col min="7172" max="7172" width="2.5703125" style="255" customWidth="1"/>
    <col min="7173" max="7177" width="2.140625" style="255" customWidth="1"/>
    <col min="7178" max="7178" width="2" style="255" customWidth="1"/>
    <col min="7179" max="7183" width="2.140625" style="255" customWidth="1"/>
    <col min="7184" max="7184" width="1.85546875" style="255" customWidth="1"/>
    <col min="7185" max="7186" width="2.140625" style="255" customWidth="1"/>
    <col min="7187" max="7187" width="1.85546875" style="255" customWidth="1"/>
    <col min="7188" max="7189" width="2.140625" style="255" customWidth="1"/>
    <col min="7190" max="7190" width="1.85546875" style="255" customWidth="1"/>
    <col min="7191" max="7191" width="2.140625" style="255" customWidth="1"/>
    <col min="7192" max="7192" width="6.42578125" style="255" customWidth="1"/>
    <col min="7193" max="7193" width="4" style="255" customWidth="1"/>
    <col min="7194" max="7194" width="1.5703125" style="255" customWidth="1"/>
    <col min="7195" max="7195" width="4" style="255" customWidth="1"/>
    <col min="7196" max="7196" width="6.42578125" style="255" customWidth="1"/>
    <col min="7197" max="7197" width="0.5703125" style="255" customWidth="1"/>
    <col min="7198" max="7198" width="3.42578125" style="255" customWidth="1"/>
    <col min="7199" max="7199" width="15.42578125" style="255" customWidth="1"/>
    <col min="7200" max="7200" width="9.140625" style="255"/>
    <col min="7201" max="7201" width="15.7109375" style="255" customWidth="1"/>
    <col min="7202" max="7418" width="9.140625" style="255"/>
    <col min="7419" max="7419" width="2.7109375" style="255" bestFit="1" customWidth="1"/>
    <col min="7420" max="7420" width="21.42578125" style="255" customWidth="1"/>
    <col min="7421" max="7421" width="2.140625" style="255" customWidth="1"/>
    <col min="7422" max="7422" width="2.7109375" style="255" customWidth="1"/>
    <col min="7423" max="7424" width="2.140625" style="255" customWidth="1"/>
    <col min="7425" max="7425" width="2.7109375" style="255" customWidth="1"/>
    <col min="7426" max="7427" width="2.140625" style="255" customWidth="1"/>
    <col min="7428" max="7428" width="2.5703125" style="255" customWidth="1"/>
    <col min="7429" max="7433" width="2.140625" style="255" customWidth="1"/>
    <col min="7434" max="7434" width="2" style="255" customWidth="1"/>
    <col min="7435" max="7439" width="2.140625" style="255" customWidth="1"/>
    <col min="7440" max="7440" width="1.85546875" style="255" customWidth="1"/>
    <col min="7441" max="7442" width="2.140625" style="255" customWidth="1"/>
    <col min="7443" max="7443" width="1.85546875" style="255" customWidth="1"/>
    <col min="7444" max="7445" width="2.140625" style="255" customWidth="1"/>
    <col min="7446" max="7446" width="1.85546875" style="255" customWidth="1"/>
    <col min="7447" max="7447" width="2.140625" style="255" customWidth="1"/>
    <col min="7448" max="7448" width="6.42578125" style="255" customWidth="1"/>
    <col min="7449" max="7449" width="4" style="255" customWidth="1"/>
    <col min="7450" max="7450" width="1.5703125" style="255" customWidth="1"/>
    <col min="7451" max="7451" width="4" style="255" customWidth="1"/>
    <col min="7452" max="7452" width="6.42578125" style="255" customWidth="1"/>
    <col min="7453" max="7453" width="0.5703125" style="255" customWidth="1"/>
    <col min="7454" max="7454" width="3.42578125" style="255" customWidth="1"/>
    <col min="7455" max="7455" width="15.42578125" style="255" customWidth="1"/>
    <col min="7456" max="7456" width="9.140625" style="255"/>
    <col min="7457" max="7457" width="15.7109375" style="255" customWidth="1"/>
    <col min="7458" max="7674" width="9.140625" style="255"/>
    <col min="7675" max="7675" width="2.7109375" style="255" bestFit="1" customWidth="1"/>
    <col min="7676" max="7676" width="21.42578125" style="255" customWidth="1"/>
    <col min="7677" max="7677" width="2.140625" style="255" customWidth="1"/>
    <col min="7678" max="7678" width="2.7109375" style="255" customWidth="1"/>
    <col min="7679" max="7680" width="2.140625" style="255" customWidth="1"/>
    <col min="7681" max="7681" width="2.7109375" style="255" customWidth="1"/>
    <col min="7682" max="7683" width="2.140625" style="255" customWidth="1"/>
    <col min="7684" max="7684" width="2.5703125" style="255" customWidth="1"/>
    <col min="7685" max="7689" width="2.140625" style="255" customWidth="1"/>
    <col min="7690" max="7690" width="2" style="255" customWidth="1"/>
    <col min="7691" max="7695" width="2.140625" style="255" customWidth="1"/>
    <col min="7696" max="7696" width="1.85546875" style="255" customWidth="1"/>
    <col min="7697" max="7698" width="2.140625" style="255" customWidth="1"/>
    <col min="7699" max="7699" width="1.85546875" style="255" customWidth="1"/>
    <col min="7700" max="7701" width="2.140625" style="255" customWidth="1"/>
    <col min="7702" max="7702" width="1.85546875" style="255" customWidth="1"/>
    <col min="7703" max="7703" width="2.140625" style="255" customWidth="1"/>
    <col min="7704" max="7704" width="6.42578125" style="255" customWidth="1"/>
    <col min="7705" max="7705" width="4" style="255" customWidth="1"/>
    <col min="7706" max="7706" width="1.5703125" style="255" customWidth="1"/>
    <col min="7707" max="7707" width="4" style="255" customWidth="1"/>
    <col min="7708" max="7708" width="6.42578125" style="255" customWidth="1"/>
    <col min="7709" max="7709" width="0.5703125" style="255" customWidth="1"/>
    <col min="7710" max="7710" width="3.42578125" style="255" customWidth="1"/>
    <col min="7711" max="7711" width="15.42578125" style="255" customWidth="1"/>
    <col min="7712" max="7712" width="9.140625" style="255"/>
    <col min="7713" max="7713" width="15.7109375" style="255" customWidth="1"/>
    <col min="7714" max="7930" width="9.140625" style="255"/>
    <col min="7931" max="7931" width="2.7109375" style="255" bestFit="1" customWidth="1"/>
    <col min="7932" max="7932" width="21.42578125" style="255" customWidth="1"/>
    <col min="7933" max="7933" width="2.140625" style="255" customWidth="1"/>
    <col min="7934" max="7934" width="2.7109375" style="255" customWidth="1"/>
    <col min="7935" max="7936" width="2.140625" style="255" customWidth="1"/>
    <col min="7937" max="7937" width="2.7109375" style="255" customWidth="1"/>
    <col min="7938" max="7939" width="2.140625" style="255" customWidth="1"/>
    <col min="7940" max="7940" width="2.5703125" style="255" customWidth="1"/>
    <col min="7941" max="7945" width="2.140625" style="255" customWidth="1"/>
    <col min="7946" max="7946" width="2" style="255" customWidth="1"/>
    <col min="7947" max="7951" width="2.140625" style="255" customWidth="1"/>
    <col min="7952" max="7952" width="1.85546875" style="255" customWidth="1"/>
    <col min="7953" max="7954" width="2.140625" style="255" customWidth="1"/>
    <col min="7955" max="7955" width="1.85546875" style="255" customWidth="1"/>
    <col min="7956" max="7957" width="2.140625" style="255" customWidth="1"/>
    <col min="7958" max="7958" width="1.85546875" style="255" customWidth="1"/>
    <col min="7959" max="7959" width="2.140625" style="255" customWidth="1"/>
    <col min="7960" max="7960" width="6.42578125" style="255" customWidth="1"/>
    <col min="7961" max="7961" width="4" style="255" customWidth="1"/>
    <col min="7962" max="7962" width="1.5703125" style="255" customWidth="1"/>
    <col min="7963" max="7963" width="4" style="255" customWidth="1"/>
    <col min="7964" max="7964" width="6.42578125" style="255" customWidth="1"/>
    <col min="7965" max="7965" width="0.5703125" style="255" customWidth="1"/>
    <col min="7966" max="7966" width="3.42578125" style="255" customWidth="1"/>
    <col min="7967" max="7967" width="15.42578125" style="255" customWidth="1"/>
    <col min="7968" max="7968" width="9.140625" style="255"/>
    <col min="7969" max="7969" width="15.7109375" style="255" customWidth="1"/>
    <col min="7970" max="8186" width="9.140625" style="255"/>
    <col min="8187" max="8187" width="2.7109375" style="255" bestFit="1" customWidth="1"/>
    <col min="8188" max="8188" width="21.42578125" style="255" customWidth="1"/>
    <col min="8189" max="8189" width="2.140625" style="255" customWidth="1"/>
    <col min="8190" max="8190" width="2.7109375" style="255" customWidth="1"/>
    <col min="8191" max="8192" width="2.140625" style="255" customWidth="1"/>
    <col min="8193" max="8193" width="2.7109375" style="255" customWidth="1"/>
    <col min="8194" max="8195" width="2.140625" style="255" customWidth="1"/>
    <col min="8196" max="8196" width="2.5703125" style="255" customWidth="1"/>
    <col min="8197" max="8201" width="2.140625" style="255" customWidth="1"/>
    <col min="8202" max="8202" width="2" style="255" customWidth="1"/>
    <col min="8203" max="8207" width="2.140625" style="255" customWidth="1"/>
    <col min="8208" max="8208" width="1.85546875" style="255" customWidth="1"/>
    <col min="8209" max="8210" width="2.140625" style="255" customWidth="1"/>
    <col min="8211" max="8211" width="1.85546875" style="255" customWidth="1"/>
    <col min="8212" max="8213" width="2.140625" style="255" customWidth="1"/>
    <col min="8214" max="8214" width="1.85546875" style="255" customWidth="1"/>
    <col min="8215" max="8215" width="2.140625" style="255" customWidth="1"/>
    <col min="8216" max="8216" width="6.42578125" style="255" customWidth="1"/>
    <col min="8217" max="8217" width="4" style="255" customWidth="1"/>
    <col min="8218" max="8218" width="1.5703125" style="255" customWidth="1"/>
    <col min="8219" max="8219" width="4" style="255" customWidth="1"/>
    <col min="8220" max="8220" width="6.42578125" style="255" customWidth="1"/>
    <col min="8221" max="8221" width="0.5703125" style="255" customWidth="1"/>
    <col min="8222" max="8222" width="3.42578125" style="255" customWidth="1"/>
    <col min="8223" max="8223" width="15.42578125" style="255" customWidth="1"/>
    <col min="8224" max="8224" width="9.140625" style="255"/>
    <col min="8225" max="8225" width="15.7109375" style="255" customWidth="1"/>
    <col min="8226" max="8442" width="9.140625" style="255"/>
    <col min="8443" max="8443" width="2.7109375" style="255" bestFit="1" customWidth="1"/>
    <col min="8444" max="8444" width="21.42578125" style="255" customWidth="1"/>
    <col min="8445" max="8445" width="2.140625" style="255" customWidth="1"/>
    <col min="8446" max="8446" width="2.7109375" style="255" customWidth="1"/>
    <col min="8447" max="8448" width="2.140625" style="255" customWidth="1"/>
    <col min="8449" max="8449" width="2.7109375" style="255" customWidth="1"/>
    <col min="8450" max="8451" width="2.140625" style="255" customWidth="1"/>
    <col min="8452" max="8452" width="2.5703125" style="255" customWidth="1"/>
    <col min="8453" max="8457" width="2.140625" style="255" customWidth="1"/>
    <col min="8458" max="8458" width="2" style="255" customWidth="1"/>
    <col min="8459" max="8463" width="2.140625" style="255" customWidth="1"/>
    <col min="8464" max="8464" width="1.85546875" style="255" customWidth="1"/>
    <col min="8465" max="8466" width="2.140625" style="255" customWidth="1"/>
    <col min="8467" max="8467" width="1.85546875" style="255" customWidth="1"/>
    <col min="8468" max="8469" width="2.140625" style="255" customWidth="1"/>
    <col min="8470" max="8470" width="1.85546875" style="255" customWidth="1"/>
    <col min="8471" max="8471" width="2.140625" style="255" customWidth="1"/>
    <col min="8472" max="8472" width="6.42578125" style="255" customWidth="1"/>
    <col min="8473" max="8473" width="4" style="255" customWidth="1"/>
    <col min="8474" max="8474" width="1.5703125" style="255" customWidth="1"/>
    <col min="8475" max="8475" width="4" style="255" customWidth="1"/>
    <col min="8476" max="8476" width="6.42578125" style="255" customWidth="1"/>
    <col min="8477" max="8477" width="0.5703125" style="255" customWidth="1"/>
    <col min="8478" max="8478" width="3.42578125" style="255" customWidth="1"/>
    <col min="8479" max="8479" width="15.42578125" style="255" customWidth="1"/>
    <col min="8480" max="8480" width="9.140625" style="255"/>
    <col min="8481" max="8481" width="15.7109375" style="255" customWidth="1"/>
    <col min="8482" max="8698" width="9.140625" style="255"/>
    <col min="8699" max="8699" width="2.7109375" style="255" bestFit="1" customWidth="1"/>
    <col min="8700" max="8700" width="21.42578125" style="255" customWidth="1"/>
    <col min="8701" max="8701" width="2.140625" style="255" customWidth="1"/>
    <col min="8702" max="8702" width="2.7109375" style="255" customWidth="1"/>
    <col min="8703" max="8704" width="2.140625" style="255" customWidth="1"/>
    <col min="8705" max="8705" width="2.7109375" style="255" customWidth="1"/>
    <col min="8706" max="8707" width="2.140625" style="255" customWidth="1"/>
    <col min="8708" max="8708" width="2.5703125" style="255" customWidth="1"/>
    <col min="8709" max="8713" width="2.140625" style="255" customWidth="1"/>
    <col min="8714" max="8714" width="2" style="255" customWidth="1"/>
    <col min="8715" max="8719" width="2.140625" style="255" customWidth="1"/>
    <col min="8720" max="8720" width="1.85546875" style="255" customWidth="1"/>
    <col min="8721" max="8722" width="2.140625" style="255" customWidth="1"/>
    <col min="8723" max="8723" width="1.85546875" style="255" customWidth="1"/>
    <col min="8724" max="8725" width="2.140625" style="255" customWidth="1"/>
    <col min="8726" max="8726" width="1.85546875" style="255" customWidth="1"/>
    <col min="8727" max="8727" width="2.140625" style="255" customWidth="1"/>
    <col min="8728" max="8728" width="6.42578125" style="255" customWidth="1"/>
    <col min="8729" max="8729" width="4" style="255" customWidth="1"/>
    <col min="8730" max="8730" width="1.5703125" style="255" customWidth="1"/>
    <col min="8731" max="8731" width="4" style="255" customWidth="1"/>
    <col min="8732" max="8732" width="6.42578125" style="255" customWidth="1"/>
    <col min="8733" max="8733" width="0.5703125" style="255" customWidth="1"/>
    <col min="8734" max="8734" width="3.42578125" style="255" customWidth="1"/>
    <col min="8735" max="8735" width="15.42578125" style="255" customWidth="1"/>
    <col min="8736" max="8736" width="9.140625" style="255"/>
    <col min="8737" max="8737" width="15.7109375" style="255" customWidth="1"/>
    <col min="8738" max="8954" width="9.140625" style="255"/>
    <col min="8955" max="8955" width="2.7109375" style="255" bestFit="1" customWidth="1"/>
    <col min="8956" max="8956" width="21.42578125" style="255" customWidth="1"/>
    <col min="8957" max="8957" width="2.140625" style="255" customWidth="1"/>
    <col min="8958" max="8958" width="2.7109375" style="255" customWidth="1"/>
    <col min="8959" max="8960" width="2.140625" style="255" customWidth="1"/>
    <col min="8961" max="8961" width="2.7109375" style="255" customWidth="1"/>
    <col min="8962" max="8963" width="2.140625" style="255" customWidth="1"/>
    <col min="8964" max="8964" width="2.5703125" style="255" customWidth="1"/>
    <col min="8965" max="8969" width="2.140625" style="255" customWidth="1"/>
    <col min="8970" max="8970" width="2" style="255" customWidth="1"/>
    <col min="8971" max="8975" width="2.140625" style="255" customWidth="1"/>
    <col min="8976" max="8976" width="1.85546875" style="255" customWidth="1"/>
    <col min="8977" max="8978" width="2.140625" style="255" customWidth="1"/>
    <col min="8979" max="8979" width="1.85546875" style="255" customWidth="1"/>
    <col min="8980" max="8981" width="2.140625" style="255" customWidth="1"/>
    <col min="8982" max="8982" width="1.85546875" style="255" customWidth="1"/>
    <col min="8983" max="8983" width="2.140625" style="255" customWidth="1"/>
    <col min="8984" max="8984" width="6.42578125" style="255" customWidth="1"/>
    <col min="8985" max="8985" width="4" style="255" customWidth="1"/>
    <col min="8986" max="8986" width="1.5703125" style="255" customWidth="1"/>
    <col min="8987" max="8987" width="4" style="255" customWidth="1"/>
    <col min="8988" max="8988" width="6.42578125" style="255" customWidth="1"/>
    <col min="8989" max="8989" width="0.5703125" style="255" customWidth="1"/>
    <col min="8990" max="8990" width="3.42578125" style="255" customWidth="1"/>
    <col min="8991" max="8991" width="15.42578125" style="255" customWidth="1"/>
    <col min="8992" max="8992" width="9.140625" style="255"/>
    <col min="8993" max="8993" width="15.7109375" style="255" customWidth="1"/>
    <col min="8994" max="9210" width="9.140625" style="255"/>
    <col min="9211" max="9211" width="2.7109375" style="255" bestFit="1" customWidth="1"/>
    <col min="9212" max="9212" width="21.42578125" style="255" customWidth="1"/>
    <col min="9213" max="9213" width="2.140625" style="255" customWidth="1"/>
    <col min="9214" max="9214" width="2.7109375" style="255" customWidth="1"/>
    <col min="9215" max="9216" width="2.140625" style="255" customWidth="1"/>
    <col min="9217" max="9217" width="2.7109375" style="255" customWidth="1"/>
    <col min="9218" max="9219" width="2.140625" style="255" customWidth="1"/>
    <col min="9220" max="9220" width="2.5703125" style="255" customWidth="1"/>
    <col min="9221" max="9225" width="2.140625" style="255" customWidth="1"/>
    <col min="9226" max="9226" width="2" style="255" customWidth="1"/>
    <col min="9227" max="9231" width="2.140625" style="255" customWidth="1"/>
    <col min="9232" max="9232" width="1.85546875" style="255" customWidth="1"/>
    <col min="9233" max="9234" width="2.140625" style="255" customWidth="1"/>
    <col min="9235" max="9235" width="1.85546875" style="255" customWidth="1"/>
    <col min="9236" max="9237" width="2.140625" style="255" customWidth="1"/>
    <col min="9238" max="9238" width="1.85546875" style="255" customWidth="1"/>
    <col min="9239" max="9239" width="2.140625" style="255" customWidth="1"/>
    <col min="9240" max="9240" width="6.42578125" style="255" customWidth="1"/>
    <col min="9241" max="9241" width="4" style="255" customWidth="1"/>
    <col min="9242" max="9242" width="1.5703125" style="255" customWidth="1"/>
    <col min="9243" max="9243" width="4" style="255" customWidth="1"/>
    <col min="9244" max="9244" width="6.42578125" style="255" customWidth="1"/>
    <col min="9245" max="9245" width="0.5703125" style="255" customWidth="1"/>
    <col min="9246" max="9246" width="3.42578125" style="255" customWidth="1"/>
    <col min="9247" max="9247" width="15.42578125" style="255" customWidth="1"/>
    <col min="9248" max="9248" width="9.140625" style="255"/>
    <col min="9249" max="9249" width="15.7109375" style="255" customWidth="1"/>
    <col min="9250" max="9466" width="9.140625" style="255"/>
    <col min="9467" max="9467" width="2.7109375" style="255" bestFit="1" customWidth="1"/>
    <col min="9468" max="9468" width="21.42578125" style="255" customWidth="1"/>
    <col min="9469" max="9469" width="2.140625" style="255" customWidth="1"/>
    <col min="9470" max="9470" width="2.7109375" style="255" customWidth="1"/>
    <col min="9471" max="9472" width="2.140625" style="255" customWidth="1"/>
    <col min="9473" max="9473" width="2.7109375" style="255" customWidth="1"/>
    <col min="9474" max="9475" width="2.140625" style="255" customWidth="1"/>
    <col min="9476" max="9476" width="2.5703125" style="255" customWidth="1"/>
    <col min="9477" max="9481" width="2.140625" style="255" customWidth="1"/>
    <col min="9482" max="9482" width="2" style="255" customWidth="1"/>
    <col min="9483" max="9487" width="2.140625" style="255" customWidth="1"/>
    <col min="9488" max="9488" width="1.85546875" style="255" customWidth="1"/>
    <col min="9489" max="9490" width="2.140625" style="255" customWidth="1"/>
    <col min="9491" max="9491" width="1.85546875" style="255" customWidth="1"/>
    <col min="9492" max="9493" width="2.140625" style="255" customWidth="1"/>
    <col min="9494" max="9494" width="1.85546875" style="255" customWidth="1"/>
    <col min="9495" max="9495" width="2.140625" style="255" customWidth="1"/>
    <col min="9496" max="9496" width="6.42578125" style="255" customWidth="1"/>
    <col min="9497" max="9497" width="4" style="255" customWidth="1"/>
    <col min="9498" max="9498" width="1.5703125" style="255" customWidth="1"/>
    <col min="9499" max="9499" width="4" style="255" customWidth="1"/>
    <col min="9500" max="9500" width="6.42578125" style="255" customWidth="1"/>
    <col min="9501" max="9501" width="0.5703125" style="255" customWidth="1"/>
    <col min="9502" max="9502" width="3.42578125" style="255" customWidth="1"/>
    <col min="9503" max="9503" width="15.42578125" style="255" customWidth="1"/>
    <col min="9504" max="9504" width="9.140625" style="255"/>
    <col min="9505" max="9505" width="15.7109375" style="255" customWidth="1"/>
    <col min="9506" max="9722" width="9.140625" style="255"/>
    <col min="9723" max="9723" width="2.7109375" style="255" bestFit="1" customWidth="1"/>
    <col min="9724" max="9724" width="21.42578125" style="255" customWidth="1"/>
    <col min="9725" max="9725" width="2.140625" style="255" customWidth="1"/>
    <col min="9726" max="9726" width="2.7109375" style="255" customWidth="1"/>
    <col min="9727" max="9728" width="2.140625" style="255" customWidth="1"/>
    <col min="9729" max="9729" width="2.7109375" style="255" customWidth="1"/>
    <col min="9730" max="9731" width="2.140625" style="255" customWidth="1"/>
    <col min="9732" max="9732" width="2.5703125" style="255" customWidth="1"/>
    <col min="9733" max="9737" width="2.140625" style="255" customWidth="1"/>
    <col min="9738" max="9738" width="2" style="255" customWidth="1"/>
    <col min="9739" max="9743" width="2.140625" style="255" customWidth="1"/>
    <col min="9744" max="9744" width="1.85546875" style="255" customWidth="1"/>
    <col min="9745" max="9746" width="2.140625" style="255" customWidth="1"/>
    <col min="9747" max="9747" width="1.85546875" style="255" customWidth="1"/>
    <col min="9748" max="9749" width="2.140625" style="255" customWidth="1"/>
    <col min="9750" max="9750" width="1.85546875" style="255" customWidth="1"/>
    <col min="9751" max="9751" width="2.140625" style="255" customWidth="1"/>
    <col min="9752" max="9752" width="6.42578125" style="255" customWidth="1"/>
    <col min="9753" max="9753" width="4" style="255" customWidth="1"/>
    <col min="9754" max="9754" width="1.5703125" style="255" customWidth="1"/>
    <col min="9755" max="9755" width="4" style="255" customWidth="1"/>
    <col min="9756" max="9756" width="6.42578125" style="255" customWidth="1"/>
    <col min="9757" max="9757" width="0.5703125" style="255" customWidth="1"/>
    <col min="9758" max="9758" width="3.42578125" style="255" customWidth="1"/>
    <col min="9759" max="9759" width="15.42578125" style="255" customWidth="1"/>
    <col min="9760" max="9760" width="9.140625" style="255"/>
    <col min="9761" max="9761" width="15.7109375" style="255" customWidth="1"/>
    <col min="9762" max="9978" width="9.140625" style="255"/>
    <col min="9979" max="9979" width="2.7109375" style="255" bestFit="1" customWidth="1"/>
    <col min="9980" max="9980" width="21.42578125" style="255" customWidth="1"/>
    <col min="9981" max="9981" width="2.140625" style="255" customWidth="1"/>
    <col min="9982" max="9982" width="2.7109375" style="255" customWidth="1"/>
    <col min="9983" max="9984" width="2.140625" style="255" customWidth="1"/>
    <col min="9985" max="9985" width="2.7109375" style="255" customWidth="1"/>
    <col min="9986" max="9987" width="2.140625" style="255" customWidth="1"/>
    <col min="9988" max="9988" width="2.5703125" style="255" customWidth="1"/>
    <col min="9989" max="9993" width="2.140625" style="255" customWidth="1"/>
    <col min="9994" max="9994" width="2" style="255" customWidth="1"/>
    <col min="9995" max="9999" width="2.140625" style="255" customWidth="1"/>
    <col min="10000" max="10000" width="1.85546875" style="255" customWidth="1"/>
    <col min="10001" max="10002" width="2.140625" style="255" customWidth="1"/>
    <col min="10003" max="10003" width="1.85546875" style="255" customWidth="1"/>
    <col min="10004" max="10005" width="2.140625" style="255" customWidth="1"/>
    <col min="10006" max="10006" width="1.85546875" style="255" customWidth="1"/>
    <col min="10007" max="10007" width="2.140625" style="255" customWidth="1"/>
    <col min="10008" max="10008" width="6.42578125" style="255" customWidth="1"/>
    <col min="10009" max="10009" width="4" style="255" customWidth="1"/>
    <col min="10010" max="10010" width="1.5703125" style="255" customWidth="1"/>
    <col min="10011" max="10011" width="4" style="255" customWidth="1"/>
    <col min="10012" max="10012" width="6.42578125" style="255" customWidth="1"/>
    <col min="10013" max="10013" width="0.5703125" style="255" customWidth="1"/>
    <col min="10014" max="10014" width="3.42578125" style="255" customWidth="1"/>
    <col min="10015" max="10015" width="15.42578125" style="255" customWidth="1"/>
    <col min="10016" max="10016" width="9.140625" style="255"/>
    <col min="10017" max="10017" width="15.7109375" style="255" customWidth="1"/>
    <col min="10018" max="10234" width="9.140625" style="255"/>
    <col min="10235" max="10235" width="2.7109375" style="255" bestFit="1" customWidth="1"/>
    <col min="10236" max="10236" width="21.42578125" style="255" customWidth="1"/>
    <col min="10237" max="10237" width="2.140625" style="255" customWidth="1"/>
    <col min="10238" max="10238" width="2.7109375" style="255" customWidth="1"/>
    <col min="10239" max="10240" width="2.140625" style="255" customWidth="1"/>
    <col min="10241" max="10241" width="2.7109375" style="255" customWidth="1"/>
    <col min="10242" max="10243" width="2.140625" style="255" customWidth="1"/>
    <col min="10244" max="10244" width="2.5703125" style="255" customWidth="1"/>
    <col min="10245" max="10249" width="2.140625" style="255" customWidth="1"/>
    <col min="10250" max="10250" width="2" style="255" customWidth="1"/>
    <col min="10251" max="10255" width="2.140625" style="255" customWidth="1"/>
    <col min="10256" max="10256" width="1.85546875" style="255" customWidth="1"/>
    <col min="10257" max="10258" width="2.140625" style="255" customWidth="1"/>
    <col min="10259" max="10259" width="1.85546875" style="255" customWidth="1"/>
    <col min="10260" max="10261" width="2.140625" style="255" customWidth="1"/>
    <col min="10262" max="10262" width="1.85546875" style="255" customWidth="1"/>
    <col min="10263" max="10263" width="2.140625" style="255" customWidth="1"/>
    <col min="10264" max="10264" width="6.42578125" style="255" customWidth="1"/>
    <col min="10265" max="10265" width="4" style="255" customWidth="1"/>
    <col min="10266" max="10266" width="1.5703125" style="255" customWidth="1"/>
    <col min="10267" max="10267" width="4" style="255" customWidth="1"/>
    <col min="10268" max="10268" width="6.42578125" style="255" customWidth="1"/>
    <col min="10269" max="10269" width="0.5703125" style="255" customWidth="1"/>
    <col min="10270" max="10270" width="3.42578125" style="255" customWidth="1"/>
    <col min="10271" max="10271" width="15.42578125" style="255" customWidth="1"/>
    <col min="10272" max="10272" width="9.140625" style="255"/>
    <col min="10273" max="10273" width="15.7109375" style="255" customWidth="1"/>
    <col min="10274" max="10490" width="9.140625" style="255"/>
    <col min="10491" max="10491" width="2.7109375" style="255" bestFit="1" customWidth="1"/>
    <col min="10492" max="10492" width="21.42578125" style="255" customWidth="1"/>
    <col min="10493" max="10493" width="2.140625" style="255" customWidth="1"/>
    <col min="10494" max="10494" width="2.7109375" style="255" customWidth="1"/>
    <col min="10495" max="10496" width="2.140625" style="255" customWidth="1"/>
    <col min="10497" max="10497" width="2.7109375" style="255" customWidth="1"/>
    <col min="10498" max="10499" width="2.140625" style="255" customWidth="1"/>
    <col min="10500" max="10500" width="2.5703125" style="255" customWidth="1"/>
    <col min="10501" max="10505" width="2.140625" style="255" customWidth="1"/>
    <col min="10506" max="10506" width="2" style="255" customWidth="1"/>
    <col min="10507" max="10511" width="2.140625" style="255" customWidth="1"/>
    <col min="10512" max="10512" width="1.85546875" style="255" customWidth="1"/>
    <col min="10513" max="10514" width="2.140625" style="255" customWidth="1"/>
    <col min="10515" max="10515" width="1.85546875" style="255" customWidth="1"/>
    <col min="10516" max="10517" width="2.140625" style="255" customWidth="1"/>
    <col min="10518" max="10518" width="1.85546875" style="255" customWidth="1"/>
    <col min="10519" max="10519" width="2.140625" style="255" customWidth="1"/>
    <col min="10520" max="10520" width="6.42578125" style="255" customWidth="1"/>
    <col min="10521" max="10521" width="4" style="255" customWidth="1"/>
    <col min="10522" max="10522" width="1.5703125" style="255" customWidth="1"/>
    <col min="10523" max="10523" width="4" style="255" customWidth="1"/>
    <col min="10524" max="10524" width="6.42578125" style="255" customWidth="1"/>
    <col min="10525" max="10525" width="0.5703125" style="255" customWidth="1"/>
    <col min="10526" max="10526" width="3.42578125" style="255" customWidth="1"/>
    <col min="10527" max="10527" width="15.42578125" style="255" customWidth="1"/>
    <col min="10528" max="10528" width="9.140625" style="255"/>
    <col min="10529" max="10529" width="15.7109375" style="255" customWidth="1"/>
    <col min="10530" max="10746" width="9.140625" style="255"/>
    <col min="10747" max="10747" width="2.7109375" style="255" bestFit="1" customWidth="1"/>
    <col min="10748" max="10748" width="21.42578125" style="255" customWidth="1"/>
    <col min="10749" max="10749" width="2.140625" style="255" customWidth="1"/>
    <col min="10750" max="10750" width="2.7109375" style="255" customWidth="1"/>
    <col min="10751" max="10752" width="2.140625" style="255" customWidth="1"/>
    <col min="10753" max="10753" width="2.7109375" style="255" customWidth="1"/>
    <col min="10754" max="10755" width="2.140625" style="255" customWidth="1"/>
    <col min="10756" max="10756" width="2.5703125" style="255" customWidth="1"/>
    <col min="10757" max="10761" width="2.140625" style="255" customWidth="1"/>
    <col min="10762" max="10762" width="2" style="255" customWidth="1"/>
    <col min="10763" max="10767" width="2.140625" style="255" customWidth="1"/>
    <col min="10768" max="10768" width="1.85546875" style="255" customWidth="1"/>
    <col min="10769" max="10770" width="2.140625" style="255" customWidth="1"/>
    <col min="10771" max="10771" width="1.85546875" style="255" customWidth="1"/>
    <col min="10772" max="10773" width="2.140625" style="255" customWidth="1"/>
    <col min="10774" max="10774" width="1.85546875" style="255" customWidth="1"/>
    <col min="10775" max="10775" width="2.140625" style="255" customWidth="1"/>
    <col min="10776" max="10776" width="6.42578125" style="255" customWidth="1"/>
    <col min="10777" max="10777" width="4" style="255" customWidth="1"/>
    <col min="10778" max="10778" width="1.5703125" style="255" customWidth="1"/>
    <col min="10779" max="10779" width="4" style="255" customWidth="1"/>
    <col min="10780" max="10780" width="6.42578125" style="255" customWidth="1"/>
    <col min="10781" max="10781" width="0.5703125" style="255" customWidth="1"/>
    <col min="10782" max="10782" width="3.42578125" style="255" customWidth="1"/>
    <col min="10783" max="10783" width="15.42578125" style="255" customWidth="1"/>
    <col min="10784" max="10784" width="9.140625" style="255"/>
    <col min="10785" max="10785" width="15.7109375" style="255" customWidth="1"/>
    <col min="10786" max="11002" width="9.140625" style="255"/>
    <col min="11003" max="11003" width="2.7109375" style="255" bestFit="1" customWidth="1"/>
    <col min="11004" max="11004" width="21.42578125" style="255" customWidth="1"/>
    <col min="11005" max="11005" width="2.140625" style="255" customWidth="1"/>
    <col min="11006" max="11006" width="2.7109375" style="255" customWidth="1"/>
    <col min="11007" max="11008" width="2.140625" style="255" customWidth="1"/>
    <col min="11009" max="11009" width="2.7109375" style="255" customWidth="1"/>
    <col min="11010" max="11011" width="2.140625" style="255" customWidth="1"/>
    <col min="11012" max="11012" width="2.5703125" style="255" customWidth="1"/>
    <col min="11013" max="11017" width="2.140625" style="255" customWidth="1"/>
    <col min="11018" max="11018" width="2" style="255" customWidth="1"/>
    <col min="11019" max="11023" width="2.140625" style="255" customWidth="1"/>
    <col min="11024" max="11024" width="1.85546875" style="255" customWidth="1"/>
    <col min="11025" max="11026" width="2.140625" style="255" customWidth="1"/>
    <col min="11027" max="11027" width="1.85546875" style="255" customWidth="1"/>
    <col min="11028" max="11029" width="2.140625" style="255" customWidth="1"/>
    <col min="11030" max="11030" width="1.85546875" style="255" customWidth="1"/>
    <col min="11031" max="11031" width="2.140625" style="255" customWidth="1"/>
    <col min="11032" max="11032" width="6.42578125" style="255" customWidth="1"/>
    <col min="11033" max="11033" width="4" style="255" customWidth="1"/>
    <col min="11034" max="11034" width="1.5703125" style="255" customWidth="1"/>
    <col min="11035" max="11035" width="4" style="255" customWidth="1"/>
    <col min="11036" max="11036" width="6.42578125" style="255" customWidth="1"/>
    <col min="11037" max="11037" width="0.5703125" style="255" customWidth="1"/>
    <col min="11038" max="11038" width="3.42578125" style="255" customWidth="1"/>
    <col min="11039" max="11039" width="15.42578125" style="255" customWidth="1"/>
    <col min="11040" max="11040" width="9.140625" style="255"/>
    <col min="11041" max="11041" width="15.7109375" style="255" customWidth="1"/>
    <col min="11042" max="11258" width="9.140625" style="255"/>
    <col min="11259" max="11259" width="2.7109375" style="255" bestFit="1" customWidth="1"/>
    <col min="11260" max="11260" width="21.42578125" style="255" customWidth="1"/>
    <col min="11261" max="11261" width="2.140625" style="255" customWidth="1"/>
    <col min="11262" max="11262" width="2.7109375" style="255" customWidth="1"/>
    <col min="11263" max="11264" width="2.140625" style="255" customWidth="1"/>
    <col min="11265" max="11265" width="2.7109375" style="255" customWidth="1"/>
    <col min="11266" max="11267" width="2.140625" style="255" customWidth="1"/>
    <col min="11268" max="11268" width="2.5703125" style="255" customWidth="1"/>
    <col min="11269" max="11273" width="2.140625" style="255" customWidth="1"/>
    <col min="11274" max="11274" width="2" style="255" customWidth="1"/>
    <col min="11275" max="11279" width="2.140625" style="255" customWidth="1"/>
    <col min="11280" max="11280" width="1.85546875" style="255" customWidth="1"/>
    <col min="11281" max="11282" width="2.140625" style="255" customWidth="1"/>
    <col min="11283" max="11283" width="1.85546875" style="255" customWidth="1"/>
    <col min="11284" max="11285" width="2.140625" style="255" customWidth="1"/>
    <col min="11286" max="11286" width="1.85546875" style="255" customWidth="1"/>
    <col min="11287" max="11287" width="2.140625" style="255" customWidth="1"/>
    <col min="11288" max="11288" width="6.42578125" style="255" customWidth="1"/>
    <col min="11289" max="11289" width="4" style="255" customWidth="1"/>
    <col min="11290" max="11290" width="1.5703125" style="255" customWidth="1"/>
    <col min="11291" max="11291" width="4" style="255" customWidth="1"/>
    <col min="11292" max="11292" width="6.42578125" style="255" customWidth="1"/>
    <col min="11293" max="11293" width="0.5703125" style="255" customWidth="1"/>
    <col min="11294" max="11294" width="3.42578125" style="255" customWidth="1"/>
    <col min="11295" max="11295" width="15.42578125" style="255" customWidth="1"/>
    <col min="11296" max="11296" width="9.140625" style="255"/>
    <col min="11297" max="11297" width="15.7109375" style="255" customWidth="1"/>
    <col min="11298" max="11514" width="9.140625" style="255"/>
    <col min="11515" max="11515" width="2.7109375" style="255" bestFit="1" customWidth="1"/>
    <col min="11516" max="11516" width="21.42578125" style="255" customWidth="1"/>
    <col min="11517" max="11517" width="2.140625" style="255" customWidth="1"/>
    <col min="11518" max="11518" width="2.7109375" style="255" customWidth="1"/>
    <col min="11519" max="11520" width="2.140625" style="255" customWidth="1"/>
    <col min="11521" max="11521" width="2.7109375" style="255" customWidth="1"/>
    <col min="11522" max="11523" width="2.140625" style="255" customWidth="1"/>
    <col min="11524" max="11524" width="2.5703125" style="255" customWidth="1"/>
    <col min="11525" max="11529" width="2.140625" style="255" customWidth="1"/>
    <col min="11530" max="11530" width="2" style="255" customWidth="1"/>
    <col min="11531" max="11535" width="2.140625" style="255" customWidth="1"/>
    <col min="11536" max="11536" width="1.85546875" style="255" customWidth="1"/>
    <col min="11537" max="11538" width="2.140625" style="255" customWidth="1"/>
    <col min="11539" max="11539" width="1.85546875" style="255" customWidth="1"/>
    <col min="11540" max="11541" width="2.140625" style="255" customWidth="1"/>
    <col min="11542" max="11542" width="1.85546875" style="255" customWidth="1"/>
    <col min="11543" max="11543" width="2.140625" style="255" customWidth="1"/>
    <col min="11544" max="11544" width="6.42578125" style="255" customWidth="1"/>
    <col min="11545" max="11545" width="4" style="255" customWidth="1"/>
    <col min="11546" max="11546" width="1.5703125" style="255" customWidth="1"/>
    <col min="11547" max="11547" width="4" style="255" customWidth="1"/>
    <col min="11548" max="11548" width="6.42578125" style="255" customWidth="1"/>
    <col min="11549" max="11549" width="0.5703125" style="255" customWidth="1"/>
    <col min="11550" max="11550" width="3.42578125" style="255" customWidth="1"/>
    <col min="11551" max="11551" width="15.42578125" style="255" customWidth="1"/>
    <col min="11552" max="11552" width="9.140625" style="255"/>
    <col min="11553" max="11553" width="15.7109375" style="255" customWidth="1"/>
    <col min="11554" max="11770" width="9.140625" style="255"/>
    <col min="11771" max="11771" width="2.7109375" style="255" bestFit="1" customWidth="1"/>
    <col min="11772" max="11772" width="21.42578125" style="255" customWidth="1"/>
    <col min="11773" max="11773" width="2.140625" style="255" customWidth="1"/>
    <col min="11774" max="11774" width="2.7109375" style="255" customWidth="1"/>
    <col min="11775" max="11776" width="2.140625" style="255" customWidth="1"/>
    <col min="11777" max="11777" width="2.7109375" style="255" customWidth="1"/>
    <col min="11778" max="11779" width="2.140625" style="255" customWidth="1"/>
    <col min="11780" max="11780" width="2.5703125" style="255" customWidth="1"/>
    <col min="11781" max="11785" width="2.140625" style="255" customWidth="1"/>
    <col min="11786" max="11786" width="2" style="255" customWidth="1"/>
    <col min="11787" max="11791" width="2.140625" style="255" customWidth="1"/>
    <col min="11792" max="11792" width="1.85546875" style="255" customWidth="1"/>
    <col min="11793" max="11794" width="2.140625" style="255" customWidth="1"/>
    <col min="11795" max="11795" width="1.85546875" style="255" customWidth="1"/>
    <col min="11796" max="11797" width="2.140625" style="255" customWidth="1"/>
    <col min="11798" max="11798" width="1.85546875" style="255" customWidth="1"/>
    <col min="11799" max="11799" width="2.140625" style="255" customWidth="1"/>
    <col min="11800" max="11800" width="6.42578125" style="255" customWidth="1"/>
    <col min="11801" max="11801" width="4" style="255" customWidth="1"/>
    <col min="11802" max="11802" width="1.5703125" style="255" customWidth="1"/>
    <col min="11803" max="11803" width="4" style="255" customWidth="1"/>
    <col min="11804" max="11804" width="6.42578125" style="255" customWidth="1"/>
    <col min="11805" max="11805" width="0.5703125" style="255" customWidth="1"/>
    <col min="11806" max="11806" width="3.42578125" style="255" customWidth="1"/>
    <col min="11807" max="11807" width="15.42578125" style="255" customWidth="1"/>
    <col min="11808" max="11808" width="9.140625" style="255"/>
    <col min="11809" max="11809" width="15.7109375" style="255" customWidth="1"/>
    <col min="11810" max="12026" width="9.140625" style="255"/>
    <col min="12027" max="12027" width="2.7109375" style="255" bestFit="1" customWidth="1"/>
    <col min="12028" max="12028" width="21.42578125" style="255" customWidth="1"/>
    <col min="12029" max="12029" width="2.140625" style="255" customWidth="1"/>
    <col min="12030" max="12030" width="2.7109375" style="255" customWidth="1"/>
    <col min="12031" max="12032" width="2.140625" style="255" customWidth="1"/>
    <col min="12033" max="12033" width="2.7109375" style="255" customWidth="1"/>
    <col min="12034" max="12035" width="2.140625" style="255" customWidth="1"/>
    <col min="12036" max="12036" width="2.5703125" style="255" customWidth="1"/>
    <col min="12037" max="12041" width="2.140625" style="255" customWidth="1"/>
    <col min="12042" max="12042" width="2" style="255" customWidth="1"/>
    <col min="12043" max="12047" width="2.140625" style="255" customWidth="1"/>
    <col min="12048" max="12048" width="1.85546875" style="255" customWidth="1"/>
    <col min="12049" max="12050" width="2.140625" style="255" customWidth="1"/>
    <col min="12051" max="12051" width="1.85546875" style="255" customWidth="1"/>
    <col min="12052" max="12053" width="2.140625" style="255" customWidth="1"/>
    <col min="12054" max="12054" width="1.85546875" style="255" customWidth="1"/>
    <col min="12055" max="12055" width="2.140625" style="255" customWidth="1"/>
    <col min="12056" max="12056" width="6.42578125" style="255" customWidth="1"/>
    <col min="12057" max="12057" width="4" style="255" customWidth="1"/>
    <col min="12058" max="12058" width="1.5703125" style="255" customWidth="1"/>
    <col min="12059" max="12059" width="4" style="255" customWidth="1"/>
    <col min="12060" max="12060" width="6.42578125" style="255" customWidth="1"/>
    <col min="12061" max="12061" width="0.5703125" style="255" customWidth="1"/>
    <col min="12062" max="12062" width="3.42578125" style="255" customWidth="1"/>
    <col min="12063" max="12063" width="15.42578125" style="255" customWidth="1"/>
    <col min="12064" max="12064" width="9.140625" style="255"/>
    <col min="12065" max="12065" width="15.7109375" style="255" customWidth="1"/>
    <col min="12066" max="12282" width="9.140625" style="255"/>
    <col min="12283" max="12283" width="2.7109375" style="255" bestFit="1" customWidth="1"/>
    <col min="12284" max="12284" width="21.42578125" style="255" customWidth="1"/>
    <col min="12285" max="12285" width="2.140625" style="255" customWidth="1"/>
    <col min="12286" max="12286" width="2.7109375" style="255" customWidth="1"/>
    <col min="12287" max="12288" width="2.140625" style="255" customWidth="1"/>
    <col min="12289" max="12289" width="2.7109375" style="255" customWidth="1"/>
    <col min="12290" max="12291" width="2.140625" style="255" customWidth="1"/>
    <col min="12292" max="12292" width="2.5703125" style="255" customWidth="1"/>
    <col min="12293" max="12297" width="2.140625" style="255" customWidth="1"/>
    <col min="12298" max="12298" width="2" style="255" customWidth="1"/>
    <col min="12299" max="12303" width="2.140625" style="255" customWidth="1"/>
    <col min="12304" max="12304" width="1.85546875" style="255" customWidth="1"/>
    <col min="12305" max="12306" width="2.140625" style="255" customWidth="1"/>
    <col min="12307" max="12307" width="1.85546875" style="255" customWidth="1"/>
    <col min="12308" max="12309" width="2.140625" style="255" customWidth="1"/>
    <col min="12310" max="12310" width="1.85546875" style="255" customWidth="1"/>
    <col min="12311" max="12311" width="2.140625" style="255" customWidth="1"/>
    <col min="12312" max="12312" width="6.42578125" style="255" customWidth="1"/>
    <col min="12313" max="12313" width="4" style="255" customWidth="1"/>
    <col min="12314" max="12314" width="1.5703125" style="255" customWidth="1"/>
    <col min="12315" max="12315" width="4" style="255" customWidth="1"/>
    <col min="12316" max="12316" width="6.42578125" style="255" customWidth="1"/>
    <col min="12317" max="12317" width="0.5703125" style="255" customWidth="1"/>
    <col min="12318" max="12318" width="3.42578125" style="255" customWidth="1"/>
    <col min="12319" max="12319" width="15.42578125" style="255" customWidth="1"/>
    <col min="12320" max="12320" width="9.140625" style="255"/>
    <col min="12321" max="12321" width="15.7109375" style="255" customWidth="1"/>
    <col min="12322" max="12538" width="9.140625" style="255"/>
    <col min="12539" max="12539" width="2.7109375" style="255" bestFit="1" customWidth="1"/>
    <col min="12540" max="12540" width="21.42578125" style="255" customWidth="1"/>
    <col min="12541" max="12541" width="2.140625" style="255" customWidth="1"/>
    <col min="12542" max="12542" width="2.7109375" style="255" customWidth="1"/>
    <col min="12543" max="12544" width="2.140625" style="255" customWidth="1"/>
    <col min="12545" max="12545" width="2.7109375" style="255" customWidth="1"/>
    <col min="12546" max="12547" width="2.140625" style="255" customWidth="1"/>
    <col min="12548" max="12548" width="2.5703125" style="255" customWidth="1"/>
    <col min="12549" max="12553" width="2.140625" style="255" customWidth="1"/>
    <col min="12554" max="12554" width="2" style="255" customWidth="1"/>
    <col min="12555" max="12559" width="2.140625" style="255" customWidth="1"/>
    <col min="12560" max="12560" width="1.85546875" style="255" customWidth="1"/>
    <col min="12561" max="12562" width="2.140625" style="255" customWidth="1"/>
    <col min="12563" max="12563" width="1.85546875" style="255" customWidth="1"/>
    <col min="12564" max="12565" width="2.140625" style="255" customWidth="1"/>
    <col min="12566" max="12566" width="1.85546875" style="255" customWidth="1"/>
    <col min="12567" max="12567" width="2.140625" style="255" customWidth="1"/>
    <col min="12568" max="12568" width="6.42578125" style="255" customWidth="1"/>
    <col min="12569" max="12569" width="4" style="255" customWidth="1"/>
    <col min="12570" max="12570" width="1.5703125" style="255" customWidth="1"/>
    <col min="12571" max="12571" width="4" style="255" customWidth="1"/>
    <col min="12572" max="12572" width="6.42578125" style="255" customWidth="1"/>
    <col min="12573" max="12573" width="0.5703125" style="255" customWidth="1"/>
    <col min="12574" max="12574" width="3.42578125" style="255" customWidth="1"/>
    <col min="12575" max="12575" width="15.42578125" style="255" customWidth="1"/>
    <col min="12576" max="12576" width="9.140625" style="255"/>
    <col min="12577" max="12577" width="15.7109375" style="255" customWidth="1"/>
    <col min="12578" max="12794" width="9.140625" style="255"/>
    <col min="12795" max="12795" width="2.7109375" style="255" bestFit="1" customWidth="1"/>
    <col min="12796" max="12796" width="21.42578125" style="255" customWidth="1"/>
    <col min="12797" max="12797" width="2.140625" style="255" customWidth="1"/>
    <col min="12798" max="12798" width="2.7109375" style="255" customWidth="1"/>
    <col min="12799" max="12800" width="2.140625" style="255" customWidth="1"/>
    <col min="12801" max="12801" width="2.7109375" style="255" customWidth="1"/>
    <col min="12802" max="12803" width="2.140625" style="255" customWidth="1"/>
    <col min="12804" max="12804" width="2.5703125" style="255" customWidth="1"/>
    <col min="12805" max="12809" width="2.140625" style="255" customWidth="1"/>
    <col min="12810" max="12810" width="2" style="255" customWidth="1"/>
    <col min="12811" max="12815" width="2.140625" style="255" customWidth="1"/>
    <col min="12816" max="12816" width="1.85546875" style="255" customWidth="1"/>
    <col min="12817" max="12818" width="2.140625" style="255" customWidth="1"/>
    <col min="12819" max="12819" width="1.85546875" style="255" customWidth="1"/>
    <col min="12820" max="12821" width="2.140625" style="255" customWidth="1"/>
    <col min="12822" max="12822" width="1.85546875" style="255" customWidth="1"/>
    <col min="12823" max="12823" width="2.140625" style="255" customWidth="1"/>
    <col min="12824" max="12824" width="6.42578125" style="255" customWidth="1"/>
    <col min="12825" max="12825" width="4" style="255" customWidth="1"/>
    <col min="12826" max="12826" width="1.5703125" style="255" customWidth="1"/>
    <col min="12827" max="12827" width="4" style="255" customWidth="1"/>
    <col min="12828" max="12828" width="6.42578125" style="255" customWidth="1"/>
    <col min="12829" max="12829" width="0.5703125" style="255" customWidth="1"/>
    <col min="12830" max="12830" width="3.42578125" style="255" customWidth="1"/>
    <col min="12831" max="12831" width="15.42578125" style="255" customWidth="1"/>
    <col min="12832" max="12832" width="9.140625" style="255"/>
    <col min="12833" max="12833" width="15.7109375" style="255" customWidth="1"/>
    <col min="12834" max="13050" width="9.140625" style="255"/>
    <col min="13051" max="13051" width="2.7109375" style="255" bestFit="1" customWidth="1"/>
    <col min="13052" max="13052" width="21.42578125" style="255" customWidth="1"/>
    <col min="13053" max="13053" width="2.140625" style="255" customWidth="1"/>
    <col min="13054" max="13054" width="2.7109375" style="255" customWidth="1"/>
    <col min="13055" max="13056" width="2.140625" style="255" customWidth="1"/>
    <col min="13057" max="13057" width="2.7109375" style="255" customWidth="1"/>
    <col min="13058" max="13059" width="2.140625" style="255" customWidth="1"/>
    <col min="13060" max="13060" width="2.5703125" style="255" customWidth="1"/>
    <col min="13061" max="13065" width="2.140625" style="255" customWidth="1"/>
    <col min="13066" max="13066" width="2" style="255" customWidth="1"/>
    <col min="13067" max="13071" width="2.140625" style="255" customWidth="1"/>
    <col min="13072" max="13072" width="1.85546875" style="255" customWidth="1"/>
    <col min="13073" max="13074" width="2.140625" style="255" customWidth="1"/>
    <col min="13075" max="13075" width="1.85546875" style="255" customWidth="1"/>
    <col min="13076" max="13077" width="2.140625" style="255" customWidth="1"/>
    <col min="13078" max="13078" width="1.85546875" style="255" customWidth="1"/>
    <col min="13079" max="13079" width="2.140625" style="255" customWidth="1"/>
    <col min="13080" max="13080" width="6.42578125" style="255" customWidth="1"/>
    <col min="13081" max="13081" width="4" style="255" customWidth="1"/>
    <col min="13082" max="13082" width="1.5703125" style="255" customWidth="1"/>
    <col min="13083" max="13083" width="4" style="255" customWidth="1"/>
    <col min="13084" max="13084" width="6.42578125" style="255" customWidth="1"/>
    <col min="13085" max="13085" width="0.5703125" style="255" customWidth="1"/>
    <col min="13086" max="13086" width="3.42578125" style="255" customWidth="1"/>
    <col min="13087" max="13087" width="15.42578125" style="255" customWidth="1"/>
    <col min="13088" max="13088" width="9.140625" style="255"/>
    <col min="13089" max="13089" width="15.7109375" style="255" customWidth="1"/>
    <col min="13090" max="13306" width="9.140625" style="255"/>
    <col min="13307" max="13307" width="2.7109375" style="255" bestFit="1" customWidth="1"/>
    <col min="13308" max="13308" width="21.42578125" style="255" customWidth="1"/>
    <col min="13309" max="13309" width="2.140625" style="255" customWidth="1"/>
    <col min="13310" max="13310" width="2.7109375" style="255" customWidth="1"/>
    <col min="13311" max="13312" width="2.140625" style="255" customWidth="1"/>
    <col min="13313" max="13313" width="2.7109375" style="255" customWidth="1"/>
    <col min="13314" max="13315" width="2.140625" style="255" customWidth="1"/>
    <col min="13316" max="13316" width="2.5703125" style="255" customWidth="1"/>
    <col min="13317" max="13321" width="2.140625" style="255" customWidth="1"/>
    <col min="13322" max="13322" width="2" style="255" customWidth="1"/>
    <col min="13323" max="13327" width="2.140625" style="255" customWidth="1"/>
    <col min="13328" max="13328" width="1.85546875" style="255" customWidth="1"/>
    <col min="13329" max="13330" width="2.140625" style="255" customWidth="1"/>
    <col min="13331" max="13331" width="1.85546875" style="255" customWidth="1"/>
    <col min="13332" max="13333" width="2.140625" style="255" customWidth="1"/>
    <col min="13334" max="13334" width="1.85546875" style="255" customWidth="1"/>
    <col min="13335" max="13335" width="2.140625" style="255" customWidth="1"/>
    <col min="13336" max="13336" width="6.42578125" style="255" customWidth="1"/>
    <col min="13337" max="13337" width="4" style="255" customWidth="1"/>
    <col min="13338" max="13338" width="1.5703125" style="255" customWidth="1"/>
    <col min="13339" max="13339" width="4" style="255" customWidth="1"/>
    <col min="13340" max="13340" width="6.42578125" style="255" customWidth="1"/>
    <col min="13341" max="13341" width="0.5703125" style="255" customWidth="1"/>
    <col min="13342" max="13342" width="3.42578125" style="255" customWidth="1"/>
    <col min="13343" max="13343" width="15.42578125" style="255" customWidth="1"/>
    <col min="13344" max="13344" width="9.140625" style="255"/>
    <col min="13345" max="13345" width="15.7109375" style="255" customWidth="1"/>
    <col min="13346" max="13562" width="9.140625" style="255"/>
    <col min="13563" max="13563" width="2.7109375" style="255" bestFit="1" customWidth="1"/>
    <col min="13564" max="13564" width="21.42578125" style="255" customWidth="1"/>
    <col min="13565" max="13565" width="2.140625" style="255" customWidth="1"/>
    <col min="13566" max="13566" width="2.7109375" style="255" customWidth="1"/>
    <col min="13567" max="13568" width="2.140625" style="255" customWidth="1"/>
    <col min="13569" max="13569" width="2.7109375" style="255" customWidth="1"/>
    <col min="13570" max="13571" width="2.140625" style="255" customWidth="1"/>
    <col min="13572" max="13572" width="2.5703125" style="255" customWidth="1"/>
    <col min="13573" max="13577" width="2.140625" style="255" customWidth="1"/>
    <col min="13578" max="13578" width="2" style="255" customWidth="1"/>
    <col min="13579" max="13583" width="2.140625" style="255" customWidth="1"/>
    <col min="13584" max="13584" width="1.85546875" style="255" customWidth="1"/>
    <col min="13585" max="13586" width="2.140625" style="255" customWidth="1"/>
    <col min="13587" max="13587" width="1.85546875" style="255" customWidth="1"/>
    <col min="13588" max="13589" width="2.140625" style="255" customWidth="1"/>
    <col min="13590" max="13590" width="1.85546875" style="255" customWidth="1"/>
    <col min="13591" max="13591" width="2.140625" style="255" customWidth="1"/>
    <col min="13592" max="13592" width="6.42578125" style="255" customWidth="1"/>
    <col min="13593" max="13593" width="4" style="255" customWidth="1"/>
    <col min="13594" max="13594" width="1.5703125" style="255" customWidth="1"/>
    <col min="13595" max="13595" width="4" style="255" customWidth="1"/>
    <col min="13596" max="13596" width="6.42578125" style="255" customWidth="1"/>
    <col min="13597" max="13597" width="0.5703125" style="255" customWidth="1"/>
    <col min="13598" max="13598" width="3.42578125" style="255" customWidth="1"/>
    <col min="13599" max="13599" width="15.42578125" style="255" customWidth="1"/>
    <col min="13600" max="13600" width="9.140625" style="255"/>
    <col min="13601" max="13601" width="15.7109375" style="255" customWidth="1"/>
    <col min="13602" max="13818" width="9.140625" style="255"/>
    <col min="13819" max="13819" width="2.7109375" style="255" bestFit="1" customWidth="1"/>
    <col min="13820" max="13820" width="21.42578125" style="255" customWidth="1"/>
    <col min="13821" max="13821" width="2.140625" style="255" customWidth="1"/>
    <col min="13822" max="13822" width="2.7109375" style="255" customWidth="1"/>
    <col min="13823" max="13824" width="2.140625" style="255" customWidth="1"/>
    <col min="13825" max="13825" width="2.7109375" style="255" customWidth="1"/>
    <col min="13826" max="13827" width="2.140625" style="255" customWidth="1"/>
    <col min="13828" max="13828" width="2.5703125" style="255" customWidth="1"/>
    <col min="13829" max="13833" width="2.140625" style="255" customWidth="1"/>
    <col min="13834" max="13834" width="2" style="255" customWidth="1"/>
    <col min="13835" max="13839" width="2.140625" style="255" customWidth="1"/>
    <col min="13840" max="13840" width="1.85546875" style="255" customWidth="1"/>
    <col min="13841" max="13842" width="2.140625" style="255" customWidth="1"/>
    <col min="13843" max="13843" width="1.85546875" style="255" customWidth="1"/>
    <col min="13844" max="13845" width="2.140625" style="255" customWidth="1"/>
    <col min="13846" max="13846" width="1.85546875" style="255" customWidth="1"/>
    <col min="13847" max="13847" width="2.140625" style="255" customWidth="1"/>
    <col min="13848" max="13848" width="6.42578125" style="255" customWidth="1"/>
    <col min="13849" max="13849" width="4" style="255" customWidth="1"/>
    <col min="13850" max="13850" width="1.5703125" style="255" customWidth="1"/>
    <col min="13851" max="13851" width="4" style="255" customWidth="1"/>
    <col min="13852" max="13852" width="6.42578125" style="255" customWidth="1"/>
    <col min="13853" max="13853" width="0.5703125" style="255" customWidth="1"/>
    <col min="13854" max="13854" width="3.42578125" style="255" customWidth="1"/>
    <col min="13855" max="13855" width="15.42578125" style="255" customWidth="1"/>
    <col min="13856" max="13856" width="9.140625" style="255"/>
    <col min="13857" max="13857" width="15.7109375" style="255" customWidth="1"/>
    <col min="13858" max="14074" width="9.140625" style="255"/>
    <col min="14075" max="14075" width="2.7109375" style="255" bestFit="1" customWidth="1"/>
    <col min="14076" max="14076" width="21.42578125" style="255" customWidth="1"/>
    <col min="14077" max="14077" width="2.140625" style="255" customWidth="1"/>
    <col min="14078" max="14078" width="2.7109375" style="255" customWidth="1"/>
    <col min="14079" max="14080" width="2.140625" style="255" customWidth="1"/>
    <col min="14081" max="14081" width="2.7109375" style="255" customWidth="1"/>
    <col min="14082" max="14083" width="2.140625" style="255" customWidth="1"/>
    <col min="14084" max="14084" width="2.5703125" style="255" customWidth="1"/>
    <col min="14085" max="14089" width="2.140625" style="255" customWidth="1"/>
    <col min="14090" max="14090" width="2" style="255" customWidth="1"/>
    <col min="14091" max="14095" width="2.140625" style="255" customWidth="1"/>
    <col min="14096" max="14096" width="1.85546875" style="255" customWidth="1"/>
    <col min="14097" max="14098" width="2.140625" style="255" customWidth="1"/>
    <col min="14099" max="14099" width="1.85546875" style="255" customWidth="1"/>
    <col min="14100" max="14101" width="2.140625" style="255" customWidth="1"/>
    <col min="14102" max="14102" width="1.85546875" style="255" customWidth="1"/>
    <col min="14103" max="14103" width="2.140625" style="255" customWidth="1"/>
    <col min="14104" max="14104" width="6.42578125" style="255" customWidth="1"/>
    <col min="14105" max="14105" width="4" style="255" customWidth="1"/>
    <col min="14106" max="14106" width="1.5703125" style="255" customWidth="1"/>
    <col min="14107" max="14107" width="4" style="255" customWidth="1"/>
    <col min="14108" max="14108" width="6.42578125" style="255" customWidth="1"/>
    <col min="14109" max="14109" width="0.5703125" style="255" customWidth="1"/>
    <col min="14110" max="14110" width="3.42578125" style="255" customWidth="1"/>
    <col min="14111" max="14111" width="15.42578125" style="255" customWidth="1"/>
    <col min="14112" max="14112" width="9.140625" style="255"/>
    <col min="14113" max="14113" width="15.7109375" style="255" customWidth="1"/>
    <col min="14114" max="14330" width="9.140625" style="255"/>
    <col min="14331" max="14331" width="2.7109375" style="255" bestFit="1" customWidth="1"/>
    <col min="14332" max="14332" width="21.42578125" style="255" customWidth="1"/>
    <col min="14333" max="14333" width="2.140625" style="255" customWidth="1"/>
    <col min="14334" max="14334" width="2.7109375" style="255" customWidth="1"/>
    <col min="14335" max="14336" width="2.140625" style="255" customWidth="1"/>
    <col min="14337" max="14337" width="2.7109375" style="255" customWidth="1"/>
    <col min="14338" max="14339" width="2.140625" style="255" customWidth="1"/>
    <col min="14340" max="14340" width="2.5703125" style="255" customWidth="1"/>
    <col min="14341" max="14345" width="2.140625" style="255" customWidth="1"/>
    <col min="14346" max="14346" width="2" style="255" customWidth="1"/>
    <col min="14347" max="14351" width="2.140625" style="255" customWidth="1"/>
    <col min="14352" max="14352" width="1.85546875" style="255" customWidth="1"/>
    <col min="14353" max="14354" width="2.140625" style="255" customWidth="1"/>
    <col min="14355" max="14355" width="1.85546875" style="255" customWidth="1"/>
    <col min="14356" max="14357" width="2.140625" style="255" customWidth="1"/>
    <col min="14358" max="14358" width="1.85546875" style="255" customWidth="1"/>
    <col min="14359" max="14359" width="2.140625" style="255" customWidth="1"/>
    <col min="14360" max="14360" width="6.42578125" style="255" customWidth="1"/>
    <col min="14361" max="14361" width="4" style="255" customWidth="1"/>
    <col min="14362" max="14362" width="1.5703125" style="255" customWidth="1"/>
    <col min="14363" max="14363" width="4" style="255" customWidth="1"/>
    <col min="14364" max="14364" width="6.42578125" style="255" customWidth="1"/>
    <col min="14365" max="14365" width="0.5703125" style="255" customWidth="1"/>
    <col min="14366" max="14366" width="3.42578125" style="255" customWidth="1"/>
    <col min="14367" max="14367" width="15.42578125" style="255" customWidth="1"/>
    <col min="14368" max="14368" width="9.140625" style="255"/>
    <col min="14369" max="14369" width="15.7109375" style="255" customWidth="1"/>
    <col min="14370" max="14586" width="9.140625" style="255"/>
    <col min="14587" max="14587" width="2.7109375" style="255" bestFit="1" customWidth="1"/>
    <col min="14588" max="14588" width="21.42578125" style="255" customWidth="1"/>
    <col min="14589" max="14589" width="2.140625" style="255" customWidth="1"/>
    <col min="14590" max="14590" width="2.7109375" style="255" customWidth="1"/>
    <col min="14591" max="14592" width="2.140625" style="255" customWidth="1"/>
    <col min="14593" max="14593" width="2.7109375" style="255" customWidth="1"/>
    <col min="14594" max="14595" width="2.140625" style="255" customWidth="1"/>
    <col min="14596" max="14596" width="2.5703125" style="255" customWidth="1"/>
    <col min="14597" max="14601" width="2.140625" style="255" customWidth="1"/>
    <col min="14602" max="14602" width="2" style="255" customWidth="1"/>
    <col min="14603" max="14607" width="2.140625" style="255" customWidth="1"/>
    <col min="14608" max="14608" width="1.85546875" style="255" customWidth="1"/>
    <col min="14609" max="14610" width="2.140625" style="255" customWidth="1"/>
    <col min="14611" max="14611" width="1.85546875" style="255" customWidth="1"/>
    <col min="14612" max="14613" width="2.140625" style="255" customWidth="1"/>
    <col min="14614" max="14614" width="1.85546875" style="255" customWidth="1"/>
    <col min="14615" max="14615" width="2.140625" style="255" customWidth="1"/>
    <col min="14616" max="14616" width="6.42578125" style="255" customWidth="1"/>
    <col min="14617" max="14617" width="4" style="255" customWidth="1"/>
    <col min="14618" max="14618" width="1.5703125" style="255" customWidth="1"/>
    <col min="14619" max="14619" width="4" style="255" customWidth="1"/>
    <col min="14620" max="14620" width="6.42578125" style="255" customWidth="1"/>
    <col min="14621" max="14621" width="0.5703125" style="255" customWidth="1"/>
    <col min="14622" max="14622" width="3.42578125" style="255" customWidth="1"/>
    <col min="14623" max="14623" width="15.42578125" style="255" customWidth="1"/>
    <col min="14624" max="14624" width="9.140625" style="255"/>
    <col min="14625" max="14625" width="15.7109375" style="255" customWidth="1"/>
    <col min="14626" max="14842" width="9.140625" style="255"/>
    <col min="14843" max="14843" width="2.7109375" style="255" bestFit="1" customWidth="1"/>
    <col min="14844" max="14844" width="21.42578125" style="255" customWidth="1"/>
    <col min="14845" max="14845" width="2.140625" style="255" customWidth="1"/>
    <col min="14846" max="14846" width="2.7109375" style="255" customWidth="1"/>
    <col min="14847" max="14848" width="2.140625" style="255" customWidth="1"/>
    <col min="14849" max="14849" width="2.7109375" style="255" customWidth="1"/>
    <col min="14850" max="14851" width="2.140625" style="255" customWidth="1"/>
    <col min="14852" max="14852" width="2.5703125" style="255" customWidth="1"/>
    <col min="14853" max="14857" width="2.140625" style="255" customWidth="1"/>
    <col min="14858" max="14858" width="2" style="255" customWidth="1"/>
    <col min="14859" max="14863" width="2.140625" style="255" customWidth="1"/>
    <col min="14864" max="14864" width="1.85546875" style="255" customWidth="1"/>
    <col min="14865" max="14866" width="2.140625" style="255" customWidth="1"/>
    <col min="14867" max="14867" width="1.85546875" style="255" customWidth="1"/>
    <col min="14868" max="14869" width="2.140625" style="255" customWidth="1"/>
    <col min="14870" max="14870" width="1.85546875" style="255" customWidth="1"/>
    <col min="14871" max="14871" width="2.140625" style="255" customWidth="1"/>
    <col min="14872" max="14872" width="6.42578125" style="255" customWidth="1"/>
    <col min="14873" max="14873" width="4" style="255" customWidth="1"/>
    <col min="14874" max="14874" width="1.5703125" style="255" customWidth="1"/>
    <col min="14875" max="14875" width="4" style="255" customWidth="1"/>
    <col min="14876" max="14876" width="6.42578125" style="255" customWidth="1"/>
    <col min="14877" max="14877" width="0.5703125" style="255" customWidth="1"/>
    <col min="14878" max="14878" width="3.42578125" style="255" customWidth="1"/>
    <col min="14879" max="14879" width="15.42578125" style="255" customWidth="1"/>
    <col min="14880" max="14880" width="9.140625" style="255"/>
    <col min="14881" max="14881" width="15.7109375" style="255" customWidth="1"/>
    <col min="14882" max="15098" width="9.140625" style="255"/>
    <col min="15099" max="15099" width="2.7109375" style="255" bestFit="1" customWidth="1"/>
    <col min="15100" max="15100" width="21.42578125" style="255" customWidth="1"/>
    <col min="15101" max="15101" width="2.140625" style="255" customWidth="1"/>
    <col min="15102" max="15102" width="2.7109375" style="255" customWidth="1"/>
    <col min="15103" max="15104" width="2.140625" style="255" customWidth="1"/>
    <col min="15105" max="15105" width="2.7109375" style="255" customWidth="1"/>
    <col min="15106" max="15107" width="2.140625" style="255" customWidth="1"/>
    <col min="15108" max="15108" width="2.5703125" style="255" customWidth="1"/>
    <col min="15109" max="15113" width="2.140625" style="255" customWidth="1"/>
    <col min="15114" max="15114" width="2" style="255" customWidth="1"/>
    <col min="15115" max="15119" width="2.140625" style="255" customWidth="1"/>
    <col min="15120" max="15120" width="1.85546875" style="255" customWidth="1"/>
    <col min="15121" max="15122" width="2.140625" style="255" customWidth="1"/>
    <col min="15123" max="15123" width="1.85546875" style="255" customWidth="1"/>
    <col min="15124" max="15125" width="2.140625" style="255" customWidth="1"/>
    <col min="15126" max="15126" width="1.85546875" style="255" customWidth="1"/>
    <col min="15127" max="15127" width="2.140625" style="255" customWidth="1"/>
    <col min="15128" max="15128" width="6.42578125" style="255" customWidth="1"/>
    <col min="15129" max="15129" width="4" style="255" customWidth="1"/>
    <col min="15130" max="15130" width="1.5703125" style="255" customWidth="1"/>
    <col min="15131" max="15131" width="4" style="255" customWidth="1"/>
    <col min="15132" max="15132" width="6.42578125" style="255" customWidth="1"/>
    <col min="15133" max="15133" width="0.5703125" style="255" customWidth="1"/>
    <col min="15134" max="15134" width="3.42578125" style="255" customWidth="1"/>
    <col min="15135" max="15135" width="15.42578125" style="255" customWidth="1"/>
    <col min="15136" max="15136" width="9.140625" style="255"/>
    <col min="15137" max="15137" width="15.7109375" style="255" customWidth="1"/>
    <col min="15138" max="15354" width="9.140625" style="255"/>
    <col min="15355" max="15355" width="2.7109375" style="255" bestFit="1" customWidth="1"/>
    <col min="15356" max="15356" width="21.42578125" style="255" customWidth="1"/>
    <col min="15357" max="15357" width="2.140625" style="255" customWidth="1"/>
    <col min="15358" max="15358" width="2.7109375" style="255" customWidth="1"/>
    <col min="15359" max="15360" width="2.140625" style="255" customWidth="1"/>
    <col min="15361" max="15361" width="2.7109375" style="255" customWidth="1"/>
    <col min="15362" max="15363" width="2.140625" style="255" customWidth="1"/>
    <col min="15364" max="15364" width="2.5703125" style="255" customWidth="1"/>
    <col min="15365" max="15369" width="2.140625" style="255" customWidth="1"/>
    <col min="15370" max="15370" width="2" style="255" customWidth="1"/>
    <col min="15371" max="15375" width="2.140625" style="255" customWidth="1"/>
    <col min="15376" max="15376" width="1.85546875" style="255" customWidth="1"/>
    <col min="15377" max="15378" width="2.140625" style="255" customWidth="1"/>
    <col min="15379" max="15379" width="1.85546875" style="255" customWidth="1"/>
    <col min="15380" max="15381" width="2.140625" style="255" customWidth="1"/>
    <col min="15382" max="15382" width="1.85546875" style="255" customWidth="1"/>
    <col min="15383" max="15383" width="2.140625" style="255" customWidth="1"/>
    <col min="15384" max="15384" width="6.42578125" style="255" customWidth="1"/>
    <col min="15385" max="15385" width="4" style="255" customWidth="1"/>
    <col min="15386" max="15386" width="1.5703125" style="255" customWidth="1"/>
    <col min="15387" max="15387" width="4" style="255" customWidth="1"/>
    <col min="15388" max="15388" width="6.42578125" style="255" customWidth="1"/>
    <col min="15389" max="15389" width="0.5703125" style="255" customWidth="1"/>
    <col min="15390" max="15390" width="3.42578125" style="255" customWidth="1"/>
    <col min="15391" max="15391" width="15.42578125" style="255" customWidth="1"/>
    <col min="15392" max="15392" width="9.140625" style="255"/>
    <col min="15393" max="15393" width="15.7109375" style="255" customWidth="1"/>
    <col min="15394" max="15610" width="9.140625" style="255"/>
    <col min="15611" max="15611" width="2.7109375" style="255" bestFit="1" customWidth="1"/>
    <col min="15612" max="15612" width="21.42578125" style="255" customWidth="1"/>
    <col min="15613" max="15613" width="2.140625" style="255" customWidth="1"/>
    <col min="15614" max="15614" width="2.7109375" style="255" customWidth="1"/>
    <col min="15615" max="15616" width="2.140625" style="255" customWidth="1"/>
    <col min="15617" max="15617" width="2.7109375" style="255" customWidth="1"/>
    <col min="15618" max="15619" width="2.140625" style="255" customWidth="1"/>
    <col min="15620" max="15620" width="2.5703125" style="255" customWidth="1"/>
    <col min="15621" max="15625" width="2.140625" style="255" customWidth="1"/>
    <col min="15626" max="15626" width="2" style="255" customWidth="1"/>
    <col min="15627" max="15631" width="2.140625" style="255" customWidth="1"/>
    <col min="15632" max="15632" width="1.85546875" style="255" customWidth="1"/>
    <col min="15633" max="15634" width="2.140625" style="255" customWidth="1"/>
    <col min="15635" max="15635" width="1.85546875" style="255" customWidth="1"/>
    <col min="15636" max="15637" width="2.140625" style="255" customWidth="1"/>
    <col min="15638" max="15638" width="1.85546875" style="255" customWidth="1"/>
    <col min="15639" max="15639" width="2.140625" style="255" customWidth="1"/>
    <col min="15640" max="15640" width="6.42578125" style="255" customWidth="1"/>
    <col min="15641" max="15641" width="4" style="255" customWidth="1"/>
    <col min="15642" max="15642" width="1.5703125" style="255" customWidth="1"/>
    <col min="15643" max="15643" width="4" style="255" customWidth="1"/>
    <col min="15644" max="15644" width="6.42578125" style="255" customWidth="1"/>
    <col min="15645" max="15645" width="0.5703125" style="255" customWidth="1"/>
    <col min="15646" max="15646" width="3.42578125" style="255" customWidth="1"/>
    <col min="15647" max="15647" width="15.42578125" style="255" customWidth="1"/>
    <col min="15648" max="15648" width="9.140625" style="255"/>
    <col min="15649" max="15649" width="15.7109375" style="255" customWidth="1"/>
    <col min="15650" max="15866" width="9.140625" style="255"/>
    <col min="15867" max="15867" width="2.7109375" style="255" bestFit="1" customWidth="1"/>
    <col min="15868" max="15868" width="21.42578125" style="255" customWidth="1"/>
    <col min="15869" max="15869" width="2.140625" style="255" customWidth="1"/>
    <col min="15870" max="15870" width="2.7109375" style="255" customWidth="1"/>
    <col min="15871" max="15872" width="2.140625" style="255" customWidth="1"/>
    <col min="15873" max="15873" width="2.7109375" style="255" customWidth="1"/>
    <col min="15874" max="15875" width="2.140625" style="255" customWidth="1"/>
    <col min="15876" max="15876" width="2.5703125" style="255" customWidth="1"/>
    <col min="15877" max="15881" width="2.140625" style="255" customWidth="1"/>
    <col min="15882" max="15882" width="2" style="255" customWidth="1"/>
    <col min="15883" max="15887" width="2.140625" style="255" customWidth="1"/>
    <col min="15888" max="15888" width="1.85546875" style="255" customWidth="1"/>
    <col min="15889" max="15890" width="2.140625" style="255" customWidth="1"/>
    <col min="15891" max="15891" width="1.85546875" style="255" customWidth="1"/>
    <col min="15892" max="15893" width="2.140625" style="255" customWidth="1"/>
    <col min="15894" max="15894" width="1.85546875" style="255" customWidth="1"/>
    <col min="15895" max="15895" width="2.140625" style="255" customWidth="1"/>
    <col min="15896" max="15896" width="6.42578125" style="255" customWidth="1"/>
    <col min="15897" max="15897" width="4" style="255" customWidth="1"/>
    <col min="15898" max="15898" width="1.5703125" style="255" customWidth="1"/>
    <col min="15899" max="15899" width="4" style="255" customWidth="1"/>
    <col min="15900" max="15900" width="6.42578125" style="255" customWidth="1"/>
    <col min="15901" max="15901" width="0.5703125" style="255" customWidth="1"/>
    <col min="15902" max="15902" width="3.42578125" style="255" customWidth="1"/>
    <col min="15903" max="15903" width="15.42578125" style="255" customWidth="1"/>
    <col min="15904" max="15904" width="9.140625" style="255"/>
    <col min="15905" max="15905" width="15.7109375" style="255" customWidth="1"/>
    <col min="15906" max="16122" width="9.140625" style="255"/>
    <col min="16123" max="16123" width="2.7109375" style="255" bestFit="1" customWidth="1"/>
    <col min="16124" max="16124" width="21.42578125" style="255" customWidth="1"/>
    <col min="16125" max="16125" width="2.140625" style="255" customWidth="1"/>
    <col min="16126" max="16126" width="2.7109375" style="255" customWidth="1"/>
    <col min="16127" max="16128" width="2.140625" style="255" customWidth="1"/>
    <col min="16129" max="16129" width="2.7109375" style="255" customWidth="1"/>
    <col min="16130" max="16131" width="2.140625" style="255" customWidth="1"/>
    <col min="16132" max="16132" width="2.5703125" style="255" customWidth="1"/>
    <col min="16133" max="16137" width="2.140625" style="255" customWidth="1"/>
    <col min="16138" max="16138" width="2" style="255" customWidth="1"/>
    <col min="16139" max="16143" width="2.140625" style="255" customWidth="1"/>
    <col min="16144" max="16144" width="1.85546875" style="255" customWidth="1"/>
    <col min="16145" max="16146" width="2.140625" style="255" customWidth="1"/>
    <col min="16147" max="16147" width="1.85546875" style="255" customWidth="1"/>
    <col min="16148" max="16149" width="2.140625" style="255" customWidth="1"/>
    <col min="16150" max="16150" width="1.85546875" style="255" customWidth="1"/>
    <col min="16151" max="16151" width="2.140625" style="255" customWidth="1"/>
    <col min="16152" max="16152" width="6.42578125" style="255" customWidth="1"/>
    <col min="16153" max="16153" width="4" style="255" customWidth="1"/>
    <col min="16154" max="16154" width="1.5703125" style="255" customWidth="1"/>
    <col min="16155" max="16155" width="4" style="255" customWidth="1"/>
    <col min="16156" max="16156" width="6.42578125" style="255" customWidth="1"/>
    <col min="16157" max="16157" width="0.5703125" style="255" customWidth="1"/>
    <col min="16158" max="16158" width="3.42578125" style="255" customWidth="1"/>
    <col min="16159" max="16159" width="15.42578125" style="255" customWidth="1"/>
    <col min="16160" max="16160" width="9.140625" style="255"/>
    <col min="16161" max="16161" width="15.7109375" style="255" customWidth="1"/>
    <col min="16162" max="16384" width="9.140625" style="255"/>
  </cols>
  <sheetData>
    <row r="1" spans="1:36" ht="33.75" customHeight="1" x14ac:dyDescent="0.25">
      <c r="A1" s="280"/>
      <c r="B1" s="280"/>
      <c r="D1" s="331" t="s">
        <v>240</v>
      </c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281"/>
      <c r="AJ1" s="281"/>
    </row>
    <row r="2" spans="1:36" ht="21.75" customHeight="1" x14ac:dyDescent="0.2"/>
    <row r="3" spans="1:36" ht="5.25" customHeight="1" x14ac:dyDescent="0.2"/>
    <row r="4" spans="1:36" ht="12.75" customHeight="1" x14ac:dyDescent="0.25">
      <c r="A4" s="259" t="s">
        <v>226</v>
      </c>
      <c r="B4" s="259"/>
      <c r="C4" s="259" t="s">
        <v>227</v>
      </c>
      <c r="D4" s="260"/>
      <c r="E4" s="260">
        <v>1</v>
      </c>
      <c r="F4" s="260"/>
      <c r="G4" s="260"/>
      <c r="H4" s="260">
        <v>2</v>
      </c>
      <c r="I4" s="260"/>
      <c r="J4" s="260"/>
      <c r="K4" s="260">
        <v>3</v>
      </c>
      <c r="L4" s="260"/>
      <c r="M4" s="260"/>
      <c r="N4" s="260">
        <v>4</v>
      </c>
      <c r="O4" s="260"/>
      <c r="P4" s="260"/>
      <c r="Q4" s="260">
        <v>5</v>
      </c>
      <c r="R4" s="260"/>
      <c r="S4" s="260"/>
      <c r="T4" s="260">
        <v>6</v>
      </c>
      <c r="U4" s="260"/>
      <c r="V4" s="260"/>
      <c r="W4" s="260">
        <v>7</v>
      </c>
      <c r="X4" s="260"/>
      <c r="Y4" s="260"/>
      <c r="Z4" s="260">
        <v>8</v>
      </c>
      <c r="AA4" s="260"/>
      <c r="AB4" s="260"/>
      <c r="AC4" s="260">
        <v>9</v>
      </c>
      <c r="AD4" s="260"/>
      <c r="AE4" s="259" t="s">
        <v>1</v>
      </c>
      <c r="AF4" s="332" t="s">
        <v>228</v>
      </c>
      <c r="AG4" s="332"/>
      <c r="AH4" s="332"/>
      <c r="AI4" s="259" t="s">
        <v>2</v>
      </c>
    </row>
    <row r="5" spans="1:36" ht="12.75" customHeight="1" x14ac:dyDescent="0.2">
      <c r="A5" s="335">
        <v>1</v>
      </c>
      <c r="B5" s="282" t="s">
        <v>76</v>
      </c>
      <c r="C5" s="284" t="s">
        <v>217</v>
      </c>
      <c r="D5" s="261"/>
      <c r="E5" s="262"/>
      <c r="F5" s="263"/>
      <c r="G5" s="296"/>
      <c r="H5" s="297">
        <v>0</v>
      </c>
      <c r="I5" s="298"/>
      <c r="J5" s="296"/>
      <c r="K5" s="297">
        <v>0</v>
      </c>
      <c r="L5" s="298"/>
      <c r="M5" s="296"/>
      <c r="N5" s="297">
        <v>0</v>
      </c>
      <c r="O5" s="298"/>
      <c r="P5" s="296"/>
      <c r="Q5" s="297">
        <v>0</v>
      </c>
      <c r="R5" s="298"/>
      <c r="S5" s="296"/>
      <c r="T5" s="297">
        <v>0</v>
      </c>
      <c r="U5" s="298"/>
      <c r="V5" s="296"/>
      <c r="W5" s="297">
        <v>0</v>
      </c>
      <c r="X5" s="298"/>
      <c r="Y5" s="296"/>
      <c r="Z5" s="297">
        <v>0</v>
      </c>
      <c r="AA5" s="298"/>
      <c r="AB5" s="312"/>
      <c r="AC5" s="313">
        <v>2</v>
      </c>
      <c r="AD5" s="314"/>
      <c r="AE5" s="337">
        <f>SUM(E5+H5+K5+N5+Q5+T5+W5+Z5+AC5)</f>
        <v>2</v>
      </c>
      <c r="AF5" s="339">
        <f>SUM(D6+G6+J6+M6+P6+S6+V6+Y6+AB6)</f>
        <v>3</v>
      </c>
      <c r="AG5" s="341" t="s">
        <v>229</v>
      </c>
      <c r="AH5" s="339">
        <f>SUM(F6+I6+L6+O6+R6+U6+X6+AA6+AD6)</f>
        <v>22</v>
      </c>
      <c r="AI5" s="333" t="s">
        <v>235</v>
      </c>
    </row>
    <row r="6" spans="1:36" ht="12.75" customHeight="1" x14ac:dyDescent="0.2">
      <c r="A6" s="336"/>
      <c r="B6" s="283" t="s">
        <v>76</v>
      </c>
      <c r="C6" s="285" t="s">
        <v>169</v>
      </c>
      <c r="D6" s="264"/>
      <c r="E6" s="265"/>
      <c r="F6" s="266"/>
      <c r="G6" s="299">
        <v>0</v>
      </c>
      <c r="H6" s="300"/>
      <c r="I6" s="301">
        <v>3</v>
      </c>
      <c r="J6" s="299">
        <v>0</v>
      </c>
      <c r="K6" s="300"/>
      <c r="L6" s="301">
        <v>3</v>
      </c>
      <c r="M6" s="299">
        <v>0</v>
      </c>
      <c r="N6" s="300"/>
      <c r="O6" s="301">
        <v>3</v>
      </c>
      <c r="P6" s="299">
        <v>0</v>
      </c>
      <c r="Q6" s="300"/>
      <c r="R6" s="301">
        <v>3</v>
      </c>
      <c r="S6" s="299">
        <v>0</v>
      </c>
      <c r="T6" s="300"/>
      <c r="U6" s="301">
        <v>3</v>
      </c>
      <c r="V6" s="299">
        <v>0</v>
      </c>
      <c r="W6" s="300"/>
      <c r="X6" s="301">
        <v>3</v>
      </c>
      <c r="Y6" s="299">
        <v>0</v>
      </c>
      <c r="Z6" s="300"/>
      <c r="AA6" s="301">
        <v>3</v>
      </c>
      <c r="AB6" s="315">
        <v>3</v>
      </c>
      <c r="AC6" s="316"/>
      <c r="AD6" s="317">
        <v>1</v>
      </c>
      <c r="AE6" s="338"/>
      <c r="AF6" s="340"/>
      <c r="AG6" s="342"/>
      <c r="AH6" s="340"/>
      <c r="AI6" s="334"/>
    </row>
    <row r="7" spans="1:36" ht="12.75" customHeight="1" x14ac:dyDescent="0.2">
      <c r="A7" s="335">
        <v>2</v>
      </c>
      <c r="B7" s="282" t="s">
        <v>17</v>
      </c>
      <c r="C7" s="286" t="s">
        <v>18</v>
      </c>
      <c r="D7" s="318"/>
      <c r="E7" s="319">
        <v>2</v>
      </c>
      <c r="F7" s="320"/>
      <c r="G7" s="267"/>
      <c r="H7" s="268"/>
      <c r="I7" s="269"/>
      <c r="J7" s="296"/>
      <c r="K7" s="297">
        <v>0</v>
      </c>
      <c r="L7" s="298"/>
      <c r="M7" s="318"/>
      <c r="N7" s="319">
        <v>2</v>
      </c>
      <c r="O7" s="320"/>
      <c r="P7" s="312"/>
      <c r="Q7" s="313">
        <v>2</v>
      </c>
      <c r="R7" s="314"/>
      <c r="S7" s="312"/>
      <c r="T7" s="313">
        <v>2</v>
      </c>
      <c r="U7" s="314"/>
      <c r="V7" s="318"/>
      <c r="W7" s="319">
        <v>2</v>
      </c>
      <c r="X7" s="320"/>
      <c r="Y7" s="302"/>
      <c r="Z7" s="303">
        <v>1</v>
      </c>
      <c r="AA7" s="304"/>
      <c r="AB7" s="290"/>
      <c r="AC7" s="291">
        <v>1</v>
      </c>
      <c r="AD7" s="292"/>
      <c r="AE7" s="337">
        <f>SUM(E7+H7+K7+N7+Q7+T7+W7+Z7+AC7)</f>
        <v>12</v>
      </c>
      <c r="AF7" s="339">
        <f>SUM(D8+G8+J8+M8+P8+S8+V8+Y8+AB8)</f>
        <v>20</v>
      </c>
      <c r="AG7" s="341" t="s">
        <v>229</v>
      </c>
      <c r="AH7" s="339">
        <f>SUM(F8+I8+L8+O8+R8+U8+X8+AA8+AD8)</f>
        <v>9</v>
      </c>
      <c r="AI7" s="343" t="s">
        <v>234</v>
      </c>
    </row>
    <row r="8" spans="1:36" ht="12.75" customHeight="1" x14ac:dyDescent="0.2">
      <c r="A8" s="336"/>
      <c r="B8" s="283" t="s">
        <v>76</v>
      </c>
      <c r="C8" s="287" t="s">
        <v>33</v>
      </c>
      <c r="D8" s="321">
        <v>3</v>
      </c>
      <c r="E8" s="316"/>
      <c r="F8" s="317">
        <v>0</v>
      </c>
      <c r="G8" s="267"/>
      <c r="H8" s="268"/>
      <c r="I8" s="269"/>
      <c r="J8" s="299">
        <v>1</v>
      </c>
      <c r="K8" s="300"/>
      <c r="L8" s="301">
        <v>3</v>
      </c>
      <c r="M8" s="321">
        <v>3</v>
      </c>
      <c r="N8" s="316"/>
      <c r="O8" s="317">
        <v>1</v>
      </c>
      <c r="P8" s="315">
        <v>3</v>
      </c>
      <c r="Q8" s="316"/>
      <c r="R8" s="317">
        <v>0</v>
      </c>
      <c r="S8" s="315">
        <v>3</v>
      </c>
      <c r="T8" s="316"/>
      <c r="U8" s="317">
        <v>1</v>
      </c>
      <c r="V8" s="321">
        <v>3</v>
      </c>
      <c r="W8" s="316"/>
      <c r="X8" s="317">
        <v>0</v>
      </c>
      <c r="Y8" s="305">
        <v>2</v>
      </c>
      <c r="Z8" s="294"/>
      <c r="AA8" s="295">
        <v>2</v>
      </c>
      <c r="AB8" s="293">
        <v>2</v>
      </c>
      <c r="AC8" s="294"/>
      <c r="AD8" s="295">
        <v>2</v>
      </c>
      <c r="AE8" s="338"/>
      <c r="AF8" s="340"/>
      <c r="AG8" s="342"/>
      <c r="AH8" s="340"/>
      <c r="AI8" s="344"/>
    </row>
    <row r="9" spans="1:36" ht="12.75" customHeight="1" x14ac:dyDescent="0.2">
      <c r="A9" s="335">
        <v>3</v>
      </c>
      <c r="B9" s="282" t="s">
        <v>242</v>
      </c>
      <c r="C9" s="286" t="s">
        <v>170</v>
      </c>
      <c r="D9" s="318"/>
      <c r="E9" s="319">
        <v>2</v>
      </c>
      <c r="F9" s="320"/>
      <c r="G9" s="312"/>
      <c r="H9" s="313">
        <v>2</v>
      </c>
      <c r="I9" s="314"/>
      <c r="J9" s="261"/>
      <c r="K9" s="270"/>
      <c r="L9" s="271"/>
      <c r="M9" s="312"/>
      <c r="N9" s="313">
        <v>2</v>
      </c>
      <c r="O9" s="314"/>
      <c r="P9" s="290"/>
      <c r="Q9" s="291">
        <v>1</v>
      </c>
      <c r="R9" s="292"/>
      <c r="S9" s="290"/>
      <c r="T9" s="291">
        <v>1</v>
      </c>
      <c r="U9" s="292"/>
      <c r="V9" s="312"/>
      <c r="W9" s="313">
        <v>2</v>
      </c>
      <c r="X9" s="314"/>
      <c r="Y9" s="296"/>
      <c r="Z9" s="297">
        <v>0</v>
      </c>
      <c r="AA9" s="298"/>
      <c r="AB9" s="296"/>
      <c r="AC9" s="297">
        <v>0</v>
      </c>
      <c r="AD9" s="298"/>
      <c r="AE9" s="337">
        <f>SUM(E9+H9+K9+N9+Q9+T9+W9+Z9+AC9)</f>
        <v>10</v>
      </c>
      <c r="AF9" s="339">
        <f>SUM(D10+G10+J10+M10+P10+S10+V10+Y10+AB10)</f>
        <v>18</v>
      </c>
      <c r="AG9" s="341" t="s">
        <v>229</v>
      </c>
      <c r="AH9" s="339">
        <f>SUM(F10+I10+L10+O10+R10+U10+X10+AA10+AD10)</f>
        <v>13</v>
      </c>
      <c r="AI9" s="343" t="s">
        <v>231</v>
      </c>
    </row>
    <row r="10" spans="1:36" ht="12.75" customHeight="1" x14ac:dyDescent="0.2">
      <c r="A10" s="336"/>
      <c r="B10" s="289" t="s">
        <v>19</v>
      </c>
      <c r="C10" s="287" t="s">
        <v>25</v>
      </c>
      <c r="D10" s="321">
        <v>3</v>
      </c>
      <c r="E10" s="316"/>
      <c r="F10" s="317">
        <v>0</v>
      </c>
      <c r="G10" s="315">
        <v>3</v>
      </c>
      <c r="H10" s="316"/>
      <c r="I10" s="317">
        <v>1</v>
      </c>
      <c r="J10" s="264"/>
      <c r="K10" s="265"/>
      <c r="L10" s="266"/>
      <c r="M10" s="315">
        <v>3</v>
      </c>
      <c r="N10" s="316"/>
      <c r="O10" s="317">
        <v>1</v>
      </c>
      <c r="P10" s="293">
        <v>2</v>
      </c>
      <c r="Q10" s="294"/>
      <c r="R10" s="295">
        <v>2</v>
      </c>
      <c r="S10" s="293">
        <v>2</v>
      </c>
      <c r="T10" s="294"/>
      <c r="U10" s="295">
        <v>2</v>
      </c>
      <c r="V10" s="315">
        <v>3</v>
      </c>
      <c r="W10" s="316"/>
      <c r="X10" s="317">
        <v>1</v>
      </c>
      <c r="Y10" s="299">
        <v>1</v>
      </c>
      <c r="Z10" s="300"/>
      <c r="AA10" s="301">
        <v>3</v>
      </c>
      <c r="AB10" s="299">
        <v>1</v>
      </c>
      <c r="AC10" s="300"/>
      <c r="AD10" s="301">
        <v>3</v>
      </c>
      <c r="AE10" s="338"/>
      <c r="AF10" s="340"/>
      <c r="AG10" s="342"/>
      <c r="AH10" s="340"/>
      <c r="AI10" s="344"/>
    </row>
    <row r="11" spans="1:36" ht="12.75" customHeight="1" x14ac:dyDescent="0.2">
      <c r="A11" s="335">
        <v>4</v>
      </c>
      <c r="B11" s="282" t="s">
        <v>11</v>
      </c>
      <c r="C11" s="286" t="s">
        <v>34</v>
      </c>
      <c r="D11" s="312"/>
      <c r="E11" s="313">
        <v>2</v>
      </c>
      <c r="F11" s="314"/>
      <c r="G11" s="296"/>
      <c r="H11" s="297">
        <v>0</v>
      </c>
      <c r="I11" s="298"/>
      <c r="J11" s="306"/>
      <c r="K11" s="307">
        <v>0</v>
      </c>
      <c r="L11" s="308"/>
      <c r="M11" s="267"/>
      <c r="N11" s="268"/>
      <c r="O11" s="269"/>
      <c r="P11" s="290"/>
      <c r="Q11" s="291">
        <v>1</v>
      </c>
      <c r="R11" s="292"/>
      <c r="S11" s="296"/>
      <c r="T11" s="297">
        <v>0</v>
      </c>
      <c r="U11" s="298"/>
      <c r="V11" s="290"/>
      <c r="W11" s="291">
        <v>1</v>
      </c>
      <c r="X11" s="292"/>
      <c r="Y11" s="290"/>
      <c r="Z11" s="291">
        <v>1</v>
      </c>
      <c r="AA11" s="292"/>
      <c r="AB11" s="312"/>
      <c r="AC11" s="313">
        <v>2</v>
      </c>
      <c r="AD11" s="314"/>
      <c r="AE11" s="337">
        <f>SUM(E11+H11+K11+N11+Q11+T11+W11+Z11+AC11)</f>
        <v>7</v>
      </c>
      <c r="AF11" s="339">
        <f>SUM(D12+G12+J12+M12+P12+S12+V12+Y12+AB12)</f>
        <v>15</v>
      </c>
      <c r="AG11" s="341" t="s">
        <v>229</v>
      </c>
      <c r="AH11" s="339">
        <f>SUM(F12+I12+L12+O12+R12+U12+X12+AA12+AD12)</f>
        <v>15</v>
      </c>
      <c r="AI11" s="333" t="s">
        <v>237</v>
      </c>
    </row>
    <row r="12" spans="1:36" ht="12.75" customHeight="1" x14ac:dyDescent="0.2">
      <c r="A12" s="336"/>
      <c r="B12" s="283" t="s">
        <v>11</v>
      </c>
      <c r="C12" s="287" t="s">
        <v>241</v>
      </c>
      <c r="D12" s="315">
        <v>3</v>
      </c>
      <c r="E12" s="316"/>
      <c r="F12" s="317">
        <v>0</v>
      </c>
      <c r="G12" s="299">
        <v>1</v>
      </c>
      <c r="H12" s="300"/>
      <c r="I12" s="301">
        <v>3</v>
      </c>
      <c r="J12" s="309">
        <v>1</v>
      </c>
      <c r="K12" s="300"/>
      <c r="L12" s="310">
        <v>3</v>
      </c>
      <c r="M12" s="267"/>
      <c r="N12" s="268"/>
      <c r="O12" s="269"/>
      <c r="P12" s="293">
        <v>2</v>
      </c>
      <c r="Q12" s="294"/>
      <c r="R12" s="295">
        <v>2</v>
      </c>
      <c r="S12" s="299">
        <v>1</v>
      </c>
      <c r="T12" s="300"/>
      <c r="U12" s="301">
        <v>3</v>
      </c>
      <c r="V12" s="293">
        <v>2</v>
      </c>
      <c r="W12" s="294"/>
      <c r="X12" s="295">
        <v>2</v>
      </c>
      <c r="Y12" s="293">
        <v>2</v>
      </c>
      <c r="Z12" s="294"/>
      <c r="AA12" s="295">
        <v>2</v>
      </c>
      <c r="AB12" s="315">
        <v>3</v>
      </c>
      <c r="AC12" s="316"/>
      <c r="AD12" s="317">
        <v>0</v>
      </c>
      <c r="AE12" s="338"/>
      <c r="AF12" s="340"/>
      <c r="AG12" s="342"/>
      <c r="AH12" s="340"/>
      <c r="AI12" s="334"/>
    </row>
    <row r="13" spans="1:36" ht="12.75" customHeight="1" x14ac:dyDescent="0.2">
      <c r="A13" s="335">
        <v>5</v>
      </c>
      <c r="B13" s="288" t="s">
        <v>21</v>
      </c>
      <c r="C13" s="286" t="s">
        <v>24</v>
      </c>
      <c r="D13" s="312"/>
      <c r="E13" s="313">
        <v>2</v>
      </c>
      <c r="F13" s="314"/>
      <c r="G13" s="306"/>
      <c r="H13" s="307">
        <v>0</v>
      </c>
      <c r="I13" s="308"/>
      <c r="J13" s="302"/>
      <c r="K13" s="303">
        <v>1</v>
      </c>
      <c r="L13" s="304"/>
      <c r="M13" s="290"/>
      <c r="N13" s="291">
        <v>1</v>
      </c>
      <c r="O13" s="292"/>
      <c r="P13" s="261"/>
      <c r="Q13" s="272"/>
      <c r="R13" s="271"/>
      <c r="S13" s="290"/>
      <c r="T13" s="291">
        <v>1</v>
      </c>
      <c r="U13" s="292"/>
      <c r="V13" s="290"/>
      <c r="W13" s="291">
        <v>1</v>
      </c>
      <c r="X13" s="292"/>
      <c r="Y13" s="296"/>
      <c r="Z13" s="297">
        <v>0</v>
      </c>
      <c r="AA13" s="298"/>
      <c r="AB13" s="312"/>
      <c r="AC13" s="313">
        <v>2</v>
      </c>
      <c r="AD13" s="314"/>
      <c r="AE13" s="337">
        <f>SUM(E13+H13+K13+N13+Q13+T13+W13+Z13+AC13)</f>
        <v>8</v>
      </c>
      <c r="AF13" s="339">
        <f>SUM(D14+G14+J14+M14+P14+S14+V14+Y14+AB14)</f>
        <v>15</v>
      </c>
      <c r="AG13" s="341" t="s">
        <v>229</v>
      </c>
      <c r="AH13" s="339">
        <f>SUM(F14+I14+L14+O14+R14+U14+X14+AA14+AD14)</f>
        <v>15</v>
      </c>
      <c r="AI13" s="333" t="s">
        <v>202</v>
      </c>
    </row>
    <row r="14" spans="1:36" ht="12.75" customHeight="1" x14ac:dyDescent="0.2">
      <c r="A14" s="336"/>
      <c r="B14" s="289" t="s">
        <v>21</v>
      </c>
      <c r="C14" s="287" t="s">
        <v>26</v>
      </c>
      <c r="D14" s="315">
        <v>3</v>
      </c>
      <c r="E14" s="316"/>
      <c r="F14" s="317">
        <v>0</v>
      </c>
      <c r="G14" s="309">
        <v>0</v>
      </c>
      <c r="H14" s="300"/>
      <c r="I14" s="310">
        <v>3</v>
      </c>
      <c r="J14" s="305">
        <v>2</v>
      </c>
      <c r="K14" s="294"/>
      <c r="L14" s="295">
        <v>2</v>
      </c>
      <c r="M14" s="293">
        <v>2</v>
      </c>
      <c r="N14" s="294"/>
      <c r="O14" s="295">
        <v>2</v>
      </c>
      <c r="P14" s="264"/>
      <c r="Q14" s="273"/>
      <c r="R14" s="266"/>
      <c r="S14" s="293">
        <v>2</v>
      </c>
      <c r="T14" s="294"/>
      <c r="U14" s="295">
        <v>2</v>
      </c>
      <c r="V14" s="293">
        <v>2</v>
      </c>
      <c r="W14" s="294"/>
      <c r="X14" s="295">
        <v>2</v>
      </c>
      <c r="Y14" s="299">
        <v>1</v>
      </c>
      <c r="Z14" s="300"/>
      <c r="AA14" s="301">
        <v>3</v>
      </c>
      <c r="AB14" s="315">
        <v>3</v>
      </c>
      <c r="AC14" s="316"/>
      <c r="AD14" s="317">
        <v>1</v>
      </c>
      <c r="AE14" s="338"/>
      <c r="AF14" s="340"/>
      <c r="AG14" s="342"/>
      <c r="AH14" s="340"/>
      <c r="AI14" s="334"/>
    </row>
    <row r="15" spans="1:36" ht="12.75" customHeight="1" x14ac:dyDescent="0.2">
      <c r="A15" s="335">
        <v>6</v>
      </c>
      <c r="B15" s="288" t="s">
        <v>21</v>
      </c>
      <c r="C15" s="286" t="s">
        <v>29</v>
      </c>
      <c r="D15" s="312"/>
      <c r="E15" s="313">
        <v>2</v>
      </c>
      <c r="F15" s="314"/>
      <c r="G15" s="296"/>
      <c r="H15" s="297">
        <v>0</v>
      </c>
      <c r="I15" s="298"/>
      <c r="J15" s="302"/>
      <c r="K15" s="303">
        <v>1</v>
      </c>
      <c r="L15" s="304"/>
      <c r="M15" s="318"/>
      <c r="N15" s="319">
        <v>2</v>
      </c>
      <c r="O15" s="320"/>
      <c r="P15" s="302"/>
      <c r="Q15" s="303">
        <v>1</v>
      </c>
      <c r="R15" s="304"/>
      <c r="S15" s="267"/>
      <c r="T15" s="269"/>
      <c r="U15" s="269"/>
      <c r="V15" s="312"/>
      <c r="W15" s="313">
        <v>2</v>
      </c>
      <c r="X15" s="314"/>
      <c r="Y15" s="296"/>
      <c r="Z15" s="297">
        <v>0</v>
      </c>
      <c r="AA15" s="298"/>
      <c r="AB15" s="290"/>
      <c r="AC15" s="291">
        <v>1</v>
      </c>
      <c r="AD15" s="292"/>
      <c r="AE15" s="337">
        <f>SUM(E15+H15+K15+N15+Q15+T15+W15+Z15+AC15)</f>
        <v>9</v>
      </c>
      <c r="AF15" s="339">
        <f>SUM(D16+G16+J16+M16+P16+S16+V16+Y16+AB16)</f>
        <v>16</v>
      </c>
      <c r="AG15" s="341" t="s">
        <v>229</v>
      </c>
      <c r="AH15" s="339">
        <f>SUM(F16+I16+L16+O16+R16+U16+X16+AA16+AD16)</f>
        <v>14</v>
      </c>
      <c r="AI15" s="333" t="s">
        <v>230</v>
      </c>
    </row>
    <row r="16" spans="1:36" ht="12.75" customHeight="1" x14ac:dyDescent="0.2">
      <c r="A16" s="336"/>
      <c r="B16" s="289" t="s">
        <v>21</v>
      </c>
      <c r="C16" s="287" t="s">
        <v>32</v>
      </c>
      <c r="D16" s="315">
        <v>3</v>
      </c>
      <c r="E16" s="316"/>
      <c r="F16" s="317">
        <v>0</v>
      </c>
      <c r="G16" s="299">
        <v>1</v>
      </c>
      <c r="H16" s="300"/>
      <c r="I16" s="301">
        <v>3</v>
      </c>
      <c r="J16" s="305">
        <v>2</v>
      </c>
      <c r="K16" s="294"/>
      <c r="L16" s="295">
        <v>2</v>
      </c>
      <c r="M16" s="321">
        <v>3</v>
      </c>
      <c r="N16" s="316"/>
      <c r="O16" s="317">
        <v>1</v>
      </c>
      <c r="P16" s="305">
        <v>2</v>
      </c>
      <c r="Q16" s="294"/>
      <c r="R16" s="295">
        <v>2</v>
      </c>
      <c r="S16" s="267"/>
      <c r="T16" s="269"/>
      <c r="U16" s="269"/>
      <c r="V16" s="315">
        <v>3</v>
      </c>
      <c r="W16" s="316"/>
      <c r="X16" s="317">
        <v>1</v>
      </c>
      <c r="Y16" s="299">
        <v>0</v>
      </c>
      <c r="Z16" s="300"/>
      <c r="AA16" s="301">
        <v>3</v>
      </c>
      <c r="AB16" s="293">
        <v>2</v>
      </c>
      <c r="AC16" s="294"/>
      <c r="AD16" s="295">
        <v>2</v>
      </c>
      <c r="AE16" s="338"/>
      <c r="AF16" s="340"/>
      <c r="AG16" s="342"/>
      <c r="AH16" s="340"/>
      <c r="AI16" s="334"/>
    </row>
    <row r="17" spans="1:256" ht="12.75" customHeight="1" x14ac:dyDescent="0.2">
      <c r="A17" s="335">
        <v>7</v>
      </c>
      <c r="B17" s="288" t="s">
        <v>21</v>
      </c>
      <c r="C17" s="284" t="s">
        <v>105</v>
      </c>
      <c r="D17" s="312"/>
      <c r="E17" s="313">
        <v>2</v>
      </c>
      <c r="F17" s="314"/>
      <c r="G17" s="296"/>
      <c r="H17" s="297">
        <v>0</v>
      </c>
      <c r="I17" s="298"/>
      <c r="J17" s="296"/>
      <c r="K17" s="297">
        <v>0</v>
      </c>
      <c r="L17" s="298"/>
      <c r="M17" s="290"/>
      <c r="N17" s="291">
        <v>1</v>
      </c>
      <c r="O17" s="292"/>
      <c r="P17" s="290"/>
      <c r="Q17" s="291">
        <v>1</v>
      </c>
      <c r="R17" s="292"/>
      <c r="S17" s="306"/>
      <c r="T17" s="307">
        <v>0</v>
      </c>
      <c r="U17" s="311"/>
      <c r="V17" s="261"/>
      <c r="W17" s="270"/>
      <c r="X17" s="271"/>
      <c r="Y17" s="296"/>
      <c r="Z17" s="297">
        <v>0</v>
      </c>
      <c r="AA17" s="298"/>
      <c r="AB17" s="312"/>
      <c r="AC17" s="313">
        <v>2</v>
      </c>
      <c r="AD17" s="314"/>
      <c r="AE17" s="337">
        <f>SUM(E17+H17+K17+N17+Q17+T17+W17+Z17+AC17)</f>
        <v>6</v>
      </c>
      <c r="AF17" s="339">
        <f>SUM(D18+G18+J18+M18+P18+S18+V18+Y18+AB18)</f>
        <v>12</v>
      </c>
      <c r="AG17" s="341" t="s">
        <v>229</v>
      </c>
      <c r="AH17" s="339">
        <f>SUM(F18+I18+L18+O18+R18+U18+X18+AA18+AD18)</f>
        <v>17</v>
      </c>
      <c r="AI17" s="333" t="s">
        <v>233</v>
      </c>
    </row>
    <row r="18" spans="1:256" ht="12.75" customHeight="1" x14ac:dyDescent="0.2">
      <c r="A18" s="336"/>
      <c r="B18" s="289" t="s">
        <v>21</v>
      </c>
      <c r="C18" s="285" t="s">
        <v>20</v>
      </c>
      <c r="D18" s="315">
        <v>3</v>
      </c>
      <c r="E18" s="316"/>
      <c r="F18" s="317">
        <v>0</v>
      </c>
      <c r="G18" s="299">
        <v>0</v>
      </c>
      <c r="H18" s="300"/>
      <c r="I18" s="301">
        <v>3</v>
      </c>
      <c r="J18" s="299">
        <v>1</v>
      </c>
      <c r="K18" s="300"/>
      <c r="L18" s="301">
        <v>3</v>
      </c>
      <c r="M18" s="293">
        <v>2</v>
      </c>
      <c r="N18" s="294"/>
      <c r="O18" s="295">
        <v>2</v>
      </c>
      <c r="P18" s="293">
        <v>2</v>
      </c>
      <c r="Q18" s="294"/>
      <c r="R18" s="295">
        <v>2</v>
      </c>
      <c r="S18" s="309">
        <v>1</v>
      </c>
      <c r="T18" s="300"/>
      <c r="U18" s="301">
        <v>3</v>
      </c>
      <c r="V18" s="264"/>
      <c r="W18" s="265"/>
      <c r="X18" s="266"/>
      <c r="Y18" s="299">
        <v>0</v>
      </c>
      <c r="Z18" s="300"/>
      <c r="AA18" s="301">
        <v>3</v>
      </c>
      <c r="AB18" s="315">
        <v>3</v>
      </c>
      <c r="AC18" s="316"/>
      <c r="AD18" s="317">
        <v>1</v>
      </c>
      <c r="AE18" s="338"/>
      <c r="AF18" s="340"/>
      <c r="AG18" s="342"/>
      <c r="AH18" s="340"/>
      <c r="AI18" s="334"/>
    </row>
    <row r="19" spans="1:256" ht="12.75" customHeight="1" x14ac:dyDescent="0.2">
      <c r="A19" s="335">
        <v>8</v>
      </c>
      <c r="B19" s="282" t="s">
        <v>11</v>
      </c>
      <c r="C19" s="286" t="s">
        <v>22</v>
      </c>
      <c r="D19" s="318"/>
      <c r="E19" s="319">
        <v>2</v>
      </c>
      <c r="F19" s="320"/>
      <c r="G19" s="290"/>
      <c r="H19" s="291">
        <v>1</v>
      </c>
      <c r="I19" s="292"/>
      <c r="J19" s="318"/>
      <c r="K19" s="319">
        <v>2</v>
      </c>
      <c r="L19" s="320"/>
      <c r="M19" s="302"/>
      <c r="N19" s="303">
        <v>1</v>
      </c>
      <c r="O19" s="304"/>
      <c r="P19" s="318"/>
      <c r="Q19" s="319">
        <v>2</v>
      </c>
      <c r="R19" s="322"/>
      <c r="S19" s="318"/>
      <c r="T19" s="319">
        <v>2</v>
      </c>
      <c r="U19" s="320"/>
      <c r="V19" s="318"/>
      <c r="W19" s="319">
        <v>2</v>
      </c>
      <c r="X19" s="320"/>
      <c r="Y19" s="274"/>
      <c r="Z19" s="270"/>
      <c r="AA19" s="272"/>
      <c r="AB19" s="312"/>
      <c r="AC19" s="313">
        <v>2</v>
      </c>
      <c r="AD19" s="314"/>
      <c r="AE19" s="337">
        <f>SUM(E19+H19+K19+N19+Q19+T19+W19+Z19+AC19)</f>
        <v>14</v>
      </c>
      <c r="AF19" s="339">
        <f>SUM(D20+G20+J20+M20+P20+S20+V20+Y20+AB20)</f>
        <v>22</v>
      </c>
      <c r="AG19" s="341" t="s">
        <v>229</v>
      </c>
      <c r="AH19" s="339">
        <f>SUM(F20+I20+L20+O20+R20+U20+X20+AA20+AD20)</f>
        <v>6</v>
      </c>
      <c r="AI19" s="343" t="s">
        <v>232</v>
      </c>
    </row>
    <row r="20" spans="1:256" ht="12.75" customHeight="1" x14ac:dyDescent="0.2">
      <c r="A20" s="336"/>
      <c r="B20" s="283" t="s">
        <v>11</v>
      </c>
      <c r="C20" s="287" t="s">
        <v>238</v>
      </c>
      <c r="D20" s="321">
        <v>3</v>
      </c>
      <c r="E20" s="316"/>
      <c r="F20" s="317">
        <v>0</v>
      </c>
      <c r="G20" s="293">
        <v>2</v>
      </c>
      <c r="H20" s="294"/>
      <c r="I20" s="295">
        <v>2</v>
      </c>
      <c r="J20" s="321">
        <v>3</v>
      </c>
      <c r="K20" s="316"/>
      <c r="L20" s="317">
        <v>1</v>
      </c>
      <c r="M20" s="305">
        <v>2</v>
      </c>
      <c r="N20" s="294"/>
      <c r="O20" s="295">
        <v>2</v>
      </c>
      <c r="P20" s="321">
        <v>3</v>
      </c>
      <c r="Q20" s="316"/>
      <c r="R20" s="323">
        <v>1</v>
      </c>
      <c r="S20" s="321">
        <v>3</v>
      </c>
      <c r="T20" s="316"/>
      <c r="U20" s="317">
        <v>0</v>
      </c>
      <c r="V20" s="321">
        <v>3</v>
      </c>
      <c r="W20" s="316"/>
      <c r="X20" s="317">
        <v>0</v>
      </c>
      <c r="Y20" s="275"/>
      <c r="Z20" s="265"/>
      <c r="AA20" s="273"/>
      <c r="AB20" s="315">
        <v>3</v>
      </c>
      <c r="AC20" s="316"/>
      <c r="AD20" s="317">
        <v>0</v>
      </c>
      <c r="AE20" s="338"/>
      <c r="AF20" s="340"/>
      <c r="AG20" s="342"/>
      <c r="AH20" s="340"/>
      <c r="AI20" s="344"/>
    </row>
    <row r="21" spans="1:256" ht="12.75" customHeight="1" x14ac:dyDescent="0.2">
      <c r="A21" s="335">
        <v>9</v>
      </c>
      <c r="B21" s="282" t="s">
        <v>11</v>
      </c>
      <c r="C21" s="286" t="s">
        <v>239</v>
      </c>
      <c r="D21" s="296"/>
      <c r="E21" s="297">
        <v>0</v>
      </c>
      <c r="F21" s="298"/>
      <c r="G21" s="302"/>
      <c r="H21" s="303">
        <v>1</v>
      </c>
      <c r="I21" s="304"/>
      <c r="J21" s="318"/>
      <c r="K21" s="319">
        <v>2</v>
      </c>
      <c r="L21" s="320"/>
      <c r="M21" s="296"/>
      <c r="N21" s="297">
        <v>0</v>
      </c>
      <c r="O21" s="298"/>
      <c r="P21" s="306"/>
      <c r="Q21" s="307">
        <v>0</v>
      </c>
      <c r="R21" s="308"/>
      <c r="S21" s="302"/>
      <c r="T21" s="303">
        <v>1</v>
      </c>
      <c r="U21" s="304"/>
      <c r="V21" s="306"/>
      <c r="W21" s="307">
        <v>0</v>
      </c>
      <c r="X21" s="311"/>
      <c r="Y21" s="306"/>
      <c r="Z21" s="307">
        <v>0</v>
      </c>
      <c r="AA21" s="311"/>
      <c r="AB21" s="276"/>
      <c r="AC21" s="277"/>
      <c r="AD21" s="277"/>
      <c r="AE21" s="337">
        <f>SUM(E21+H21+K21+N21+Q21+T21+W21+Z21+AC21)</f>
        <v>4</v>
      </c>
      <c r="AF21" s="339">
        <f>SUM(D22+G22+J22+M22+P22+S22+V22+Y22+AB22)</f>
        <v>10</v>
      </c>
      <c r="AG21" s="341" t="s">
        <v>229</v>
      </c>
      <c r="AH21" s="339">
        <f>SUM(F22+I22+L22+O22+R22+U22+X22+AA22+AD22)</f>
        <v>20</v>
      </c>
      <c r="AI21" s="333" t="s">
        <v>236</v>
      </c>
    </row>
    <row r="22" spans="1:256" ht="12.75" customHeight="1" x14ac:dyDescent="0.2">
      <c r="A22" s="336"/>
      <c r="B22" s="289" t="s">
        <v>21</v>
      </c>
      <c r="C22" s="287" t="s">
        <v>173</v>
      </c>
      <c r="D22" s="299">
        <v>1</v>
      </c>
      <c r="E22" s="300"/>
      <c r="F22" s="301">
        <v>3</v>
      </c>
      <c r="G22" s="305">
        <v>2</v>
      </c>
      <c r="H22" s="294"/>
      <c r="I22" s="295">
        <v>2</v>
      </c>
      <c r="J22" s="321">
        <v>3</v>
      </c>
      <c r="K22" s="316"/>
      <c r="L22" s="317">
        <v>1</v>
      </c>
      <c r="M22" s="299">
        <v>0</v>
      </c>
      <c r="N22" s="300"/>
      <c r="O22" s="301">
        <v>3</v>
      </c>
      <c r="P22" s="309">
        <v>1</v>
      </c>
      <c r="Q22" s="300"/>
      <c r="R22" s="310">
        <v>3</v>
      </c>
      <c r="S22" s="305">
        <v>2</v>
      </c>
      <c r="T22" s="294"/>
      <c r="U22" s="295">
        <v>2</v>
      </c>
      <c r="V22" s="309">
        <v>1</v>
      </c>
      <c r="W22" s="300"/>
      <c r="X22" s="301">
        <v>3</v>
      </c>
      <c r="Y22" s="309">
        <v>0</v>
      </c>
      <c r="Z22" s="300"/>
      <c r="AA22" s="301">
        <v>3</v>
      </c>
      <c r="AB22" s="276"/>
      <c r="AC22" s="277"/>
      <c r="AD22" s="277"/>
      <c r="AE22" s="338"/>
      <c r="AF22" s="340"/>
      <c r="AG22" s="342"/>
      <c r="AH22" s="340"/>
      <c r="AI22" s="334"/>
    </row>
    <row r="23" spans="1:256" ht="12.75" customHeight="1" x14ac:dyDescent="0.2">
      <c r="E23" s="255"/>
      <c r="AF23" s="278">
        <v>131</v>
      </c>
      <c r="AG23" s="279"/>
      <c r="AH23" s="278">
        <v>131</v>
      </c>
    </row>
    <row r="24" spans="1:256" customFormat="1" ht="14.1" customHeight="1" x14ac:dyDescent="0.25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</row>
    <row r="25" spans="1:256" customFormat="1" ht="14.1" customHeight="1" x14ac:dyDescent="0.25">
      <c r="A25" s="220"/>
      <c r="B25" s="217"/>
      <c r="C25" s="217"/>
      <c r="D25" s="217"/>
      <c r="E25" s="217"/>
      <c r="F25" s="217"/>
      <c r="G25" s="217"/>
      <c r="H25" s="221"/>
      <c r="I25" s="222"/>
      <c r="J25" s="223"/>
      <c r="K25" s="221"/>
      <c r="L25" s="222"/>
      <c r="M25" s="223"/>
      <c r="N25" s="221"/>
      <c r="O25" s="222"/>
      <c r="P25" s="223"/>
      <c r="Q25" s="221"/>
      <c r="R25" s="222"/>
      <c r="S25" s="223"/>
      <c r="T25" s="221"/>
      <c r="U25" s="222"/>
      <c r="V25" s="221"/>
      <c r="W25" s="221"/>
      <c r="X25" s="222"/>
      <c r="Y25" s="223"/>
      <c r="Z25" s="221"/>
      <c r="AA25" s="222"/>
      <c r="AB25" s="222"/>
      <c r="AC25" s="222"/>
      <c r="AD25" s="222"/>
      <c r="AE25" s="222"/>
      <c r="AF25" s="222"/>
      <c r="AG25" s="217"/>
      <c r="AH25" s="217"/>
      <c r="AI25" s="217"/>
      <c r="AJ25" s="217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</row>
    <row r="26" spans="1:256" customFormat="1" ht="14.1" customHeight="1" x14ac:dyDescent="0.25">
      <c r="A26" s="220"/>
      <c r="B26" s="217"/>
      <c r="C26" s="217"/>
      <c r="D26" s="217"/>
      <c r="E26" s="217"/>
      <c r="F26" s="217"/>
      <c r="G26" s="217"/>
      <c r="H26" s="221"/>
      <c r="I26" s="217"/>
      <c r="J26" s="223"/>
      <c r="K26" s="221"/>
      <c r="L26" s="222"/>
      <c r="M26" s="223"/>
      <c r="N26" s="221"/>
      <c r="O26" s="222"/>
      <c r="P26" s="223"/>
      <c r="Q26" s="221"/>
      <c r="R26" s="222"/>
      <c r="S26" s="223"/>
      <c r="T26" s="221"/>
      <c r="U26" s="222"/>
      <c r="V26" s="223"/>
      <c r="W26" s="221"/>
      <c r="X26" s="222"/>
      <c r="Y26" s="223"/>
      <c r="Z26" s="223"/>
      <c r="AA26" s="222"/>
      <c r="AB26" s="222"/>
      <c r="AC26" s="222"/>
      <c r="AD26" s="222"/>
      <c r="AE26" s="222"/>
      <c r="AF26" s="222"/>
      <c r="AG26" s="217"/>
      <c r="AH26" s="217"/>
      <c r="AI26" s="217"/>
      <c r="AJ26" s="217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</row>
    <row r="27" spans="1:256" customFormat="1" ht="14.1" customHeight="1" x14ac:dyDescent="0.25">
      <c r="A27" s="220"/>
      <c r="B27" s="217"/>
      <c r="C27" s="217"/>
      <c r="D27" s="217"/>
      <c r="E27" s="217"/>
      <c r="F27" s="217"/>
      <c r="G27" s="217"/>
      <c r="H27" s="221"/>
      <c r="I27" s="222"/>
      <c r="J27" s="223"/>
      <c r="K27" s="221"/>
      <c r="L27" s="222"/>
      <c r="M27" s="223"/>
      <c r="N27" s="221"/>
      <c r="O27" s="222"/>
      <c r="P27" s="223"/>
      <c r="Q27" s="221"/>
      <c r="R27" s="222"/>
      <c r="S27" s="223"/>
      <c r="T27" s="221"/>
      <c r="U27" s="222"/>
      <c r="V27" s="223"/>
      <c r="W27" s="221"/>
      <c r="X27" s="222"/>
      <c r="Y27" s="223"/>
      <c r="Z27" s="223"/>
      <c r="AA27" s="222"/>
      <c r="AB27" s="222"/>
      <c r="AC27" s="222"/>
      <c r="AD27" s="222"/>
      <c r="AE27" s="222"/>
      <c r="AF27" s="222"/>
      <c r="AG27" s="217"/>
      <c r="AH27" s="217"/>
      <c r="AI27" s="217"/>
      <c r="AJ27" s="217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</row>
    <row r="28" spans="1:256" customFormat="1" ht="15" x14ac:dyDescent="0.25">
      <c r="A28" s="220"/>
      <c r="B28" s="217"/>
      <c r="C28" s="217"/>
      <c r="D28" s="217"/>
      <c r="E28" s="217"/>
      <c r="F28" s="217"/>
      <c r="G28" s="217"/>
      <c r="H28" s="221"/>
      <c r="I28" s="222"/>
      <c r="J28" s="223"/>
      <c r="K28" s="221"/>
      <c r="L28" s="222"/>
      <c r="M28" s="223"/>
      <c r="N28" s="221"/>
      <c r="O28" s="222"/>
      <c r="P28" s="223"/>
      <c r="Q28" s="221"/>
      <c r="R28" s="222"/>
      <c r="S28" s="223"/>
      <c r="T28" s="221"/>
      <c r="U28" s="222"/>
      <c r="V28" s="223"/>
      <c r="W28" s="221"/>
      <c r="X28" s="222"/>
      <c r="Y28" s="223"/>
      <c r="Z28" s="223"/>
      <c r="AA28" s="222"/>
      <c r="AB28" s="222"/>
      <c r="AC28" s="222"/>
      <c r="AD28" s="222"/>
      <c r="AE28" s="222"/>
      <c r="AF28" s="222"/>
      <c r="AG28" s="217"/>
      <c r="AH28" s="217"/>
      <c r="AI28" s="217"/>
      <c r="AJ28" s="217"/>
      <c r="AK28" s="218"/>
      <c r="AL28" s="224"/>
      <c r="AM28" s="224"/>
      <c r="AN28" s="224"/>
    </row>
    <row r="29" spans="1:256" customFormat="1" ht="15" x14ac:dyDescent="0.25">
      <c r="A29" s="225" t="s">
        <v>215</v>
      </c>
      <c r="B29" s="225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3"/>
      <c r="N29" s="221"/>
      <c r="O29" s="222"/>
      <c r="P29" s="223"/>
      <c r="Q29" s="221"/>
      <c r="R29" s="222"/>
      <c r="S29" s="223"/>
      <c r="T29" s="221"/>
      <c r="U29" s="222"/>
      <c r="V29" s="223"/>
      <c r="W29" s="221"/>
      <c r="X29" s="222"/>
      <c r="Y29" s="223"/>
      <c r="Z29" s="221"/>
      <c r="AA29" s="222"/>
      <c r="AB29" s="222"/>
      <c r="AC29" s="222"/>
      <c r="AD29" s="222"/>
      <c r="AE29" s="222"/>
      <c r="AF29" s="222"/>
      <c r="AG29" s="217"/>
      <c r="AH29" s="217"/>
      <c r="AI29" s="217"/>
      <c r="AJ29" s="217"/>
      <c r="AK29" s="218"/>
      <c r="AL29" s="224"/>
      <c r="AM29" s="224"/>
      <c r="AN29" s="224"/>
    </row>
    <row r="30" spans="1:256" x14ac:dyDescent="0.2">
      <c r="AK30" s="218"/>
    </row>
  </sheetData>
  <protectedRanges>
    <protectedRange sqref="N25:N29" name="Diapazons4_1_1"/>
    <protectedRange sqref="R25:Z29" name="Diapazons2_1_1"/>
    <protectedRange sqref="I25:I29 M25:N29 A25:F29" name="Diapazons1_9_2_1_1_1_1"/>
    <protectedRange sqref="L25:L29" name="Diapazons3_1_1"/>
  </protectedRanges>
  <mergeCells count="56">
    <mergeCell ref="AI7:AI8"/>
    <mergeCell ref="A5:A6"/>
    <mergeCell ref="AE5:AE6"/>
    <mergeCell ref="AF5:AF6"/>
    <mergeCell ref="AG5:AG6"/>
    <mergeCell ref="AH5:AH6"/>
    <mergeCell ref="AI5:AI6"/>
    <mergeCell ref="A7:A8"/>
    <mergeCell ref="AE7:AE8"/>
    <mergeCell ref="AF7:AF8"/>
    <mergeCell ref="AG7:AG8"/>
    <mergeCell ref="AH7:AH8"/>
    <mergeCell ref="AI9:AI10"/>
    <mergeCell ref="A11:A12"/>
    <mergeCell ref="AE11:AE12"/>
    <mergeCell ref="AF11:AF12"/>
    <mergeCell ref="AG11:AG12"/>
    <mergeCell ref="AH11:AH12"/>
    <mergeCell ref="AI11:AI12"/>
    <mergeCell ref="A9:A10"/>
    <mergeCell ref="AE9:AE10"/>
    <mergeCell ref="AF9:AF10"/>
    <mergeCell ref="AG9:AG10"/>
    <mergeCell ref="AH9:AH10"/>
    <mergeCell ref="A13:A14"/>
    <mergeCell ref="AE13:AE14"/>
    <mergeCell ref="AF13:AF14"/>
    <mergeCell ref="AG13:AG14"/>
    <mergeCell ref="AH13:AH14"/>
    <mergeCell ref="A15:A16"/>
    <mergeCell ref="AE15:AE16"/>
    <mergeCell ref="AF15:AF16"/>
    <mergeCell ref="AG15:AG16"/>
    <mergeCell ref="AH15:AH16"/>
    <mergeCell ref="AE17:AE18"/>
    <mergeCell ref="AF17:AF18"/>
    <mergeCell ref="AG17:AG18"/>
    <mergeCell ref="AH17:AH18"/>
    <mergeCell ref="AI13:AI14"/>
    <mergeCell ref="AI15:AI16"/>
    <mergeCell ref="D1:AH1"/>
    <mergeCell ref="AF4:AH4"/>
    <mergeCell ref="AI21:AI22"/>
    <mergeCell ref="A21:A22"/>
    <mergeCell ref="AE21:AE22"/>
    <mergeCell ref="AF21:AF22"/>
    <mergeCell ref="AG21:AG22"/>
    <mergeCell ref="AH21:AH22"/>
    <mergeCell ref="AI17:AI18"/>
    <mergeCell ref="A19:A20"/>
    <mergeCell ref="AE19:AE20"/>
    <mergeCell ref="AF19:AF20"/>
    <mergeCell ref="AG19:AG20"/>
    <mergeCell ref="AH19:AH20"/>
    <mergeCell ref="AI19:AI20"/>
    <mergeCell ref="A17:A18"/>
  </mergeCells>
  <conditionalFormatting sqref="G25:G28">
    <cfRule type="expression" dxfId="94" priority="90" stopIfTrue="1">
      <formula>A25=0</formula>
    </cfRule>
  </conditionalFormatting>
  <conditionalFormatting sqref="H25:H28">
    <cfRule type="expression" dxfId="93" priority="89" stopIfTrue="1">
      <formula>A25=0</formula>
    </cfRule>
  </conditionalFormatting>
  <conditionalFormatting sqref="J25:J28">
    <cfRule type="expression" dxfId="92" priority="88" stopIfTrue="1">
      <formula>A25=0</formula>
    </cfRule>
  </conditionalFormatting>
  <conditionalFormatting sqref="R25:R29">
    <cfRule type="expression" dxfId="91" priority="86" stopIfTrue="1">
      <formula>A25=0</formula>
    </cfRule>
    <cfRule type="expression" dxfId="90" priority="87" stopIfTrue="1">
      <formula>R25=99</formula>
    </cfRule>
  </conditionalFormatting>
  <conditionalFormatting sqref="O25:O29 AA25:AA29">
    <cfRule type="expression" dxfId="89" priority="85" stopIfTrue="1">
      <formula>A25=0</formula>
    </cfRule>
  </conditionalFormatting>
  <conditionalFormatting sqref="P25:P29">
    <cfRule type="expression" dxfId="88" priority="84" stopIfTrue="1">
      <formula>A25=0</formula>
    </cfRule>
  </conditionalFormatting>
  <conditionalFormatting sqref="S25:S29">
    <cfRule type="expression" dxfId="87" priority="83" stopIfTrue="1">
      <formula>A25=0</formula>
    </cfRule>
  </conditionalFormatting>
  <conditionalFormatting sqref="W25:W29">
    <cfRule type="expression" dxfId="86" priority="82" stopIfTrue="1">
      <formula>A25=0</formula>
    </cfRule>
  </conditionalFormatting>
  <conditionalFormatting sqref="Y25:Y29">
    <cfRule type="expression" dxfId="85" priority="81" stopIfTrue="1">
      <formula>A25=0</formula>
    </cfRule>
  </conditionalFormatting>
  <conditionalFormatting sqref="D25:D28">
    <cfRule type="expression" dxfId="84" priority="78" stopIfTrue="1">
      <formula>L25=1</formula>
    </cfRule>
    <cfRule type="expression" dxfId="83" priority="79" stopIfTrue="1">
      <formula>L25=2</formula>
    </cfRule>
    <cfRule type="expression" dxfId="82" priority="80" stopIfTrue="1">
      <formula>L25=3</formula>
    </cfRule>
  </conditionalFormatting>
  <conditionalFormatting sqref="T25:T29">
    <cfRule type="expression" dxfId="81" priority="76" stopIfTrue="1">
      <formula>A25=0</formula>
    </cfRule>
    <cfRule type="expression" dxfId="80" priority="77" stopIfTrue="1">
      <formula>T25=99</formula>
    </cfRule>
  </conditionalFormatting>
  <conditionalFormatting sqref="V26:V29">
    <cfRule type="expression" dxfId="79" priority="74" stopIfTrue="1">
      <formula>A26=0</formula>
    </cfRule>
    <cfRule type="expression" dxfId="78" priority="75" stopIfTrue="1">
      <formula>V26=99</formula>
    </cfRule>
  </conditionalFormatting>
  <conditionalFormatting sqref="X25:X29">
    <cfRule type="expression" dxfId="77" priority="72" stopIfTrue="1">
      <formula>A25=0</formula>
    </cfRule>
    <cfRule type="expression" dxfId="76" priority="73" stopIfTrue="1">
      <formula>X25=99</formula>
    </cfRule>
  </conditionalFormatting>
  <conditionalFormatting sqref="Z26:Z29">
    <cfRule type="expression" dxfId="75" priority="70" stopIfTrue="1">
      <formula>A26=0</formula>
    </cfRule>
    <cfRule type="expression" dxfId="74" priority="71" stopIfTrue="1">
      <formula>Z26=99</formula>
    </cfRule>
  </conditionalFormatting>
  <conditionalFormatting sqref="M25:M29">
    <cfRule type="expression" dxfId="73" priority="69" stopIfTrue="1">
      <formula>A25=0</formula>
    </cfRule>
  </conditionalFormatting>
  <conditionalFormatting sqref="L25:L28">
    <cfRule type="cellIs" dxfId="72" priority="66" stopIfTrue="1" operator="equal">
      <formula>1</formula>
    </cfRule>
    <cfRule type="cellIs" dxfId="71" priority="67" stopIfTrue="1" operator="equal">
      <formula>2</formula>
    </cfRule>
    <cfRule type="cellIs" dxfId="70" priority="68" stopIfTrue="1" operator="equal">
      <formula>3</formula>
    </cfRule>
  </conditionalFormatting>
  <conditionalFormatting sqref="G25:G27">
    <cfRule type="expression" dxfId="69" priority="65" stopIfTrue="1">
      <formula>A25=0</formula>
    </cfRule>
  </conditionalFormatting>
  <conditionalFormatting sqref="H25:H28">
    <cfRule type="expression" dxfId="68" priority="64" stopIfTrue="1">
      <formula>A25=0</formula>
    </cfRule>
  </conditionalFormatting>
  <conditionalFormatting sqref="J25:J27">
    <cfRule type="expression" dxfId="67" priority="63" stopIfTrue="1">
      <formula>A25=0</formula>
    </cfRule>
  </conditionalFormatting>
  <conditionalFormatting sqref="R25:R27">
    <cfRule type="expression" dxfId="66" priority="61" stopIfTrue="1">
      <formula>A25=0</formula>
    </cfRule>
    <cfRule type="expression" dxfId="65" priority="62" stopIfTrue="1">
      <formula>R25=99</formula>
    </cfRule>
  </conditionalFormatting>
  <conditionalFormatting sqref="O25:O27">
    <cfRule type="expression" dxfId="64" priority="60" stopIfTrue="1">
      <formula>A25=0</formula>
    </cfRule>
  </conditionalFormatting>
  <conditionalFormatting sqref="P25:P27">
    <cfRule type="expression" dxfId="63" priority="59" stopIfTrue="1">
      <formula>A25=0</formula>
    </cfRule>
  </conditionalFormatting>
  <conditionalFormatting sqref="Q25:Q29">
    <cfRule type="expression" dxfId="62" priority="58" stopIfTrue="1">
      <formula>A25=0</formula>
    </cfRule>
  </conditionalFormatting>
  <conditionalFormatting sqref="S25:S27">
    <cfRule type="expression" dxfId="61" priority="57" stopIfTrue="1">
      <formula>A25=0</formula>
    </cfRule>
  </conditionalFormatting>
  <conditionalFormatting sqref="U25:U29">
    <cfRule type="expression" dxfId="60" priority="56" stopIfTrue="1">
      <formula>A25=0</formula>
    </cfRule>
  </conditionalFormatting>
  <conditionalFormatting sqref="W25:W27">
    <cfRule type="expression" dxfId="59" priority="55" stopIfTrue="1">
      <formula>A25=0</formula>
    </cfRule>
  </conditionalFormatting>
  <conditionalFormatting sqref="Y25:Y27">
    <cfRule type="expression" dxfId="58" priority="54" stopIfTrue="1">
      <formula>A25=0</formula>
    </cfRule>
  </conditionalFormatting>
  <conditionalFormatting sqref="D25:D27">
    <cfRule type="expression" dxfId="57" priority="51" stopIfTrue="1">
      <formula>L25=1</formula>
    </cfRule>
    <cfRule type="expression" dxfId="56" priority="52" stopIfTrue="1">
      <formula>L25=2</formula>
    </cfRule>
    <cfRule type="expression" dxfId="55" priority="53" stopIfTrue="1">
      <formula>L25=3</formula>
    </cfRule>
  </conditionalFormatting>
  <conditionalFormatting sqref="T25:T27">
    <cfRule type="expression" dxfId="54" priority="49" stopIfTrue="1">
      <formula>A25=0</formula>
    </cfRule>
    <cfRule type="expression" dxfId="53" priority="50" stopIfTrue="1">
      <formula>T25=99</formula>
    </cfRule>
  </conditionalFormatting>
  <conditionalFormatting sqref="V26:V27">
    <cfRule type="expression" dxfId="52" priority="47" stopIfTrue="1">
      <formula>A26=0</formula>
    </cfRule>
    <cfRule type="expression" dxfId="51" priority="48" stopIfTrue="1">
      <formula>V26=99</formula>
    </cfRule>
  </conditionalFormatting>
  <conditionalFormatting sqref="X25:X27">
    <cfRule type="expression" dxfId="50" priority="45" stopIfTrue="1">
      <formula>A25=0</formula>
    </cfRule>
    <cfRule type="expression" dxfId="49" priority="46" stopIfTrue="1">
      <formula>X25=99</formula>
    </cfRule>
  </conditionalFormatting>
  <conditionalFormatting sqref="Z26:Z27">
    <cfRule type="expression" dxfId="48" priority="43" stopIfTrue="1">
      <formula>A26=0</formula>
    </cfRule>
    <cfRule type="expression" dxfId="47" priority="44" stopIfTrue="1">
      <formula>Z26=99</formula>
    </cfRule>
  </conditionalFormatting>
  <conditionalFormatting sqref="M25:M27">
    <cfRule type="expression" dxfId="46" priority="42" stopIfTrue="1">
      <formula>A25=0</formula>
    </cfRule>
  </conditionalFormatting>
  <conditionalFormatting sqref="G25:G28">
    <cfRule type="expression" dxfId="45" priority="41" stopIfTrue="1">
      <formula>A25=0</formula>
    </cfRule>
  </conditionalFormatting>
  <conditionalFormatting sqref="H25:H28">
    <cfRule type="expression" dxfId="44" priority="40" stopIfTrue="1">
      <formula>A25=0</formula>
    </cfRule>
  </conditionalFormatting>
  <conditionalFormatting sqref="J25:J28">
    <cfRule type="expression" dxfId="43" priority="39" stopIfTrue="1">
      <formula>A25=0</formula>
    </cfRule>
  </conditionalFormatting>
  <conditionalFormatting sqref="R25:R29">
    <cfRule type="expression" dxfId="42" priority="37" stopIfTrue="1">
      <formula>A25=0</formula>
    </cfRule>
    <cfRule type="expression" dxfId="41" priority="38" stopIfTrue="1">
      <formula>R25=99</formula>
    </cfRule>
  </conditionalFormatting>
  <conditionalFormatting sqref="O25:O29">
    <cfRule type="expression" dxfId="40" priority="36" stopIfTrue="1">
      <formula>A25=0</formula>
    </cfRule>
  </conditionalFormatting>
  <conditionalFormatting sqref="P25:P29">
    <cfRule type="expression" dxfId="39" priority="35" stopIfTrue="1">
      <formula>A25=0</formula>
    </cfRule>
  </conditionalFormatting>
  <conditionalFormatting sqref="Q25:Q29">
    <cfRule type="expression" dxfId="38" priority="34" stopIfTrue="1">
      <formula>A25=0</formula>
    </cfRule>
  </conditionalFormatting>
  <conditionalFormatting sqref="S25:S29">
    <cfRule type="expression" dxfId="37" priority="33" stopIfTrue="1">
      <formula>A25=0</formula>
    </cfRule>
  </conditionalFormatting>
  <conditionalFormatting sqref="U25:U29">
    <cfRule type="expression" dxfId="36" priority="32" stopIfTrue="1">
      <formula>A25=0</formula>
    </cfRule>
  </conditionalFormatting>
  <conditionalFormatting sqref="W25:W29">
    <cfRule type="expression" dxfId="35" priority="31" stopIfTrue="1">
      <formula>A25=0</formula>
    </cfRule>
  </conditionalFormatting>
  <conditionalFormatting sqref="Y25:Y29">
    <cfRule type="expression" dxfId="34" priority="30" stopIfTrue="1">
      <formula>A25=0</formula>
    </cfRule>
  </conditionalFormatting>
  <conditionalFormatting sqref="D25:D28">
    <cfRule type="expression" dxfId="33" priority="27" stopIfTrue="1">
      <formula>L25=1</formula>
    </cfRule>
    <cfRule type="expression" dxfId="32" priority="28" stopIfTrue="1">
      <formula>L25=2</formula>
    </cfRule>
    <cfRule type="expression" dxfId="31" priority="29" stopIfTrue="1">
      <formula>L25=3</formula>
    </cfRule>
  </conditionalFormatting>
  <conditionalFormatting sqref="T25:T29">
    <cfRule type="expression" dxfId="30" priority="25" stopIfTrue="1">
      <formula>A25=0</formula>
    </cfRule>
    <cfRule type="expression" dxfId="29" priority="26" stopIfTrue="1">
      <formula>T25=99</formula>
    </cfRule>
  </conditionalFormatting>
  <conditionalFormatting sqref="V26:V29">
    <cfRule type="expression" dxfId="28" priority="23" stopIfTrue="1">
      <formula>A26=0</formula>
    </cfRule>
    <cfRule type="expression" dxfId="27" priority="24" stopIfTrue="1">
      <formula>V26=99</formula>
    </cfRule>
  </conditionalFormatting>
  <conditionalFormatting sqref="X25:X29">
    <cfRule type="expression" dxfId="26" priority="21" stopIfTrue="1">
      <formula>A25=0</formula>
    </cfRule>
    <cfRule type="expression" dxfId="25" priority="22" stopIfTrue="1">
      <formula>X25=99</formula>
    </cfRule>
  </conditionalFormatting>
  <conditionalFormatting sqref="Z26:Z29">
    <cfRule type="expression" dxfId="24" priority="19" stopIfTrue="1">
      <formula>A26=0</formula>
    </cfRule>
    <cfRule type="expression" dxfId="23" priority="20" stopIfTrue="1">
      <formula>Z26=99</formula>
    </cfRule>
  </conditionalFormatting>
  <conditionalFormatting sqref="M25:M29">
    <cfRule type="expression" dxfId="22" priority="18" stopIfTrue="1">
      <formula>A25=0</formula>
    </cfRule>
  </conditionalFormatting>
  <conditionalFormatting sqref="V26:V28 Z26:Z28">
    <cfRule type="expression" dxfId="21" priority="17" stopIfTrue="1">
      <formula>FR24=0</formula>
    </cfRule>
  </conditionalFormatting>
  <conditionalFormatting sqref="F26">
    <cfRule type="expression" dxfId="20" priority="16" stopIfTrue="1">
      <formula>A26=0</formula>
    </cfRule>
  </conditionalFormatting>
  <conditionalFormatting sqref="I26">
    <cfRule type="expression" dxfId="19" priority="15" stopIfTrue="1">
      <formula>E26=0</formula>
    </cfRule>
  </conditionalFormatting>
  <conditionalFormatting sqref="E26">
    <cfRule type="expression" dxfId="18" priority="91" stopIfTrue="1">
      <formula>FW24=0</formula>
    </cfRule>
  </conditionalFormatting>
  <conditionalFormatting sqref="AB25:AF25 AB29:AF29 AB26:AE28">
    <cfRule type="expression" dxfId="17" priority="92" stopIfTrue="1">
      <formula>Q25=0</formula>
    </cfRule>
  </conditionalFormatting>
  <conditionalFormatting sqref="AF26:AF28">
    <cfRule type="expression" dxfId="16" priority="14" stopIfTrue="1">
      <formula>U26=0</formula>
    </cfRule>
  </conditionalFormatting>
  <conditionalFormatting sqref="AL24:AL27">
    <cfRule type="expression" dxfId="15" priority="93" stopIfTrue="1">
      <formula>Z26=0</formula>
    </cfRule>
  </conditionalFormatting>
  <conditionalFormatting sqref="AN24:AR27">
    <cfRule type="expression" dxfId="14" priority="94" stopIfTrue="1">
      <formula>Z26=0</formula>
    </cfRule>
  </conditionalFormatting>
  <conditionalFormatting sqref="AM24:AM27">
    <cfRule type="expression" dxfId="13" priority="95" stopIfTrue="1">
      <formula>Z26=0</formula>
    </cfRule>
  </conditionalFormatting>
  <conditionalFormatting sqref="V25">
    <cfRule type="expression" dxfId="12" priority="12" stopIfTrue="1">
      <formula>C25=0</formula>
    </cfRule>
    <cfRule type="expression" dxfId="11" priority="13" stopIfTrue="1">
      <formula>V25=99</formula>
    </cfRule>
  </conditionalFormatting>
  <conditionalFormatting sqref="V25">
    <cfRule type="expression" dxfId="10" priority="10" stopIfTrue="1">
      <formula>C25=0</formula>
    </cfRule>
    <cfRule type="expression" dxfId="9" priority="11" stopIfTrue="1">
      <formula>V25=99</formula>
    </cfRule>
  </conditionalFormatting>
  <conditionalFormatting sqref="V25">
    <cfRule type="expression" dxfId="8" priority="8" stopIfTrue="1">
      <formula>C25=0</formula>
    </cfRule>
    <cfRule type="expression" dxfId="7" priority="9" stopIfTrue="1">
      <formula>V25=99</formula>
    </cfRule>
  </conditionalFormatting>
  <conditionalFormatting sqref="Z25">
    <cfRule type="expression" dxfId="6" priority="6" stopIfTrue="1">
      <formula>G25=0</formula>
    </cfRule>
    <cfRule type="expression" dxfId="5" priority="7" stopIfTrue="1">
      <formula>Z25=99</formula>
    </cfRule>
  </conditionalFormatting>
  <conditionalFormatting sqref="Z25">
    <cfRule type="expression" dxfId="4" priority="4" stopIfTrue="1">
      <formula>G25=0</formula>
    </cfRule>
    <cfRule type="expression" dxfId="3" priority="5" stopIfTrue="1">
      <formula>Z25=99</formula>
    </cfRule>
  </conditionalFormatting>
  <conditionalFormatting sqref="Z25">
    <cfRule type="expression" dxfId="2" priority="2" stopIfTrue="1">
      <formula>G25=0</formula>
    </cfRule>
    <cfRule type="expression" dxfId="1" priority="3" stopIfTrue="1">
      <formula>Z25=99</formula>
    </cfRule>
  </conditionalFormatting>
  <conditionalFormatting sqref="AK24:AK30">
    <cfRule type="expression" dxfId="0" priority="1" stopIfTrue="1">
      <formula>Y26=0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4"/>
  <sheetViews>
    <sheetView topLeftCell="A16" workbookViewId="0">
      <selection activeCell="A29" sqref="A29:XFD34"/>
    </sheetView>
  </sheetViews>
  <sheetFormatPr defaultRowHeight="12.75" x14ac:dyDescent="0.2"/>
  <cols>
    <col min="1" max="1" width="3.85546875" style="66" customWidth="1"/>
    <col min="2" max="2" width="19.85546875" style="66" customWidth="1"/>
    <col min="3" max="3" width="12.85546875" style="232" customWidth="1"/>
    <col min="4" max="4" width="5.7109375" style="66" customWidth="1"/>
    <col min="5" max="7" width="5.28515625" style="66" customWidth="1"/>
    <col min="8" max="8" width="6.5703125" style="66" customWidth="1"/>
    <col min="9" max="9" width="5.28515625" style="66" customWidth="1"/>
    <col min="10" max="12" width="3.7109375" style="66" customWidth="1"/>
    <col min="13" max="15" width="5.7109375" style="66" customWidth="1"/>
    <col min="16" max="37" width="3.7109375" style="66" customWidth="1"/>
    <col min="38" max="38" width="2.7109375" style="216" customWidth="1"/>
    <col min="39" max="39" width="5.85546875" style="216" hidden="1" customWidth="1"/>
    <col min="40" max="40" width="2.7109375" style="216" customWidth="1"/>
    <col min="41" max="51" width="4.7109375" style="66" customWidth="1"/>
    <col min="52" max="52" width="2.7109375" style="66" customWidth="1"/>
    <col min="53" max="63" width="4.7109375" style="66" customWidth="1"/>
    <col min="64" max="64" width="6.7109375" style="66" customWidth="1"/>
    <col min="65" max="67" width="7.7109375" style="66" customWidth="1"/>
    <col min="68" max="256" width="9.140625" style="66"/>
    <col min="257" max="257" width="3.85546875" style="66" customWidth="1"/>
    <col min="258" max="258" width="19.85546875" style="66" customWidth="1"/>
    <col min="259" max="259" width="12.85546875" style="66" customWidth="1"/>
    <col min="260" max="260" width="5.7109375" style="66" customWidth="1"/>
    <col min="261" max="263" width="5.28515625" style="66" customWidth="1"/>
    <col min="264" max="264" width="6.5703125" style="66" customWidth="1"/>
    <col min="265" max="265" width="5.28515625" style="66" customWidth="1"/>
    <col min="266" max="268" width="3.7109375" style="66" customWidth="1"/>
    <col min="269" max="271" width="5.7109375" style="66" customWidth="1"/>
    <col min="272" max="293" width="3.7109375" style="66" customWidth="1"/>
    <col min="294" max="294" width="2.7109375" style="66" customWidth="1"/>
    <col min="295" max="295" width="0" style="66" hidden="1" customWidth="1"/>
    <col min="296" max="296" width="2.7109375" style="66" customWidth="1"/>
    <col min="297" max="307" width="4.7109375" style="66" customWidth="1"/>
    <col min="308" max="308" width="2.7109375" style="66" customWidth="1"/>
    <col min="309" max="319" width="4.7109375" style="66" customWidth="1"/>
    <col min="320" max="320" width="6.7109375" style="66" customWidth="1"/>
    <col min="321" max="323" width="7.7109375" style="66" customWidth="1"/>
    <col min="324" max="512" width="9.140625" style="66"/>
    <col min="513" max="513" width="3.85546875" style="66" customWidth="1"/>
    <col min="514" max="514" width="19.85546875" style="66" customWidth="1"/>
    <col min="515" max="515" width="12.85546875" style="66" customWidth="1"/>
    <col min="516" max="516" width="5.7109375" style="66" customWidth="1"/>
    <col min="517" max="519" width="5.28515625" style="66" customWidth="1"/>
    <col min="520" max="520" width="6.5703125" style="66" customWidth="1"/>
    <col min="521" max="521" width="5.28515625" style="66" customWidth="1"/>
    <col min="522" max="524" width="3.7109375" style="66" customWidth="1"/>
    <col min="525" max="527" width="5.7109375" style="66" customWidth="1"/>
    <col min="528" max="549" width="3.7109375" style="66" customWidth="1"/>
    <col min="550" max="550" width="2.7109375" style="66" customWidth="1"/>
    <col min="551" max="551" width="0" style="66" hidden="1" customWidth="1"/>
    <col min="552" max="552" width="2.7109375" style="66" customWidth="1"/>
    <col min="553" max="563" width="4.7109375" style="66" customWidth="1"/>
    <col min="564" max="564" width="2.7109375" style="66" customWidth="1"/>
    <col min="565" max="575" width="4.7109375" style="66" customWidth="1"/>
    <col min="576" max="576" width="6.7109375" style="66" customWidth="1"/>
    <col min="577" max="579" width="7.7109375" style="66" customWidth="1"/>
    <col min="580" max="768" width="9.140625" style="66"/>
    <col min="769" max="769" width="3.85546875" style="66" customWidth="1"/>
    <col min="770" max="770" width="19.85546875" style="66" customWidth="1"/>
    <col min="771" max="771" width="12.85546875" style="66" customWidth="1"/>
    <col min="772" max="772" width="5.7109375" style="66" customWidth="1"/>
    <col min="773" max="775" width="5.28515625" style="66" customWidth="1"/>
    <col min="776" max="776" width="6.5703125" style="66" customWidth="1"/>
    <col min="777" max="777" width="5.28515625" style="66" customWidth="1"/>
    <col min="778" max="780" width="3.7109375" style="66" customWidth="1"/>
    <col min="781" max="783" width="5.7109375" style="66" customWidth="1"/>
    <col min="784" max="805" width="3.7109375" style="66" customWidth="1"/>
    <col min="806" max="806" width="2.7109375" style="66" customWidth="1"/>
    <col min="807" max="807" width="0" style="66" hidden="1" customWidth="1"/>
    <col min="808" max="808" width="2.7109375" style="66" customWidth="1"/>
    <col min="809" max="819" width="4.7109375" style="66" customWidth="1"/>
    <col min="820" max="820" width="2.7109375" style="66" customWidth="1"/>
    <col min="821" max="831" width="4.7109375" style="66" customWidth="1"/>
    <col min="832" max="832" width="6.7109375" style="66" customWidth="1"/>
    <col min="833" max="835" width="7.7109375" style="66" customWidth="1"/>
    <col min="836" max="1024" width="9.140625" style="66"/>
    <col min="1025" max="1025" width="3.85546875" style="66" customWidth="1"/>
    <col min="1026" max="1026" width="19.85546875" style="66" customWidth="1"/>
    <col min="1027" max="1027" width="12.85546875" style="66" customWidth="1"/>
    <col min="1028" max="1028" width="5.7109375" style="66" customWidth="1"/>
    <col min="1029" max="1031" width="5.28515625" style="66" customWidth="1"/>
    <col min="1032" max="1032" width="6.5703125" style="66" customWidth="1"/>
    <col min="1033" max="1033" width="5.28515625" style="66" customWidth="1"/>
    <col min="1034" max="1036" width="3.7109375" style="66" customWidth="1"/>
    <col min="1037" max="1039" width="5.7109375" style="66" customWidth="1"/>
    <col min="1040" max="1061" width="3.7109375" style="66" customWidth="1"/>
    <col min="1062" max="1062" width="2.7109375" style="66" customWidth="1"/>
    <col min="1063" max="1063" width="0" style="66" hidden="1" customWidth="1"/>
    <col min="1064" max="1064" width="2.7109375" style="66" customWidth="1"/>
    <col min="1065" max="1075" width="4.7109375" style="66" customWidth="1"/>
    <col min="1076" max="1076" width="2.7109375" style="66" customWidth="1"/>
    <col min="1077" max="1087" width="4.7109375" style="66" customWidth="1"/>
    <col min="1088" max="1088" width="6.7109375" style="66" customWidth="1"/>
    <col min="1089" max="1091" width="7.7109375" style="66" customWidth="1"/>
    <col min="1092" max="1280" width="9.140625" style="66"/>
    <col min="1281" max="1281" width="3.85546875" style="66" customWidth="1"/>
    <col min="1282" max="1282" width="19.85546875" style="66" customWidth="1"/>
    <col min="1283" max="1283" width="12.85546875" style="66" customWidth="1"/>
    <col min="1284" max="1284" width="5.7109375" style="66" customWidth="1"/>
    <col min="1285" max="1287" width="5.28515625" style="66" customWidth="1"/>
    <col min="1288" max="1288" width="6.5703125" style="66" customWidth="1"/>
    <col min="1289" max="1289" width="5.28515625" style="66" customWidth="1"/>
    <col min="1290" max="1292" width="3.7109375" style="66" customWidth="1"/>
    <col min="1293" max="1295" width="5.7109375" style="66" customWidth="1"/>
    <col min="1296" max="1317" width="3.7109375" style="66" customWidth="1"/>
    <col min="1318" max="1318" width="2.7109375" style="66" customWidth="1"/>
    <col min="1319" max="1319" width="0" style="66" hidden="1" customWidth="1"/>
    <col min="1320" max="1320" width="2.7109375" style="66" customWidth="1"/>
    <col min="1321" max="1331" width="4.7109375" style="66" customWidth="1"/>
    <col min="1332" max="1332" width="2.7109375" style="66" customWidth="1"/>
    <col min="1333" max="1343" width="4.7109375" style="66" customWidth="1"/>
    <col min="1344" max="1344" width="6.7109375" style="66" customWidth="1"/>
    <col min="1345" max="1347" width="7.7109375" style="66" customWidth="1"/>
    <col min="1348" max="1536" width="9.140625" style="66"/>
    <col min="1537" max="1537" width="3.85546875" style="66" customWidth="1"/>
    <col min="1538" max="1538" width="19.85546875" style="66" customWidth="1"/>
    <col min="1539" max="1539" width="12.85546875" style="66" customWidth="1"/>
    <col min="1540" max="1540" width="5.7109375" style="66" customWidth="1"/>
    <col min="1541" max="1543" width="5.28515625" style="66" customWidth="1"/>
    <col min="1544" max="1544" width="6.5703125" style="66" customWidth="1"/>
    <col min="1545" max="1545" width="5.28515625" style="66" customWidth="1"/>
    <col min="1546" max="1548" width="3.7109375" style="66" customWidth="1"/>
    <col min="1549" max="1551" width="5.7109375" style="66" customWidth="1"/>
    <col min="1552" max="1573" width="3.7109375" style="66" customWidth="1"/>
    <col min="1574" max="1574" width="2.7109375" style="66" customWidth="1"/>
    <col min="1575" max="1575" width="0" style="66" hidden="1" customWidth="1"/>
    <col min="1576" max="1576" width="2.7109375" style="66" customWidth="1"/>
    <col min="1577" max="1587" width="4.7109375" style="66" customWidth="1"/>
    <col min="1588" max="1588" width="2.7109375" style="66" customWidth="1"/>
    <col min="1589" max="1599" width="4.7109375" style="66" customWidth="1"/>
    <col min="1600" max="1600" width="6.7109375" style="66" customWidth="1"/>
    <col min="1601" max="1603" width="7.7109375" style="66" customWidth="1"/>
    <col min="1604" max="1792" width="9.140625" style="66"/>
    <col min="1793" max="1793" width="3.85546875" style="66" customWidth="1"/>
    <col min="1794" max="1794" width="19.85546875" style="66" customWidth="1"/>
    <col min="1795" max="1795" width="12.85546875" style="66" customWidth="1"/>
    <col min="1796" max="1796" width="5.7109375" style="66" customWidth="1"/>
    <col min="1797" max="1799" width="5.28515625" style="66" customWidth="1"/>
    <col min="1800" max="1800" width="6.5703125" style="66" customWidth="1"/>
    <col min="1801" max="1801" width="5.28515625" style="66" customWidth="1"/>
    <col min="1802" max="1804" width="3.7109375" style="66" customWidth="1"/>
    <col min="1805" max="1807" width="5.7109375" style="66" customWidth="1"/>
    <col min="1808" max="1829" width="3.7109375" style="66" customWidth="1"/>
    <col min="1830" max="1830" width="2.7109375" style="66" customWidth="1"/>
    <col min="1831" max="1831" width="0" style="66" hidden="1" customWidth="1"/>
    <col min="1832" max="1832" width="2.7109375" style="66" customWidth="1"/>
    <col min="1833" max="1843" width="4.7109375" style="66" customWidth="1"/>
    <col min="1844" max="1844" width="2.7109375" style="66" customWidth="1"/>
    <col min="1845" max="1855" width="4.7109375" style="66" customWidth="1"/>
    <col min="1856" max="1856" width="6.7109375" style="66" customWidth="1"/>
    <col min="1857" max="1859" width="7.7109375" style="66" customWidth="1"/>
    <col min="1860" max="2048" width="9.140625" style="66"/>
    <col min="2049" max="2049" width="3.85546875" style="66" customWidth="1"/>
    <col min="2050" max="2050" width="19.85546875" style="66" customWidth="1"/>
    <col min="2051" max="2051" width="12.85546875" style="66" customWidth="1"/>
    <col min="2052" max="2052" width="5.7109375" style="66" customWidth="1"/>
    <col min="2053" max="2055" width="5.28515625" style="66" customWidth="1"/>
    <col min="2056" max="2056" width="6.5703125" style="66" customWidth="1"/>
    <col min="2057" max="2057" width="5.28515625" style="66" customWidth="1"/>
    <col min="2058" max="2060" width="3.7109375" style="66" customWidth="1"/>
    <col min="2061" max="2063" width="5.7109375" style="66" customWidth="1"/>
    <col min="2064" max="2085" width="3.7109375" style="66" customWidth="1"/>
    <col min="2086" max="2086" width="2.7109375" style="66" customWidth="1"/>
    <col min="2087" max="2087" width="0" style="66" hidden="1" customWidth="1"/>
    <col min="2088" max="2088" width="2.7109375" style="66" customWidth="1"/>
    <col min="2089" max="2099" width="4.7109375" style="66" customWidth="1"/>
    <col min="2100" max="2100" width="2.7109375" style="66" customWidth="1"/>
    <col min="2101" max="2111" width="4.7109375" style="66" customWidth="1"/>
    <col min="2112" max="2112" width="6.7109375" style="66" customWidth="1"/>
    <col min="2113" max="2115" width="7.7109375" style="66" customWidth="1"/>
    <col min="2116" max="2304" width="9.140625" style="66"/>
    <col min="2305" max="2305" width="3.85546875" style="66" customWidth="1"/>
    <col min="2306" max="2306" width="19.85546875" style="66" customWidth="1"/>
    <col min="2307" max="2307" width="12.85546875" style="66" customWidth="1"/>
    <col min="2308" max="2308" width="5.7109375" style="66" customWidth="1"/>
    <col min="2309" max="2311" width="5.28515625" style="66" customWidth="1"/>
    <col min="2312" max="2312" width="6.5703125" style="66" customWidth="1"/>
    <col min="2313" max="2313" width="5.28515625" style="66" customWidth="1"/>
    <col min="2314" max="2316" width="3.7109375" style="66" customWidth="1"/>
    <col min="2317" max="2319" width="5.7109375" style="66" customWidth="1"/>
    <col min="2320" max="2341" width="3.7109375" style="66" customWidth="1"/>
    <col min="2342" max="2342" width="2.7109375" style="66" customWidth="1"/>
    <col min="2343" max="2343" width="0" style="66" hidden="1" customWidth="1"/>
    <col min="2344" max="2344" width="2.7109375" style="66" customWidth="1"/>
    <col min="2345" max="2355" width="4.7109375" style="66" customWidth="1"/>
    <col min="2356" max="2356" width="2.7109375" style="66" customWidth="1"/>
    <col min="2357" max="2367" width="4.7109375" style="66" customWidth="1"/>
    <col min="2368" max="2368" width="6.7109375" style="66" customWidth="1"/>
    <col min="2369" max="2371" width="7.7109375" style="66" customWidth="1"/>
    <col min="2372" max="2560" width="9.140625" style="66"/>
    <col min="2561" max="2561" width="3.85546875" style="66" customWidth="1"/>
    <col min="2562" max="2562" width="19.85546875" style="66" customWidth="1"/>
    <col min="2563" max="2563" width="12.85546875" style="66" customWidth="1"/>
    <col min="2564" max="2564" width="5.7109375" style="66" customWidth="1"/>
    <col min="2565" max="2567" width="5.28515625" style="66" customWidth="1"/>
    <col min="2568" max="2568" width="6.5703125" style="66" customWidth="1"/>
    <col min="2569" max="2569" width="5.28515625" style="66" customWidth="1"/>
    <col min="2570" max="2572" width="3.7109375" style="66" customWidth="1"/>
    <col min="2573" max="2575" width="5.7109375" style="66" customWidth="1"/>
    <col min="2576" max="2597" width="3.7109375" style="66" customWidth="1"/>
    <col min="2598" max="2598" width="2.7109375" style="66" customWidth="1"/>
    <col min="2599" max="2599" width="0" style="66" hidden="1" customWidth="1"/>
    <col min="2600" max="2600" width="2.7109375" style="66" customWidth="1"/>
    <col min="2601" max="2611" width="4.7109375" style="66" customWidth="1"/>
    <col min="2612" max="2612" width="2.7109375" style="66" customWidth="1"/>
    <col min="2613" max="2623" width="4.7109375" style="66" customWidth="1"/>
    <col min="2624" max="2624" width="6.7109375" style="66" customWidth="1"/>
    <col min="2625" max="2627" width="7.7109375" style="66" customWidth="1"/>
    <col min="2628" max="2816" width="9.140625" style="66"/>
    <col min="2817" max="2817" width="3.85546875" style="66" customWidth="1"/>
    <col min="2818" max="2818" width="19.85546875" style="66" customWidth="1"/>
    <col min="2819" max="2819" width="12.85546875" style="66" customWidth="1"/>
    <col min="2820" max="2820" width="5.7109375" style="66" customWidth="1"/>
    <col min="2821" max="2823" width="5.28515625" style="66" customWidth="1"/>
    <col min="2824" max="2824" width="6.5703125" style="66" customWidth="1"/>
    <col min="2825" max="2825" width="5.28515625" style="66" customWidth="1"/>
    <col min="2826" max="2828" width="3.7109375" style="66" customWidth="1"/>
    <col min="2829" max="2831" width="5.7109375" style="66" customWidth="1"/>
    <col min="2832" max="2853" width="3.7109375" style="66" customWidth="1"/>
    <col min="2854" max="2854" width="2.7109375" style="66" customWidth="1"/>
    <col min="2855" max="2855" width="0" style="66" hidden="1" customWidth="1"/>
    <col min="2856" max="2856" width="2.7109375" style="66" customWidth="1"/>
    <col min="2857" max="2867" width="4.7109375" style="66" customWidth="1"/>
    <col min="2868" max="2868" width="2.7109375" style="66" customWidth="1"/>
    <col min="2869" max="2879" width="4.7109375" style="66" customWidth="1"/>
    <col min="2880" max="2880" width="6.7109375" style="66" customWidth="1"/>
    <col min="2881" max="2883" width="7.7109375" style="66" customWidth="1"/>
    <col min="2884" max="3072" width="9.140625" style="66"/>
    <col min="3073" max="3073" width="3.85546875" style="66" customWidth="1"/>
    <col min="3074" max="3074" width="19.85546875" style="66" customWidth="1"/>
    <col min="3075" max="3075" width="12.85546875" style="66" customWidth="1"/>
    <col min="3076" max="3076" width="5.7109375" style="66" customWidth="1"/>
    <col min="3077" max="3079" width="5.28515625" style="66" customWidth="1"/>
    <col min="3080" max="3080" width="6.5703125" style="66" customWidth="1"/>
    <col min="3081" max="3081" width="5.28515625" style="66" customWidth="1"/>
    <col min="3082" max="3084" width="3.7109375" style="66" customWidth="1"/>
    <col min="3085" max="3087" width="5.7109375" style="66" customWidth="1"/>
    <col min="3088" max="3109" width="3.7109375" style="66" customWidth="1"/>
    <col min="3110" max="3110" width="2.7109375" style="66" customWidth="1"/>
    <col min="3111" max="3111" width="0" style="66" hidden="1" customWidth="1"/>
    <col min="3112" max="3112" width="2.7109375" style="66" customWidth="1"/>
    <col min="3113" max="3123" width="4.7109375" style="66" customWidth="1"/>
    <col min="3124" max="3124" width="2.7109375" style="66" customWidth="1"/>
    <col min="3125" max="3135" width="4.7109375" style="66" customWidth="1"/>
    <col min="3136" max="3136" width="6.7109375" style="66" customWidth="1"/>
    <col min="3137" max="3139" width="7.7109375" style="66" customWidth="1"/>
    <col min="3140" max="3328" width="9.140625" style="66"/>
    <col min="3329" max="3329" width="3.85546875" style="66" customWidth="1"/>
    <col min="3330" max="3330" width="19.85546875" style="66" customWidth="1"/>
    <col min="3331" max="3331" width="12.85546875" style="66" customWidth="1"/>
    <col min="3332" max="3332" width="5.7109375" style="66" customWidth="1"/>
    <col min="3333" max="3335" width="5.28515625" style="66" customWidth="1"/>
    <col min="3336" max="3336" width="6.5703125" style="66" customWidth="1"/>
    <col min="3337" max="3337" width="5.28515625" style="66" customWidth="1"/>
    <col min="3338" max="3340" width="3.7109375" style="66" customWidth="1"/>
    <col min="3341" max="3343" width="5.7109375" style="66" customWidth="1"/>
    <col min="3344" max="3365" width="3.7109375" style="66" customWidth="1"/>
    <col min="3366" max="3366" width="2.7109375" style="66" customWidth="1"/>
    <col min="3367" max="3367" width="0" style="66" hidden="1" customWidth="1"/>
    <col min="3368" max="3368" width="2.7109375" style="66" customWidth="1"/>
    <col min="3369" max="3379" width="4.7109375" style="66" customWidth="1"/>
    <col min="3380" max="3380" width="2.7109375" style="66" customWidth="1"/>
    <col min="3381" max="3391" width="4.7109375" style="66" customWidth="1"/>
    <col min="3392" max="3392" width="6.7109375" style="66" customWidth="1"/>
    <col min="3393" max="3395" width="7.7109375" style="66" customWidth="1"/>
    <col min="3396" max="3584" width="9.140625" style="66"/>
    <col min="3585" max="3585" width="3.85546875" style="66" customWidth="1"/>
    <col min="3586" max="3586" width="19.85546875" style="66" customWidth="1"/>
    <col min="3587" max="3587" width="12.85546875" style="66" customWidth="1"/>
    <col min="3588" max="3588" width="5.7109375" style="66" customWidth="1"/>
    <col min="3589" max="3591" width="5.28515625" style="66" customWidth="1"/>
    <col min="3592" max="3592" width="6.5703125" style="66" customWidth="1"/>
    <col min="3593" max="3593" width="5.28515625" style="66" customWidth="1"/>
    <col min="3594" max="3596" width="3.7109375" style="66" customWidth="1"/>
    <col min="3597" max="3599" width="5.7109375" style="66" customWidth="1"/>
    <col min="3600" max="3621" width="3.7109375" style="66" customWidth="1"/>
    <col min="3622" max="3622" width="2.7109375" style="66" customWidth="1"/>
    <col min="3623" max="3623" width="0" style="66" hidden="1" customWidth="1"/>
    <col min="3624" max="3624" width="2.7109375" style="66" customWidth="1"/>
    <col min="3625" max="3635" width="4.7109375" style="66" customWidth="1"/>
    <col min="3636" max="3636" width="2.7109375" style="66" customWidth="1"/>
    <col min="3637" max="3647" width="4.7109375" style="66" customWidth="1"/>
    <col min="3648" max="3648" width="6.7109375" style="66" customWidth="1"/>
    <col min="3649" max="3651" width="7.7109375" style="66" customWidth="1"/>
    <col min="3652" max="3840" width="9.140625" style="66"/>
    <col min="3841" max="3841" width="3.85546875" style="66" customWidth="1"/>
    <col min="3842" max="3842" width="19.85546875" style="66" customWidth="1"/>
    <col min="3843" max="3843" width="12.85546875" style="66" customWidth="1"/>
    <col min="3844" max="3844" width="5.7109375" style="66" customWidth="1"/>
    <col min="3845" max="3847" width="5.28515625" style="66" customWidth="1"/>
    <col min="3848" max="3848" width="6.5703125" style="66" customWidth="1"/>
    <col min="3849" max="3849" width="5.28515625" style="66" customWidth="1"/>
    <col min="3850" max="3852" width="3.7109375" style="66" customWidth="1"/>
    <col min="3853" max="3855" width="5.7109375" style="66" customWidth="1"/>
    <col min="3856" max="3877" width="3.7109375" style="66" customWidth="1"/>
    <col min="3878" max="3878" width="2.7109375" style="66" customWidth="1"/>
    <col min="3879" max="3879" width="0" style="66" hidden="1" customWidth="1"/>
    <col min="3880" max="3880" width="2.7109375" style="66" customWidth="1"/>
    <col min="3881" max="3891" width="4.7109375" style="66" customWidth="1"/>
    <col min="3892" max="3892" width="2.7109375" style="66" customWidth="1"/>
    <col min="3893" max="3903" width="4.7109375" style="66" customWidth="1"/>
    <col min="3904" max="3904" width="6.7109375" style="66" customWidth="1"/>
    <col min="3905" max="3907" width="7.7109375" style="66" customWidth="1"/>
    <col min="3908" max="4096" width="9.140625" style="66"/>
    <col min="4097" max="4097" width="3.85546875" style="66" customWidth="1"/>
    <col min="4098" max="4098" width="19.85546875" style="66" customWidth="1"/>
    <col min="4099" max="4099" width="12.85546875" style="66" customWidth="1"/>
    <col min="4100" max="4100" width="5.7109375" style="66" customWidth="1"/>
    <col min="4101" max="4103" width="5.28515625" style="66" customWidth="1"/>
    <col min="4104" max="4104" width="6.5703125" style="66" customWidth="1"/>
    <col min="4105" max="4105" width="5.28515625" style="66" customWidth="1"/>
    <col min="4106" max="4108" width="3.7109375" style="66" customWidth="1"/>
    <col min="4109" max="4111" width="5.7109375" style="66" customWidth="1"/>
    <col min="4112" max="4133" width="3.7109375" style="66" customWidth="1"/>
    <col min="4134" max="4134" width="2.7109375" style="66" customWidth="1"/>
    <col min="4135" max="4135" width="0" style="66" hidden="1" customWidth="1"/>
    <col min="4136" max="4136" width="2.7109375" style="66" customWidth="1"/>
    <col min="4137" max="4147" width="4.7109375" style="66" customWidth="1"/>
    <col min="4148" max="4148" width="2.7109375" style="66" customWidth="1"/>
    <col min="4149" max="4159" width="4.7109375" style="66" customWidth="1"/>
    <col min="4160" max="4160" width="6.7109375" style="66" customWidth="1"/>
    <col min="4161" max="4163" width="7.7109375" style="66" customWidth="1"/>
    <col min="4164" max="4352" width="9.140625" style="66"/>
    <col min="4353" max="4353" width="3.85546875" style="66" customWidth="1"/>
    <col min="4354" max="4354" width="19.85546875" style="66" customWidth="1"/>
    <col min="4355" max="4355" width="12.85546875" style="66" customWidth="1"/>
    <col min="4356" max="4356" width="5.7109375" style="66" customWidth="1"/>
    <col min="4357" max="4359" width="5.28515625" style="66" customWidth="1"/>
    <col min="4360" max="4360" width="6.5703125" style="66" customWidth="1"/>
    <col min="4361" max="4361" width="5.28515625" style="66" customWidth="1"/>
    <col min="4362" max="4364" width="3.7109375" style="66" customWidth="1"/>
    <col min="4365" max="4367" width="5.7109375" style="66" customWidth="1"/>
    <col min="4368" max="4389" width="3.7109375" style="66" customWidth="1"/>
    <col min="4390" max="4390" width="2.7109375" style="66" customWidth="1"/>
    <col min="4391" max="4391" width="0" style="66" hidden="1" customWidth="1"/>
    <col min="4392" max="4392" width="2.7109375" style="66" customWidth="1"/>
    <col min="4393" max="4403" width="4.7109375" style="66" customWidth="1"/>
    <col min="4404" max="4404" width="2.7109375" style="66" customWidth="1"/>
    <col min="4405" max="4415" width="4.7109375" style="66" customWidth="1"/>
    <col min="4416" max="4416" width="6.7109375" style="66" customWidth="1"/>
    <col min="4417" max="4419" width="7.7109375" style="66" customWidth="1"/>
    <col min="4420" max="4608" width="9.140625" style="66"/>
    <col min="4609" max="4609" width="3.85546875" style="66" customWidth="1"/>
    <col min="4610" max="4610" width="19.85546875" style="66" customWidth="1"/>
    <col min="4611" max="4611" width="12.85546875" style="66" customWidth="1"/>
    <col min="4612" max="4612" width="5.7109375" style="66" customWidth="1"/>
    <col min="4613" max="4615" width="5.28515625" style="66" customWidth="1"/>
    <col min="4616" max="4616" width="6.5703125" style="66" customWidth="1"/>
    <col min="4617" max="4617" width="5.28515625" style="66" customWidth="1"/>
    <col min="4618" max="4620" width="3.7109375" style="66" customWidth="1"/>
    <col min="4621" max="4623" width="5.7109375" style="66" customWidth="1"/>
    <col min="4624" max="4645" width="3.7109375" style="66" customWidth="1"/>
    <col min="4646" max="4646" width="2.7109375" style="66" customWidth="1"/>
    <col min="4647" max="4647" width="0" style="66" hidden="1" customWidth="1"/>
    <col min="4648" max="4648" width="2.7109375" style="66" customWidth="1"/>
    <col min="4649" max="4659" width="4.7109375" style="66" customWidth="1"/>
    <col min="4660" max="4660" width="2.7109375" style="66" customWidth="1"/>
    <col min="4661" max="4671" width="4.7109375" style="66" customWidth="1"/>
    <col min="4672" max="4672" width="6.7109375" style="66" customWidth="1"/>
    <col min="4673" max="4675" width="7.7109375" style="66" customWidth="1"/>
    <col min="4676" max="4864" width="9.140625" style="66"/>
    <col min="4865" max="4865" width="3.85546875" style="66" customWidth="1"/>
    <col min="4866" max="4866" width="19.85546875" style="66" customWidth="1"/>
    <col min="4867" max="4867" width="12.85546875" style="66" customWidth="1"/>
    <col min="4868" max="4868" width="5.7109375" style="66" customWidth="1"/>
    <col min="4869" max="4871" width="5.28515625" style="66" customWidth="1"/>
    <col min="4872" max="4872" width="6.5703125" style="66" customWidth="1"/>
    <col min="4873" max="4873" width="5.28515625" style="66" customWidth="1"/>
    <col min="4874" max="4876" width="3.7109375" style="66" customWidth="1"/>
    <col min="4877" max="4879" width="5.7109375" style="66" customWidth="1"/>
    <col min="4880" max="4901" width="3.7109375" style="66" customWidth="1"/>
    <col min="4902" max="4902" width="2.7109375" style="66" customWidth="1"/>
    <col min="4903" max="4903" width="0" style="66" hidden="1" customWidth="1"/>
    <col min="4904" max="4904" width="2.7109375" style="66" customWidth="1"/>
    <col min="4905" max="4915" width="4.7109375" style="66" customWidth="1"/>
    <col min="4916" max="4916" width="2.7109375" style="66" customWidth="1"/>
    <col min="4917" max="4927" width="4.7109375" style="66" customWidth="1"/>
    <col min="4928" max="4928" width="6.7109375" style="66" customWidth="1"/>
    <col min="4929" max="4931" width="7.7109375" style="66" customWidth="1"/>
    <col min="4932" max="5120" width="9.140625" style="66"/>
    <col min="5121" max="5121" width="3.85546875" style="66" customWidth="1"/>
    <col min="5122" max="5122" width="19.85546875" style="66" customWidth="1"/>
    <col min="5123" max="5123" width="12.85546875" style="66" customWidth="1"/>
    <col min="5124" max="5124" width="5.7109375" style="66" customWidth="1"/>
    <col min="5125" max="5127" width="5.28515625" style="66" customWidth="1"/>
    <col min="5128" max="5128" width="6.5703125" style="66" customWidth="1"/>
    <col min="5129" max="5129" width="5.28515625" style="66" customWidth="1"/>
    <col min="5130" max="5132" width="3.7109375" style="66" customWidth="1"/>
    <col min="5133" max="5135" width="5.7109375" style="66" customWidth="1"/>
    <col min="5136" max="5157" width="3.7109375" style="66" customWidth="1"/>
    <col min="5158" max="5158" width="2.7109375" style="66" customWidth="1"/>
    <col min="5159" max="5159" width="0" style="66" hidden="1" customWidth="1"/>
    <col min="5160" max="5160" width="2.7109375" style="66" customWidth="1"/>
    <col min="5161" max="5171" width="4.7109375" style="66" customWidth="1"/>
    <col min="5172" max="5172" width="2.7109375" style="66" customWidth="1"/>
    <col min="5173" max="5183" width="4.7109375" style="66" customWidth="1"/>
    <col min="5184" max="5184" width="6.7109375" style="66" customWidth="1"/>
    <col min="5185" max="5187" width="7.7109375" style="66" customWidth="1"/>
    <col min="5188" max="5376" width="9.140625" style="66"/>
    <col min="5377" max="5377" width="3.85546875" style="66" customWidth="1"/>
    <col min="5378" max="5378" width="19.85546875" style="66" customWidth="1"/>
    <col min="5379" max="5379" width="12.85546875" style="66" customWidth="1"/>
    <col min="5380" max="5380" width="5.7109375" style="66" customWidth="1"/>
    <col min="5381" max="5383" width="5.28515625" style="66" customWidth="1"/>
    <col min="5384" max="5384" width="6.5703125" style="66" customWidth="1"/>
    <col min="5385" max="5385" width="5.28515625" style="66" customWidth="1"/>
    <col min="5386" max="5388" width="3.7109375" style="66" customWidth="1"/>
    <col min="5389" max="5391" width="5.7109375" style="66" customWidth="1"/>
    <col min="5392" max="5413" width="3.7109375" style="66" customWidth="1"/>
    <col min="5414" max="5414" width="2.7109375" style="66" customWidth="1"/>
    <col min="5415" max="5415" width="0" style="66" hidden="1" customWidth="1"/>
    <col min="5416" max="5416" width="2.7109375" style="66" customWidth="1"/>
    <col min="5417" max="5427" width="4.7109375" style="66" customWidth="1"/>
    <col min="5428" max="5428" width="2.7109375" style="66" customWidth="1"/>
    <col min="5429" max="5439" width="4.7109375" style="66" customWidth="1"/>
    <col min="5440" max="5440" width="6.7109375" style="66" customWidth="1"/>
    <col min="5441" max="5443" width="7.7109375" style="66" customWidth="1"/>
    <col min="5444" max="5632" width="9.140625" style="66"/>
    <col min="5633" max="5633" width="3.85546875" style="66" customWidth="1"/>
    <col min="5634" max="5634" width="19.85546875" style="66" customWidth="1"/>
    <col min="5635" max="5635" width="12.85546875" style="66" customWidth="1"/>
    <col min="5636" max="5636" width="5.7109375" style="66" customWidth="1"/>
    <col min="5637" max="5639" width="5.28515625" style="66" customWidth="1"/>
    <col min="5640" max="5640" width="6.5703125" style="66" customWidth="1"/>
    <col min="5641" max="5641" width="5.28515625" style="66" customWidth="1"/>
    <col min="5642" max="5644" width="3.7109375" style="66" customWidth="1"/>
    <col min="5645" max="5647" width="5.7109375" style="66" customWidth="1"/>
    <col min="5648" max="5669" width="3.7109375" style="66" customWidth="1"/>
    <col min="5670" max="5670" width="2.7109375" style="66" customWidth="1"/>
    <col min="5671" max="5671" width="0" style="66" hidden="1" customWidth="1"/>
    <col min="5672" max="5672" width="2.7109375" style="66" customWidth="1"/>
    <col min="5673" max="5683" width="4.7109375" style="66" customWidth="1"/>
    <col min="5684" max="5684" width="2.7109375" style="66" customWidth="1"/>
    <col min="5685" max="5695" width="4.7109375" style="66" customWidth="1"/>
    <col min="5696" max="5696" width="6.7109375" style="66" customWidth="1"/>
    <col min="5697" max="5699" width="7.7109375" style="66" customWidth="1"/>
    <col min="5700" max="5888" width="9.140625" style="66"/>
    <col min="5889" max="5889" width="3.85546875" style="66" customWidth="1"/>
    <col min="5890" max="5890" width="19.85546875" style="66" customWidth="1"/>
    <col min="5891" max="5891" width="12.85546875" style="66" customWidth="1"/>
    <col min="5892" max="5892" width="5.7109375" style="66" customWidth="1"/>
    <col min="5893" max="5895" width="5.28515625" style="66" customWidth="1"/>
    <col min="5896" max="5896" width="6.5703125" style="66" customWidth="1"/>
    <col min="5897" max="5897" width="5.28515625" style="66" customWidth="1"/>
    <col min="5898" max="5900" width="3.7109375" style="66" customWidth="1"/>
    <col min="5901" max="5903" width="5.7109375" style="66" customWidth="1"/>
    <col min="5904" max="5925" width="3.7109375" style="66" customWidth="1"/>
    <col min="5926" max="5926" width="2.7109375" style="66" customWidth="1"/>
    <col min="5927" max="5927" width="0" style="66" hidden="1" customWidth="1"/>
    <col min="5928" max="5928" width="2.7109375" style="66" customWidth="1"/>
    <col min="5929" max="5939" width="4.7109375" style="66" customWidth="1"/>
    <col min="5940" max="5940" width="2.7109375" style="66" customWidth="1"/>
    <col min="5941" max="5951" width="4.7109375" style="66" customWidth="1"/>
    <col min="5952" max="5952" width="6.7109375" style="66" customWidth="1"/>
    <col min="5953" max="5955" width="7.7109375" style="66" customWidth="1"/>
    <col min="5956" max="6144" width="9.140625" style="66"/>
    <col min="6145" max="6145" width="3.85546875" style="66" customWidth="1"/>
    <col min="6146" max="6146" width="19.85546875" style="66" customWidth="1"/>
    <col min="6147" max="6147" width="12.85546875" style="66" customWidth="1"/>
    <col min="6148" max="6148" width="5.7109375" style="66" customWidth="1"/>
    <col min="6149" max="6151" width="5.28515625" style="66" customWidth="1"/>
    <col min="6152" max="6152" width="6.5703125" style="66" customWidth="1"/>
    <col min="6153" max="6153" width="5.28515625" style="66" customWidth="1"/>
    <col min="6154" max="6156" width="3.7109375" style="66" customWidth="1"/>
    <col min="6157" max="6159" width="5.7109375" style="66" customWidth="1"/>
    <col min="6160" max="6181" width="3.7109375" style="66" customWidth="1"/>
    <col min="6182" max="6182" width="2.7109375" style="66" customWidth="1"/>
    <col min="6183" max="6183" width="0" style="66" hidden="1" customWidth="1"/>
    <col min="6184" max="6184" width="2.7109375" style="66" customWidth="1"/>
    <col min="6185" max="6195" width="4.7109375" style="66" customWidth="1"/>
    <col min="6196" max="6196" width="2.7109375" style="66" customWidth="1"/>
    <col min="6197" max="6207" width="4.7109375" style="66" customWidth="1"/>
    <col min="6208" max="6208" width="6.7109375" style="66" customWidth="1"/>
    <col min="6209" max="6211" width="7.7109375" style="66" customWidth="1"/>
    <col min="6212" max="6400" width="9.140625" style="66"/>
    <col min="6401" max="6401" width="3.85546875" style="66" customWidth="1"/>
    <col min="6402" max="6402" width="19.85546875" style="66" customWidth="1"/>
    <col min="6403" max="6403" width="12.85546875" style="66" customWidth="1"/>
    <col min="6404" max="6404" width="5.7109375" style="66" customWidth="1"/>
    <col min="6405" max="6407" width="5.28515625" style="66" customWidth="1"/>
    <col min="6408" max="6408" width="6.5703125" style="66" customWidth="1"/>
    <col min="6409" max="6409" width="5.28515625" style="66" customWidth="1"/>
    <col min="6410" max="6412" width="3.7109375" style="66" customWidth="1"/>
    <col min="6413" max="6415" width="5.7109375" style="66" customWidth="1"/>
    <col min="6416" max="6437" width="3.7109375" style="66" customWidth="1"/>
    <col min="6438" max="6438" width="2.7109375" style="66" customWidth="1"/>
    <col min="6439" max="6439" width="0" style="66" hidden="1" customWidth="1"/>
    <col min="6440" max="6440" width="2.7109375" style="66" customWidth="1"/>
    <col min="6441" max="6451" width="4.7109375" style="66" customWidth="1"/>
    <col min="6452" max="6452" width="2.7109375" style="66" customWidth="1"/>
    <col min="6453" max="6463" width="4.7109375" style="66" customWidth="1"/>
    <col min="6464" max="6464" width="6.7109375" style="66" customWidth="1"/>
    <col min="6465" max="6467" width="7.7109375" style="66" customWidth="1"/>
    <col min="6468" max="6656" width="9.140625" style="66"/>
    <col min="6657" max="6657" width="3.85546875" style="66" customWidth="1"/>
    <col min="6658" max="6658" width="19.85546875" style="66" customWidth="1"/>
    <col min="6659" max="6659" width="12.85546875" style="66" customWidth="1"/>
    <col min="6660" max="6660" width="5.7109375" style="66" customWidth="1"/>
    <col min="6661" max="6663" width="5.28515625" style="66" customWidth="1"/>
    <col min="6664" max="6664" width="6.5703125" style="66" customWidth="1"/>
    <col min="6665" max="6665" width="5.28515625" style="66" customWidth="1"/>
    <col min="6666" max="6668" width="3.7109375" style="66" customWidth="1"/>
    <col min="6669" max="6671" width="5.7109375" style="66" customWidth="1"/>
    <col min="6672" max="6693" width="3.7109375" style="66" customWidth="1"/>
    <col min="6694" max="6694" width="2.7109375" style="66" customWidth="1"/>
    <col min="6695" max="6695" width="0" style="66" hidden="1" customWidth="1"/>
    <col min="6696" max="6696" width="2.7109375" style="66" customWidth="1"/>
    <col min="6697" max="6707" width="4.7109375" style="66" customWidth="1"/>
    <col min="6708" max="6708" width="2.7109375" style="66" customWidth="1"/>
    <col min="6709" max="6719" width="4.7109375" style="66" customWidth="1"/>
    <col min="6720" max="6720" width="6.7109375" style="66" customWidth="1"/>
    <col min="6721" max="6723" width="7.7109375" style="66" customWidth="1"/>
    <col min="6724" max="6912" width="9.140625" style="66"/>
    <col min="6913" max="6913" width="3.85546875" style="66" customWidth="1"/>
    <col min="6914" max="6914" width="19.85546875" style="66" customWidth="1"/>
    <col min="6915" max="6915" width="12.85546875" style="66" customWidth="1"/>
    <col min="6916" max="6916" width="5.7109375" style="66" customWidth="1"/>
    <col min="6917" max="6919" width="5.28515625" style="66" customWidth="1"/>
    <col min="6920" max="6920" width="6.5703125" style="66" customWidth="1"/>
    <col min="6921" max="6921" width="5.28515625" style="66" customWidth="1"/>
    <col min="6922" max="6924" width="3.7109375" style="66" customWidth="1"/>
    <col min="6925" max="6927" width="5.7109375" style="66" customWidth="1"/>
    <col min="6928" max="6949" width="3.7109375" style="66" customWidth="1"/>
    <col min="6950" max="6950" width="2.7109375" style="66" customWidth="1"/>
    <col min="6951" max="6951" width="0" style="66" hidden="1" customWidth="1"/>
    <col min="6952" max="6952" width="2.7109375" style="66" customWidth="1"/>
    <col min="6953" max="6963" width="4.7109375" style="66" customWidth="1"/>
    <col min="6964" max="6964" width="2.7109375" style="66" customWidth="1"/>
    <col min="6965" max="6975" width="4.7109375" style="66" customWidth="1"/>
    <col min="6976" max="6976" width="6.7109375" style="66" customWidth="1"/>
    <col min="6977" max="6979" width="7.7109375" style="66" customWidth="1"/>
    <col min="6980" max="7168" width="9.140625" style="66"/>
    <col min="7169" max="7169" width="3.85546875" style="66" customWidth="1"/>
    <col min="7170" max="7170" width="19.85546875" style="66" customWidth="1"/>
    <col min="7171" max="7171" width="12.85546875" style="66" customWidth="1"/>
    <col min="7172" max="7172" width="5.7109375" style="66" customWidth="1"/>
    <col min="7173" max="7175" width="5.28515625" style="66" customWidth="1"/>
    <col min="7176" max="7176" width="6.5703125" style="66" customWidth="1"/>
    <col min="7177" max="7177" width="5.28515625" style="66" customWidth="1"/>
    <col min="7178" max="7180" width="3.7109375" style="66" customWidth="1"/>
    <col min="7181" max="7183" width="5.7109375" style="66" customWidth="1"/>
    <col min="7184" max="7205" width="3.7109375" style="66" customWidth="1"/>
    <col min="7206" max="7206" width="2.7109375" style="66" customWidth="1"/>
    <col min="7207" max="7207" width="0" style="66" hidden="1" customWidth="1"/>
    <col min="7208" max="7208" width="2.7109375" style="66" customWidth="1"/>
    <col min="7209" max="7219" width="4.7109375" style="66" customWidth="1"/>
    <col min="7220" max="7220" width="2.7109375" style="66" customWidth="1"/>
    <col min="7221" max="7231" width="4.7109375" style="66" customWidth="1"/>
    <col min="7232" max="7232" width="6.7109375" style="66" customWidth="1"/>
    <col min="7233" max="7235" width="7.7109375" style="66" customWidth="1"/>
    <col min="7236" max="7424" width="9.140625" style="66"/>
    <col min="7425" max="7425" width="3.85546875" style="66" customWidth="1"/>
    <col min="7426" max="7426" width="19.85546875" style="66" customWidth="1"/>
    <col min="7427" max="7427" width="12.85546875" style="66" customWidth="1"/>
    <col min="7428" max="7428" width="5.7109375" style="66" customWidth="1"/>
    <col min="7429" max="7431" width="5.28515625" style="66" customWidth="1"/>
    <col min="7432" max="7432" width="6.5703125" style="66" customWidth="1"/>
    <col min="7433" max="7433" width="5.28515625" style="66" customWidth="1"/>
    <col min="7434" max="7436" width="3.7109375" style="66" customWidth="1"/>
    <col min="7437" max="7439" width="5.7109375" style="66" customWidth="1"/>
    <col min="7440" max="7461" width="3.7109375" style="66" customWidth="1"/>
    <col min="7462" max="7462" width="2.7109375" style="66" customWidth="1"/>
    <col min="7463" max="7463" width="0" style="66" hidden="1" customWidth="1"/>
    <col min="7464" max="7464" width="2.7109375" style="66" customWidth="1"/>
    <col min="7465" max="7475" width="4.7109375" style="66" customWidth="1"/>
    <col min="7476" max="7476" width="2.7109375" style="66" customWidth="1"/>
    <col min="7477" max="7487" width="4.7109375" style="66" customWidth="1"/>
    <col min="7488" max="7488" width="6.7109375" style="66" customWidth="1"/>
    <col min="7489" max="7491" width="7.7109375" style="66" customWidth="1"/>
    <col min="7492" max="7680" width="9.140625" style="66"/>
    <col min="7681" max="7681" width="3.85546875" style="66" customWidth="1"/>
    <col min="7682" max="7682" width="19.85546875" style="66" customWidth="1"/>
    <col min="7683" max="7683" width="12.85546875" style="66" customWidth="1"/>
    <col min="7684" max="7684" width="5.7109375" style="66" customWidth="1"/>
    <col min="7685" max="7687" width="5.28515625" style="66" customWidth="1"/>
    <col min="7688" max="7688" width="6.5703125" style="66" customWidth="1"/>
    <col min="7689" max="7689" width="5.28515625" style="66" customWidth="1"/>
    <col min="7690" max="7692" width="3.7109375" style="66" customWidth="1"/>
    <col min="7693" max="7695" width="5.7109375" style="66" customWidth="1"/>
    <col min="7696" max="7717" width="3.7109375" style="66" customWidth="1"/>
    <col min="7718" max="7718" width="2.7109375" style="66" customWidth="1"/>
    <col min="7719" max="7719" width="0" style="66" hidden="1" customWidth="1"/>
    <col min="7720" max="7720" width="2.7109375" style="66" customWidth="1"/>
    <col min="7721" max="7731" width="4.7109375" style="66" customWidth="1"/>
    <col min="7732" max="7732" width="2.7109375" style="66" customWidth="1"/>
    <col min="7733" max="7743" width="4.7109375" style="66" customWidth="1"/>
    <col min="7744" max="7744" width="6.7109375" style="66" customWidth="1"/>
    <col min="7745" max="7747" width="7.7109375" style="66" customWidth="1"/>
    <col min="7748" max="7936" width="9.140625" style="66"/>
    <col min="7937" max="7937" width="3.85546875" style="66" customWidth="1"/>
    <col min="7938" max="7938" width="19.85546875" style="66" customWidth="1"/>
    <col min="7939" max="7939" width="12.85546875" style="66" customWidth="1"/>
    <col min="7940" max="7940" width="5.7109375" style="66" customWidth="1"/>
    <col min="7941" max="7943" width="5.28515625" style="66" customWidth="1"/>
    <col min="7944" max="7944" width="6.5703125" style="66" customWidth="1"/>
    <col min="7945" max="7945" width="5.28515625" style="66" customWidth="1"/>
    <col min="7946" max="7948" width="3.7109375" style="66" customWidth="1"/>
    <col min="7949" max="7951" width="5.7109375" style="66" customWidth="1"/>
    <col min="7952" max="7973" width="3.7109375" style="66" customWidth="1"/>
    <col min="7974" max="7974" width="2.7109375" style="66" customWidth="1"/>
    <col min="7975" max="7975" width="0" style="66" hidden="1" customWidth="1"/>
    <col min="7976" max="7976" width="2.7109375" style="66" customWidth="1"/>
    <col min="7977" max="7987" width="4.7109375" style="66" customWidth="1"/>
    <col min="7988" max="7988" width="2.7109375" style="66" customWidth="1"/>
    <col min="7989" max="7999" width="4.7109375" style="66" customWidth="1"/>
    <col min="8000" max="8000" width="6.7109375" style="66" customWidth="1"/>
    <col min="8001" max="8003" width="7.7109375" style="66" customWidth="1"/>
    <col min="8004" max="8192" width="9.140625" style="66"/>
    <col min="8193" max="8193" width="3.85546875" style="66" customWidth="1"/>
    <col min="8194" max="8194" width="19.85546875" style="66" customWidth="1"/>
    <col min="8195" max="8195" width="12.85546875" style="66" customWidth="1"/>
    <col min="8196" max="8196" width="5.7109375" style="66" customWidth="1"/>
    <col min="8197" max="8199" width="5.28515625" style="66" customWidth="1"/>
    <col min="8200" max="8200" width="6.5703125" style="66" customWidth="1"/>
    <col min="8201" max="8201" width="5.28515625" style="66" customWidth="1"/>
    <col min="8202" max="8204" width="3.7109375" style="66" customWidth="1"/>
    <col min="8205" max="8207" width="5.7109375" style="66" customWidth="1"/>
    <col min="8208" max="8229" width="3.7109375" style="66" customWidth="1"/>
    <col min="8230" max="8230" width="2.7109375" style="66" customWidth="1"/>
    <col min="8231" max="8231" width="0" style="66" hidden="1" customWidth="1"/>
    <col min="8232" max="8232" width="2.7109375" style="66" customWidth="1"/>
    <col min="8233" max="8243" width="4.7109375" style="66" customWidth="1"/>
    <col min="8244" max="8244" width="2.7109375" style="66" customWidth="1"/>
    <col min="8245" max="8255" width="4.7109375" style="66" customWidth="1"/>
    <col min="8256" max="8256" width="6.7109375" style="66" customWidth="1"/>
    <col min="8257" max="8259" width="7.7109375" style="66" customWidth="1"/>
    <col min="8260" max="8448" width="9.140625" style="66"/>
    <col min="8449" max="8449" width="3.85546875" style="66" customWidth="1"/>
    <col min="8450" max="8450" width="19.85546875" style="66" customWidth="1"/>
    <col min="8451" max="8451" width="12.85546875" style="66" customWidth="1"/>
    <col min="8452" max="8452" width="5.7109375" style="66" customWidth="1"/>
    <col min="8453" max="8455" width="5.28515625" style="66" customWidth="1"/>
    <col min="8456" max="8456" width="6.5703125" style="66" customWidth="1"/>
    <col min="8457" max="8457" width="5.28515625" style="66" customWidth="1"/>
    <col min="8458" max="8460" width="3.7109375" style="66" customWidth="1"/>
    <col min="8461" max="8463" width="5.7109375" style="66" customWidth="1"/>
    <col min="8464" max="8485" width="3.7109375" style="66" customWidth="1"/>
    <col min="8486" max="8486" width="2.7109375" style="66" customWidth="1"/>
    <col min="8487" max="8487" width="0" style="66" hidden="1" customWidth="1"/>
    <col min="8488" max="8488" width="2.7109375" style="66" customWidth="1"/>
    <col min="8489" max="8499" width="4.7109375" style="66" customWidth="1"/>
    <col min="8500" max="8500" width="2.7109375" style="66" customWidth="1"/>
    <col min="8501" max="8511" width="4.7109375" style="66" customWidth="1"/>
    <col min="8512" max="8512" width="6.7109375" style="66" customWidth="1"/>
    <col min="8513" max="8515" width="7.7109375" style="66" customWidth="1"/>
    <col min="8516" max="8704" width="9.140625" style="66"/>
    <col min="8705" max="8705" width="3.85546875" style="66" customWidth="1"/>
    <col min="8706" max="8706" width="19.85546875" style="66" customWidth="1"/>
    <col min="8707" max="8707" width="12.85546875" style="66" customWidth="1"/>
    <col min="8708" max="8708" width="5.7109375" style="66" customWidth="1"/>
    <col min="8709" max="8711" width="5.28515625" style="66" customWidth="1"/>
    <col min="8712" max="8712" width="6.5703125" style="66" customWidth="1"/>
    <col min="8713" max="8713" width="5.28515625" style="66" customWidth="1"/>
    <col min="8714" max="8716" width="3.7109375" style="66" customWidth="1"/>
    <col min="8717" max="8719" width="5.7109375" style="66" customWidth="1"/>
    <col min="8720" max="8741" width="3.7109375" style="66" customWidth="1"/>
    <col min="8742" max="8742" width="2.7109375" style="66" customWidth="1"/>
    <col min="8743" max="8743" width="0" style="66" hidden="1" customWidth="1"/>
    <col min="8744" max="8744" width="2.7109375" style="66" customWidth="1"/>
    <col min="8745" max="8755" width="4.7109375" style="66" customWidth="1"/>
    <col min="8756" max="8756" width="2.7109375" style="66" customWidth="1"/>
    <col min="8757" max="8767" width="4.7109375" style="66" customWidth="1"/>
    <col min="8768" max="8768" width="6.7109375" style="66" customWidth="1"/>
    <col min="8769" max="8771" width="7.7109375" style="66" customWidth="1"/>
    <col min="8772" max="8960" width="9.140625" style="66"/>
    <col min="8961" max="8961" width="3.85546875" style="66" customWidth="1"/>
    <col min="8962" max="8962" width="19.85546875" style="66" customWidth="1"/>
    <col min="8963" max="8963" width="12.85546875" style="66" customWidth="1"/>
    <col min="8964" max="8964" width="5.7109375" style="66" customWidth="1"/>
    <col min="8965" max="8967" width="5.28515625" style="66" customWidth="1"/>
    <col min="8968" max="8968" width="6.5703125" style="66" customWidth="1"/>
    <col min="8969" max="8969" width="5.28515625" style="66" customWidth="1"/>
    <col min="8970" max="8972" width="3.7109375" style="66" customWidth="1"/>
    <col min="8973" max="8975" width="5.7109375" style="66" customWidth="1"/>
    <col min="8976" max="8997" width="3.7109375" style="66" customWidth="1"/>
    <col min="8998" max="8998" width="2.7109375" style="66" customWidth="1"/>
    <col min="8999" max="8999" width="0" style="66" hidden="1" customWidth="1"/>
    <col min="9000" max="9000" width="2.7109375" style="66" customWidth="1"/>
    <col min="9001" max="9011" width="4.7109375" style="66" customWidth="1"/>
    <col min="9012" max="9012" width="2.7109375" style="66" customWidth="1"/>
    <col min="9013" max="9023" width="4.7109375" style="66" customWidth="1"/>
    <col min="9024" max="9024" width="6.7109375" style="66" customWidth="1"/>
    <col min="9025" max="9027" width="7.7109375" style="66" customWidth="1"/>
    <col min="9028" max="9216" width="9.140625" style="66"/>
    <col min="9217" max="9217" width="3.85546875" style="66" customWidth="1"/>
    <col min="9218" max="9218" width="19.85546875" style="66" customWidth="1"/>
    <col min="9219" max="9219" width="12.85546875" style="66" customWidth="1"/>
    <col min="9220" max="9220" width="5.7109375" style="66" customWidth="1"/>
    <col min="9221" max="9223" width="5.28515625" style="66" customWidth="1"/>
    <col min="9224" max="9224" width="6.5703125" style="66" customWidth="1"/>
    <col min="9225" max="9225" width="5.28515625" style="66" customWidth="1"/>
    <col min="9226" max="9228" width="3.7109375" style="66" customWidth="1"/>
    <col min="9229" max="9231" width="5.7109375" style="66" customWidth="1"/>
    <col min="9232" max="9253" width="3.7109375" style="66" customWidth="1"/>
    <col min="9254" max="9254" width="2.7109375" style="66" customWidth="1"/>
    <col min="9255" max="9255" width="0" style="66" hidden="1" customWidth="1"/>
    <col min="9256" max="9256" width="2.7109375" style="66" customWidth="1"/>
    <col min="9257" max="9267" width="4.7109375" style="66" customWidth="1"/>
    <col min="9268" max="9268" width="2.7109375" style="66" customWidth="1"/>
    <col min="9269" max="9279" width="4.7109375" style="66" customWidth="1"/>
    <col min="9280" max="9280" width="6.7109375" style="66" customWidth="1"/>
    <col min="9281" max="9283" width="7.7109375" style="66" customWidth="1"/>
    <col min="9284" max="9472" width="9.140625" style="66"/>
    <col min="9473" max="9473" width="3.85546875" style="66" customWidth="1"/>
    <col min="9474" max="9474" width="19.85546875" style="66" customWidth="1"/>
    <col min="9475" max="9475" width="12.85546875" style="66" customWidth="1"/>
    <col min="9476" max="9476" width="5.7109375" style="66" customWidth="1"/>
    <col min="9477" max="9479" width="5.28515625" style="66" customWidth="1"/>
    <col min="9480" max="9480" width="6.5703125" style="66" customWidth="1"/>
    <col min="9481" max="9481" width="5.28515625" style="66" customWidth="1"/>
    <col min="9482" max="9484" width="3.7109375" style="66" customWidth="1"/>
    <col min="9485" max="9487" width="5.7109375" style="66" customWidth="1"/>
    <col min="9488" max="9509" width="3.7109375" style="66" customWidth="1"/>
    <col min="9510" max="9510" width="2.7109375" style="66" customWidth="1"/>
    <col min="9511" max="9511" width="0" style="66" hidden="1" customWidth="1"/>
    <col min="9512" max="9512" width="2.7109375" style="66" customWidth="1"/>
    <col min="9513" max="9523" width="4.7109375" style="66" customWidth="1"/>
    <col min="9524" max="9524" width="2.7109375" style="66" customWidth="1"/>
    <col min="9525" max="9535" width="4.7109375" style="66" customWidth="1"/>
    <col min="9536" max="9536" width="6.7109375" style="66" customWidth="1"/>
    <col min="9537" max="9539" width="7.7109375" style="66" customWidth="1"/>
    <col min="9540" max="9728" width="9.140625" style="66"/>
    <col min="9729" max="9729" width="3.85546875" style="66" customWidth="1"/>
    <col min="9730" max="9730" width="19.85546875" style="66" customWidth="1"/>
    <col min="9731" max="9731" width="12.85546875" style="66" customWidth="1"/>
    <col min="9732" max="9732" width="5.7109375" style="66" customWidth="1"/>
    <col min="9733" max="9735" width="5.28515625" style="66" customWidth="1"/>
    <col min="9736" max="9736" width="6.5703125" style="66" customWidth="1"/>
    <col min="9737" max="9737" width="5.28515625" style="66" customWidth="1"/>
    <col min="9738" max="9740" width="3.7109375" style="66" customWidth="1"/>
    <col min="9741" max="9743" width="5.7109375" style="66" customWidth="1"/>
    <col min="9744" max="9765" width="3.7109375" style="66" customWidth="1"/>
    <col min="9766" max="9766" width="2.7109375" style="66" customWidth="1"/>
    <col min="9767" max="9767" width="0" style="66" hidden="1" customWidth="1"/>
    <col min="9768" max="9768" width="2.7109375" style="66" customWidth="1"/>
    <col min="9769" max="9779" width="4.7109375" style="66" customWidth="1"/>
    <col min="9780" max="9780" width="2.7109375" style="66" customWidth="1"/>
    <col min="9781" max="9791" width="4.7109375" style="66" customWidth="1"/>
    <col min="9792" max="9792" width="6.7109375" style="66" customWidth="1"/>
    <col min="9793" max="9795" width="7.7109375" style="66" customWidth="1"/>
    <col min="9796" max="9984" width="9.140625" style="66"/>
    <col min="9985" max="9985" width="3.85546875" style="66" customWidth="1"/>
    <col min="9986" max="9986" width="19.85546875" style="66" customWidth="1"/>
    <col min="9987" max="9987" width="12.85546875" style="66" customWidth="1"/>
    <col min="9988" max="9988" width="5.7109375" style="66" customWidth="1"/>
    <col min="9989" max="9991" width="5.28515625" style="66" customWidth="1"/>
    <col min="9992" max="9992" width="6.5703125" style="66" customWidth="1"/>
    <col min="9993" max="9993" width="5.28515625" style="66" customWidth="1"/>
    <col min="9994" max="9996" width="3.7109375" style="66" customWidth="1"/>
    <col min="9997" max="9999" width="5.7109375" style="66" customWidth="1"/>
    <col min="10000" max="10021" width="3.7109375" style="66" customWidth="1"/>
    <col min="10022" max="10022" width="2.7109375" style="66" customWidth="1"/>
    <col min="10023" max="10023" width="0" style="66" hidden="1" customWidth="1"/>
    <col min="10024" max="10024" width="2.7109375" style="66" customWidth="1"/>
    <col min="10025" max="10035" width="4.7109375" style="66" customWidth="1"/>
    <col min="10036" max="10036" width="2.7109375" style="66" customWidth="1"/>
    <col min="10037" max="10047" width="4.7109375" style="66" customWidth="1"/>
    <col min="10048" max="10048" width="6.7109375" style="66" customWidth="1"/>
    <col min="10049" max="10051" width="7.7109375" style="66" customWidth="1"/>
    <col min="10052" max="10240" width="9.140625" style="66"/>
    <col min="10241" max="10241" width="3.85546875" style="66" customWidth="1"/>
    <col min="10242" max="10242" width="19.85546875" style="66" customWidth="1"/>
    <col min="10243" max="10243" width="12.85546875" style="66" customWidth="1"/>
    <col min="10244" max="10244" width="5.7109375" style="66" customWidth="1"/>
    <col min="10245" max="10247" width="5.28515625" style="66" customWidth="1"/>
    <col min="10248" max="10248" width="6.5703125" style="66" customWidth="1"/>
    <col min="10249" max="10249" width="5.28515625" style="66" customWidth="1"/>
    <col min="10250" max="10252" width="3.7109375" style="66" customWidth="1"/>
    <col min="10253" max="10255" width="5.7109375" style="66" customWidth="1"/>
    <col min="10256" max="10277" width="3.7109375" style="66" customWidth="1"/>
    <col min="10278" max="10278" width="2.7109375" style="66" customWidth="1"/>
    <col min="10279" max="10279" width="0" style="66" hidden="1" customWidth="1"/>
    <col min="10280" max="10280" width="2.7109375" style="66" customWidth="1"/>
    <col min="10281" max="10291" width="4.7109375" style="66" customWidth="1"/>
    <col min="10292" max="10292" width="2.7109375" style="66" customWidth="1"/>
    <col min="10293" max="10303" width="4.7109375" style="66" customWidth="1"/>
    <col min="10304" max="10304" width="6.7109375" style="66" customWidth="1"/>
    <col min="10305" max="10307" width="7.7109375" style="66" customWidth="1"/>
    <col min="10308" max="10496" width="9.140625" style="66"/>
    <col min="10497" max="10497" width="3.85546875" style="66" customWidth="1"/>
    <col min="10498" max="10498" width="19.85546875" style="66" customWidth="1"/>
    <col min="10499" max="10499" width="12.85546875" style="66" customWidth="1"/>
    <col min="10500" max="10500" width="5.7109375" style="66" customWidth="1"/>
    <col min="10501" max="10503" width="5.28515625" style="66" customWidth="1"/>
    <col min="10504" max="10504" width="6.5703125" style="66" customWidth="1"/>
    <col min="10505" max="10505" width="5.28515625" style="66" customWidth="1"/>
    <col min="10506" max="10508" width="3.7109375" style="66" customWidth="1"/>
    <col min="10509" max="10511" width="5.7109375" style="66" customWidth="1"/>
    <col min="10512" max="10533" width="3.7109375" style="66" customWidth="1"/>
    <col min="10534" max="10534" width="2.7109375" style="66" customWidth="1"/>
    <col min="10535" max="10535" width="0" style="66" hidden="1" customWidth="1"/>
    <col min="10536" max="10536" width="2.7109375" style="66" customWidth="1"/>
    <col min="10537" max="10547" width="4.7109375" style="66" customWidth="1"/>
    <col min="10548" max="10548" width="2.7109375" style="66" customWidth="1"/>
    <col min="10549" max="10559" width="4.7109375" style="66" customWidth="1"/>
    <col min="10560" max="10560" width="6.7109375" style="66" customWidth="1"/>
    <col min="10561" max="10563" width="7.7109375" style="66" customWidth="1"/>
    <col min="10564" max="10752" width="9.140625" style="66"/>
    <col min="10753" max="10753" width="3.85546875" style="66" customWidth="1"/>
    <col min="10754" max="10754" width="19.85546875" style="66" customWidth="1"/>
    <col min="10755" max="10755" width="12.85546875" style="66" customWidth="1"/>
    <col min="10756" max="10756" width="5.7109375" style="66" customWidth="1"/>
    <col min="10757" max="10759" width="5.28515625" style="66" customWidth="1"/>
    <col min="10760" max="10760" width="6.5703125" style="66" customWidth="1"/>
    <col min="10761" max="10761" width="5.28515625" style="66" customWidth="1"/>
    <col min="10762" max="10764" width="3.7109375" style="66" customWidth="1"/>
    <col min="10765" max="10767" width="5.7109375" style="66" customWidth="1"/>
    <col min="10768" max="10789" width="3.7109375" style="66" customWidth="1"/>
    <col min="10790" max="10790" width="2.7109375" style="66" customWidth="1"/>
    <col min="10791" max="10791" width="0" style="66" hidden="1" customWidth="1"/>
    <col min="10792" max="10792" width="2.7109375" style="66" customWidth="1"/>
    <col min="10793" max="10803" width="4.7109375" style="66" customWidth="1"/>
    <col min="10804" max="10804" width="2.7109375" style="66" customWidth="1"/>
    <col min="10805" max="10815" width="4.7109375" style="66" customWidth="1"/>
    <col min="10816" max="10816" width="6.7109375" style="66" customWidth="1"/>
    <col min="10817" max="10819" width="7.7109375" style="66" customWidth="1"/>
    <col min="10820" max="11008" width="9.140625" style="66"/>
    <col min="11009" max="11009" width="3.85546875" style="66" customWidth="1"/>
    <col min="11010" max="11010" width="19.85546875" style="66" customWidth="1"/>
    <col min="11011" max="11011" width="12.85546875" style="66" customWidth="1"/>
    <col min="11012" max="11012" width="5.7109375" style="66" customWidth="1"/>
    <col min="11013" max="11015" width="5.28515625" style="66" customWidth="1"/>
    <col min="11016" max="11016" width="6.5703125" style="66" customWidth="1"/>
    <col min="11017" max="11017" width="5.28515625" style="66" customWidth="1"/>
    <col min="11018" max="11020" width="3.7109375" style="66" customWidth="1"/>
    <col min="11021" max="11023" width="5.7109375" style="66" customWidth="1"/>
    <col min="11024" max="11045" width="3.7109375" style="66" customWidth="1"/>
    <col min="11046" max="11046" width="2.7109375" style="66" customWidth="1"/>
    <col min="11047" max="11047" width="0" style="66" hidden="1" customWidth="1"/>
    <col min="11048" max="11048" width="2.7109375" style="66" customWidth="1"/>
    <col min="11049" max="11059" width="4.7109375" style="66" customWidth="1"/>
    <col min="11060" max="11060" width="2.7109375" style="66" customWidth="1"/>
    <col min="11061" max="11071" width="4.7109375" style="66" customWidth="1"/>
    <col min="11072" max="11072" width="6.7109375" style="66" customWidth="1"/>
    <col min="11073" max="11075" width="7.7109375" style="66" customWidth="1"/>
    <col min="11076" max="11264" width="9.140625" style="66"/>
    <col min="11265" max="11265" width="3.85546875" style="66" customWidth="1"/>
    <col min="11266" max="11266" width="19.85546875" style="66" customWidth="1"/>
    <col min="11267" max="11267" width="12.85546875" style="66" customWidth="1"/>
    <col min="11268" max="11268" width="5.7109375" style="66" customWidth="1"/>
    <col min="11269" max="11271" width="5.28515625" style="66" customWidth="1"/>
    <col min="11272" max="11272" width="6.5703125" style="66" customWidth="1"/>
    <col min="11273" max="11273" width="5.28515625" style="66" customWidth="1"/>
    <col min="11274" max="11276" width="3.7109375" style="66" customWidth="1"/>
    <col min="11277" max="11279" width="5.7109375" style="66" customWidth="1"/>
    <col min="11280" max="11301" width="3.7109375" style="66" customWidth="1"/>
    <col min="11302" max="11302" width="2.7109375" style="66" customWidth="1"/>
    <col min="11303" max="11303" width="0" style="66" hidden="1" customWidth="1"/>
    <col min="11304" max="11304" width="2.7109375" style="66" customWidth="1"/>
    <col min="11305" max="11315" width="4.7109375" style="66" customWidth="1"/>
    <col min="11316" max="11316" width="2.7109375" style="66" customWidth="1"/>
    <col min="11317" max="11327" width="4.7109375" style="66" customWidth="1"/>
    <col min="11328" max="11328" width="6.7109375" style="66" customWidth="1"/>
    <col min="11329" max="11331" width="7.7109375" style="66" customWidth="1"/>
    <col min="11332" max="11520" width="9.140625" style="66"/>
    <col min="11521" max="11521" width="3.85546875" style="66" customWidth="1"/>
    <col min="11522" max="11522" width="19.85546875" style="66" customWidth="1"/>
    <col min="11523" max="11523" width="12.85546875" style="66" customWidth="1"/>
    <col min="11524" max="11524" width="5.7109375" style="66" customWidth="1"/>
    <col min="11525" max="11527" width="5.28515625" style="66" customWidth="1"/>
    <col min="11528" max="11528" width="6.5703125" style="66" customWidth="1"/>
    <col min="11529" max="11529" width="5.28515625" style="66" customWidth="1"/>
    <col min="11530" max="11532" width="3.7109375" style="66" customWidth="1"/>
    <col min="11533" max="11535" width="5.7109375" style="66" customWidth="1"/>
    <col min="11536" max="11557" width="3.7109375" style="66" customWidth="1"/>
    <col min="11558" max="11558" width="2.7109375" style="66" customWidth="1"/>
    <col min="11559" max="11559" width="0" style="66" hidden="1" customWidth="1"/>
    <col min="11560" max="11560" width="2.7109375" style="66" customWidth="1"/>
    <col min="11561" max="11571" width="4.7109375" style="66" customWidth="1"/>
    <col min="11572" max="11572" width="2.7109375" style="66" customWidth="1"/>
    <col min="11573" max="11583" width="4.7109375" style="66" customWidth="1"/>
    <col min="11584" max="11584" width="6.7109375" style="66" customWidth="1"/>
    <col min="11585" max="11587" width="7.7109375" style="66" customWidth="1"/>
    <col min="11588" max="11776" width="9.140625" style="66"/>
    <col min="11777" max="11777" width="3.85546875" style="66" customWidth="1"/>
    <col min="11778" max="11778" width="19.85546875" style="66" customWidth="1"/>
    <col min="11779" max="11779" width="12.85546875" style="66" customWidth="1"/>
    <col min="11780" max="11780" width="5.7109375" style="66" customWidth="1"/>
    <col min="11781" max="11783" width="5.28515625" style="66" customWidth="1"/>
    <col min="11784" max="11784" width="6.5703125" style="66" customWidth="1"/>
    <col min="11785" max="11785" width="5.28515625" style="66" customWidth="1"/>
    <col min="11786" max="11788" width="3.7109375" style="66" customWidth="1"/>
    <col min="11789" max="11791" width="5.7109375" style="66" customWidth="1"/>
    <col min="11792" max="11813" width="3.7109375" style="66" customWidth="1"/>
    <col min="11814" max="11814" width="2.7109375" style="66" customWidth="1"/>
    <col min="11815" max="11815" width="0" style="66" hidden="1" customWidth="1"/>
    <col min="11816" max="11816" width="2.7109375" style="66" customWidth="1"/>
    <col min="11817" max="11827" width="4.7109375" style="66" customWidth="1"/>
    <col min="11828" max="11828" width="2.7109375" style="66" customWidth="1"/>
    <col min="11829" max="11839" width="4.7109375" style="66" customWidth="1"/>
    <col min="11840" max="11840" width="6.7109375" style="66" customWidth="1"/>
    <col min="11841" max="11843" width="7.7109375" style="66" customWidth="1"/>
    <col min="11844" max="12032" width="9.140625" style="66"/>
    <col min="12033" max="12033" width="3.85546875" style="66" customWidth="1"/>
    <col min="12034" max="12034" width="19.85546875" style="66" customWidth="1"/>
    <col min="12035" max="12035" width="12.85546875" style="66" customWidth="1"/>
    <col min="12036" max="12036" width="5.7109375" style="66" customWidth="1"/>
    <col min="12037" max="12039" width="5.28515625" style="66" customWidth="1"/>
    <col min="12040" max="12040" width="6.5703125" style="66" customWidth="1"/>
    <col min="12041" max="12041" width="5.28515625" style="66" customWidth="1"/>
    <col min="12042" max="12044" width="3.7109375" style="66" customWidth="1"/>
    <col min="12045" max="12047" width="5.7109375" style="66" customWidth="1"/>
    <col min="12048" max="12069" width="3.7109375" style="66" customWidth="1"/>
    <col min="12070" max="12070" width="2.7109375" style="66" customWidth="1"/>
    <col min="12071" max="12071" width="0" style="66" hidden="1" customWidth="1"/>
    <col min="12072" max="12072" width="2.7109375" style="66" customWidth="1"/>
    <col min="12073" max="12083" width="4.7109375" style="66" customWidth="1"/>
    <col min="12084" max="12084" width="2.7109375" style="66" customWidth="1"/>
    <col min="12085" max="12095" width="4.7109375" style="66" customWidth="1"/>
    <col min="12096" max="12096" width="6.7109375" style="66" customWidth="1"/>
    <col min="12097" max="12099" width="7.7109375" style="66" customWidth="1"/>
    <col min="12100" max="12288" width="9.140625" style="66"/>
    <col min="12289" max="12289" width="3.85546875" style="66" customWidth="1"/>
    <col min="12290" max="12290" width="19.85546875" style="66" customWidth="1"/>
    <col min="12291" max="12291" width="12.85546875" style="66" customWidth="1"/>
    <col min="12292" max="12292" width="5.7109375" style="66" customWidth="1"/>
    <col min="12293" max="12295" width="5.28515625" style="66" customWidth="1"/>
    <col min="12296" max="12296" width="6.5703125" style="66" customWidth="1"/>
    <col min="12297" max="12297" width="5.28515625" style="66" customWidth="1"/>
    <col min="12298" max="12300" width="3.7109375" style="66" customWidth="1"/>
    <col min="12301" max="12303" width="5.7109375" style="66" customWidth="1"/>
    <col min="12304" max="12325" width="3.7109375" style="66" customWidth="1"/>
    <col min="12326" max="12326" width="2.7109375" style="66" customWidth="1"/>
    <col min="12327" max="12327" width="0" style="66" hidden="1" customWidth="1"/>
    <col min="12328" max="12328" width="2.7109375" style="66" customWidth="1"/>
    <col min="12329" max="12339" width="4.7109375" style="66" customWidth="1"/>
    <col min="12340" max="12340" width="2.7109375" style="66" customWidth="1"/>
    <col min="12341" max="12351" width="4.7109375" style="66" customWidth="1"/>
    <col min="12352" max="12352" width="6.7109375" style="66" customWidth="1"/>
    <col min="12353" max="12355" width="7.7109375" style="66" customWidth="1"/>
    <col min="12356" max="12544" width="9.140625" style="66"/>
    <col min="12545" max="12545" width="3.85546875" style="66" customWidth="1"/>
    <col min="12546" max="12546" width="19.85546875" style="66" customWidth="1"/>
    <col min="12547" max="12547" width="12.85546875" style="66" customWidth="1"/>
    <col min="12548" max="12548" width="5.7109375" style="66" customWidth="1"/>
    <col min="12549" max="12551" width="5.28515625" style="66" customWidth="1"/>
    <col min="12552" max="12552" width="6.5703125" style="66" customWidth="1"/>
    <col min="12553" max="12553" width="5.28515625" style="66" customWidth="1"/>
    <col min="12554" max="12556" width="3.7109375" style="66" customWidth="1"/>
    <col min="12557" max="12559" width="5.7109375" style="66" customWidth="1"/>
    <col min="12560" max="12581" width="3.7109375" style="66" customWidth="1"/>
    <col min="12582" max="12582" width="2.7109375" style="66" customWidth="1"/>
    <col min="12583" max="12583" width="0" style="66" hidden="1" customWidth="1"/>
    <col min="12584" max="12584" width="2.7109375" style="66" customWidth="1"/>
    <col min="12585" max="12595" width="4.7109375" style="66" customWidth="1"/>
    <col min="12596" max="12596" width="2.7109375" style="66" customWidth="1"/>
    <col min="12597" max="12607" width="4.7109375" style="66" customWidth="1"/>
    <col min="12608" max="12608" width="6.7109375" style="66" customWidth="1"/>
    <col min="12609" max="12611" width="7.7109375" style="66" customWidth="1"/>
    <col min="12612" max="12800" width="9.140625" style="66"/>
    <col min="12801" max="12801" width="3.85546875" style="66" customWidth="1"/>
    <col min="12802" max="12802" width="19.85546875" style="66" customWidth="1"/>
    <col min="12803" max="12803" width="12.85546875" style="66" customWidth="1"/>
    <col min="12804" max="12804" width="5.7109375" style="66" customWidth="1"/>
    <col min="12805" max="12807" width="5.28515625" style="66" customWidth="1"/>
    <col min="12808" max="12808" width="6.5703125" style="66" customWidth="1"/>
    <col min="12809" max="12809" width="5.28515625" style="66" customWidth="1"/>
    <col min="12810" max="12812" width="3.7109375" style="66" customWidth="1"/>
    <col min="12813" max="12815" width="5.7109375" style="66" customWidth="1"/>
    <col min="12816" max="12837" width="3.7109375" style="66" customWidth="1"/>
    <col min="12838" max="12838" width="2.7109375" style="66" customWidth="1"/>
    <col min="12839" max="12839" width="0" style="66" hidden="1" customWidth="1"/>
    <col min="12840" max="12840" width="2.7109375" style="66" customWidth="1"/>
    <col min="12841" max="12851" width="4.7109375" style="66" customWidth="1"/>
    <col min="12852" max="12852" width="2.7109375" style="66" customWidth="1"/>
    <col min="12853" max="12863" width="4.7109375" style="66" customWidth="1"/>
    <col min="12864" max="12864" width="6.7109375" style="66" customWidth="1"/>
    <col min="12865" max="12867" width="7.7109375" style="66" customWidth="1"/>
    <col min="12868" max="13056" width="9.140625" style="66"/>
    <col min="13057" max="13057" width="3.85546875" style="66" customWidth="1"/>
    <col min="13058" max="13058" width="19.85546875" style="66" customWidth="1"/>
    <col min="13059" max="13059" width="12.85546875" style="66" customWidth="1"/>
    <col min="13060" max="13060" width="5.7109375" style="66" customWidth="1"/>
    <col min="13061" max="13063" width="5.28515625" style="66" customWidth="1"/>
    <col min="13064" max="13064" width="6.5703125" style="66" customWidth="1"/>
    <col min="13065" max="13065" width="5.28515625" style="66" customWidth="1"/>
    <col min="13066" max="13068" width="3.7109375" style="66" customWidth="1"/>
    <col min="13069" max="13071" width="5.7109375" style="66" customWidth="1"/>
    <col min="13072" max="13093" width="3.7109375" style="66" customWidth="1"/>
    <col min="13094" max="13094" width="2.7109375" style="66" customWidth="1"/>
    <col min="13095" max="13095" width="0" style="66" hidden="1" customWidth="1"/>
    <col min="13096" max="13096" width="2.7109375" style="66" customWidth="1"/>
    <col min="13097" max="13107" width="4.7109375" style="66" customWidth="1"/>
    <col min="13108" max="13108" width="2.7109375" style="66" customWidth="1"/>
    <col min="13109" max="13119" width="4.7109375" style="66" customWidth="1"/>
    <col min="13120" max="13120" width="6.7109375" style="66" customWidth="1"/>
    <col min="13121" max="13123" width="7.7109375" style="66" customWidth="1"/>
    <col min="13124" max="13312" width="9.140625" style="66"/>
    <col min="13313" max="13313" width="3.85546875" style="66" customWidth="1"/>
    <col min="13314" max="13314" width="19.85546875" style="66" customWidth="1"/>
    <col min="13315" max="13315" width="12.85546875" style="66" customWidth="1"/>
    <col min="13316" max="13316" width="5.7109375" style="66" customWidth="1"/>
    <col min="13317" max="13319" width="5.28515625" style="66" customWidth="1"/>
    <col min="13320" max="13320" width="6.5703125" style="66" customWidth="1"/>
    <col min="13321" max="13321" width="5.28515625" style="66" customWidth="1"/>
    <col min="13322" max="13324" width="3.7109375" style="66" customWidth="1"/>
    <col min="13325" max="13327" width="5.7109375" style="66" customWidth="1"/>
    <col min="13328" max="13349" width="3.7109375" style="66" customWidth="1"/>
    <col min="13350" max="13350" width="2.7109375" style="66" customWidth="1"/>
    <col min="13351" max="13351" width="0" style="66" hidden="1" customWidth="1"/>
    <col min="13352" max="13352" width="2.7109375" style="66" customWidth="1"/>
    <col min="13353" max="13363" width="4.7109375" style="66" customWidth="1"/>
    <col min="13364" max="13364" width="2.7109375" style="66" customWidth="1"/>
    <col min="13365" max="13375" width="4.7109375" style="66" customWidth="1"/>
    <col min="13376" max="13376" width="6.7109375" style="66" customWidth="1"/>
    <col min="13377" max="13379" width="7.7109375" style="66" customWidth="1"/>
    <col min="13380" max="13568" width="9.140625" style="66"/>
    <col min="13569" max="13569" width="3.85546875" style="66" customWidth="1"/>
    <col min="13570" max="13570" width="19.85546875" style="66" customWidth="1"/>
    <col min="13571" max="13571" width="12.85546875" style="66" customWidth="1"/>
    <col min="13572" max="13572" width="5.7109375" style="66" customWidth="1"/>
    <col min="13573" max="13575" width="5.28515625" style="66" customWidth="1"/>
    <col min="13576" max="13576" width="6.5703125" style="66" customWidth="1"/>
    <col min="13577" max="13577" width="5.28515625" style="66" customWidth="1"/>
    <col min="13578" max="13580" width="3.7109375" style="66" customWidth="1"/>
    <col min="13581" max="13583" width="5.7109375" style="66" customWidth="1"/>
    <col min="13584" max="13605" width="3.7109375" style="66" customWidth="1"/>
    <col min="13606" max="13606" width="2.7109375" style="66" customWidth="1"/>
    <col min="13607" max="13607" width="0" style="66" hidden="1" customWidth="1"/>
    <col min="13608" max="13608" width="2.7109375" style="66" customWidth="1"/>
    <col min="13609" max="13619" width="4.7109375" style="66" customWidth="1"/>
    <col min="13620" max="13620" width="2.7109375" style="66" customWidth="1"/>
    <col min="13621" max="13631" width="4.7109375" style="66" customWidth="1"/>
    <col min="13632" max="13632" width="6.7109375" style="66" customWidth="1"/>
    <col min="13633" max="13635" width="7.7109375" style="66" customWidth="1"/>
    <col min="13636" max="13824" width="9.140625" style="66"/>
    <col min="13825" max="13825" width="3.85546875" style="66" customWidth="1"/>
    <col min="13826" max="13826" width="19.85546875" style="66" customWidth="1"/>
    <col min="13827" max="13827" width="12.85546875" style="66" customWidth="1"/>
    <col min="13828" max="13828" width="5.7109375" style="66" customWidth="1"/>
    <col min="13829" max="13831" width="5.28515625" style="66" customWidth="1"/>
    <col min="13832" max="13832" width="6.5703125" style="66" customWidth="1"/>
    <col min="13833" max="13833" width="5.28515625" style="66" customWidth="1"/>
    <col min="13834" max="13836" width="3.7109375" style="66" customWidth="1"/>
    <col min="13837" max="13839" width="5.7109375" style="66" customWidth="1"/>
    <col min="13840" max="13861" width="3.7109375" style="66" customWidth="1"/>
    <col min="13862" max="13862" width="2.7109375" style="66" customWidth="1"/>
    <col min="13863" max="13863" width="0" style="66" hidden="1" customWidth="1"/>
    <col min="13864" max="13864" width="2.7109375" style="66" customWidth="1"/>
    <col min="13865" max="13875" width="4.7109375" style="66" customWidth="1"/>
    <col min="13876" max="13876" width="2.7109375" style="66" customWidth="1"/>
    <col min="13877" max="13887" width="4.7109375" style="66" customWidth="1"/>
    <col min="13888" max="13888" width="6.7109375" style="66" customWidth="1"/>
    <col min="13889" max="13891" width="7.7109375" style="66" customWidth="1"/>
    <col min="13892" max="14080" width="9.140625" style="66"/>
    <col min="14081" max="14081" width="3.85546875" style="66" customWidth="1"/>
    <col min="14082" max="14082" width="19.85546875" style="66" customWidth="1"/>
    <col min="14083" max="14083" width="12.85546875" style="66" customWidth="1"/>
    <col min="14084" max="14084" width="5.7109375" style="66" customWidth="1"/>
    <col min="14085" max="14087" width="5.28515625" style="66" customWidth="1"/>
    <col min="14088" max="14088" width="6.5703125" style="66" customWidth="1"/>
    <col min="14089" max="14089" width="5.28515625" style="66" customWidth="1"/>
    <col min="14090" max="14092" width="3.7109375" style="66" customWidth="1"/>
    <col min="14093" max="14095" width="5.7109375" style="66" customWidth="1"/>
    <col min="14096" max="14117" width="3.7109375" style="66" customWidth="1"/>
    <col min="14118" max="14118" width="2.7109375" style="66" customWidth="1"/>
    <col min="14119" max="14119" width="0" style="66" hidden="1" customWidth="1"/>
    <col min="14120" max="14120" width="2.7109375" style="66" customWidth="1"/>
    <col min="14121" max="14131" width="4.7109375" style="66" customWidth="1"/>
    <col min="14132" max="14132" width="2.7109375" style="66" customWidth="1"/>
    <col min="14133" max="14143" width="4.7109375" style="66" customWidth="1"/>
    <col min="14144" max="14144" width="6.7109375" style="66" customWidth="1"/>
    <col min="14145" max="14147" width="7.7109375" style="66" customWidth="1"/>
    <col min="14148" max="14336" width="9.140625" style="66"/>
    <col min="14337" max="14337" width="3.85546875" style="66" customWidth="1"/>
    <col min="14338" max="14338" width="19.85546875" style="66" customWidth="1"/>
    <col min="14339" max="14339" width="12.85546875" style="66" customWidth="1"/>
    <col min="14340" max="14340" width="5.7109375" style="66" customWidth="1"/>
    <col min="14341" max="14343" width="5.28515625" style="66" customWidth="1"/>
    <col min="14344" max="14344" width="6.5703125" style="66" customWidth="1"/>
    <col min="14345" max="14345" width="5.28515625" style="66" customWidth="1"/>
    <col min="14346" max="14348" width="3.7109375" style="66" customWidth="1"/>
    <col min="14349" max="14351" width="5.7109375" style="66" customWidth="1"/>
    <col min="14352" max="14373" width="3.7109375" style="66" customWidth="1"/>
    <col min="14374" max="14374" width="2.7109375" style="66" customWidth="1"/>
    <col min="14375" max="14375" width="0" style="66" hidden="1" customWidth="1"/>
    <col min="14376" max="14376" width="2.7109375" style="66" customWidth="1"/>
    <col min="14377" max="14387" width="4.7109375" style="66" customWidth="1"/>
    <col min="14388" max="14388" width="2.7109375" style="66" customWidth="1"/>
    <col min="14389" max="14399" width="4.7109375" style="66" customWidth="1"/>
    <col min="14400" max="14400" width="6.7109375" style="66" customWidth="1"/>
    <col min="14401" max="14403" width="7.7109375" style="66" customWidth="1"/>
    <col min="14404" max="14592" width="9.140625" style="66"/>
    <col min="14593" max="14593" width="3.85546875" style="66" customWidth="1"/>
    <col min="14594" max="14594" width="19.85546875" style="66" customWidth="1"/>
    <col min="14595" max="14595" width="12.85546875" style="66" customWidth="1"/>
    <col min="14596" max="14596" width="5.7109375" style="66" customWidth="1"/>
    <col min="14597" max="14599" width="5.28515625" style="66" customWidth="1"/>
    <col min="14600" max="14600" width="6.5703125" style="66" customWidth="1"/>
    <col min="14601" max="14601" width="5.28515625" style="66" customWidth="1"/>
    <col min="14602" max="14604" width="3.7109375" style="66" customWidth="1"/>
    <col min="14605" max="14607" width="5.7109375" style="66" customWidth="1"/>
    <col min="14608" max="14629" width="3.7109375" style="66" customWidth="1"/>
    <col min="14630" max="14630" width="2.7109375" style="66" customWidth="1"/>
    <col min="14631" max="14631" width="0" style="66" hidden="1" customWidth="1"/>
    <col min="14632" max="14632" width="2.7109375" style="66" customWidth="1"/>
    <col min="14633" max="14643" width="4.7109375" style="66" customWidth="1"/>
    <col min="14644" max="14644" width="2.7109375" style="66" customWidth="1"/>
    <col min="14645" max="14655" width="4.7109375" style="66" customWidth="1"/>
    <col min="14656" max="14656" width="6.7109375" style="66" customWidth="1"/>
    <col min="14657" max="14659" width="7.7109375" style="66" customWidth="1"/>
    <col min="14660" max="14848" width="9.140625" style="66"/>
    <col min="14849" max="14849" width="3.85546875" style="66" customWidth="1"/>
    <col min="14850" max="14850" width="19.85546875" style="66" customWidth="1"/>
    <col min="14851" max="14851" width="12.85546875" style="66" customWidth="1"/>
    <col min="14852" max="14852" width="5.7109375" style="66" customWidth="1"/>
    <col min="14853" max="14855" width="5.28515625" style="66" customWidth="1"/>
    <col min="14856" max="14856" width="6.5703125" style="66" customWidth="1"/>
    <col min="14857" max="14857" width="5.28515625" style="66" customWidth="1"/>
    <col min="14858" max="14860" width="3.7109375" style="66" customWidth="1"/>
    <col min="14861" max="14863" width="5.7109375" style="66" customWidth="1"/>
    <col min="14864" max="14885" width="3.7109375" style="66" customWidth="1"/>
    <col min="14886" max="14886" width="2.7109375" style="66" customWidth="1"/>
    <col min="14887" max="14887" width="0" style="66" hidden="1" customWidth="1"/>
    <col min="14888" max="14888" width="2.7109375" style="66" customWidth="1"/>
    <col min="14889" max="14899" width="4.7109375" style="66" customWidth="1"/>
    <col min="14900" max="14900" width="2.7109375" style="66" customWidth="1"/>
    <col min="14901" max="14911" width="4.7109375" style="66" customWidth="1"/>
    <col min="14912" max="14912" width="6.7109375" style="66" customWidth="1"/>
    <col min="14913" max="14915" width="7.7109375" style="66" customWidth="1"/>
    <col min="14916" max="15104" width="9.140625" style="66"/>
    <col min="15105" max="15105" width="3.85546875" style="66" customWidth="1"/>
    <col min="15106" max="15106" width="19.85546875" style="66" customWidth="1"/>
    <col min="15107" max="15107" width="12.85546875" style="66" customWidth="1"/>
    <col min="15108" max="15108" width="5.7109375" style="66" customWidth="1"/>
    <col min="15109" max="15111" width="5.28515625" style="66" customWidth="1"/>
    <col min="15112" max="15112" width="6.5703125" style="66" customWidth="1"/>
    <col min="15113" max="15113" width="5.28515625" style="66" customWidth="1"/>
    <col min="15114" max="15116" width="3.7109375" style="66" customWidth="1"/>
    <col min="15117" max="15119" width="5.7109375" style="66" customWidth="1"/>
    <col min="15120" max="15141" width="3.7109375" style="66" customWidth="1"/>
    <col min="15142" max="15142" width="2.7109375" style="66" customWidth="1"/>
    <col min="15143" max="15143" width="0" style="66" hidden="1" customWidth="1"/>
    <col min="15144" max="15144" width="2.7109375" style="66" customWidth="1"/>
    <col min="15145" max="15155" width="4.7109375" style="66" customWidth="1"/>
    <col min="15156" max="15156" width="2.7109375" style="66" customWidth="1"/>
    <col min="15157" max="15167" width="4.7109375" style="66" customWidth="1"/>
    <col min="15168" max="15168" width="6.7109375" style="66" customWidth="1"/>
    <col min="15169" max="15171" width="7.7109375" style="66" customWidth="1"/>
    <col min="15172" max="15360" width="9.140625" style="66"/>
    <col min="15361" max="15361" width="3.85546875" style="66" customWidth="1"/>
    <col min="15362" max="15362" width="19.85546875" style="66" customWidth="1"/>
    <col min="15363" max="15363" width="12.85546875" style="66" customWidth="1"/>
    <col min="15364" max="15364" width="5.7109375" style="66" customWidth="1"/>
    <col min="15365" max="15367" width="5.28515625" style="66" customWidth="1"/>
    <col min="15368" max="15368" width="6.5703125" style="66" customWidth="1"/>
    <col min="15369" max="15369" width="5.28515625" style="66" customWidth="1"/>
    <col min="15370" max="15372" width="3.7109375" style="66" customWidth="1"/>
    <col min="15373" max="15375" width="5.7109375" style="66" customWidth="1"/>
    <col min="15376" max="15397" width="3.7109375" style="66" customWidth="1"/>
    <col min="15398" max="15398" width="2.7109375" style="66" customWidth="1"/>
    <col min="15399" max="15399" width="0" style="66" hidden="1" customWidth="1"/>
    <col min="15400" max="15400" width="2.7109375" style="66" customWidth="1"/>
    <col min="15401" max="15411" width="4.7109375" style="66" customWidth="1"/>
    <col min="15412" max="15412" width="2.7109375" style="66" customWidth="1"/>
    <col min="15413" max="15423" width="4.7109375" style="66" customWidth="1"/>
    <col min="15424" max="15424" width="6.7109375" style="66" customWidth="1"/>
    <col min="15425" max="15427" width="7.7109375" style="66" customWidth="1"/>
    <col min="15428" max="15616" width="9.140625" style="66"/>
    <col min="15617" max="15617" width="3.85546875" style="66" customWidth="1"/>
    <col min="15618" max="15618" width="19.85546875" style="66" customWidth="1"/>
    <col min="15619" max="15619" width="12.85546875" style="66" customWidth="1"/>
    <col min="15620" max="15620" width="5.7109375" style="66" customWidth="1"/>
    <col min="15621" max="15623" width="5.28515625" style="66" customWidth="1"/>
    <col min="15624" max="15624" width="6.5703125" style="66" customWidth="1"/>
    <col min="15625" max="15625" width="5.28515625" style="66" customWidth="1"/>
    <col min="15626" max="15628" width="3.7109375" style="66" customWidth="1"/>
    <col min="15629" max="15631" width="5.7109375" style="66" customWidth="1"/>
    <col min="15632" max="15653" width="3.7109375" style="66" customWidth="1"/>
    <col min="15654" max="15654" width="2.7109375" style="66" customWidth="1"/>
    <col min="15655" max="15655" width="0" style="66" hidden="1" customWidth="1"/>
    <col min="15656" max="15656" width="2.7109375" style="66" customWidth="1"/>
    <col min="15657" max="15667" width="4.7109375" style="66" customWidth="1"/>
    <col min="15668" max="15668" width="2.7109375" style="66" customWidth="1"/>
    <col min="15669" max="15679" width="4.7109375" style="66" customWidth="1"/>
    <col min="15680" max="15680" width="6.7109375" style="66" customWidth="1"/>
    <col min="15681" max="15683" width="7.7109375" style="66" customWidth="1"/>
    <col min="15684" max="15872" width="9.140625" style="66"/>
    <col min="15873" max="15873" width="3.85546875" style="66" customWidth="1"/>
    <col min="15874" max="15874" width="19.85546875" style="66" customWidth="1"/>
    <col min="15875" max="15875" width="12.85546875" style="66" customWidth="1"/>
    <col min="15876" max="15876" width="5.7109375" style="66" customWidth="1"/>
    <col min="15877" max="15879" width="5.28515625" style="66" customWidth="1"/>
    <col min="15880" max="15880" width="6.5703125" style="66" customWidth="1"/>
    <col min="15881" max="15881" width="5.28515625" style="66" customWidth="1"/>
    <col min="15882" max="15884" width="3.7109375" style="66" customWidth="1"/>
    <col min="15885" max="15887" width="5.7109375" style="66" customWidth="1"/>
    <col min="15888" max="15909" width="3.7109375" style="66" customWidth="1"/>
    <col min="15910" max="15910" width="2.7109375" style="66" customWidth="1"/>
    <col min="15911" max="15911" width="0" style="66" hidden="1" customWidth="1"/>
    <col min="15912" max="15912" width="2.7109375" style="66" customWidth="1"/>
    <col min="15913" max="15923" width="4.7109375" style="66" customWidth="1"/>
    <col min="15924" max="15924" width="2.7109375" style="66" customWidth="1"/>
    <col min="15925" max="15935" width="4.7109375" style="66" customWidth="1"/>
    <col min="15936" max="15936" width="6.7109375" style="66" customWidth="1"/>
    <col min="15937" max="15939" width="7.7109375" style="66" customWidth="1"/>
    <col min="15940" max="16128" width="9.140625" style="66"/>
    <col min="16129" max="16129" width="3.85546875" style="66" customWidth="1"/>
    <col min="16130" max="16130" width="19.85546875" style="66" customWidth="1"/>
    <col min="16131" max="16131" width="12.85546875" style="66" customWidth="1"/>
    <col min="16132" max="16132" width="5.7109375" style="66" customWidth="1"/>
    <col min="16133" max="16135" width="5.28515625" style="66" customWidth="1"/>
    <col min="16136" max="16136" width="6.5703125" style="66" customWidth="1"/>
    <col min="16137" max="16137" width="5.28515625" style="66" customWidth="1"/>
    <col min="16138" max="16140" width="3.7109375" style="66" customWidth="1"/>
    <col min="16141" max="16143" width="5.7109375" style="66" customWidth="1"/>
    <col min="16144" max="16165" width="3.7109375" style="66" customWidth="1"/>
    <col min="16166" max="16166" width="2.7109375" style="66" customWidth="1"/>
    <col min="16167" max="16167" width="0" style="66" hidden="1" customWidth="1"/>
    <col min="16168" max="16168" width="2.7109375" style="66" customWidth="1"/>
    <col min="16169" max="16179" width="4.7109375" style="66" customWidth="1"/>
    <col min="16180" max="16180" width="2.7109375" style="66" customWidth="1"/>
    <col min="16181" max="16191" width="4.7109375" style="66" customWidth="1"/>
    <col min="16192" max="16192" width="6.7109375" style="66" customWidth="1"/>
    <col min="16193" max="16195" width="7.7109375" style="66" customWidth="1"/>
    <col min="16196" max="16384" width="9.140625" style="66"/>
  </cols>
  <sheetData>
    <row r="1" spans="1:68" customFormat="1" ht="18.75" customHeight="1" x14ac:dyDescent="0.3">
      <c r="A1" s="345" t="s">
        <v>216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I1" s="233"/>
      <c r="AJ1" s="233"/>
      <c r="AK1" s="233"/>
      <c r="AL1" s="234"/>
      <c r="AM1" s="234"/>
      <c r="AN1" s="234"/>
      <c r="AO1" s="346" t="s">
        <v>186</v>
      </c>
      <c r="AP1" s="347"/>
      <c r="AQ1" s="235">
        <f>SUM(MAX(L5:L24)*2)</f>
        <v>18</v>
      </c>
      <c r="AR1" s="346" t="s">
        <v>187</v>
      </c>
      <c r="AS1" s="347"/>
      <c r="AT1" s="347"/>
      <c r="AU1" s="236">
        <f>SUM(AQ1/100*65)</f>
        <v>11.7</v>
      </c>
      <c r="AV1" s="348" t="s">
        <v>188</v>
      </c>
      <c r="AW1" s="349"/>
      <c r="AX1" s="237">
        <f>MAX(L5:L24)</f>
        <v>9</v>
      </c>
      <c r="AY1" s="238"/>
      <c r="AZ1" s="233"/>
      <c r="BA1" s="233"/>
      <c r="BB1" s="233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9"/>
    </row>
    <row r="2" spans="1:68" customFormat="1" ht="25.5" x14ac:dyDescent="0.35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240"/>
      <c r="AI2" s="240"/>
      <c r="AJ2" s="240"/>
      <c r="AK2" s="240"/>
      <c r="AL2" s="241"/>
      <c r="AM2" s="241"/>
      <c r="AN2" s="241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3"/>
      <c r="BA2" s="233"/>
      <c r="BB2" s="233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9"/>
    </row>
    <row r="3" spans="1:68" customFormat="1" ht="15.75" x14ac:dyDescent="0.25">
      <c r="A3" s="350">
        <v>45668</v>
      </c>
      <c r="B3" s="351"/>
      <c r="C3" s="242"/>
      <c r="D3" s="352" t="s">
        <v>189</v>
      </c>
      <c r="E3" s="352"/>
      <c r="F3" s="352"/>
      <c r="G3" s="352"/>
      <c r="H3" s="243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0.9</v>
      </c>
      <c r="I3" s="242"/>
      <c r="J3" s="242"/>
      <c r="K3" s="242"/>
      <c r="L3" s="242"/>
      <c r="M3" s="352" t="s">
        <v>190</v>
      </c>
      <c r="N3" s="352"/>
      <c r="O3" s="352"/>
      <c r="P3" s="352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244"/>
      <c r="AM3" s="244"/>
      <c r="AN3" s="244"/>
      <c r="AO3" s="354" t="s">
        <v>191</v>
      </c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233"/>
      <c r="BA3" s="354" t="s">
        <v>192</v>
      </c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239"/>
    </row>
    <row r="4" spans="1:68" ht="24" x14ac:dyDescent="0.2">
      <c r="A4" s="71" t="s">
        <v>193</v>
      </c>
      <c r="B4" s="72" t="s">
        <v>194</v>
      </c>
      <c r="C4" s="73" t="s">
        <v>195</v>
      </c>
      <c r="D4" s="74" t="s">
        <v>196</v>
      </c>
      <c r="E4" s="75" t="s">
        <v>197</v>
      </c>
      <c r="F4" s="76" t="s">
        <v>198</v>
      </c>
      <c r="G4" s="76" t="s">
        <v>199</v>
      </c>
      <c r="H4" s="76" t="s">
        <v>200</v>
      </c>
      <c r="I4" s="76" t="s">
        <v>201</v>
      </c>
      <c r="J4" s="76" t="s">
        <v>202</v>
      </c>
      <c r="K4" s="76" t="s">
        <v>203</v>
      </c>
      <c r="L4" s="76" t="s">
        <v>204</v>
      </c>
      <c r="M4" s="76" t="s">
        <v>205</v>
      </c>
      <c r="N4" s="76" t="s">
        <v>206</v>
      </c>
      <c r="O4" s="77" t="s">
        <v>207</v>
      </c>
      <c r="P4" s="357">
        <v>1</v>
      </c>
      <c r="Q4" s="358"/>
      <c r="R4" s="356">
        <v>2</v>
      </c>
      <c r="S4" s="359"/>
      <c r="T4" s="359">
        <v>3</v>
      </c>
      <c r="U4" s="359"/>
      <c r="V4" s="359">
        <v>4</v>
      </c>
      <c r="W4" s="359"/>
      <c r="X4" s="359">
        <v>5</v>
      </c>
      <c r="Y4" s="359"/>
      <c r="Z4" s="359">
        <v>6</v>
      </c>
      <c r="AA4" s="359"/>
      <c r="AB4" s="359">
        <v>7</v>
      </c>
      <c r="AC4" s="359"/>
      <c r="AD4" s="359">
        <v>8</v>
      </c>
      <c r="AE4" s="359"/>
      <c r="AF4" s="359">
        <v>9</v>
      </c>
      <c r="AG4" s="359"/>
      <c r="AH4" s="355">
        <v>10</v>
      </c>
      <c r="AI4" s="356"/>
      <c r="AJ4" s="355">
        <v>11</v>
      </c>
      <c r="AK4" s="356"/>
      <c r="AL4" s="78"/>
      <c r="AM4" s="78"/>
      <c r="AN4" s="78"/>
      <c r="AO4" s="79">
        <v>1</v>
      </c>
      <c r="AP4" s="79">
        <v>2</v>
      </c>
      <c r="AQ4" s="79">
        <v>3</v>
      </c>
      <c r="AR4" s="79">
        <v>4</v>
      </c>
      <c r="AS4" s="79">
        <v>5</v>
      </c>
      <c r="AT4" s="79">
        <v>6</v>
      </c>
      <c r="AU4" s="79">
        <v>7</v>
      </c>
      <c r="AV4" s="79">
        <v>8</v>
      </c>
      <c r="AW4" s="79">
        <v>9</v>
      </c>
      <c r="AX4" s="79">
        <v>10</v>
      </c>
      <c r="AY4" s="79">
        <v>11</v>
      </c>
      <c r="AZ4" s="80"/>
      <c r="BA4" s="79">
        <v>1</v>
      </c>
      <c r="BB4" s="79">
        <v>2</v>
      </c>
      <c r="BC4" s="79">
        <v>3</v>
      </c>
      <c r="BD4" s="79">
        <v>4</v>
      </c>
      <c r="BE4" s="79">
        <v>5</v>
      </c>
      <c r="BF4" s="79">
        <v>6</v>
      </c>
      <c r="BG4" s="79">
        <v>7</v>
      </c>
      <c r="BH4" s="79">
        <v>8</v>
      </c>
      <c r="BI4" s="79">
        <v>9</v>
      </c>
      <c r="BJ4" s="79">
        <v>10</v>
      </c>
      <c r="BK4" s="79">
        <v>11</v>
      </c>
      <c r="BL4" s="79" t="s">
        <v>208</v>
      </c>
      <c r="BM4" s="81" t="s">
        <v>209</v>
      </c>
      <c r="BN4" s="81" t="s">
        <v>210</v>
      </c>
      <c r="BO4" s="82" t="s">
        <v>211</v>
      </c>
      <c r="BP4" s="69"/>
    </row>
    <row r="5" spans="1:68" ht="15" x14ac:dyDescent="0.2">
      <c r="A5" s="83">
        <v>1</v>
      </c>
      <c r="B5" s="84" t="s">
        <v>147</v>
      </c>
      <c r="C5" s="227" t="s">
        <v>76</v>
      </c>
      <c r="D5" s="85"/>
      <c r="E5" s="86">
        <f>IF(G5=0,0,IF(G5+F5&lt;1000,1000,G5+F5))</f>
        <v>1000</v>
      </c>
      <c r="F5" s="87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8">
        <v>1000</v>
      </c>
      <c r="H5" s="89">
        <f t="shared" ref="H5:H24" si="1">IF(J5=0,0,(IF(IF($A$27&gt;=30,(SUM(31-J5)*$H$3),(SUM(30-J5)*$H$3))&lt;0,0,IF($A$27&gt;=30,(SUM(31-J5)*$H$3),(SUM(30-J5)*$H$3)))))</f>
        <v>22.5</v>
      </c>
      <c r="I5" s="90">
        <f>IF(M5=0,0,G5-M5)</f>
        <v>0</v>
      </c>
      <c r="J5" s="91">
        <v>5</v>
      </c>
      <c r="K5" s="92">
        <v>11</v>
      </c>
      <c r="L5" s="93">
        <v>9</v>
      </c>
      <c r="M5" s="94">
        <f t="shared" ref="M5:M24" si="2">IF(L5=0,0,SUM(AO5:AY5)/L5)</f>
        <v>1000</v>
      </c>
      <c r="N5" s="90">
        <f t="shared" ref="N5:N24" si="3">BL5</f>
        <v>91</v>
      </c>
      <c r="O5" s="95">
        <f t="shared" ref="O5:O24" si="4">BO5</f>
        <v>83</v>
      </c>
      <c r="P5" s="96">
        <v>11</v>
      </c>
      <c r="Q5" s="97">
        <v>1</v>
      </c>
      <c r="R5" s="98">
        <v>13</v>
      </c>
      <c r="S5" s="97">
        <v>2</v>
      </c>
      <c r="T5" s="99">
        <v>10</v>
      </c>
      <c r="U5" s="100">
        <v>1</v>
      </c>
      <c r="V5" s="101">
        <v>4</v>
      </c>
      <c r="W5" s="100">
        <v>2</v>
      </c>
      <c r="X5" s="99">
        <v>15</v>
      </c>
      <c r="Y5" s="100">
        <v>2</v>
      </c>
      <c r="Z5" s="99">
        <v>19</v>
      </c>
      <c r="AA5" s="100">
        <v>0</v>
      </c>
      <c r="AB5" s="99">
        <v>2</v>
      </c>
      <c r="AC5" s="102">
        <v>0</v>
      </c>
      <c r="AD5" s="103">
        <v>8</v>
      </c>
      <c r="AE5" s="104">
        <v>1</v>
      </c>
      <c r="AF5" s="101">
        <v>5</v>
      </c>
      <c r="AG5" s="102">
        <v>2</v>
      </c>
      <c r="AH5" s="101">
        <v>99</v>
      </c>
      <c r="AI5" s="100">
        <v>0</v>
      </c>
      <c r="AJ5" s="99">
        <v>99</v>
      </c>
      <c r="AK5" s="100">
        <v>0</v>
      </c>
      <c r="AL5" s="105"/>
      <c r="AM5" s="106">
        <f>SUM(Q5+S5+U5+W5+Y5+AA5+AC5+AE5+AG5+AI5+AK5)</f>
        <v>11</v>
      </c>
      <c r="AN5" s="105"/>
      <c r="AO5" s="107">
        <f t="shared" ref="AO5:AO24" si="5">IF(B5=0,0,IF(B5="BRIVS",0,(LOOKUP(P5,$A$5:$A$25,$G$5:$G$25))))</f>
        <v>1000</v>
      </c>
      <c r="AP5" s="108">
        <f t="shared" ref="AP5:AP24" si="6">IF(B5=0,0,IF(B5="BRIVS",0,(LOOKUP(R5,$A$5:$A$25,$G$5:$G$25))))</f>
        <v>1000</v>
      </c>
      <c r="AQ5" s="109">
        <f t="shared" ref="AQ5:AQ24" si="7">IF(B5=0,0,IF(B5="BRIVS",0,(LOOKUP(T5,$A$5:$A$25,$G$5:$G$25))))</f>
        <v>1000</v>
      </c>
      <c r="AR5" s="108">
        <f t="shared" ref="AR5:AR24" si="8">IF(B5=0,0,IF(B5="BRIVS",0,(LOOKUP(V5,$A$5:$A$25,$G$5:$G$25))))</f>
        <v>1000</v>
      </c>
      <c r="AS5" s="109">
        <f t="shared" ref="AS5:AS24" si="9">IF(B5=0,0,IF(B5="BRIVS",0,(LOOKUP(X5,$A$5:$A$25,$G$5:$G$25))))</f>
        <v>1000</v>
      </c>
      <c r="AT5" s="109">
        <f t="shared" ref="AT5:AT24" si="10">IF(B5=0,0,IF(B5="BRIVS",0,(LOOKUP(Z5,$A$5:$A$25,$G$5:$G$25))))</f>
        <v>1000</v>
      </c>
      <c r="AU5" s="109">
        <f t="shared" ref="AU5:AU24" si="11">IF(B5=0,0,IF(B5="BRIVS",0,(LOOKUP(AB5,$A$5:$A$25,$G$5:$G$25))))</f>
        <v>1000</v>
      </c>
      <c r="AV5" s="109">
        <f t="shared" ref="AV5:AV24" si="12">IF(B5=0,0,IF(B5="BRIVS",0,(LOOKUP(AD5,$A$5:$A$25,$G$5:$G$25))))</f>
        <v>1000</v>
      </c>
      <c r="AW5" s="108">
        <f t="shared" ref="AW5:AW24" si="13">IF(B5=0,0,IF(B5="BRIVS",0,(LOOKUP(AF5,$A$5:$A$25,$G$5:$G$25))))</f>
        <v>1000</v>
      </c>
      <c r="AX5" s="109">
        <f t="shared" ref="AX5:AX24" si="14">IF(B5=0,0,IF(B5="BRIVS",0,(LOOKUP(AH5,$A$5:$A$25,$G$5:$G$25))))</f>
        <v>0</v>
      </c>
      <c r="AY5" s="110">
        <f t="shared" ref="AY5:AY24" si="15">IF(B5=0,0,IF(B5="BRIVS",0,(LOOKUP(AJ5,$A$5:$A$25,$G$5:$G$25))))</f>
        <v>0</v>
      </c>
      <c r="AZ5" s="67"/>
      <c r="BA5" s="111">
        <f t="shared" ref="BA5:BA24" si="16">IF(P5=99,0,(LOOKUP($P5,$A$5:$A$26,$K$5:$K$26)))</f>
        <v>11</v>
      </c>
      <c r="BB5" s="112">
        <f t="shared" ref="BB5:BB24" si="17">IF(R5=99,0,(LOOKUP($R5,$A$5:$A$26,$K$5:$K$26)))</f>
        <v>8</v>
      </c>
      <c r="BC5" s="112">
        <f t="shared" ref="BC5:BC24" si="18">IF(T5=99,0,(LOOKUP($T5,$A$5:$A$26,$K$5:$K$26)))</f>
        <v>10</v>
      </c>
      <c r="BD5" s="113">
        <f t="shared" ref="BD5:BD24" si="19">IF(V5=99,0,(LOOKUP($V5,$A$5:$A$26,$K$5:$K$26)))</f>
        <v>10</v>
      </c>
      <c r="BE5" s="112">
        <f t="shared" ref="BE5:BE24" si="20">IF(X5=99,0,(LOOKUP($X5,$A$5:$A$26,$K$5:$K$26)))</f>
        <v>9</v>
      </c>
      <c r="BF5" s="112">
        <f t="shared" ref="BF5:BF24" si="21">IF(Z5=99,0,(LOOKUP($Z5,$A$5:$A$26,$K$5:$K$26)))</f>
        <v>15</v>
      </c>
      <c r="BG5" s="112">
        <f t="shared" ref="BG5:BG24" si="22">IF(AB5=99,0,(LOOKUP($AB5,$A$5:$A$26,$K$5:$K$26)))</f>
        <v>11</v>
      </c>
      <c r="BH5" s="112">
        <f t="shared" ref="BH5:BH24" si="23">IF(AD5=99,0,(LOOKUP($AD5,$A$5:$A$26,$K$5:$K$26)))</f>
        <v>9</v>
      </c>
      <c r="BI5" s="112">
        <f t="shared" ref="BI5:BI24" si="24">IF(AF5=99,0,(LOOKUP($AF5,$A$5:$A$26,$K$5:$K$26)))</f>
        <v>8</v>
      </c>
      <c r="BJ5" s="112">
        <f t="shared" ref="BJ5:BJ24" si="25">IF(AH5=99,0,(LOOKUP($AH5,$A$5:$A$26,$K$5:$K$26)))</f>
        <v>0</v>
      </c>
      <c r="BK5" s="112">
        <f t="shared" ref="BK5:BK24" si="26">IF(AJ5=99,0,(LOOKUP($AJ5,$A$5:$A$26,$K$5:$K$26)))</f>
        <v>0</v>
      </c>
      <c r="BL5" s="114">
        <f>SUM(BA5,BB5,BC5,BD5,BE5,BG5,BF5,BH5,BI5,BJ5,BK5)</f>
        <v>91</v>
      </c>
      <c r="BM5" s="108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108">
        <f>IF($AX$1&gt;7,(IF($AX$1=8,MAX(BA5:BH5),IF($AX$1=9,MAX(BA5:BI5),IF($AX$1=10,MAX(BA5:BJ5),IF($AX$1=11,MAX(BA5:BK5)))))),(IF($AX$1=4,MAX(BA5:BD5),IF($AX$1=5,MAX(BA5:BE5),IF($AX$1=6,MAX(BA5:BF5),IF($AX$1=7,MAX(BA5:BG5)))))))</f>
        <v>15</v>
      </c>
      <c r="BO5" s="115">
        <f>SUM($BL5-$BM5)</f>
        <v>83</v>
      </c>
      <c r="BP5" s="69"/>
    </row>
    <row r="6" spans="1:68" ht="15" x14ac:dyDescent="0.2">
      <c r="A6" s="116">
        <v>2</v>
      </c>
      <c r="B6" s="117" t="s">
        <v>14</v>
      </c>
      <c r="C6" s="227" t="s">
        <v>11</v>
      </c>
      <c r="D6" s="118"/>
      <c r="E6" s="119">
        <f>IF(G6=0,0,IF(G6+F6&lt;1000,1000,G6+F6))</f>
        <v>1000</v>
      </c>
      <c r="F6" s="120">
        <f t="shared" si="0"/>
        <v>0</v>
      </c>
      <c r="G6" s="121">
        <v>1000</v>
      </c>
      <c r="H6" s="122">
        <f t="shared" si="1"/>
        <v>24.3</v>
      </c>
      <c r="I6" s="123">
        <f>IF(M6=0,0,G6-M6)</f>
        <v>0</v>
      </c>
      <c r="J6" s="124">
        <v>3</v>
      </c>
      <c r="K6" s="125">
        <v>11</v>
      </c>
      <c r="L6" s="126">
        <v>9</v>
      </c>
      <c r="M6" s="127">
        <f t="shared" si="2"/>
        <v>1000</v>
      </c>
      <c r="N6" s="123">
        <f t="shared" si="3"/>
        <v>97</v>
      </c>
      <c r="O6" s="128">
        <f t="shared" si="4"/>
        <v>89</v>
      </c>
      <c r="P6" s="129">
        <v>12</v>
      </c>
      <c r="Q6" s="130">
        <v>2</v>
      </c>
      <c r="R6" s="131">
        <v>17</v>
      </c>
      <c r="S6" s="132">
        <v>2</v>
      </c>
      <c r="T6" s="133">
        <v>6</v>
      </c>
      <c r="U6" s="134">
        <v>1</v>
      </c>
      <c r="V6" s="131">
        <v>3</v>
      </c>
      <c r="W6" s="134">
        <v>2</v>
      </c>
      <c r="X6" s="133">
        <v>19</v>
      </c>
      <c r="Y6" s="134">
        <v>0</v>
      </c>
      <c r="Z6" s="133">
        <v>8</v>
      </c>
      <c r="AA6" s="134">
        <v>1</v>
      </c>
      <c r="AB6" s="133">
        <v>1</v>
      </c>
      <c r="AC6" s="132">
        <v>2</v>
      </c>
      <c r="AD6" s="129">
        <v>9</v>
      </c>
      <c r="AE6" s="130">
        <v>0</v>
      </c>
      <c r="AF6" s="135">
        <v>10</v>
      </c>
      <c r="AG6" s="132">
        <v>1</v>
      </c>
      <c r="AH6" s="131">
        <v>99</v>
      </c>
      <c r="AI6" s="134">
        <v>0</v>
      </c>
      <c r="AJ6" s="131">
        <v>99</v>
      </c>
      <c r="AK6" s="134">
        <v>0</v>
      </c>
      <c r="AL6" s="105"/>
      <c r="AM6" s="106">
        <f t="shared" ref="AM6:AM24" si="27">SUM(Q6+S6+U6+W6+Y6+AA6+AC6+AE6+AG6+AI6+AK6)</f>
        <v>11</v>
      </c>
      <c r="AN6" s="105"/>
      <c r="AO6" s="136">
        <f t="shared" si="5"/>
        <v>1000</v>
      </c>
      <c r="AP6" s="137">
        <f t="shared" si="6"/>
        <v>1000</v>
      </c>
      <c r="AQ6" s="138">
        <f t="shared" si="7"/>
        <v>1000</v>
      </c>
      <c r="AR6" s="137">
        <f t="shared" si="8"/>
        <v>1000</v>
      </c>
      <c r="AS6" s="138">
        <f t="shared" si="9"/>
        <v>1000</v>
      </c>
      <c r="AT6" s="138">
        <f t="shared" si="10"/>
        <v>1000</v>
      </c>
      <c r="AU6" s="138">
        <f t="shared" si="11"/>
        <v>1000</v>
      </c>
      <c r="AV6" s="138">
        <f t="shared" si="12"/>
        <v>1000</v>
      </c>
      <c r="AW6" s="137">
        <f t="shared" si="13"/>
        <v>1000</v>
      </c>
      <c r="AX6" s="138">
        <f t="shared" si="14"/>
        <v>0</v>
      </c>
      <c r="AY6" s="139">
        <f t="shared" si="15"/>
        <v>0</v>
      </c>
      <c r="AZ6" s="67"/>
      <c r="BA6" s="140">
        <f t="shared" si="16"/>
        <v>8</v>
      </c>
      <c r="BB6" s="141">
        <f t="shared" si="17"/>
        <v>10</v>
      </c>
      <c r="BC6" s="141">
        <f t="shared" si="18"/>
        <v>13</v>
      </c>
      <c r="BD6" s="142">
        <f t="shared" si="19"/>
        <v>10</v>
      </c>
      <c r="BE6" s="141">
        <f t="shared" si="20"/>
        <v>15</v>
      </c>
      <c r="BF6" s="141">
        <f t="shared" si="21"/>
        <v>9</v>
      </c>
      <c r="BG6" s="141">
        <f t="shared" si="22"/>
        <v>11</v>
      </c>
      <c r="BH6" s="141">
        <f t="shared" si="23"/>
        <v>11</v>
      </c>
      <c r="BI6" s="141">
        <f t="shared" si="24"/>
        <v>10</v>
      </c>
      <c r="BJ6" s="141">
        <f t="shared" si="25"/>
        <v>0</v>
      </c>
      <c r="BK6" s="141">
        <f t="shared" si="26"/>
        <v>0</v>
      </c>
      <c r="BL6" s="143">
        <f>SUM(BA6,BB6,BC6,BD6,BE6,BG6,BF6,BH6,BI6,BJ6,BK6)</f>
        <v>97</v>
      </c>
      <c r="BM6" s="137">
        <f>IF($AX$1&gt;7,(IF($AX$1=8,MIN(BA6:BH6),IF($AX$1=9,MIN(BA6:BI6),IF($AX$1=10,MIN(BA6:BJ6),IF($AX$1=11,MIN(BA6:BK6)))))),(IF($AX$1=4,MIN(BA6:BD6),IF($AX$1=5,MIN(BA6:BE6),IF($AX$1=6,MIN(BA6:BF6),IF($AX$1=7,MIN(BA6:BG6)))))))</f>
        <v>8</v>
      </c>
      <c r="BN6" s="137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44">
        <f t="shared" ref="BO6:BO24" si="28">SUM($BL6-$BM6)</f>
        <v>89</v>
      </c>
      <c r="BP6" s="69"/>
    </row>
    <row r="7" spans="1:68" ht="15" x14ac:dyDescent="0.2">
      <c r="A7" s="116">
        <v>3</v>
      </c>
      <c r="B7" s="117" t="s">
        <v>33</v>
      </c>
      <c r="C7" s="227" t="s">
        <v>76</v>
      </c>
      <c r="D7" s="118"/>
      <c r="E7" s="145">
        <f t="shared" ref="E7:E24" si="29">IF(G7=0,0,IF(G7+F7&lt;1000,1000,G7+F7))</f>
        <v>1000</v>
      </c>
      <c r="F7" s="120">
        <f t="shared" si="0"/>
        <v>0</v>
      </c>
      <c r="G7" s="121">
        <v>1000</v>
      </c>
      <c r="H7" s="122">
        <f t="shared" si="1"/>
        <v>19.8</v>
      </c>
      <c r="I7" s="123">
        <f t="shared" ref="I7:I24" si="30">IF(M7=0,0,G7-M7)</f>
        <v>0</v>
      </c>
      <c r="J7" s="146">
        <v>8</v>
      </c>
      <c r="K7" s="125">
        <v>10</v>
      </c>
      <c r="L7" s="126">
        <v>9</v>
      </c>
      <c r="M7" s="127">
        <f t="shared" si="2"/>
        <v>1000</v>
      </c>
      <c r="N7" s="123">
        <f t="shared" si="3"/>
        <v>87</v>
      </c>
      <c r="O7" s="128">
        <f t="shared" si="4"/>
        <v>79</v>
      </c>
      <c r="P7" s="129">
        <v>13</v>
      </c>
      <c r="Q7" s="130">
        <v>1</v>
      </c>
      <c r="R7" s="131">
        <v>11</v>
      </c>
      <c r="S7" s="132">
        <v>2</v>
      </c>
      <c r="T7" s="133">
        <v>8</v>
      </c>
      <c r="U7" s="134">
        <v>2</v>
      </c>
      <c r="V7" s="131">
        <v>2</v>
      </c>
      <c r="W7" s="134">
        <v>0</v>
      </c>
      <c r="X7" s="133">
        <v>10</v>
      </c>
      <c r="Y7" s="134">
        <v>0</v>
      </c>
      <c r="Z7" s="133">
        <v>15</v>
      </c>
      <c r="AA7" s="134">
        <v>1</v>
      </c>
      <c r="AB7" s="133">
        <v>7</v>
      </c>
      <c r="AC7" s="132">
        <v>2</v>
      </c>
      <c r="AD7" s="129">
        <v>6</v>
      </c>
      <c r="AE7" s="130">
        <v>0</v>
      </c>
      <c r="AF7" s="135">
        <v>14</v>
      </c>
      <c r="AG7" s="132">
        <v>2</v>
      </c>
      <c r="AH7" s="131">
        <v>99</v>
      </c>
      <c r="AI7" s="134">
        <v>0</v>
      </c>
      <c r="AJ7" s="131">
        <v>99</v>
      </c>
      <c r="AK7" s="134">
        <v>0</v>
      </c>
      <c r="AL7" s="105"/>
      <c r="AM7" s="106">
        <f t="shared" si="27"/>
        <v>10</v>
      </c>
      <c r="AN7" s="105"/>
      <c r="AO7" s="136">
        <f t="shared" si="5"/>
        <v>1000</v>
      </c>
      <c r="AP7" s="137">
        <f t="shared" si="6"/>
        <v>1000</v>
      </c>
      <c r="AQ7" s="138">
        <f t="shared" si="7"/>
        <v>1000</v>
      </c>
      <c r="AR7" s="137">
        <f t="shared" si="8"/>
        <v>1000</v>
      </c>
      <c r="AS7" s="138">
        <f t="shared" si="9"/>
        <v>1000</v>
      </c>
      <c r="AT7" s="138">
        <f t="shared" si="10"/>
        <v>1000</v>
      </c>
      <c r="AU7" s="138">
        <f t="shared" si="11"/>
        <v>1000</v>
      </c>
      <c r="AV7" s="138">
        <f t="shared" si="12"/>
        <v>1000</v>
      </c>
      <c r="AW7" s="137">
        <f t="shared" si="13"/>
        <v>1000</v>
      </c>
      <c r="AX7" s="138">
        <f t="shared" si="14"/>
        <v>0</v>
      </c>
      <c r="AY7" s="139">
        <f t="shared" si="15"/>
        <v>0</v>
      </c>
      <c r="AZ7" s="67"/>
      <c r="BA7" s="140">
        <f t="shared" si="16"/>
        <v>8</v>
      </c>
      <c r="BB7" s="141">
        <f t="shared" si="17"/>
        <v>11</v>
      </c>
      <c r="BC7" s="141">
        <f t="shared" si="18"/>
        <v>9</v>
      </c>
      <c r="BD7" s="142">
        <f t="shared" si="19"/>
        <v>11</v>
      </c>
      <c r="BE7" s="141">
        <f t="shared" si="20"/>
        <v>10</v>
      </c>
      <c r="BF7" s="141">
        <f t="shared" si="21"/>
        <v>9</v>
      </c>
      <c r="BG7" s="141">
        <f t="shared" si="22"/>
        <v>8</v>
      </c>
      <c r="BH7" s="141">
        <f t="shared" si="23"/>
        <v>13</v>
      </c>
      <c r="BI7" s="141">
        <f t="shared" si="24"/>
        <v>8</v>
      </c>
      <c r="BJ7" s="141">
        <f t="shared" si="25"/>
        <v>0</v>
      </c>
      <c r="BK7" s="141">
        <f t="shared" si="26"/>
        <v>0</v>
      </c>
      <c r="BL7" s="143">
        <f t="shared" ref="BL7:BL24" si="31">SUM(BA7,BB7,BC7,BD7,BE7,BG7,BF7,BH7,BI7,BJ7,BK7)</f>
        <v>87</v>
      </c>
      <c r="BM7" s="137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8</v>
      </c>
      <c r="BN7" s="137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13</v>
      </c>
      <c r="BO7" s="144">
        <f t="shared" si="28"/>
        <v>79</v>
      </c>
      <c r="BP7" s="69"/>
    </row>
    <row r="8" spans="1:68" ht="15" x14ac:dyDescent="0.2">
      <c r="A8" s="116">
        <v>4</v>
      </c>
      <c r="B8" s="117" t="s">
        <v>169</v>
      </c>
      <c r="C8" s="121" t="s">
        <v>59</v>
      </c>
      <c r="D8" s="118"/>
      <c r="E8" s="145">
        <f t="shared" si="29"/>
        <v>1000</v>
      </c>
      <c r="F8" s="120">
        <f t="shared" si="0"/>
        <v>0</v>
      </c>
      <c r="G8" s="121">
        <v>1000</v>
      </c>
      <c r="H8" s="122">
        <f t="shared" si="1"/>
        <v>18</v>
      </c>
      <c r="I8" s="123">
        <f t="shared" si="30"/>
        <v>0</v>
      </c>
      <c r="J8" s="146">
        <v>10</v>
      </c>
      <c r="K8" s="125">
        <v>10</v>
      </c>
      <c r="L8" s="126">
        <v>9</v>
      </c>
      <c r="M8" s="127">
        <f t="shared" si="2"/>
        <v>1000</v>
      </c>
      <c r="N8" s="123">
        <f t="shared" si="3"/>
        <v>76</v>
      </c>
      <c r="O8" s="128">
        <f t="shared" si="4"/>
        <v>74</v>
      </c>
      <c r="P8" s="129">
        <v>14</v>
      </c>
      <c r="Q8" s="130">
        <v>1</v>
      </c>
      <c r="R8" s="131">
        <v>18</v>
      </c>
      <c r="S8" s="132">
        <v>1</v>
      </c>
      <c r="T8" s="133">
        <v>17</v>
      </c>
      <c r="U8" s="134">
        <v>2</v>
      </c>
      <c r="V8" s="131">
        <v>1</v>
      </c>
      <c r="W8" s="134">
        <v>0</v>
      </c>
      <c r="X8" s="133">
        <v>6</v>
      </c>
      <c r="Y8" s="134">
        <v>0</v>
      </c>
      <c r="Z8" s="133">
        <v>7</v>
      </c>
      <c r="AA8" s="134">
        <v>1</v>
      </c>
      <c r="AB8" s="133">
        <v>12</v>
      </c>
      <c r="AC8" s="132">
        <v>2</v>
      </c>
      <c r="AD8" s="147">
        <v>5</v>
      </c>
      <c r="AE8" s="130">
        <v>1</v>
      </c>
      <c r="AF8" s="135">
        <v>16</v>
      </c>
      <c r="AG8" s="132">
        <v>2</v>
      </c>
      <c r="AH8" s="131">
        <v>99</v>
      </c>
      <c r="AI8" s="134">
        <v>0</v>
      </c>
      <c r="AJ8" s="131">
        <v>99</v>
      </c>
      <c r="AK8" s="134">
        <v>0</v>
      </c>
      <c r="AL8" s="105"/>
      <c r="AM8" s="106">
        <f t="shared" si="27"/>
        <v>10</v>
      </c>
      <c r="AN8" s="105"/>
      <c r="AO8" s="136">
        <f t="shared" si="5"/>
        <v>1000</v>
      </c>
      <c r="AP8" s="137">
        <f t="shared" si="6"/>
        <v>1000</v>
      </c>
      <c r="AQ8" s="138">
        <f t="shared" si="7"/>
        <v>1000</v>
      </c>
      <c r="AR8" s="137">
        <f t="shared" si="8"/>
        <v>1000</v>
      </c>
      <c r="AS8" s="138">
        <f t="shared" si="9"/>
        <v>1000</v>
      </c>
      <c r="AT8" s="138">
        <f t="shared" si="10"/>
        <v>1000</v>
      </c>
      <c r="AU8" s="138">
        <f t="shared" si="11"/>
        <v>1000</v>
      </c>
      <c r="AV8" s="138">
        <f t="shared" si="12"/>
        <v>1000</v>
      </c>
      <c r="AW8" s="137">
        <f t="shared" si="13"/>
        <v>1000</v>
      </c>
      <c r="AX8" s="138">
        <f t="shared" si="14"/>
        <v>0</v>
      </c>
      <c r="AY8" s="139">
        <f t="shared" si="15"/>
        <v>0</v>
      </c>
      <c r="AZ8" s="67"/>
      <c r="BA8" s="140">
        <f t="shared" si="16"/>
        <v>8</v>
      </c>
      <c r="BB8" s="141">
        <f t="shared" si="17"/>
        <v>8</v>
      </c>
      <c r="BC8" s="141">
        <f t="shared" si="18"/>
        <v>10</v>
      </c>
      <c r="BD8" s="142">
        <f t="shared" si="19"/>
        <v>11</v>
      </c>
      <c r="BE8" s="141">
        <f t="shared" si="20"/>
        <v>13</v>
      </c>
      <c r="BF8" s="141">
        <f t="shared" si="21"/>
        <v>8</v>
      </c>
      <c r="BG8" s="141">
        <f t="shared" si="22"/>
        <v>8</v>
      </c>
      <c r="BH8" s="141">
        <f t="shared" si="23"/>
        <v>8</v>
      </c>
      <c r="BI8" s="141">
        <f t="shared" si="24"/>
        <v>2</v>
      </c>
      <c r="BJ8" s="141">
        <f t="shared" si="25"/>
        <v>0</v>
      </c>
      <c r="BK8" s="141">
        <f t="shared" si="26"/>
        <v>0</v>
      </c>
      <c r="BL8" s="143">
        <f t="shared" si="31"/>
        <v>76</v>
      </c>
      <c r="BM8" s="137">
        <f t="shared" si="32"/>
        <v>2</v>
      </c>
      <c r="BN8" s="137">
        <f t="shared" si="33"/>
        <v>13</v>
      </c>
      <c r="BO8" s="144">
        <f t="shared" si="28"/>
        <v>74</v>
      </c>
      <c r="BP8" s="69"/>
    </row>
    <row r="9" spans="1:68" ht="15" x14ac:dyDescent="0.2">
      <c r="A9" s="116">
        <v>5</v>
      </c>
      <c r="B9" s="117" t="s">
        <v>20</v>
      </c>
      <c r="C9" s="228" t="s">
        <v>21</v>
      </c>
      <c r="D9" s="118"/>
      <c r="E9" s="145">
        <f t="shared" si="29"/>
        <v>1000</v>
      </c>
      <c r="F9" s="120">
        <f t="shared" si="0"/>
        <v>0</v>
      </c>
      <c r="G9" s="121">
        <v>1000</v>
      </c>
      <c r="H9" s="122">
        <f t="shared" si="1"/>
        <v>15.3</v>
      </c>
      <c r="I9" s="123">
        <f t="shared" si="30"/>
        <v>0</v>
      </c>
      <c r="J9" s="146">
        <v>13</v>
      </c>
      <c r="K9" s="125">
        <v>8</v>
      </c>
      <c r="L9" s="126">
        <v>8</v>
      </c>
      <c r="M9" s="127">
        <f t="shared" si="2"/>
        <v>1000</v>
      </c>
      <c r="N9" s="123">
        <f t="shared" si="3"/>
        <v>83</v>
      </c>
      <c r="O9" s="128">
        <f t="shared" si="4"/>
        <v>83</v>
      </c>
      <c r="P9" s="129">
        <v>15</v>
      </c>
      <c r="Q9" s="130">
        <v>2</v>
      </c>
      <c r="R9" s="131">
        <v>10</v>
      </c>
      <c r="S9" s="132">
        <v>1</v>
      </c>
      <c r="T9" s="133">
        <v>19</v>
      </c>
      <c r="U9" s="134">
        <v>0</v>
      </c>
      <c r="V9" s="131">
        <v>8</v>
      </c>
      <c r="W9" s="134">
        <v>0</v>
      </c>
      <c r="X9" s="133">
        <v>12</v>
      </c>
      <c r="Y9" s="134">
        <v>2</v>
      </c>
      <c r="Z9" s="133">
        <v>11</v>
      </c>
      <c r="AA9" s="134">
        <v>0</v>
      </c>
      <c r="AB9" s="133">
        <v>99</v>
      </c>
      <c r="AC9" s="132">
        <v>2</v>
      </c>
      <c r="AD9" s="129">
        <v>4</v>
      </c>
      <c r="AE9" s="130">
        <v>1</v>
      </c>
      <c r="AF9" s="135">
        <v>1</v>
      </c>
      <c r="AG9" s="132">
        <v>0</v>
      </c>
      <c r="AH9" s="131">
        <v>99</v>
      </c>
      <c r="AI9" s="134">
        <v>0</v>
      </c>
      <c r="AJ9" s="131">
        <v>99</v>
      </c>
      <c r="AK9" s="134">
        <v>0</v>
      </c>
      <c r="AL9" s="105"/>
      <c r="AM9" s="106">
        <f t="shared" si="27"/>
        <v>8</v>
      </c>
      <c r="AN9" s="105"/>
      <c r="AO9" s="136">
        <f t="shared" si="5"/>
        <v>1000</v>
      </c>
      <c r="AP9" s="137">
        <f t="shared" si="6"/>
        <v>1000</v>
      </c>
      <c r="AQ9" s="138">
        <f t="shared" si="7"/>
        <v>1000</v>
      </c>
      <c r="AR9" s="137">
        <f t="shared" si="8"/>
        <v>1000</v>
      </c>
      <c r="AS9" s="138">
        <f t="shared" si="9"/>
        <v>1000</v>
      </c>
      <c r="AT9" s="138">
        <f t="shared" si="10"/>
        <v>1000</v>
      </c>
      <c r="AU9" s="138">
        <f t="shared" si="11"/>
        <v>0</v>
      </c>
      <c r="AV9" s="138">
        <f t="shared" si="12"/>
        <v>1000</v>
      </c>
      <c r="AW9" s="137">
        <f t="shared" si="13"/>
        <v>1000</v>
      </c>
      <c r="AX9" s="138">
        <f t="shared" si="14"/>
        <v>0</v>
      </c>
      <c r="AY9" s="139">
        <f t="shared" si="15"/>
        <v>0</v>
      </c>
      <c r="AZ9" s="67"/>
      <c r="BA9" s="140">
        <f t="shared" si="16"/>
        <v>9</v>
      </c>
      <c r="BB9" s="141">
        <f t="shared" si="17"/>
        <v>10</v>
      </c>
      <c r="BC9" s="141">
        <f t="shared" si="18"/>
        <v>15</v>
      </c>
      <c r="BD9" s="142">
        <f t="shared" si="19"/>
        <v>9</v>
      </c>
      <c r="BE9" s="141">
        <f t="shared" si="20"/>
        <v>8</v>
      </c>
      <c r="BF9" s="141">
        <f t="shared" si="21"/>
        <v>11</v>
      </c>
      <c r="BG9" s="141">
        <f t="shared" si="22"/>
        <v>0</v>
      </c>
      <c r="BH9" s="141">
        <f t="shared" si="23"/>
        <v>10</v>
      </c>
      <c r="BI9" s="141">
        <f t="shared" si="24"/>
        <v>11</v>
      </c>
      <c r="BJ9" s="141">
        <f t="shared" si="25"/>
        <v>0</v>
      </c>
      <c r="BK9" s="141">
        <f t="shared" si="26"/>
        <v>0</v>
      </c>
      <c r="BL9" s="143">
        <f t="shared" si="31"/>
        <v>83</v>
      </c>
      <c r="BM9" s="137">
        <f t="shared" si="32"/>
        <v>0</v>
      </c>
      <c r="BN9" s="137">
        <f t="shared" si="33"/>
        <v>15</v>
      </c>
      <c r="BO9" s="144">
        <f t="shared" si="28"/>
        <v>83</v>
      </c>
      <c r="BP9" s="69"/>
    </row>
    <row r="10" spans="1:68" ht="15" x14ac:dyDescent="0.2">
      <c r="A10" s="116">
        <v>6</v>
      </c>
      <c r="B10" s="117" t="s">
        <v>4</v>
      </c>
      <c r="C10" s="227" t="s">
        <v>11</v>
      </c>
      <c r="D10" s="118"/>
      <c r="E10" s="145">
        <f t="shared" si="29"/>
        <v>1020</v>
      </c>
      <c r="F10" s="120">
        <f t="shared" si="0"/>
        <v>20</v>
      </c>
      <c r="G10" s="121">
        <v>1000</v>
      </c>
      <c r="H10" s="122">
        <f t="shared" si="1"/>
        <v>25.2</v>
      </c>
      <c r="I10" s="123">
        <f t="shared" si="30"/>
        <v>0</v>
      </c>
      <c r="J10" s="124">
        <v>2</v>
      </c>
      <c r="K10" s="125">
        <v>13</v>
      </c>
      <c r="L10" s="126">
        <v>9</v>
      </c>
      <c r="M10" s="127">
        <f t="shared" si="2"/>
        <v>1000</v>
      </c>
      <c r="N10" s="123">
        <f t="shared" si="3"/>
        <v>88</v>
      </c>
      <c r="O10" s="128">
        <f t="shared" si="4"/>
        <v>86</v>
      </c>
      <c r="P10" s="129">
        <v>16</v>
      </c>
      <c r="Q10" s="130">
        <v>2</v>
      </c>
      <c r="R10" s="131">
        <v>9</v>
      </c>
      <c r="S10" s="132">
        <v>2</v>
      </c>
      <c r="T10" s="133">
        <v>2</v>
      </c>
      <c r="U10" s="134">
        <v>1</v>
      </c>
      <c r="V10" s="131">
        <v>15</v>
      </c>
      <c r="W10" s="134">
        <v>0</v>
      </c>
      <c r="X10" s="133">
        <v>4</v>
      </c>
      <c r="Y10" s="134">
        <v>2</v>
      </c>
      <c r="Z10" s="133">
        <v>10</v>
      </c>
      <c r="AA10" s="134">
        <v>2</v>
      </c>
      <c r="AB10" s="133">
        <v>19</v>
      </c>
      <c r="AC10" s="132">
        <v>0</v>
      </c>
      <c r="AD10" s="147">
        <v>3</v>
      </c>
      <c r="AE10" s="130">
        <v>2</v>
      </c>
      <c r="AF10" s="135">
        <v>17</v>
      </c>
      <c r="AG10" s="132">
        <v>2</v>
      </c>
      <c r="AH10" s="131">
        <v>99</v>
      </c>
      <c r="AI10" s="134">
        <v>0</v>
      </c>
      <c r="AJ10" s="131">
        <v>99</v>
      </c>
      <c r="AK10" s="134">
        <v>0</v>
      </c>
      <c r="AL10" s="105"/>
      <c r="AM10" s="106">
        <f t="shared" si="27"/>
        <v>13</v>
      </c>
      <c r="AN10" s="105"/>
      <c r="AO10" s="136">
        <f t="shared" si="5"/>
        <v>1000</v>
      </c>
      <c r="AP10" s="137">
        <f t="shared" si="6"/>
        <v>1000</v>
      </c>
      <c r="AQ10" s="138">
        <f t="shared" si="7"/>
        <v>1000</v>
      </c>
      <c r="AR10" s="137">
        <f t="shared" si="8"/>
        <v>1000</v>
      </c>
      <c r="AS10" s="138">
        <f t="shared" si="9"/>
        <v>1000</v>
      </c>
      <c r="AT10" s="138">
        <f t="shared" si="10"/>
        <v>1000</v>
      </c>
      <c r="AU10" s="138">
        <f t="shared" si="11"/>
        <v>1000</v>
      </c>
      <c r="AV10" s="138">
        <f t="shared" si="12"/>
        <v>1000</v>
      </c>
      <c r="AW10" s="137">
        <f t="shared" si="13"/>
        <v>1000</v>
      </c>
      <c r="AX10" s="138">
        <f t="shared" si="14"/>
        <v>0</v>
      </c>
      <c r="AY10" s="139">
        <f t="shared" si="15"/>
        <v>0</v>
      </c>
      <c r="AZ10" s="67"/>
      <c r="BA10" s="140">
        <f t="shared" si="16"/>
        <v>2</v>
      </c>
      <c r="BB10" s="141">
        <f t="shared" si="17"/>
        <v>11</v>
      </c>
      <c r="BC10" s="141">
        <f t="shared" si="18"/>
        <v>11</v>
      </c>
      <c r="BD10" s="142">
        <f t="shared" si="19"/>
        <v>9</v>
      </c>
      <c r="BE10" s="141">
        <f t="shared" si="20"/>
        <v>10</v>
      </c>
      <c r="BF10" s="141">
        <f t="shared" si="21"/>
        <v>10</v>
      </c>
      <c r="BG10" s="141">
        <f t="shared" si="22"/>
        <v>15</v>
      </c>
      <c r="BH10" s="141">
        <f t="shared" si="23"/>
        <v>10</v>
      </c>
      <c r="BI10" s="141">
        <f t="shared" si="24"/>
        <v>10</v>
      </c>
      <c r="BJ10" s="141">
        <f t="shared" si="25"/>
        <v>0</v>
      </c>
      <c r="BK10" s="141">
        <f t="shared" si="26"/>
        <v>0</v>
      </c>
      <c r="BL10" s="143">
        <f t="shared" si="31"/>
        <v>88</v>
      </c>
      <c r="BM10" s="137">
        <f t="shared" si="32"/>
        <v>2</v>
      </c>
      <c r="BN10" s="137">
        <f t="shared" si="33"/>
        <v>15</v>
      </c>
      <c r="BO10" s="144">
        <f t="shared" si="28"/>
        <v>86</v>
      </c>
      <c r="BP10" s="69"/>
    </row>
    <row r="11" spans="1:68" ht="15" x14ac:dyDescent="0.2">
      <c r="A11" s="116">
        <v>7</v>
      </c>
      <c r="B11" s="117" t="s">
        <v>34</v>
      </c>
      <c r="C11" s="227" t="s">
        <v>11</v>
      </c>
      <c r="D11" s="118"/>
      <c r="E11" s="145">
        <f t="shared" si="29"/>
        <v>1000</v>
      </c>
      <c r="F11" s="120">
        <f t="shared" si="0"/>
        <v>0</v>
      </c>
      <c r="G11" s="121">
        <v>1000</v>
      </c>
      <c r="H11" s="122">
        <f t="shared" si="1"/>
        <v>12.6</v>
      </c>
      <c r="I11" s="123">
        <f t="shared" si="30"/>
        <v>0</v>
      </c>
      <c r="J11" s="146">
        <v>16</v>
      </c>
      <c r="K11" s="125">
        <v>8</v>
      </c>
      <c r="L11" s="126">
        <v>8</v>
      </c>
      <c r="M11" s="127">
        <f t="shared" si="2"/>
        <v>1000</v>
      </c>
      <c r="N11" s="148">
        <f t="shared" si="3"/>
        <v>67</v>
      </c>
      <c r="O11" s="149">
        <f t="shared" si="4"/>
        <v>67</v>
      </c>
      <c r="P11" s="129">
        <v>17</v>
      </c>
      <c r="Q11" s="130">
        <v>0</v>
      </c>
      <c r="R11" s="131">
        <v>99</v>
      </c>
      <c r="S11" s="132">
        <v>2</v>
      </c>
      <c r="T11" s="133">
        <v>9</v>
      </c>
      <c r="U11" s="134">
        <v>0</v>
      </c>
      <c r="V11" s="131">
        <v>18</v>
      </c>
      <c r="W11" s="134">
        <v>0</v>
      </c>
      <c r="X11" s="133">
        <v>16</v>
      </c>
      <c r="Y11" s="134">
        <v>2</v>
      </c>
      <c r="Z11" s="133">
        <v>4</v>
      </c>
      <c r="AA11" s="134">
        <v>1</v>
      </c>
      <c r="AB11" s="133">
        <v>3</v>
      </c>
      <c r="AC11" s="132">
        <v>0</v>
      </c>
      <c r="AD11" s="150">
        <v>12</v>
      </c>
      <c r="AE11" s="130">
        <v>1</v>
      </c>
      <c r="AF11" s="135">
        <v>13</v>
      </c>
      <c r="AG11" s="151">
        <v>2</v>
      </c>
      <c r="AH11" s="131">
        <v>99</v>
      </c>
      <c r="AI11" s="134">
        <v>0</v>
      </c>
      <c r="AJ11" s="131">
        <v>99</v>
      </c>
      <c r="AK11" s="134">
        <v>0</v>
      </c>
      <c r="AL11" s="105"/>
      <c r="AM11" s="106">
        <f t="shared" si="27"/>
        <v>8</v>
      </c>
      <c r="AN11" s="105"/>
      <c r="AO11" s="136">
        <f t="shared" si="5"/>
        <v>1000</v>
      </c>
      <c r="AP11" s="137">
        <f t="shared" si="6"/>
        <v>0</v>
      </c>
      <c r="AQ11" s="138">
        <f t="shared" si="7"/>
        <v>1000</v>
      </c>
      <c r="AR11" s="137">
        <f t="shared" si="8"/>
        <v>1000</v>
      </c>
      <c r="AS11" s="138">
        <f t="shared" si="9"/>
        <v>1000</v>
      </c>
      <c r="AT11" s="138">
        <f t="shared" si="10"/>
        <v>1000</v>
      </c>
      <c r="AU11" s="138">
        <f t="shared" si="11"/>
        <v>1000</v>
      </c>
      <c r="AV11" s="138">
        <f t="shared" si="12"/>
        <v>1000</v>
      </c>
      <c r="AW11" s="137">
        <f t="shared" si="13"/>
        <v>1000</v>
      </c>
      <c r="AX11" s="138">
        <f t="shared" si="14"/>
        <v>0</v>
      </c>
      <c r="AY11" s="139">
        <f t="shared" si="15"/>
        <v>0</v>
      </c>
      <c r="AZ11" s="67"/>
      <c r="BA11" s="140">
        <f t="shared" si="16"/>
        <v>10</v>
      </c>
      <c r="BB11" s="141">
        <f t="shared" si="17"/>
        <v>0</v>
      </c>
      <c r="BC11" s="141">
        <f t="shared" si="18"/>
        <v>11</v>
      </c>
      <c r="BD11" s="142">
        <f t="shared" si="19"/>
        <v>8</v>
      </c>
      <c r="BE11" s="141">
        <f t="shared" si="20"/>
        <v>2</v>
      </c>
      <c r="BF11" s="141">
        <f t="shared" si="21"/>
        <v>10</v>
      </c>
      <c r="BG11" s="141">
        <f t="shared" si="22"/>
        <v>10</v>
      </c>
      <c r="BH11" s="141">
        <f t="shared" si="23"/>
        <v>8</v>
      </c>
      <c r="BI11" s="141">
        <f t="shared" si="24"/>
        <v>8</v>
      </c>
      <c r="BJ11" s="141">
        <f t="shared" si="25"/>
        <v>0</v>
      </c>
      <c r="BK11" s="141">
        <f t="shared" si="26"/>
        <v>0</v>
      </c>
      <c r="BL11" s="143">
        <f t="shared" si="31"/>
        <v>67</v>
      </c>
      <c r="BM11" s="137">
        <f t="shared" si="32"/>
        <v>0</v>
      </c>
      <c r="BN11" s="137">
        <f t="shared" si="33"/>
        <v>11</v>
      </c>
      <c r="BO11" s="144">
        <f t="shared" si="28"/>
        <v>67</v>
      </c>
      <c r="BP11" s="69"/>
    </row>
    <row r="12" spans="1:68" ht="15" x14ac:dyDescent="0.2">
      <c r="A12" s="116">
        <v>8</v>
      </c>
      <c r="B12" s="117" t="s">
        <v>39</v>
      </c>
      <c r="C12" s="227" t="s">
        <v>11</v>
      </c>
      <c r="D12" s="152"/>
      <c r="E12" s="145">
        <f t="shared" si="29"/>
        <v>1000</v>
      </c>
      <c r="F12" s="120">
        <f t="shared" si="0"/>
        <v>0</v>
      </c>
      <c r="G12" s="121">
        <v>1000</v>
      </c>
      <c r="H12" s="122">
        <f t="shared" si="1"/>
        <v>17.100000000000001</v>
      </c>
      <c r="I12" s="123">
        <f t="shared" si="30"/>
        <v>0</v>
      </c>
      <c r="J12" s="146">
        <v>11</v>
      </c>
      <c r="K12" s="125">
        <v>9</v>
      </c>
      <c r="L12" s="126">
        <v>9</v>
      </c>
      <c r="M12" s="127">
        <f t="shared" si="2"/>
        <v>1000</v>
      </c>
      <c r="N12" s="123">
        <f t="shared" si="3"/>
        <v>92</v>
      </c>
      <c r="O12" s="128">
        <f t="shared" si="4"/>
        <v>84</v>
      </c>
      <c r="P12" s="129">
        <v>18</v>
      </c>
      <c r="Q12" s="130">
        <v>1</v>
      </c>
      <c r="R12" s="131">
        <v>14</v>
      </c>
      <c r="S12" s="132">
        <v>2</v>
      </c>
      <c r="T12" s="133">
        <v>3</v>
      </c>
      <c r="U12" s="134">
        <v>0</v>
      </c>
      <c r="V12" s="131">
        <v>5</v>
      </c>
      <c r="W12" s="134">
        <v>2</v>
      </c>
      <c r="X12" s="133">
        <v>9</v>
      </c>
      <c r="Y12" s="134">
        <v>1</v>
      </c>
      <c r="Z12" s="133">
        <v>2</v>
      </c>
      <c r="AA12" s="134">
        <v>1</v>
      </c>
      <c r="AB12" s="133">
        <v>10</v>
      </c>
      <c r="AC12" s="132">
        <v>1</v>
      </c>
      <c r="AD12" s="150">
        <v>1</v>
      </c>
      <c r="AE12" s="130">
        <v>1</v>
      </c>
      <c r="AF12" s="135">
        <v>19</v>
      </c>
      <c r="AG12" s="132">
        <v>0</v>
      </c>
      <c r="AH12" s="131">
        <v>99</v>
      </c>
      <c r="AI12" s="134">
        <v>0</v>
      </c>
      <c r="AJ12" s="131">
        <v>99</v>
      </c>
      <c r="AK12" s="134">
        <v>0</v>
      </c>
      <c r="AL12" s="105"/>
      <c r="AM12" s="106">
        <f t="shared" si="27"/>
        <v>9</v>
      </c>
      <c r="AN12" s="105"/>
      <c r="AO12" s="136">
        <f t="shared" si="5"/>
        <v>1000</v>
      </c>
      <c r="AP12" s="137">
        <f t="shared" si="6"/>
        <v>1000</v>
      </c>
      <c r="AQ12" s="138">
        <f t="shared" si="7"/>
        <v>1000</v>
      </c>
      <c r="AR12" s="137">
        <f t="shared" si="8"/>
        <v>1000</v>
      </c>
      <c r="AS12" s="138">
        <f t="shared" si="9"/>
        <v>1000</v>
      </c>
      <c r="AT12" s="138">
        <f t="shared" si="10"/>
        <v>1000</v>
      </c>
      <c r="AU12" s="138">
        <f t="shared" si="11"/>
        <v>1000</v>
      </c>
      <c r="AV12" s="138">
        <f t="shared" si="12"/>
        <v>1000</v>
      </c>
      <c r="AW12" s="137">
        <f t="shared" si="13"/>
        <v>1000</v>
      </c>
      <c r="AX12" s="138">
        <f t="shared" si="14"/>
        <v>0</v>
      </c>
      <c r="AY12" s="139">
        <f t="shared" si="15"/>
        <v>0</v>
      </c>
      <c r="AZ12" s="67"/>
      <c r="BA12" s="140">
        <f t="shared" si="16"/>
        <v>8</v>
      </c>
      <c r="BB12" s="141">
        <f t="shared" si="17"/>
        <v>8</v>
      </c>
      <c r="BC12" s="141">
        <f t="shared" si="18"/>
        <v>10</v>
      </c>
      <c r="BD12" s="142">
        <f t="shared" si="19"/>
        <v>8</v>
      </c>
      <c r="BE12" s="141">
        <f t="shared" si="20"/>
        <v>11</v>
      </c>
      <c r="BF12" s="141">
        <f t="shared" si="21"/>
        <v>11</v>
      </c>
      <c r="BG12" s="141">
        <f t="shared" si="22"/>
        <v>10</v>
      </c>
      <c r="BH12" s="141">
        <f t="shared" si="23"/>
        <v>11</v>
      </c>
      <c r="BI12" s="141">
        <f t="shared" si="24"/>
        <v>15</v>
      </c>
      <c r="BJ12" s="141">
        <f t="shared" si="25"/>
        <v>0</v>
      </c>
      <c r="BK12" s="141">
        <f t="shared" si="26"/>
        <v>0</v>
      </c>
      <c r="BL12" s="143">
        <f t="shared" si="31"/>
        <v>92</v>
      </c>
      <c r="BM12" s="137">
        <f t="shared" si="32"/>
        <v>8</v>
      </c>
      <c r="BN12" s="137">
        <f t="shared" si="33"/>
        <v>15</v>
      </c>
      <c r="BO12" s="144">
        <f t="shared" si="28"/>
        <v>84</v>
      </c>
      <c r="BP12" s="69"/>
    </row>
    <row r="13" spans="1:68" ht="15" x14ac:dyDescent="0.2">
      <c r="A13" s="116">
        <v>9</v>
      </c>
      <c r="B13" s="117" t="s">
        <v>18</v>
      </c>
      <c r="C13" s="121" t="s">
        <v>17</v>
      </c>
      <c r="D13" s="152"/>
      <c r="E13" s="145">
        <f t="shared" si="29"/>
        <v>1000</v>
      </c>
      <c r="F13" s="120">
        <f t="shared" si="0"/>
        <v>0</v>
      </c>
      <c r="G13" s="121">
        <v>1000</v>
      </c>
      <c r="H13" s="122">
        <f t="shared" si="1"/>
        <v>23.400000000000002</v>
      </c>
      <c r="I13" s="123">
        <f t="shared" si="30"/>
        <v>0</v>
      </c>
      <c r="J13" s="146">
        <v>4</v>
      </c>
      <c r="K13" s="125">
        <v>11</v>
      </c>
      <c r="L13" s="126">
        <v>9</v>
      </c>
      <c r="M13" s="127">
        <f t="shared" si="2"/>
        <v>1000</v>
      </c>
      <c r="N13" s="123">
        <f t="shared" si="3"/>
        <v>96</v>
      </c>
      <c r="O13" s="128">
        <f t="shared" si="4"/>
        <v>88</v>
      </c>
      <c r="P13" s="129">
        <v>19</v>
      </c>
      <c r="Q13" s="130">
        <v>2</v>
      </c>
      <c r="R13" s="131">
        <v>6</v>
      </c>
      <c r="S13" s="132">
        <v>0</v>
      </c>
      <c r="T13" s="133">
        <v>7</v>
      </c>
      <c r="U13" s="134">
        <v>2</v>
      </c>
      <c r="V13" s="131">
        <v>10</v>
      </c>
      <c r="W13" s="134">
        <v>1</v>
      </c>
      <c r="X13" s="133">
        <v>8</v>
      </c>
      <c r="Y13" s="134">
        <v>1</v>
      </c>
      <c r="Z13" s="133">
        <v>17</v>
      </c>
      <c r="AA13" s="134">
        <v>1</v>
      </c>
      <c r="AB13" s="133">
        <v>15</v>
      </c>
      <c r="AC13" s="132">
        <v>2</v>
      </c>
      <c r="AD13" s="150">
        <v>2</v>
      </c>
      <c r="AE13" s="130">
        <v>2</v>
      </c>
      <c r="AF13" s="135">
        <v>11</v>
      </c>
      <c r="AG13" s="132">
        <v>0</v>
      </c>
      <c r="AH13" s="131">
        <v>99</v>
      </c>
      <c r="AI13" s="134">
        <v>0</v>
      </c>
      <c r="AJ13" s="131">
        <v>99</v>
      </c>
      <c r="AK13" s="134">
        <v>0</v>
      </c>
      <c r="AL13" s="105"/>
      <c r="AM13" s="106">
        <f t="shared" si="27"/>
        <v>11</v>
      </c>
      <c r="AN13" s="105"/>
      <c r="AO13" s="136">
        <f t="shared" si="5"/>
        <v>1000</v>
      </c>
      <c r="AP13" s="137">
        <f t="shared" si="6"/>
        <v>1000</v>
      </c>
      <c r="AQ13" s="138">
        <f t="shared" si="7"/>
        <v>1000</v>
      </c>
      <c r="AR13" s="137">
        <f t="shared" si="8"/>
        <v>1000</v>
      </c>
      <c r="AS13" s="138">
        <f t="shared" si="9"/>
        <v>1000</v>
      </c>
      <c r="AT13" s="138">
        <f t="shared" si="10"/>
        <v>1000</v>
      </c>
      <c r="AU13" s="138">
        <f t="shared" si="11"/>
        <v>1000</v>
      </c>
      <c r="AV13" s="138">
        <f t="shared" si="12"/>
        <v>1000</v>
      </c>
      <c r="AW13" s="137">
        <f t="shared" si="13"/>
        <v>1000</v>
      </c>
      <c r="AX13" s="138">
        <f t="shared" si="14"/>
        <v>0</v>
      </c>
      <c r="AY13" s="139">
        <f t="shared" si="15"/>
        <v>0</v>
      </c>
      <c r="AZ13" s="67"/>
      <c r="BA13" s="140">
        <f t="shared" si="16"/>
        <v>15</v>
      </c>
      <c r="BB13" s="141">
        <f t="shared" si="17"/>
        <v>13</v>
      </c>
      <c r="BC13" s="141">
        <f t="shared" si="18"/>
        <v>8</v>
      </c>
      <c r="BD13" s="142">
        <f t="shared" si="19"/>
        <v>10</v>
      </c>
      <c r="BE13" s="141">
        <f t="shared" si="20"/>
        <v>9</v>
      </c>
      <c r="BF13" s="141">
        <f t="shared" si="21"/>
        <v>10</v>
      </c>
      <c r="BG13" s="141">
        <f t="shared" si="22"/>
        <v>9</v>
      </c>
      <c r="BH13" s="141">
        <f t="shared" si="23"/>
        <v>11</v>
      </c>
      <c r="BI13" s="141">
        <f t="shared" si="24"/>
        <v>11</v>
      </c>
      <c r="BJ13" s="141">
        <f t="shared" si="25"/>
        <v>0</v>
      </c>
      <c r="BK13" s="141">
        <f t="shared" si="26"/>
        <v>0</v>
      </c>
      <c r="BL13" s="143">
        <f t="shared" si="31"/>
        <v>96</v>
      </c>
      <c r="BM13" s="137">
        <f t="shared" si="32"/>
        <v>8</v>
      </c>
      <c r="BN13" s="137">
        <f t="shared" si="33"/>
        <v>15</v>
      </c>
      <c r="BO13" s="144">
        <f t="shared" si="28"/>
        <v>88</v>
      </c>
      <c r="BP13" s="69"/>
    </row>
    <row r="14" spans="1:68" ht="15" x14ac:dyDescent="0.2">
      <c r="A14" s="116">
        <v>10</v>
      </c>
      <c r="B14" s="117" t="s">
        <v>112</v>
      </c>
      <c r="C14" s="227" t="s">
        <v>11</v>
      </c>
      <c r="D14" s="152"/>
      <c r="E14" s="145">
        <f t="shared" si="29"/>
        <v>1000</v>
      </c>
      <c r="F14" s="120">
        <f t="shared" si="0"/>
        <v>0</v>
      </c>
      <c r="G14" s="121">
        <v>1000</v>
      </c>
      <c r="H14" s="122">
        <f t="shared" si="1"/>
        <v>18.900000000000002</v>
      </c>
      <c r="I14" s="123">
        <f t="shared" si="30"/>
        <v>0</v>
      </c>
      <c r="J14" s="146">
        <v>9</v>
      </c>
      <c r="K14" s="125">
        <v>10</v>
      </c>
      <c r="L14" s="126">
        <v>8</v>
      </c>
      <c r="M14" s="127">
        <f t="shared" si="2"/>
        <v>1000</v>
      </c>
      <c r="N14" s="123">
        <f t="shared" si="3"/>
        <v>81</v>
      </c>
      <c r="O14" s="128">
        <f t="shared" si="4"/>
        <v>81</v>
      </c>
      <c r="P14" s="129">
        <v>99</v>
      </c>
      <c r="Q14" s="130">
        <v>2</v>
      </c>
      <c r="R14" s="131">
        <v>5</v>
      </c>
      <c r="S14" s="132">
        <v>1</v>
      </c>
      <c r="T14" s="133">
        <v>1</v>
      </c>
      <c r="U14" s="134">
        <v>1</v>
      </c>
      <c r="V14" s="131">
        <v>9</v>
      </c>
      <c r="W14" s="134">
        <v>1</v>
      </c>
      <c r="X14" s="133">
        <v>3</v>
      </c>
      <c r="Y14" s="134">
        <v>2</v>
      </c>
      <c r="Z14" s="133">
        <v>6</v>
      </c>
      <c r="AA14" s="134">
        <v>0</v>
      </c>
      <c r="AB14" s="133">
        <v>8</v>
      </c>
      <c r="AC14" s="132">
        <v>1</v>
      </c>
      <c r="AD14" s="129">
        <v>14</v>
      </c>
      <c r="AE14" s="130">
        <v>1</v>
      </c>
      <c r="AF14" s="135">
        <v>2</v>
      </c>
      <c r="AG14" s="132">
        <v>1</v>
      </c>
      <c r="AH14" s="131">
        <v>99</v>
      </c>
      <c r="AI14" s="134">
        <v>0</v>
      </c>
      <c r="AJ14" s="131">
        <v>99</v>
      </c>
      <c r="AK14" s="134">
        <v>0</v>
      </c>
      <c r="AL14" s="105"/>
      <c r="AM14" s="106">
        <f t="shared" si="27"/>
        <v>10</v>
      </c>
      <c r="AN14" s="105"/>
      <c r="AO14" s="136">
        <f t="shared" si="5"/>
        <v>0</v>
      </c>
      <c r="AP14" s="137">
        <f t="shared" si="6"/>
        <v>1000</v>
      </c>
      <c r="AQ14" s="138">
        <f t="shared" si="7"/>
        <v>1000</v>
      </c>
      <c r="AR14" s="137">
        <f t="shared" si="8"/>
        <v>1000</v>
      </c>
      <c r="AS14" s="138">
        <f t="shared" si="9"/>
        <v>1000</v>
      </c>
      <c r="AT14" s="138">
        <f t="shared" si="10"/>
        <v>1000</v>
      </c>
      <c r="AU14" s="138">
        <f t="shared" si="11"/>
        <v>1000</v>
      </c>
      <c r="AV14" s="138">
        <f t="shared" si="12"/>
        <v>1000</v>
      </c>
      <c r="AW14" s="137">
        <f t="shared" si="13"/>
        <v>1000</v>
      </c>
      <c r="AX14" s="138">
        <f t="shared" si="14"/>
        <v>0</v>
      </c>
      <c r="AY14" s="139">
        <f t="shared" si="15"/>
        <v>0</v>
      </c>
      <c r="AZ14" s="67"/>
      <c r="BA14" s="140">
        <f t="shared" si="16"/>
        <v>0</v>
      </c>
      <c r="BB14" s="141">
        <f t="shared" si="17"/>
        <v>8</v>
      </c>
      <c r="BC14" s="141">
        <f t="shared" si="18"/>
        <v>11</v>
      </c>
      <c r="BD14" s="142">
        <f t="shared" si="19"/>
        <v>11</v>
      </c>
      <c r="BE14" s="141">
        <f t="shared" si="20"/>
        <v>10</v>
      </c>
      <c r="BF14" s="141">
        <f t="shared" si="21"/>
        <v>13</v>
      </c>
      <c r="BG14" s="141">
        <f t="shared" si="22"/>
        <v>9</v>
      </c>
      <c r="BH14" s="141">
        <f t="shared" si="23"/>
        <v>8</v>
      </c>
      <c r="BI14" s="141">
        <f t="shared" si="24"/>
        <v>11</v>
      </c>
      <c r="BJ14" s="141">
        <f t="shared" si="25"/>
        <v>0</v>
      </c>
      <c r="BK14" s="141">
        <f t="shared" si="26"/>
        <v>0</v>
      </c>
      <c r="BL14" s="143">
        <f t="shared" si="31"/>
        <v>81</v>
      </c>
      <c r="BM14" s="137">
        <f t="shared" si="32"/>
        <v>0</v>
      </c>
      <c r="BN14" s="137">
        <f t="shared" si="33"/>
        <v>13</v>
      </c>
      <c r="BO14" s="144">
        <f t="shared" si="28"/>
        <v>81</v>
      </c>
      <c r="BP14" s="69"/>
    </row>
    <row r="15" spans="1:68" ht="15" x14ac:dyDescent="0.2">
      <c r="A15" s="116">
        <v>11</v>
      </c>
      <c r="B15" s="117" t="s">
        <v>24</v>
      </c>
      <c r="C15" s="228" t="s">
        <v>21</v>
      </c>
      <c r="D15" s="152"/>
      <c r="E15" s="145">
        <f t="shared" si="29"/>
        <v>1000</v>
      </c>
      <c r="F15" s="120">
        <f t="shared" si="0"/>
        <v>0</v>
      </c>
      <c r="G15" s="121">
        <v>1000</v>
      </c>
      <c r="H15" s="122">
        <f t="shared" si="1"/>
        <v>21.6</v>
      </c>
      <c r="I15" s="123">
        <f t="shared" si="30"/>
        <v>0</v>
      </c>
      <c r="J15" s="146">
        <v>6</v>
      </c>
      <c r="K15" s="125">
        <v>11</v>
      </c>
      <c r="L15" s="126">
        <v>9</v>
      </c>
      <c r="M15" s="127">
        <f t="shared" si="2"/>
        <v>1000</v>
      </c>
      <c r="N15" s="123">
        <f t="shared" si="3"/>
        <v>84</v>
      </c>
      <c r="O15" s="128">
        <f t="shared" si="4"/>
        <v>82</v>
      </c>
      <c r="P15" s="129">
        <v>1</v>
      </c>
      <c r="Q15" s="130">
        <v>1</v>
      </c>
      <c r="R15" s="131">
        <v>3</v>
      </c>
      <c r="S15" s="132">
        <v>0</v>
      </c>
      <c r="T15" s="133">
        <v>16</v>
      </c>
      <c r="U15" s="134">
        <v>2</v>
      </c>
      <c r="V15" s="131">
        <v>19</v>
      </c>
      <c r="W15" s="134">
        <v>0</v>
      </c>
      <c r="X15" s="133">
        <v>13</v>
      </c>
      <c r="Y15" s="134">
        <v>2</v>
      </c>
      <c r="Z15" s="133">
        <v>5</v>
      </c>
      <c r="AA15" s="134">
        <v>2</v>
      </c>
      <c r="AB15" s="133">
        <v>17</v>
      </c>
      <c r="AC15" s="132">
        <v>0</v>
      </c>
      <c r="AD15" s="147">
        <v>15</v>
      </c>
      <c r="AE15" s="130">
        <v>2</v>
      </c>
      <c r="AF15" s="135">
        <v>9</v>
      </c>
      <c r="AG15" s="132">
        <v>2</v>
      </c>
      <c r="AH15" s="131">
        <v>99</v>
      </c>
      <c r="AI15" s="134">
        <v>0</v>
      </c>
      <c r="AJ15" s="131">
        <v>99</v>
      </c>
      <c r="AK15" s="134">
        <v>0</v>
      </c>
      <c r="AL15" s="105"/>
      <c r="AM15" s="106">
        <f t="shared" si="27"/>
        <v>11</v>
      </c>
      <c r="AN15" s="105"/>
      <c r="AO15" s="136">
        <f t="shared" si="5"/>
        <v>1000</v>
      </c>
      <c r="AP15" s="137">
        <f t="shared" si="6"/>
        <v>1000</v>
      </c>
      <c r="AQ15" s="138">
        <f t="shared" si="7"/>
        <v>1000</v>
      </c>
      <c r="AR15" s="137">
        <f t="shared" si="8"/>
        <v>1000</v>
      </c>
      <c r="AS15" s="138">
        <f t="shared" si="9"/>
        <v>1000</v>
      </c>
      <c r="AT15" s="138">
        <f t="shared" si="10"/>
        <v>1000</v>
      </c>
      <c r="AU15" s="138">
        <f t="shared" si="11"/>
        <v>1000</v>
      </c>
      <c r="AV15" s="138">
        <f t="shared" si="12"/>
        <v>1000</v>
      </c>
      <c r="AW15" s="137">
        <f t="shared" si="13"/>
        <v>1000</v>
      </c>
      <c r="AX15" s="138">
        <f t="shared" si="14"/>
        <v>0</v>
      </c>
      <c r="AY15" s="139">
        <f t="shared" si="15"/>
        <v>0</v>
      </c>
      <c r="AZ15" s="67"/>
      <c r="BA15" s="140">
        <f t="shared" si="16"/>
        <v>11</v>
      </c>
      <c r="BB15" s="141">
        <f t="shared" si="17"/>
        <v>10</v>
      </c>
      <c r="BC15" s="141">
        <f t="shared" si="18"/>
        <v>2</v>
      </c>
      <c r="BD15" s="142">
        <f t="shared" si="19"/>
        <v>15</v>
      </c>
      <c r="BE15" s="141">
        <f t="shared" si="20"/>
        <v>8</v>
      </c>
      <c r="BF15" s="141">
        <f t="shared" si="21"/>
        <v>8</v>
      </c>
      <c r="BG15" s="141">
        <f t="shared" si="22"/>
        <v>10</v>
      </c>
      <c r="BH15" s="141">
        <f t="shared" si="23"/>
        <v>9</v>
      </c>
      <c r="BI15" s="141">
        <f t="shared" si="24"/>
        <v>11</v>
      </c>
      <c r="BJ15" s="141">
        <f t="shared" si="25"/>
        <v>0</v>
      </c>
      <c r="BK15" s="141">
        <f t="shared" si="26"/>
        <v>0</v>
      </c>
      <c r="BL15" s="143">
        <f t="shared" si="31"/>
        <v>84</v>
      </c>
      <c r="BM15" s="137">
        <f t="shared" si="32"/>
        <v>2</v>
      </c>
      <c r="BN15" s="137">
        <f t="shared" si="33"/>
        <v>15</v>
      </c>
      <c r="BO15" s="144">
        <f t="shared" si="28"/>
        <v>82</v>
      </c>
      <c r="BP15" s="69"/>
    </row>
    <row r="16" spans="1:68" ht="15" x14ac:dyDescent="0.2">
      <c r="A16" s="116">
        <v>12</v>
      </c>
      <c r="B16" s="117" t="s">
        <v>171</v>
      </c>
      <c r="C16" s="121" t="s">
        <v>17</v>
      </c>
      <c r="D16" s="152"/>
      <c r="E16" s="145">
        <f t="shared" si="29"/>
        <v>1000</v>
      </c>
      <c r="F16" s="120">
        <f t="shared" si="0"/>
        <v>0</v>
      </c>
      <c r="G16" s="121">
        <v>1000</v>
      </c>
      <c r="H16" s="122">
        <f t="shared" si="1"/>
        <v>14.4</v>
      </c>
      <c r="I16" s="123">
        <f t="shared" si="30"/>
        <v>0</v>
      </c>
      <c r="J16" s="146">
        <v>14</v>
      </c>
      <c r="K16" s="125">
        <v>8</v>
      </c>
      <c r="L16" s="126">
        <v>8</v>
      </c>
      <c r="M16" s="127">
        <f t="shared" si="2"/>
        <v>1000</v>
      </c>
      <c r="N16" s="153">
        <f t="shared" si="3"/>
        <v>70</v>
      </c>
      <c r="O16" s="154">
        <f t="shared" si="4"/>
        <v>70</v>
      </c>
      <c r="P16" s="129">
        <v>2</v>
      </c>
      <c r="Q16" s="130">
        <v>0</v>
      </c>
      <c r="R16" s="131">
        <v>19</v>
      </c>
      <c r="S16" s="132">
        <v>0</v>
      </c>
      <c r="T16" s="133">
        <v>99</v>
      </c>
      <c r="U16" s="134">
        <v>2</v>
      </c>
      <c r="V16" s="131">
        <v>13</v>
      </c>
      <c r="W16" s="134">
        <v>1</v>
      </c>
      <c r="X16" s="133">
        <v>5</v>
      </c>
      <c r="Y16" s="134">
        <v>0</v>
      </c>
      <c r="Z16" s="133">
        <v>16</v>
      </c>
      <c r="AA16" s="134">
        <v>2</v>
      </c>
      <c r="AB16" s="133">
        <v>4</v>
      </c>
      <c r="AC16" s="132">
        <v>0</v>
      </c>
      <c r="AD16" s="129">
        <v>7</v>
      </c>
      <c r="AE16" s="130">
        <v>1</v>
      </c>
      <c r="AF16" s="135">
        <v>18</v>
      </c>
      <c r="AG16" s="155">
        <v>2</v>
      </c>
      <c r="AH16" s="131">
        <v>99</v>
      </c>
      <c r="AI16" s="134">
        <v>0</v>
      </c>
      <c r="AJ16" s="131">
        <v>99</v>
      </c>
      <c r="AK16" s="134">
        <v>0</v>
      </c>
      <c r="AL16" s="105"/>
      <c r="AM16" s="106">
        <f t="shared" si="27"/>
        <v>8</v>
      </c>
      <c r="AN16" s="105"/>
      <c r="AO16" s="136">
        <f t="shared" si="5"/>
        <v>1000</v>
      </c>
      <c r="AP16" s="137">
        <f t="shared" si="6"/>
        <v>1000</v>
      </c>
      <c r="AQ16" s="138">
        <f t="shared" si="7"/>
        <v>0</v>
      </c>
      <c r="AR16" s="137">
        <f t="shared" si="8"/>
        <v>1000</v>
      </c>
      <c r="AS16" s="138">
        <f t="shared" si="9"/>
        <v>1000</v>
      </c>
      <c r="AT16" s="138">
        <f t="shared" si="10"/>
        <v>1000</v>
      </c>
      <c r="AU16" s="138">
        <f t="shared" si="11"/>
        <v>1000</v>
      </c>
      <c r="AV16" s="138">
        <f t="shared" si="12"/>
        <v>1000</v>
      </c>
      <c r="AW16" s="137">
        <f t="shared" si="13"/>
        <v>1000</v>
      </c>
      <c r="AX16" s="138">
        <f t="shared" si="14"/>
        <v>0</v>
      </c>
      <c r="AY16" s="139">
        <f t="shared" si="15"/>
        <v>0</v>
      </c>
      <c r="AZ16" s="67"/>
      <c r="BA16" s="140">
        <f t="shared" si="16"/>
        <v>11</v>
      </c>
      <c r="BB16" s="141">
        <f t="shared" si="17"/>
        <v>15</v>
      </c>
      <c r="BC16" s="141">
        <f t="shared" si="18"/>
        <v>0</v>
      </c>
      <c r="BD16" s="142">
        <f t="shared" si="19"/>
        <v>8</v>
      </c>
      <c r="BE16" s="141">
        <f t="shared" si="20"/>
        <v>8</v>
      </c>
      <c r="BF16" s="141">
        <f t="shared" si="21"/>
        <v>2</v>
      </c>
      <c r="BG16" s="141">
        <f t="shared" si="22"/>
        <v>10</v>
      </c>
      <c r="BH16" s="141">
        <f t="shared" si="23"/>
        <v>8</v>
      </c>
      <c r="BI16" s="141">
        <f t="shared" si="24"/>
        <v>8</v>
      </c>
      <c r="BJ16" s="141">
        <f t="shared" si="25"/>
        <v>0</v>
      </c>
      <c r="BK16" s="141">
        <f t="shared" si="26"/>
        <v>0</v>
      </c>
      <c r="BL16" s="143">
        <f t="shared" si="31"/>
        <v>70</v>
      </c>
      <c r="BM16" s="137">
        <f t="shared" si="32"/>
        <v>0</v>
      </c>
      <c r="BN16" s="137">
        <f t="shared" si="33"/>
        <v>15</v>
      </c>
      <c r="BO16" s="144">
        <f t="shared" si="28"/>
        <v>70</v>
      </c>
      <c r="BP16" s="69"/>
    </row>
    <row r="17" spans="1:256" ht="15" x14ac:dyDescent="0.2">
      <c r="A17" s="116">
        <v>13</v>
      </c>
      <c r="B17" s="117" t="s">
        <v>105</v>
      </c>
      <c r="C17" s="228" t="s">
        <v>21</v>
      </c>
      <c r="D17" s="118"/>
      <c r="E17" s="145">
        <f t="shared" si="29"/>
        <v>1000</v>
      </c>
      <c r="F17" s="120">
        <f t="shared" si="0"/>
        <v>0</v>
      </c>
      <c r="G17" s="121">
        <v>1000</v>
      </c>
      <c r="H17" s="122">
        <f t="shared" si="1"/>
        <v>10.8</v>
      </c>
      <c r="I17" s="123">
        <f t="shared" si="30"/>
        <v>0</v>
      </c>
      <c r="J17" s="146">
        <v>18</v>
      </c>
      <c r="K17" s="125">
        <v>8</v>
      </c>
      <c r="L17" s="126">
        <v>8</v>
      </c>
      <c r="M17" s="127">
        <f t="shared" si="2"/>
        <v>1000</v>
      </c>
      <c r="N17" s="123">
        <f t="shared" si="3"/>
        <v>66</v>
      </c>
      <c r="O17" s="128">
        <f t="shared" si="4"/>
        <v>66</v>
      </c>
      <c r="P17" s="129">
        <v>3</v>
      </c>
      <c r="Q17" s="130">
        <v>1</v>
      </c>
      <c r="R17" s="131">
        <v>1</v>
      </c>
      <c r="S17" s="132">
        <v>0</v>
      </c>
      <c r="T17" s="133">
        <v>14</v>
      </c>
      <c r="U17" s="134">
        <v>1</v>
      </c>
      <c r="V17" s="131">
        <v>12</v>
      </c>
      <c r="W17" s="134">
        <v>1</v>
      </c>
      <c r="X17" s="133">
        <v>11</v>
      </c>
      <c r="Y17" s="134">
        <v>0</v>
      </c>
      <c r="Z17" s="133">
        <v>99</v>
      </c>
      <c r="AA17" s="134">
        <v>2</v>
      </c>
      <c r="AB17" s="133">
        <v>18</v>
      </c>
      <c r="AC17" s="132">
        <v>1</v>
      </c>
      <c r="AD17" s="129">
        <v>16</v>
      </c>
      <c r="AE17" s="130">
        <v>2</v>
      </c>
      <c r="AF17" s="135">
        <v>7</v>
      </c>
      <c r="AG17" s="132">
        <v>0</v>
      </c>
      <c r="AH17" s="131">
        <v>99</v>
      </c>
      <c r="AI17" s="134">
        <v>0</v>
      </c>
      <c r="AJ17" s="131">
        <v>99</v>
      </c>
      <c r="AK17" s="134">
        <v>0</v>
      </c>
      <c r="AL17" s="105"/>
      <c r="AM17" s="106">
        <f t="shared" si="27"/>
        <v>8</v>
      </c>
      <c r="AN17" s="105"/>
      <c r="AO17" s="136">
        <f t="shared" si="5"/>
        <v>1000</v>
      </c>
      <c r="AP17" s="137">
        <f t="shared" si="6"/>
        <v>1000</v>
      </c>
      <c r="AQ17" s="138">
        <f t="shared" si="7"/>
        <v>1000</v>
      </c>
      <c r="AR17" s="137">
        <f t="shared" si="8"/>
        <v>1000</v>
      </c>
      <c r="AS17" s="138">
        <f t="shared" si="9"/>
        <v>1000</v>
      </c>
      <c r="AT17" s="138">
        <f t="shared" si="10"/>
        <v>0</v>
      </c>
      <c r="AU17" s="138">
        <f t="shared" si="11"/>
        <v>1000</v>
      </c>
      <c r="AV17" s="138">
        <f t="shared" si="12"/>
        <v>1000</v>
      </c>
      <c r="AW17" s="137">
        <f t="shared" si="13"/>
        <v>1000</v>
      </c>
      <c r="AX17" s="138">
        <f t="shared" si="14"/>
        <v>0</v>
      </c>
      <c r="AY17" s="139">
        <f t="shared" si="15"/>
        <v>0</v>
      </c>
      <c r="AZ17" s="67"/>
      <c r="BA17" s="140">
        <f t="shared" si="16"/>
        <v>10</v>
      </c>
      <c r="BB17" s="141">
        <f t="shared" si="17"/>
        <v>11</v>
      </c>
      <c r="BC17" s="141">
        <f t="shared" si="18"/>
        <v>8</v>
      </c>
      <c r="BD17" s="142">
        <f t="shared" si="19"/>
        <v>8</v>
      </c>
      <c r="BE17" s="141">
        <f t="shared" si="20"/>
        <v>11</v>
      </c>
      <c r="BF17" s="141">
        <f t="shared" si="21"/>
        <v>0</v>
      </c>
      <c r="BG17" s="141">
        <f t="shared" si="22"/>
        <v>8</v>
      </c>
      <c r="BH17" s="141">
        <f t="shared" si="23"/>
        <v>2</v>
      </c>
      <c r="BI17" s="141">
        <f t="shared" si="24"/>
        <v>8</v>
      </c>
      <c r="BJ17" s="141">
        <f t="shared" si="25"/>
        <v>0</v>
      </c>
      <c r="BK17" s="141">
        <f t="shared" si="26"/>
        <v>0</v>
      </c>
      <c r="BL17" s="143">
        <f t="shared" si="31"/>
        <v>66</v>
      </c>
      <c r="BM17" s="137">
        <f t="shared" si="32"/>
        <v>0</v>
      </c>
      <c r="BN17" s="137">
        <f t="shared" si="33"/>
        <v>11</v>
      </c>
      <c r="BO17" s="144">
        <f t="shared" si="28"/>
        <v>66</v>
      </c>
      <c r="BP17" s="69"/>
    </row>
    <row r="18" spans="1:256" ht="15" x14ac:dyDescent="0.2">
      <c r="A18" s="116">
        <v>14</v>
      </c>
      <c r="B18" s="117" t="s">
        <v>30</v>
      </c>
      <c r="C18" s="228" t="s">
        <v>21</v>
      </c>
      <c r="D18" s="118"/>
      <c r="E18" s="145">
        <f t="shared" si="29"/>
        <v>1000</v>
      </c>
      <c r="F18" s="120">
        <f t="shared" si="0"/>
        <v>0</v>
      </c>
      <c r="G18" s="121">
        <v>1000</v>
      </c>
      <c r="H18" s="122">
        <f t="shared" si="1"/>
        <v>11.700000000000001</v>
      </c>
      <c r="I18" s="123">
        <f t="shared" si="30"/>
        <v>0</v>
      </c>
      <c r="J18" s="146">
        <v>17</v>
      </c>
      <c r="K18" s="125">
        <v>8</v>
      </c>
      <c r="L18" s="126">
        <v>8</v>
      </c>
      <c r="M18" s="127">
        <f t="shared" si="2"/>
        <v>1000</v>
      </c>
      <c r="N18" s="148">
        <f t="shared" si="3"/>
        <v>67</v>
      </c>
      <c r="O18" s="149">
        <f t="shared" si="4"/>
        <v>67</v>
      </c>
      <c r="P18" s="129">
        <v>4</v>
      </c>
      <c r="Q18" s="130">
        <v>1</v>
      </c>
      <c r="R18" s="131">
        <v>8</v>
      </c>
      <c r="S18" s="132">
        <v>0</v>
      </c>
      <c r="T18" s="133">
        <v>13</v>
      </c>
      <c r="U18" s="134">
        <v>1</v>
      </c>
      <c r="V18" s="131">
        <v>17</v>
      </c>
      <c r="W18" s="134">
        <v>0</v>
      </c>
      <c r="X18" s="133">
        <v>99</v>
      </c>
      <c r="Y18" s="134">
        <v>2</v>
      </c>
      <c r="Z18" s="133">
        <v>18</v>
      </c>
      <c r="AA18" s="134">
        <v>1</v>
      </c>
      <c r="AB18" s="133">
        <v>16</v>
      </c>
      <c r="AC18" s="132">
        <v>2</v>
      </c>
      <c r="AD18" s="129">
        <v>10</v>
      </c>
      <c r="AE18" s="130">
        <v>1</v>
      </c>
      <c r="AF18" s="135">
        <v>3</v>
      </c>
      <c r="AG18" s="132">
        <v>0</v>
      </c>
      <c r="AH18" s="131">
        <v>99</v>
      </c>
      <c r="AI18" s="134">
        <v>0</v>
      </c>
      <c r="AJ18" s="131">
        <v>99</v>
      </c>
      <c r="AK18" s="134">
        <v>0</v>
      </c>
      <c r="AL18" s="105"/>
      <c r="AM18" s="106">
        <f t="shared" si="27"/>
        <v>8</v>
      </c>
      <c r="AN18" s="105"/>
      <c r="AO18" s="136">
        <f t="shared" si="5"/>
        <v>1000</v>
      </c>
      <c r="AP18" s="137">
        <f t="shared" si="6"/>
        <v>1000</v>
      </c>
      <c r="AQ18" s="138">
        <f t="shared" si="7"/>
        <v>1000</v>
      </c>
      <c r="AR18" s="137">
        <f t="shared" si="8"/>
        <v>1000</v>
      </c>
      <c r="AS18" s="138">
        <f t="shared" si="9"/>
        <v>0</v>
      </c>
      <c r="AT18" s="138">
        <f t="shared" si="10"/>
        <v>1000</v>
      </c>
      <c r="AU18" s="138">
        <f t="shared" si="11"/>
        <v>1000</v>
      </c>
      <c r="AV18" s="138">
        <f t="shared" si="12"/>
        <v>1000</v>
      </c>
      <c r="AW18" s="137">
        <f t="shared" si="13"/>
        <v>1000</v>
      </c>
      <c r="AX18" s="138">
        <f t="shared" si="14"/>
        <v>0</v>
      </c>
      <c r="AY18" s="139">
        <f t="shared" si="15"/>
        <v>0</v>
      </c>
      <c r="AZ18" s="67"/>
      <c r="BA18" s="140">
        <f t="shared" si="16"/>
        <v>10</v>
      </c>
      <c r="BB18" s="141">
        <f t="shared" si="17"/>
        <v>9</v>
      </c>
      <c r="BC18" s="141">
        <f t="shared" si="18"/>
        <v>8</v>
      </c>
      <c r="BD18" s="142">
        <f t="shared" si="19"/>
        <v>10</v>
      </c>
      <c r="BE18" s="141">
        <f t="shared" si="20"/>
        <v>0</v>
      </c>
      <c r="BF18" s="141">
        <f t="shared" si="21"/>
        <v>8</v>
      </c>
      <c r="BG18" s="141">
        <f t="shared" si="22"/>
        <v>2</v>
      </c>
      <c r="BH18" s="141">
        <f t="shared" si="23"/>
        <v>10</v>
      </c>
      <c r="BI18" s="141">
        <f t="shared" si="24"/>
        <v>10</v>
      </c>
      <c r="BJ18" s="141">
        <f t="shared" si="25"/>
        <v>0</v>
      </c>
      <c r="BK18" s="141">
        <f t="shared" si="26"/>
        <v>0</v>
      </c>
      <c r="BL18" s="143">
        <f t="shared" si="31"/>
        <v>67</v>
      </c>
      <c r="BM18" s="137">
        <f t="shared" si="32"/>
        <v>0</v>
      </c>
      <c r="BN18" s="137">
        <f t="shared" si="33"/>
        <v>10</v>
      </c>
      <c r="BO18" s="144">
        <f t="shared" si="28"/>
        <v>67</v>
      </c>
      <c r="BP18" s="69"/>
    </row>
    <row r="19" spans="1:256" ht="15" x14ac:dyDescent="0.2">
      <c r="A19" s="116">
        <v>15</v>
      </c>
      <c r="B19" s="117" t="s">
        <v>26</v>
      </c>
      <c r="C19" s="228" t="s">
        <v>21</v>
      </c>
      <c r="D19" s="118"/>
      <c r="E19" s="145">
        <f t="shared" si="29"/>
        <v>1000</v>
      </c>
      <c r="F19" s="120">
        <f t="shared" si="0"/>
        <v>0</v>
      </c>
      <c r="G19" s="121">
        <v>1000</v>
      </c>
      <c r="H19" s="122">
        <f t="shared" si="1"/>
        <v>16.2</v>
      </c>
      <c r="I19" s="123">
        <f t="shared" si="30"/>
        <v>0</v>
      </c>
      <c r="J19" s="146">
        <v>12</v>
      </c>
      <c r="K19" s="125">
        <v>9</v>
      </c>
      <c r="L19" s="126">
        <v>8</v>
      </c>
      <c r="M19" s="127">
        <f t="shared" si="2"/>
        <v>1000</v>
      </c>
      <c r="N19" s="123">
        <f t="shared" si="3"/>
        <v>74</v>
      </c>
      <c r="O19" s="128">
        <f t="shared" si="4"/>
        <v>74</v>
      </c>
      <c r="P19" s="129">
        <v>5</v>
      </c>
      <c r="Q19" s="130">
        <v>0</v>
      </c>
      <c r="R19" s="131">
        <v>16</v>
      </c>
      <c r="S19" s="132">
        <v>2</v>
      </c>
      <c r="T19" s="133">
        <v>18</v>
      </c>
      <c r="U19" s="134">
        <v>2</v>
      </c>
      <c r="V19" s="131">
        <v>6</v>
      </c>
      <c r="W19" s="134">
        <v>2</v>
      </c>
      <c r="X19" s="133">
        <v>1</v>
      </c>
      <c r="Y19" s="134">
        <v>0</v>
      </c>
      <c r="Z19" s="133">
        <v>3</v>
      </c>
      <c r="AA19" s="134">
        <v>1</v>
      </c>
      <c r="AB19" s="133">
        <v>9</v>
      </c>
      <c r="AC19" s="132">
        <v>0</v>
      </c>
      <c r="AD19" s="129">
        <v>11</v>
      </c>
      <c r="AE19" s="130">
        <v>0</v>
      </c>
      <c r="AF19" s="135">
        <v>99</v>
      </c>
      <c r="AG19" s="132">
        <v>2</v>
      </c>
      <c r="AH19" s="131">
        <v>99</v>
      </c>
      <c r="AI19" s="134">
        <v>0</v>
      </c>
      <c r="AJ19" s="131">
        <v>99</v>
      </c>
      <c r="AK19" s="134">
        <v>0</v>
      </c>
      <c r="AL19" s="105"/>
      <c r="AM19" s="106">
        <f t="shared" si="27"/>
        <v>9</v>
      </c>
      <c r="AN19" s="105"/>
      <c r="AO19" s="136">
        <f t="shared" si="5"/>
        <v>1000</v>
      </c>
      <c r="AP19" s="137">
        <f t="shared" si="6"/>
        <v>1000</v>
      </c>
      <c r="AQ19" s="138">
        <f t="shared" si="7"/>
        <v>1000</v>
      </c>
      <c r="AR19" s="137">
        <f t="shared" si="8"/>
        <v>1000</v>
      </c>
      <c r="AS19" s="138">
        <f t="shared" si="9"/>
        <v>1000</v>
      </c>
      <c r="AT19" s="138">
        <f t="shared" si="10"/>
        <v>1000</v>
      </c>
      <c r="AU19" s="138">
        <f t="shared" si="11"/>
        <v>1000</v>
      </c>
      <c r="AV19" s="138">
        <f t="shared" si="12"/>
        <v>1000</v>
      </c>
      <c r="AW19" s="137">
        <f t="shared" si="13"/>
        <v>0</v>
      </c>
      <c r="AX19" s="138">
        <f t="shared" si="14"/>
        <v>0</v>
      </c>
      <c r="AY19" s="139">
        <f t="shared" si="15"/>
        <v>0</v>
      </c>
      <c r="AZ19" s="67"/>
      <c r="BA19" s="140">
        <f t="shared" si="16"/>
        <v>8</v>
      </c>
      <c r="BB19" s="141">
        <f t="shared" si="17"/>
        <v>2</v>
      </c>
      <c r="BC19" s="141">
        <f t="shared" si="18"/>
        <v>8</v>
      </c>
      <c r="BD19" s="142">
        <f t="shared" si="19"/>
        <v>13</v>
      </c>
      <c r="BE19" s="141">
        <f t="shared" si="20"/>
        <v>11</v>
      </c>
      <c r="BF19" s="141">
        <f t="shared" si="21"/>
        <v>10</v>
      </c>
      <c r="BG19" s="141">
        <f t="shared" si="22"/>
        <v>11</v>
      </c>
      <c r="BH19" s="141">
        <f t="shared" si="23"/>
        <v>11</v>
      </c>
      <c r="BI19" s="141">
        <f t="shared" si="24"/>
        <v>0</v>
      </c>
      <c r="BJ19" s="141">
        <f t="shared" si="25"/>
        <v>0</v>
      </c>
      <c r="BK19" s="141">
        <f t="shared" si="26"/>
        <v>0</v>
      </c>
      <c r="BL19" s="143">
        <f t="shared" si="31"/>
        <v>74</v>
      </c>
      <c r="BM19" s="137">
        <f t="shared" si="32"/>
        <v>0</v>
      </c>
      <c r="BN19" s="137">
        <f t="shared" si="33"/>
        <v>13</v>
      </c>
      <c r="BO19" s="144">
        <f t="shared" si="28"/>
        <v>74</v>
      </c>
      <c r="BP19" s="69"/>
    </row>
    <row r="20" spans="1:256" ht="15" x14ac:dyDescent="0.2">
      <c r="A20" s="116">
        <v>16</v>
      </c>
      <c r="B20" s="117" t="s">
        <v>212</v>
      </c>
      <c r="C20" s="228" t="s">
        <v>21</v>
      </c>
      <c r="D20" s="118"/>
      <c r="E20" s="145">
        <f t="shared" si="29"/>
        <v>1000</v>
      </c>
      <c r="F20" s="120">
        <f t="shared" si="0"/>
        <v>0</v>
      </c>
      <c r="G20" s="121">
        <v>1000</v>
      </c>
      <c r="H20" s="122">
        <f t="shared" si="1"/>
        <v>9.9</v>
      </c>
      <c r="I20" s="123">
        <f t="shared" si="30"/>
        <v>0</v>
      </c>
      <c r="J20" s="146">
        <v>19</v>
      </c>
      <c r="K20" s="125">
        <v>2</v>
      </c>
      <c r="L20" s="126">
        <v>8</v>
      </c>
      <c r="M20" s="127">
        <f t="shared" si="2"/>
        <v>1000</v>
      </c>
      <c r="N20" s="123">
        <f t="shared" si="3"/>
        <v>75</v>
      </c>
      <c r="O20" s="128">
        <f t="shared" si="4"/>
        <v>75</v>
      </c>
      <c r="P20" s="129">
        <v>6</v>
      </c>
      <c r="Q20" s="130">
        <v>0</v>
      </c>
      <c r="R20" s="131">
        <v>15</v>
      </c>
      <c r="S20" s="132">
        <v>0</v>
      </c>
      <c r="T20" s="133">
        <v>11</v>
      </c>
      <c r="U20" s="134">
        <v>0</v>
      </c>
      <c r="V20" s="131">
        <v>99</v>
      </c>
      <c r="W20" s="134">
        <v>2</v>
      </c>
      <c r="X20" s="133">
        <v>7</v>
      </c>
      <c r="Y20" s="134">
        <v>0</v>
      </c>
      <c r="Z20" s="133">
        <v>12</v>
      </c>
      <c r="AA20" s="134">
        <v>0</v>
      </c>
      <c r="AB20" s="133">
        <v>14</v>
      </c>
      <c r="AC20" s="132">
        <v>0</v>
      </c>
      <c r="AD20" s="147">
        <v>13</v>
      </c>
      <c r="AE20" s="130">
        <v>0</v>
      </c>
      <c r="AF20" s="135">
        <v>4</v>
      </c>
      <c r="AG20" s="132">
        <v>0</v>
      </c>
      <c r="AH20" s="131">
        <v>99</v>
      </c>
      <c r="AI20" s="134">
        <v>0</v>
      </c>
      <c r="AJ20" s="131">
        <v>99</v>
      </c>
      <c r="AK20" s="134">
        <v>0</v>
      </c>
      <c r="AL20" s="105"/>
      <c r="AM20" s="106">
        <f t="shared" si="27"/>
        <v>2</v>
      </c>
      <c r="AN20" s="105"/>
      <c r="AO20" s="136">
        <f t="shared" si="5"/>
        <v>1000</v>
      </c>
      <c r="AP20" s="137">
        <f t="shared" si="6"/>
        <v>1000</v>
      </c>
      <c r="AQ20" s="138">
        <f t="shared" si="7"/>
        <v>1000</v>
      </c>
      <c r="AR20" s="137">
        <f t="shared" si="8"/>
        <v>0</v>
      </c>
      <c r="AS20" s="138">
        <f t="shared" si="9"/>
        <v>1000</v>
      </c>
      <c r="AT20" s="138">
        <f t="shared" si="10"/>
        <v>1000</v>
      </c>
      <c r="AU20" s="138">
        <f t="shared" si="11"/>
        <v>1000</v>
      </c>
      <c r="AV20" s="138">
        <f t="shared" si="12"/>
        <v>1000</v>
      </c>
      <c r="AW20" s="137">
        <f t="shared" si="13"/>
        <v>1000</v>
      </c>
      <c r="AX20" s="138">
        <f t="shared" si="14"/>
        <v>0</v>
      </c>
      <c r="AY20" s="139">
        <f t="shared" si="15"/>
        <v>0</v>
      </c>
      <c r="AZ20" s="67"/>
      <c r="BA20" s="140">
        <f t="shared" si="16"/>
        <v>13</v>
      </c>
      <c r="BB20" s="141">
        <f t="shared" si="17"/>
        <v>9</v>
      </c>
      <c r="BC20" s="141">
        <f t="shared" si="18"/>
        <v>11</v>
      </c>
      <c r="BD20" s="142">
        <f t="shared" si="19"/>
        <v>0</v>
      </c>
      <c r="BE20" s="141">
        <f t="shared" si="20"/>
        <v>8</v>
      </c>
      <c r="BF20" s="141">
        <f t="shared" si="21"/>
        <v>8</v>
      </c>
      <c r="BG20" s="141">
        <f t="shared" si="22"/>
        <v>8</v>
      </c>
      <c r="BH20" s="141">
        <f t="shared" si="23"/>
        <v>8</v>
      </c>
      <c r="BI20" s="141">
        <f t="shared" si="24"/>
        <v>10</v>
      </c>
      <c r="BJ20" s="141">
        <f t="shared" si="25"/>
        <v>0</v>
      </c>
      <c r="BK20" s="141">
        <f t="shared" si="26"/>
        <v>0</v>
      </c>
      <c r="BL20" s="143">
        <f t="shared" si="31"/>
        <v>75</v>
      </c>
      <c r="BM20" s="137">
        <f t="shared" si="32"/>
        <v>0</v>
      </c>
      <c r="BN20" s="137">
        <f t="shared" si="33"/>
        <v>13</v>
      </c>
      <c r="BO20" s="144">
        <f t="shared" si="28"/>
        <v>75</v>
      </c>
      <c r="BP20" s="69"/>
    </row>
    <row r="21" spans="1:256" ht="15" x14ac:dyDescent="0.2">
      <c r="A21" s="116">
        <v>17</v>
      </c>
      <c r="B21" s="117" t="s">
        <v>29</v>
      </c>
      <c r="C21" s="228" t="s">
        <v>21</v>
      </c>
      <c r="D21" s="118"/>
      <c r="E21" s="145">
        <f t="shared" si="29"/>
        <v>1000</v>
      </c>
      <c r="F21" s="120">
        <f t="shared" si="0"/>
        <v>0</v>
      </c>
      <c r="G21" s="121">
        <v>1000</v>
      </c>
      <c r="H21" s="122">
        <f t="shared" si="1"/>
        <v>20.7</v>
      </c>
      <c r="I21" s="123">
        <f t="shared" si="30"/>
        <v>0</v>
      </c>
      <c r="J21" s="146">
        <v>7</v>
      </c>
      <c r="K21" s="125">
        <v>10</v>
      </c>
      <c r="L21" s="126">
        <v>9</v>
      </c>
      <c r="M21" s="127">
        <f t="shared" si="2"/>
        <v>1000</v>
      </c>
      <c r="N21" s="123">
        <f t="shared" si="3"/>
        <v>95</v>
      </c>
      <c r="O21" s="128">
        <f t="shared" si="4"/>
        <v>87</v>
      </c>
      <c r="P21" s="129">
        <v>7</v>
      </c>
      <c r="Q21" s="130">
        <v>2</v>
      </c>
      <c r="R21" s="131">
        <v>2</v>
      </c>
      <c r="S21" s="132">
        <v>0</v>
      </c>
      <c r="T21" s="133">
        <v>4</v>
      </c>
      <c r="U21" s="134">
        <v>0</v>
      </c>
      <c r="V21" s="131">
        <v>14</v>
      </c>
      <c r="W21" s="134">
        <v>2</v>
      </c>
      <c r="X21" s="133">
        <v>18</v>
      </c>
      <c r="Y21" s="134">
        <v>2</v>
      </c>
      <c r="Z21" s="133">
        <v>9</v>
      </c>
      <c r="AA21" s="134">
        <v>1</v>
      </c>
      <c r="AB21" s="133">
        <v>11</v>
      </c>
      <c r="AC21" s="132">
        <v>2</v>
      </c>
      <c r="AD21" s="129">
        <v>19</v>
      </c>
      <c r="AE21" s="130">
        <v>1</v>
      </c>
      <c r="AF21" s="135">
        <v>6</v>
      </c>
      <c r="AG21" s="132">
        <v>0</v>
      </c>
      <c r="AH21" s="131">
        <v>99</v>
      </c>
      <c r="AI21" s="134">
        <v>0</v>
      </c>
      <c r="AJ21" s="131">
        <v>99</v>
      </c>
      <c r="AK21" s="134">
        <v>0</v>
      </c>
      <c r="AL21" s="105"/>
      <c r="AM21" s="106">
        <f t="shared" si="27"/>
        <v>10</v>
      </c>
      <c r="AN21" s="105"/>
      <c r="AO21" s="136">
        <f t="shared" si="5"/>
        <v>1000</v>
      </c>
      <c r="AP21" s="137">
        <f t="shared" si="6"/>
        <v>1000</v>
      </c>
      <c r="AQ21" s="138">
        <f t="shared" si="7"/>
        <v>1000</v>
      </c>
      <c r="AR21" s="137">
        <f t="shared" si="8"/>
        <v>1000</v>
      </c>
      <c r="AS21" s="138">
        <f t="shared" si="9"/>
        <v>1000</v>
      </c>
      <c r="AT21" s="138">
        <f t="shared" si="10"/>
        <v>1000</v>
      </c>
      <c r="AU21" s="138">
        <f t="shared" si="11"/>
        <v>1000</v>
      </c>
      <c r="AV21" s="138">
        <f t="shared" si="12"/>
        <v>1000</v>
      </c>
      <c r="AW21" s="137">
        <f t="shared" si="13"/>
        <v>1000</v>
      </c>
      <c r="AX21" s="138">
        <f t="shared" si="14"/>
        <v>0</v>
      </c>
      <c r="AY21" s="139">
        <f t="shared" si="15"/>
        <v>0</v>
      </c>
      <c r="AZ21" s="67"/>
      <c r="BA21" s="140">
        <f t="shared" si="16"/>
        <v>8</v>
      </c>
      <c r="BB21" s="141">
        <f t="shared" si="17"/>
        <v>11</v>
      </c>
      <c r="BC21" s="141">
        <f t="shared" si="18"/>
        <v>10</v>
      </c>
      <c r="BD21" s="142">
        <f t="shared" si="19"/>
        <v>8</v>
      </c>
      <c r="BE21" s="141">
        <f t="shared" si="20"/>
        <v>8</v>
      </c>
      <c r="BF21" s="141">
        <f t="shared" si="21"/>
        <v>11</v>
      </c>
      <c r="BG21" s="141">
        <f t="shared" si="22"/>
        <v>11</v>
      </c>
      <c r="BH21" s="141">
        <f t="shared" si="23"/>
        <v>15</v>
      </c>
      <c r="BI21" s="141">
        <f t="shared" si="24"/>
        <v>13</v>
      </c>
      <c r="BJ21" s="141">
        <f t="shared" si="25"/>
        <v>0</v>
      </c>
      <c r="BK21" s="141">
        <f t="shared" si="26"/>
        <v>0</v>
      </c>
      <c r="BL21" s="143">
        <f t="shared" si="31"/>
        <v>95</v>
      </c>
      <c r="BM21" s="137">
        <f t="shared" si="32"/>
        <v>8</v>
      </c>
      <c r="BN21" s="137">
        <f t="shared" si="33"/>
        <v>15</v>
      </c>
      <c r="BO21" s="144">
        <f t="shared" si="28"/>
        <v>87</v>
      </c>
      <c r="BP21" s="69"/>
    </row>
    <row r="22" spans="1:256" ht="15" x14ac:dyDescent="0.2">
      <c r="A22" s="116">
        <v>18</v>
      </c>
      <c r="B22" s="117" t="s">
        <v>173</v>
      </c>
      <c r="C22" s="228" t="s">
        <v>21</v>
      </c>
      <c r="D22" s="118"/>
      <c r="E22" s="145">
        <f t="shared" si="29"/>
        <v>1000</v>
      </c>
      <c r="F22" s="120">
        <f t="shared" si="0"/>
        <v>0</v>
      </c>
      <c r="G22" s="121">
        <v>1000</v>
      </c>
      <c r="H22" s="122">
        <f t="shared" si="1"/>
        <v>13.5</v>
      </c>
      <c r="I22" s="123">
        <f t="shared" si="30"/>
        <v>0</v>
      </c>
      <c r="J22" s="146">
        <v>15</v>
      </c>
      <c r="K22" s="125">
        <v>8</v>
      </c>
      <c r="L22" s="126">
        <v>8</v>
      </c>
      <c r="M22" s="127">
        <f t="shared" si="2"/>
        <v>1000</v>
      </c>
      <c r="N22" s="153">
        <f t="shared" si="3"/>
        <v>70</v>
      </c>
      <c r="O22" s="154">
        <f t="shared" si="4"/>
        <v>70</v>
      </c>
      <c r="P22" s="129">
        <v>8</v>
      </c>
      <c r="Q22" s="130">
        <v>1</v>
      </c>
      <c r="R22" s="131">
        <v>4</v>
      </c>
      <c r="S22" s="132">
        <v>1</v>
      </c>
      <c r="T22" s="133">
        <v>15</v>
      </c>
      <c r="U22" s="134">
        <v>0</v>
      </c>
      <c r="V22" s="131">
        <v>7</v>
      </c>
      <c r="W22" s="134">
        <v>2</v>
      </c>
      <c r="X22" s="133">
        <v>17</v>
      </c>
      <c r="Y22" s="134">
        <v>0</v>
      </c>
      <c r="Z22" s="133">
        <v>14</v>
      </c>
      <c r="AA22" s="134">
        <v>1</v>
      </c>
      <c r="AB22" s="133">
        <v>13</v>
      </c>
      <c r="AC22" s="132">
        <v>1</v>
      </c>
      <c r="AD22" s="129">
        <v>99</v>
      </c>
      <c r="AE22" s="130">
        <v>2</v>
      </c>
      <c r="AF22" s="135">
        <v>12</v>
      </c>
      <c r="AG22" s="132">
        <v>0</v>
      </c>
      <c r="AH22" s="131">
        <v>99</v>
      </c>
      <c r="AI22" s="134">
        <v>0</v>
      </c>
      <c r="AJ22" s="131">
        <v>99</v>
      </c>
      <c r="AK22" s="134">
        <v>0</v>
      </c>
      <c r="AL22" s="105"/>
      <c r="AM22" s="106">
        <f t="shared" si="27"/>
        <v>8</v>
      </c>
      <c r="AN22" s="105"/>
      <c r="AO22" s="136">
        <f t="shared" si="5"/>
        <v>1000</v>
      </c>
      <c r="AP22" s="137">
        <f t="shared" si="6"/>
        <v>1000</v>
      </c>
      <c r="AQ22" s="138">
        <f t="shared" si="7"/>
        <v>1000</v>
      </c>
      <c r="AR22" s="137">
        <f t="shared" si="8"/>
        <v>1000</v>
      </c>
      <c r="AS22" s="138">
        <f t="shared" si="9"/>
        <v>1000</v>
      </c>
      <c r="AT22" s="138">
        <f t="shared" si="10"/>
        <v>1000</v>
      </c>
      <c r="AU22" s="138">
        <f t="shared" si="11"/>
        <v>1000</v>
      </c>
      <c r="AV22" s="138">
        <f t="shared" si="12"/>
        <v>0</v>
      </c>
      <c r="AW22" s="137">
        <f t="shared" si="13"/>
        <v>1000</v>
      </c>
      <c r="AX22" s="138">
        <f t="shared" si="14"/>
        <v>0</v>
      </c>
      <c r="AY22" s="139">
        <f t="shared" si="15"/>
        <v>0</v>
      </c>
      <c r="AZ22" s="67"/>
      <c r="BA22" s="140">
        <f t="shared" si="16"/>
        <v>9</v>
      </c>
      <c r="BB22" s="141">
        <f t="shared" si="17"/>
        <v>10</v>
      </c>
      <c r="BC22" s="141">
        <f t="shared" si="18"/>
        <v>9</v>
      </c>
      <c r="BD22" s="142">
        <f t="shared" si="19"/>
        <v>8</v>
      </c>
      <c r="BE22" s="141">
        <f t="shared" si="20"/>
        <v>10</v>
      </c>
      <c r="BF22" s="141">
        <f t="shared" si="21"/>
        <v>8</v>
      </c>
      <c r="BG22" s="141">
        <f t="shared" si="22"/>
        <v>8</v>
      </c>
      <c r="BH22" s="141">
        <f t="shared" si="23"/>
        <v>0</v>
      </c>
      <c r="BI22" s="141">
        <f t="shared" si="24"/>
        <v>8</v>
      </c>
      <c r="BJ22" s="141">
        <f t="shared" si="25"/>
        <v>0</v>
      </c>
      <c r="BK22" s="141">
        <f t="shared" si="26"/>
        <v>0</v>
      </c>
      <c r="BL22" s="143">
        <f t="shared" si="31"/>
        <v>70</v>
      </c>
      <c r="BM22" s="137">
        <f t="shared" si="32"/>
        <v>0</v>
      </c>
      <c r="BN22" s="137">
        <f t="shared" si="33"/>
        <v>10</v>
      </c>
      <c r="BO22" s="144">
        <f t="shared" si="28"/>
        <v>70</v>
      </c>
      <c r="BP22" s="69"/>
    </row>
    <row r="23" spans="1:256" ht="15" x14ac:dyDescent="0.2">
      <c r="A23" s="116">
        <v>19</v>
      </c>
      <c r="B23" s="117" t="s">
        <v>22</v>
      </c>
      <c r="C23" s="227" t="s">
        <v>11</v>
      </c>
      <c r="D23" s="118"/>
      <c r="E23" s="145">
        <f t="shared" si="29"/>
        <v>1040</v>
      </c>
      <c r="F23" s="120">
        <f t="shared" si="0"/>
        <v>40</v>
      </c>
      <c r="G23" s="121">
        <v>1000</v>
      </c>
      <c r="H23" s="122">
        <f t="shared" si="1"/>
        <v>26.1</v>
      </c>
      <c r="I23" s="123">
        <f t="shared" si="30"/>
        <v>0</v>
      </c>
      <c r="J23" s="124">
        <v>1</v>
      </c>
      <c r="K23" s="125">
        <v>15</v>
      </c>
      <c r="L23" s="126">
        <v>9</v>
      </c>
      <c r="M23" s="127">
        <f t="shared" si="2"/>
        <v>1000</v>
      </c>
      <c r="N23" s="123">
        <f t="shared" si="3"/>
        <v>92</v>
      </c>
      <c r="O23" s="128">
        <f t="shared" si="4"/>
        <v>84</v>
      </c>
      <c r="P23" s="129">
        <v>9</v>
      </c>
      <c r="Q23" s="130">
        <v>0</v>
      </c>
      <c r="R23" s="131">
        <v>12</v>
      </c>
      <c r="S23" s="132">
        <v>2</v>
      </c>
      <c r="T23" s="133">
        <v>5</v>
      </c>
      <c r="U23" s="134">
        <v>2</v>
      </c>
      <c r="V23" s="131">
        <v>11</v>
      </c>
      <c r="W23" s="134">
        <v>2</v>
      </c>
      <c r="X23" s="133">
        <v>2</v>
      </c>
      <c r="Y23" s="134">
        <v>2</v>
      </c>
      <c r="Z23" s="133">
        <v>1</v>
      </c>
      <c r="AA23" s="134">
        <v>2</v>
      </c>
      <c r="AB23" s="133">
        <v>6</v>
      </c>
      <c r="AC23" s="132">
        <v>2</v>
      </c>
      <c r="AD23" s="129">
        <v>17</v>
      </c>
      <c r="AE23" s="130">
        <v>1</v>
      </c>
      <c r="AF23" s="135">
        <v>8</v>
      </c>
      <c r="AG23" s="132">
        <v>2</v>
      </c>
      <c r="AH23" s="131">
        <v>99</v>
      </c>
      <c r="AI23" s="134">
        <v>0</v>
      </c>
      <c r="AJ23" s="131">
        <v>99</v>
      </c>
      <c r="AK23" s="134">
        <v>0</v>
      </c>
      <c r="AL23" s="105"/>
      <c r="AM23" s="106">
        <f t="shared" si="27"/>
        <v>15</v>
      </c>
      <c r="AN23" s="105"/>
      <c r="AO23" s="136">
        <f t="shared" si="5"/>
        <v>1000</v>
      </c>
      <c r="AP23" s="137">
        <f t="shared" si="6"/>
        <v>1000</v>
      </c>
      <c r="AQ23" s="138">
        <f t="shared" si="7"/>
        <v>1000</v>
      </c>
      <c r="AR23" s="137">
        <f t="shared" si="8"/>
        <v>1000</v>
      </c>
      <c r="AS23" s="138">
        <f t="shared" si="9"/>
        <v>1000</v>
      </c>
      <c r="AT23" s="138">
        <f t="shared" si="10"/>
        <v>1000</v>
      </c>
      <c r="AU23" s="138">
        <f t="shared" si="11"/>
        <v>1000</v>
      </c>
      <c r="AV23" s="138">
        <f t="shared" si="12"/>
        <v>1000</v>
      </c>
      <c r="AW23" s="137">
        <f t="shared" si="13"/>
        <v>1000</v>
      </c>
      <c r="AX23" s="138">
        <f t="shared" si="14"/>
        <v>0</v>
      </c>
      <c r="AY23" s="139">
        <f t="shared" si="15"/>
        <v>0</v>
      </c>
      <c r="AZ23" s="67"/>
      <c r="BA23" s="140">
        <f t="shared" si="16"/>
        <v>11</v>
      </c>
      <c r="BB23" s="141">
        <f t="shared" si="17"/>
        <v>8</v>
      </c>
      <c r="BC23" s="141">
        <f t="shared" si="18"/>
        <v>8</v>
      </c>
      <c r="BD23" s="142">
        <f t="shared" si="19"/>
        <v>11</v>
      </c>
      <c r="BE23" s="141">
        <f t="shared" si="20"/>
        <v>11</v>
      </c>
      <c r="BF23" s="141">
        <f t="shared" si="21"/>
        <v>11</v>
      </c>
      <c r="BG23" s="141">
        <f t="shared" si="22"/>
        <v>13</v>
      </c>
      <c r="BH23" s="141">
        <f t="shared" si="23"/>
        <v>10</v>
      </c>
      <c r="BI23" s="141">
        <f t="shared" si="24"/>
        <v>9</v>
      </c>
      <c r="BJ23" s="141">
        <f t="shared" si="25"/>
        <v>0</v>
      </c>
      <c r="BK23" s="141">
        <f t="shared" si="26"/>
        <v>0</v>
      </c>
      <c r="BL23" s="143">
        <f t="shared" si="31"/>
        <v>92</v>
      </c>
      <c r="BM23" s="137">
        <f t="shared" si="32"/>
        <v>8</v>
      </c>
      <c r="BN23" s="137">
        <f t="shared" si="33"/>
        <v>13</v>
      </c>
      <c r="BO23" s="144">
        <f t="shared" si="28"/>
        <v>84</v>
      </c>
      <c r="BP23" s="69"/>
    </row>
    <row r="24" spans="1:256" ht="15" x14ac:dyDescent="0.2">
      <c r="A24" s="156">
        <v>20</v>
      </c>
      <c r="B24" s="157" t="s">
        <v>213</v>
      </c>
      <c r="C24" s="161"/>
      <c r="D24" s="158"/>
      <c r="E24" s="159" t="e">
        <f t="shared" si="29"/>
        <v>#VALUE!</v>
      </c>
      <c r="F24" s="160" t="e">
        <f t="shared" si="0"/>
        <v>#VALUE!</v>
      </c>
      <c r="G24" s="161" t="s">
        <v>214</v>
      </c>
      <c r="H24" s="162">
        <f t="shared" si="1"/>
        <v>0</v>
      </c>
      <c r="I24" s="163" t="e">
        <f t="shared" si="30"/>
        <v>#VALUE!</v>
      </c>
      <c r="J24" s="164"/>
      <c r="K24" s="165">
        <v>0</v>
      </c>
      <c r="L24" s="166">
        <v>9</v>
      </c>
      <c r="M24" s="167">
        <f t="shared" si="2"/>
        <v>1000</v>
      </c>
      <c r="N24" s="163">
        <f t="shared" si="3"/>
        <v>69</v>
      </c>
      <c r="O24" s="168">
        <f t="shared" si="4"/>
        <v>67</v>
      </c>
      <c r="P24" s="169">
        <v>10</v>
      </c>
      <c r="Q24" s="170">
        <v>0</v>
      </c>
      <c r="R24" s="171">
        <v>7</v>
      </c>
      <c r="S24" s="172">
        <v>0</v>
      </c>
      <c r="T24" s="173">
        <v>12</v>
      </c>
      <c r="U24" s="174">
        <v>0</v>
      </c>
      <c r="V24" s="171">
        <v>16</v>
      </c>
      <c r="W24" s="174">
        <v>0</v>
      </c>
      <c r="X24" s="173">
        <v>14</v>
      </c>
      <c r="Y24" s="174">
        <v>0</v>
      </c>
      <c r="Z24" s="173">
        <v>13</v>
      </c>
      <c r="AA24" s="174">
        <v>0</v>
      </c>
      <c r="AB24" s="173">
        <v>5</v>
      </c>
      <c r="AC24" s="172">
        <v>0</v>
      </c>
      <c r="AD24" s="175">
        <v>18</v>
      </c>
      <c r="AE24" s="170">
        <v>0</v>
      </c>
      <c r="AF24" s="171">
        <v>15</v>
      </c>
      <c r="AG24" s="172">
        <v>0</v>
      </c>
      <c r="AH24" s="171">
        <v>99</v>
      </c>
      <c r="AI24" s="174">
        <v>0</v>
      </c>
      <c r="AJ24" s="171">
        <v>99</v>
      </c>
      <c r="AK24" s="174">
        <v>0</v>
      </c>
      <c r="AL24" s="105"/>
      <c r="AM24" s="106">
        <f t="shared" si="27"/>
        <v>0</v>
      </c>
      <c r="AN24" s="105"/>
      <c r="AO24" s="176">
        <f t="shared" si="5"/>
        <v>1000</v>
      </c>
      <c r="AP24" s="177">
        <f t="shared" si="6"/>
        <v>1000</v>
      </c>
      <c r="AQ24" s="178">
        <f t="shared" si="7"/>
        <v>1000</v>
      </c>
      <c r="AR24" s="177">
        <f t="shared" si="8"/>
        <v>1000</v>
      </c>
      <c r="AS24" s="178">
        <f t="shared" si="9"/>
        <v>1000</v>
      </c>
      <c r="AT24" s="178">
        <f t="shared" si="10"/>
        <v>1000</v>
      </c>
      <c r="AU24" s="178">
        <f t="shared" si="11"/>
        <v>1000</v>
      </c>
      <c r="AV24" s="178">
        <f t="shared" si="12"/>
        <v>1000</v>
      </c>
      <c r="AW24" s="177">
        <f t="shared" si="13"/>
        <v>1000</v>
      </c>
      <c r="AX24" s="178">
        <f t="shared" si="14"/>
        <v>0</v>
      </c>
      <c r="AY24" s="179">
        <f t="shared" si="15"/>
        <v>0</v>
      </c>
      <c r="AZ24" s="67"/>
      <c r="BA24" s="180">
        <f t="shared" si="16"/>
        <v>10</v>
      </c>
      <c r="BB24" s="181">
        <f t="shared" si="17"/>
        <v>8</v>
      </c>
      <c r="BC24" s="181">
        <f t="shared" si="18"/>
        <v>8</v>
      </c>
      <c r="BD24" s="182">
        <f t="shared" si="19"/>
        <v>2</v>
      </c>
      <c r="BE24" s="181">
        <f t="shared" si="20"/>
        <v>8</v>
      </c>
      <c r="BF24" s="181">
        <f t="shared" si="21"/>
        <v>8</v>
      </c>
      <c r="BG24" s="181">
        <f t="shared" si="22"/>
        <v>8</v>
      </c>
      <c r="BH24" s="181">
        <f t="shared" si="23"/>
        <v>8</v>
      </c>
      <c r="BI24" s="181">
        <f t="shared" si="24"/>
        <v>9</v>
      </c>
      <c r="BJ24" s="181">
        <f t="shared" si="25"/>
        <v>0</v>
      </c>
      <c r="BK24" s="181">
        <f t="shared" si="26"/>
        <v>0</v>
      </c>
      <c r="BL24" s="183">
        <f t="shared" si="31"/>
        <v>69</v>
      </c>
      <c r="BM24" s="177">
        <f t="shared" si="32"/>
        <v>2</v>
      </c>
      <c r="BN24" s="177">
        <f t="shared" si="33"/>
        <v>10</v>
      </c>
      <c r="BO24" s="184">
        <f t="shared" si="28"/>
        <v>67</v>
      </c>
      <c r="BP24" s="69"/>
    </row>
    <row r="25" spans="1:256" ht="14.25" hidden="1" customHeight="1" x14ac:dyDescent="0.2">
      <c r="A25" s="185">
        <v>99</v>
      </c>
      <c r="B25" s="186"/>
      <c r="C25" s="229"/>
      <c r="D25" s="187"/>
      <c r="E25" s="188"/>
      <c r="F25" s="189"/>
      <c r="G25" s="190">
        <v>0</v>
      </c>
      <c r="H25" s="191"/>
      <c r="I25" s="192"/>
      <c r="J25" s="193"/>
      <c r="K25" s="194"/>
      <c r="L25" s="195"/>
      <c r="M25" s="196"/>
      <c r="N25" s="192"/>
      <c r="O25" s="192"/>
      <c r="P25" s="197"/>
      <c r="Q25" s="198"/>
      <c r="R25" s="197"/>
      <c r="S25" s="198"/>
      <c r="T25" s="197"/>
      <c r="U25" s="198"/>
      <c r="V25" s="197"/>
      <c r="W25" s="198"/>
      <c r="X25" s="197"/>
      <c r="Y25" s="198"/>
      <c r="Z25" s="197"/>
      <c r="AA25" s="198"/>
      <c r="AB25" s="197"/>
      <c r="AC25" s="198"/>
      <c r="AD25" s="197"/>
      <c r="AE25" s="198"/>
      <c r="AF25" s="197"/>
      <c r="AG25" s="198"/>
      <c r="AH25" s="197"/>
      <c r="AI25" s="198"/>
      <c r="AJ25" s="197"/>
      <c r="AK25" s="198"/>
      <c r="AL25" s="105"/>
      <c r="AM25" s="106"/>
      <c r="AN25" s="105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67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1"/>
      <c r="BM25" s="202"/>
      <c r="BN25" s="202"/>
      <c r="BO25" s="201"/>
      <c r="BP25" s="69"/>
    </row>
    <row r="26" spans="1:256" ht="14.25" hidden="1" customHeight="1" x14ac:dyDescent="0.2">
      <c r="A26" s="203">
        <f>IF(B5=0,0,COUNTA(A5:A24)+1)</f>
        <v>21</v>
      </c>
      <c r="B26" s="68"/>
      <c r="C26" s="230"/>
      <c r="D26" s="204"/>
      <c r="E26" s="205"/>
      <c r="F26" s="189"/>
      <c r="G26" s="206"/>
      <c r="H26" s="191"/>
      <c r="I26" s="206"/>
      <c r="J26" s="193"/>
      <c r="K26" s="194"/>
      <c r="L26" s="195"/>
      <c r="M26" s="196"/>
      <c r="N26" s="192"/>
      <c r="O26" s="192"/>
      <c r="P26" s="197"/>
      <c r="Q26" s="198"/>
      <c r="R26" s="197"/>
      <c r="S26" s="198"/>
      <c r="T26" s="207"/>
      <c r="U26" s="198"/>
      <c r="V26" s="207"/>
      <c r="W26" s="198"/>
      <c r="X26" s="207"/>
      <c r="Y26" s="198"/>
      <c r="Z26" s="207"/>
      <c r="AA26" s="198"/>
      <c r="AB26" s="207"/>
      <c r="AC26" s="198"/>
      <c r="AD26" s="197"/>
      <c r="AE26" s="198"/>
      <c r="AF26" s="207"/>
      <c r="AG26" s="198"/>
      <c r="AH26" s="207"/>
      <c r="AI26" s="198"/>
      <c r="AJ26" s="197"/>
      <c r="AK26" s="198"/>
      <c r="AL26" s="105"/>
      <c r="AM26" s="106"/>
      <c r="AN26" s="105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67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1"/>
      <c r="BM26" s="202"/>
      <c r="BN26" s="202"/>
      <c r="BO26" s="201"/>
      <c r="BP26" s="69"/>
    </row>
    <row r="27" spans="1:256" ht="14.25" customHeight="1" x14ac:dyDescent="0.2">
      <c r="A27" s="208">
        <f>IF(B5=0,0,COUNTA(A5:A24))</f>
        <v>20</v>
      </c>
      <c r="B27" s="209"/>
      <c r="C27" s="210"/>
      <c r="D27" s="210"/>
      <c r="E27" s="210"/>
      <c r="F27" s="189"/>
      <c r="G27" s="211"/>
      <c r="H27" s="212"/>
      <c r="I27" s="212"/>
      <c r="J27" s="212"/>
      <c r="K27" s="194"/>
      <c r="L27" s="212"/>
      <c r="M27" s="212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3"/>
      <c r="AM27" s="213"/>
      <c r="AN27" s="213"/>
      <c r="AO27" s="202"/>
      <c r="AP27" s="214"/>
      <c r="AQ27" s="214"/>
      <c r="AR27" s="202"/>
      <c r="AS27" s="202"/>
      <c r="AT27" s="202"/>
      <c r="AU27" s="202"/>
      <c r="AV27" s="202"/>
      <c r="AW27" s="202"/>
      <c r="AX27" s="202"/>
      <c r="AY27" s="214"/>
      <c r="AZ27" s="67"/>
      <c r="BA27" s="67"/>
      <c r="BB27" s="67"/>
      <c r="BC27" s="68"/>
      <c r="BD27" s="68"/>
      <c r="BE27" s="214"/>
      <c r="BF27" s="200"/>
      <c r="BG27" s="214"/>
      <c r="BH27" s="214"/>
      <c r="BI27" s="214"/>
      <c r="BJ27" s="214"/>
      <c r="BK27" s="214"/>
      <c r="BL27" s="214"/>
      <c r="BM27" s="202"/>
      <c r="BN27" s="214"/>
      <c r="BO27" s="68"/>
      <c r="BP27" s="69"/>
    </row>
    <row r="28" spans="1:256" hidden="1" x14ac:dyDescent="0.2">
      <c r="A28" s="215"/>
      <c r="B28" s="186"/>
      <c r="C28" s="210"/>
      <c r="D28" s="210"/>
      <c r="E28" s="210"/>
      <c r="F28" s="189"/>
      <c r="G28" s="211"/>
      <c r="H28" s="212"/>
      <c r="I28" s="212"/>
      <c r="J28" s="212"/>
      <c r="K28" s="194"/>
      <c r="L28" s="212"/>
      <c r="M28" s="212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3"/>
      <c r="AM28" s="213"/>
      <c r="AN28" s="213"/>
      <c r="AO28" s="202"/>
      <c r="AP28" s="214"/>
      <c r="AQ28" s="214"/>
      <c r="AR28" s="202"/>
      <c r="AS28" s="202"/>
      <c r="AT28" s="202"/>
      <c r="AU28" s="202"/>
      <c r="AV28" s="202"/>
      <c r="AW28" s="202"/>
      <c r="AX28" s="202"/>
      <c r="AY28" s="214"/>
      <c r="AZ28" s="67"/>
      <c r="BA28" s="67"/>
      <c r="BB28" s="67"/>
      <c r="BC28" s="68"/>
      <c r="BD28" s="68"/>
      <c r="BE28" s="214"/>
      <c r="BF28" s="200"/>
      <c r="BG28" s="214"/>
      <c r="BH28" s="214"/>
      <c r="BI28" s="214"/>
      <c r="BJ28" s="214"/>
      <c r="BK28" s="214"/>
      <c r="BL28" s="214"/>
      <c r="BM28" s="202"/>
      <c r="BN28" s="214"/>
      <c r="BO28" s="68"/>
      <c r="BP28" s="69"/>
    </row>
    <row r="29" spans="1:256" customFormat="1" ht="14.1" customHeight="1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</row>
    <row r="30" spans="1:256" customFormat="1" ht="14.1" customHeight="1" x14ac:dyDescent="0.25">
      <c r="A30" s="220"/>
      <c r="B30" s="217"/>
      <c r="C30" s="217"/>
      <c r="D30" s="217"/>
      <c r="E30" s="217"/>
      <c r="F30" s="217"/>
      <c r="G30" s="217"/>
      <c r="H30" s="221"/>
      <c r="I30" s="222"/>
      <c r="J30" s="223"/>
      <c r="K30" s="221"/>
      <c r="L30" s="222"/>
      <c r="M30" s="223"/>
      <c r="N30" s="221"/>
      <c r="O30" s="222"/>
      <c r="P30" s="223"/>
      <c r="Q30" s="221"/>
      <c r="R30" s="222"/>
      <c r="S30" s="223"/>
      <c r="T30" s="221"/>
      <c r="U30" s="222"/>
      <c r="V30" s="221"/>
      <c r="W30" s="221"/>
      <c r="X30" s="222"/>
      <c r="Y30" s="223"/>
      <c r="Z30" s="221"/>
      <c r="AA30" s="222"/>
      <c r="AB30" s="222"/>
      <c r="AC30" s="222"/>
      <c r="AD30" s="222"/>
      <c r="AE30" s="222"/>
      <c r="AF30" s="222"/>
      <c r="AG30" s="217"/>
      <c r="AH30" s="217"/>
      <c r="AI30" s="217"/>
      <c r="AJ30" s="217"/>
      <c r="AK30" s="217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</row>
    <row r="31" spans="1:256" customFormat="1" ht="14.1" customHeight="1" x14ac:dyDescent="0.25">
      <c r="A31" s="220"/>
      <c r="B31" s="217"/>
      <c r="C31" s="217"/>
      <c r="D31" s="217"/>
      <c r="E31" s="217"/>
      <c r="F31" s="217"/>
      <c r="G31" s="217"/>
      <c r="H31" s="221"/>
      <c r="I31" s="217"/>
      <c r="J31" s="223"/>
      <c r="K31" s="221"/>
      <c r="L31" s="222"/>
      <c r="M31" s="223"/>
      <c r="N31" s="221"/>
      <c r="O31" s="222"/>
      <c r="P31" s="223"/>
      <c r="Q31" s="221"/>
      <c r="R31" s="222"/>
      <c r="S31" s="223"/>
      <c r="T31" s="221"/>
      <c r="U31" s="222"/>
      <c r="V31" s="223"/>
      <c r="W31" s="221"/>
      <c r="X31" s="222"/>
      <c r="Y31" s="223"/>
      <c r="Z31" s="223"/>
      <c r="AA31" s="222"/>
      <c r="AB31" s="222"/>
      <c r="AC31" s="222"/>
      <c r="AD31" s="222"/>
      <c r="AE31" s="222"/>
      <c r="AF31" s="222"/>
      <c r="AG31" s="217"/>
      <c r="AH31" s="217"/>
      <c r="AI31" s="217"/>
      <c r="AJ31" s="217"/>
      <c r="AK31" s="217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</row>
    <row r="32" spans="1:256" customFormat="1" ht="14.1" customHeight="1" x14ac:dyDescent="0.25">
      <c r="A32" s="220"/>
      <c r="B32" s="217"/>
      <c r="C32" s="217"/>
      <c r="D32" s="217"/>
      <c r="E32" s="217"/>
      <c r="F32" s="217"/>
      <c r="G32" s="217"/>
      <c r="H32" s="221"/>
      <c r="I32" s="222"/>
      <c r="J32" s="223"/>
      <c r="K32" s="221"/>
      <c r="L32" s="222"/>
      <c r="M32" s="223"/>
      <c r="N32" s="221"/>
      <c r="O32" s="222"/>
      <c r="P32" s="223"/>
      <c r="Q32" s="221"/>
      <c r="R32" s="222"/>
      <c r="S32" s="223"/>
      <c r="T32" s="221"/>
      <c r="U32" s="222"/>
      <c r="V32" s="223"/>
      <c r="W32" s="221"/>
      <c r="X32" s="222"/>
      <c r="Y32" s="223"/>
      <c r="Z32" s="223"/>
      <c r="AA32" s="222"/>
      <c r="AB32" s="222"/>
      <c r="AC32" s="222"/>
      <c r="AD32" s="222"/>
      <c r="AE32" s="222"/>
      <c r="AF32" s="222"/>
      <c r="AG32" s="217"/>
      <c r="AH32" s="217"/>
      <c r="AI32" s="217"/>
      <c r="AJ32" s="217"/>
      <c r="AK32" s="217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</row>
    <row r="33" spans="1:40" customFormat="1" ht="15" x14ac:dyDescent="0.25">
      <c r="A33" s="220"/>
      <c r="B33" s="217"/>
      <c r="C33" s="217"/>
      <c r="D33" s="217"/>
      <c r="E33" s="217"/>
      <c r="F33" s="217"/>
      <c r="G33" s="217"/>
      <c r="H33" s="221"/>
      <c r="I33" s="222"/>
      <c r="J33" s="223"/>
      <c r="K33" s="221"/>
      <c r="L33" s="222"/>
      <c r="M33" s="223"/>
      <c r="N33" s="221"/>
      <c r="O33" s="222"/>
      <c r="P33" s="223"/>
      <c r="Q33" s="221"/>
      <c r="R33" s="222"/>
      <c r="S33" s="223"/>
      <c r="T33" s="221"/>
      <c r="U33" s="222"/>
      <c r="V33" s="223"/>
      <c r="W33" s="221"/>
      <c r="X33" s="222"/>
      <c r="Y33" s="223"/>
      <c r="Z33" s="223"/>
      <c r="AA33" s="222"/>
      <c r="AB33" s="222"/>
      <c r="AC33" s="222"/>
      <c r="AD33" s="222"/>
      <c r="AE33" s="222"/>
      <c r="AF33" s="222"/>
      <c r="AG33" s="217"/>
      <c r="AH33" s="217"/>
      <c r="AI33" s="217"/>
      <c r="AJ33" s="217"/>
      <c r="AK33" s="217"/>
      <c r="AL33" s="224"/>
      <c r="AM33" s="224"/>
      <c r="AN33" s="224"/>
    </row>
    <row r="34" spans="1:40" customFormat="1" ht="15" x14ac:dyDescent="0.25">
      <c r="A34" s="225" t="s">
        <v>215</v>
      </c>
      <c r="B34" s="22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3"/>
      <c r="N34" s="221"/>
      <c r="O34" s="222"/>
      <c r="P34" s="223"/>
      <c r="Q34" s="221"/>
      <c r="R34" s="222"/>
      <c r="S34" s="223"/>
      <c r="T34" s="221"/>
      <c r="U34" s="222"/>
      <c r="V34" s="223"/>
      <c r="W34" s="221"/>
      <c r="X34" s="222"/>
      <c r="Y34" s="223"/>
      <c r="Z34" s="221"/>
      <c r="AA34" s="222"/>
      <c r="AB34" s="222"/>
      <c r="AC34" s="222"/>
      <c r="AD34" s="222"/>
      <c r="AE34" s="222"/>
      <c r="AF34" s="222"/>
      <c r="AG34" s="217"/>
      <c r="AH34" s="217"/>
      <c r="AI34" s="217"/>
      <c r="AJ34" s="217"/>
      <c r="AK34" s="217"/>
      <c r="AL34" s="224"/>
      <c r="AM34" s="224"/>
      <c r="AN34" s="224"/>
    </row>
    <row r="35" spans="1:40" x14ac:dyDescent="0.2">
      <c r="A35" s="67"/>
      <c r="B35" s="67"/>
      <c r="C35" s="231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70"/>
      <c r="AM35" s="70"/>
      <c r="AN35" s="70"/>
    </row>
    <row r="36" spans="1:40" x14ac:dyDescent="0.2">
      <c r="A36" s="67"/>
      <c r="B36" s="67"/>
      <c r="C36" s="231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70"/>
      <c r="AM36" s="70"/>
      <c r="AN36" s="70"/>
    </row>
    <row r="37" spans="1:40" x14ac:dyDescent="0.2">
      <c r="A37" s="67"/>
      <c r="B37" s="67"/>
      <c r="C37" s="231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70"/>
      <c r="AM37" s="70"/>
      <c r="AN37" s="70"/>
    </row>
    <row r="38" spans="1:40" x14ac:dyDescent="0.2">
      <c r="A38" s="67"/>
      <c r="B38" s="67"/>
      <c r="C38" s="231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70"/>
      <c r="AM38" s="70"/>
      <c r="AN38" s="70"/>
    </row>
    <row r="39" spans="1:40" x14ac:dyDescent="0.2">
      <c r="A39" s="67"/>
      <c r="B39" s="67"/>
      <c r="C39" s="231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70"/>
      <c r="AM39" s="70"/>
      <c r="AN39" s="70"/>
    </row>
    <row r="40" spans="1:40" x14ac:dyDescent="0.2">
      <c r="A40" s="67"/>
      <c r="B40" s="67"/>
      <c r="C40" s="231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70"/>
      <c r="AM40" s="70"/>
      <c r="AN40" s="70"/>
    </row>
    <row r="41" spans="1:40" x14ac:dyDescent="0.2">
      <c r="A41" s="67"/>
      <c r="B41" s="67"/>
      <c r="C41" s="231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70"/>
      <c r="AM41" s="70"/>
      <c r="AN41" s="70"/>
    </row>
    <row r="42" spans="1:40" x14ac:dyDescent="0.2">
      <c r="A42" s="67"/>
      <c r="B42" s="67"/>
      <c r="C42" s="231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70"/>
      <c r="AM42" s="70"/>
      <c r="AN42" s="70"/>
    </row>
    <row r="43" spans="1:40" x14ac:dyDescent="0.2">
      <c r="A43" s="67"/>
      <c r="B43" s="67"/>
      <c r="C43" s="231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70"/>
      <c r="AM43" s="70"/>
      <c r="AN43" s="70"/>
    </row>
    <row r="44" spans="1:40" x14ac:dyDescent="0.2">
      <c r="A44" s="67"/>
      <c r="B44" s="67"/>
      <c r="C44" s="231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70"/>
      <c r="AM44" s="70"/>
      <c r="AN44" s="70"/>
    </row>
  </sheetData>
  <protectedRanges>
    <protectedRange sqref="L5:L26" name="Diapazons4"/>
    <protectedRange sqref="P5:AK25" name="Diapazons2"/>
    <protectedRange sqref="B25:D25 A27 B28 K25:K28 L25:L26 G5:G25 K5:L24 A8:D8 A5:B7 D5:D7 A13:D13 A24:D24 A16:D16 A17:B23 D17:D23 A9:B12 D9:D12 A14:B15 D14:D15" name="Diapazons1"/>
    <protectedRange sqref="J5:J26" name="Diapazons3"/>
    <protectedRange sqref="N30:N34" name="Diapazons4_1_1"/>
    <protectedRange sqref="R30:Z34" name="Diapazons2_1_1"/>
    <protectedRange sqref="I30:I34 M30:N34 A30:F34" name="Diapazons1_9_2_1_1_1_1"/>
    <protectedRange sqref="L30:L34" name="Diapazons3_1_1"/>
    <protectedRange sqref="C5" name="Diapazons1_5_1_1"/>
    <protectedRange sqref="C7" name="Diapazons1_5_1_3"/>
    <protectedRange sqref="C6" name="Diapazons1_9_2_3_3_1"/>
    <protectedRange sqref="C10" name="Diapazons1_9_2_3_3_3"/>
    <protectedRange sqref="C11" name="Diapazons1_9_2_3_3_5"/>
    <protectedRange sqref="C23" name="Diapazons1_9_2_3_3_7"/>
    <protectedRange sqref="C15 C9" name="Diapazons1_6_2_1"/>
    <protectedRange sqref="C17:C22" name="Diapazons1_6_2_2"/>
    <protectedRange sqref="C12 C14" name="Diapazons1_9_2_3_3_2_7"/>
    <protectedRange sqref="A3" name="Diapazons1_1"/>
    <protectedRange sqref="Q3" name="Diapazons3_1"/>
    <protectedRange sqref="A1" name="Diapazons1_6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4">
    <cfRule type="expression" dxfId="265" priority="97" stopIfTrue="1">
      <formula>A5=0</formula>
    </cfRule>
  </conditionalFormatting>
  <conditionalFormatting sqref="F5:F26">
    <cfRule type="expression" dxfId="264" priority="99" stopIfTrue="1">
      <formula>A5=0</formula>
    </cfRule>
  </conditionalFormatting>
  <conditionalFormatting sqref="H5:H24">
    <cfRule type="expression" dxfId="263" priority="100" stopIfTrue="1">
      <formula>A5=0</formula>
    </cfRule>
  </conditionalFormatting>
  <conditionalFormatting sqref="P5:P24">
    <cfRule type="expression" dxfId="262" priority="101" stopIfTrue="1">
      <formula>A5=0</formula>
    </cfRule>
    <cfRule type="expression" dxfId="261" priority="102" stopIfTrue="1">
      <formula>P5=99</formula>
    </cfRule>
  </conditionalFormatting>
  <conditionalFormatting sqref="M5:M24">
    <cfRule type="expression" dxfId="260" priority="103" stopIfTrue="1">
      <formula>A5=0</formula>
    </cfRule>
  </conditionalFormatting>
  <conditionalFormatting sqref="N5:N24">
    <cfRule type="expression" dxfId="259" priority="104" stopIfTrue="1">
      <formula>A5=0</formula>
    </cfRule>
  </conditionalFormatting>
  <conditionalFormatting sqref="O5:O24">
    <cfRule type="expression" dxfId="258" priority="105" stopIfTrue="1">
      <formula>A5=0</formula>
    </cfRule>
  </conditionalFormatting>
  <conditionalFormatting sqref="Q5:Q24">
    <cfRule type="expression" dxfId="257" priority="106" stopIfTrue="1">
      <formula>A5=0</formula>
    </cfRule>
  </conditionalFormatting>
  <conditionalFormatting sqref="S5:S24">
    <cfRule type="expression" dxfId="256" priority="107" stopIfTrue="1">
      <formula>A5=0</formula>
    </cfRule>
  </conditionalFormatting>
  <conditionalFormatting sqref="U5:U24">
    <cfRule type="expression" dxfId="255" priority="108" stopIfTrue="1">
      <formula>A5=0</formula>
    </cfRule>
  </conditionalFormatting>
  <conditionalFormatting sqref="W5:W24">
    <cfRule type="expression" dxfId="254" priority="109" stopIfTrue="1">
      <formula>A5=0</formula>
    </cfRule>
  </conditionalFormatting>
  <conditionalFormatting sqref="Y5:Y24">
    <cfRule type="expression" dxfId="253" priority="110" stopIfTrue="1">
      <formula>A5=0</formula>
    </cfRule>
  </conditionalFormatting>
  <conditionalFormatting sqref="AA5:AA24">
    <cfRule type="expression" dxfId="252" priority="111" stopIfTrue="1">
      <formula>A5=0</formula>
    </cfRule>
  </conditionalFormatting>
  <conditionalFormatting sqref="B5:B24">
    <cfRule type="expression" dxfId="251" priority="112" stopIfTrue="1">
      <formula>J5=1</formula>
    </cfRule>
    <cfRule type="expression" dxfId="250" priority="113" stopIfTrue="1">
      <formula>J5=2</formula>
    </cfRule>
    <cfRule type="expression" dxfId="249" priority="114" stopIfTrue="1">
      <formula>J5=3</formula>
    </cfRule>
  </conditionalFormatting>
  <conditionalFormatting sqref="AC5:AC24">
    <cfRule type="expression" dxfId="248" priority="119" stopIfTrue="1">
      <formula>A5=0</formula>
    </cfRule>
  </conditionalFormatting>
  <conditionalFormatting sqref="AE5:AE24">
    <cfRule type="expression" dxfId="247" priority="120" stopIfTrue="1">
      <formula>A5=0</formula>
    </cfRule>
  </conditionalFormatting>
  <conditionalFormatting sqref="AG5:AG24">
    <cfRule type="expression" dxfId="246" priority="121" stopIfTrue="1">
      <formula>A5=0</formula>
    </cfRule>
  </conditionalFormatting>
  <conditionalFormatting sqref="AI5:AI24">
    <cfRule type="expression" dxfId="245" priority="122" stopIfTrue="1">
      <formula>A5=0</formula>
    </cfRule>
  </conditionalFormatting>
  <conditionalFormatting sqref="AK5:AK24">
    <cfRule type="expression" dxfId="244" priority="123" stopIfTrue="1">
      <formula>A5=0</formula>
    </cfRule>
  </conditionalFormatting>
  <conditionalFormatting sqref="I5:I24">
    <cfRule type="expression" dxfId="243" priority="124" stopIfTrue="1">
      <formula>A5=0</formula>
    </cfRule>
    <cfRule type="expression" dxfId="242" priority="125" stopIfTrue="1">
      <formula>I5&gt;150</formula>
    </cfRule>
    <cfRule type="expression" dxfId="241" priority="126" stopIfTrue="1">
      <formula>I5&lt;-150</formula>
    </cfRule>
  </conditionalFormatting>
  <conditionalFormatting sqref="R5:R24">
    <cfRule type="expression" dxfId="240" priority="127" stopIfTrue="1">
      <formula>A5=0</formula>
    </cfRule>
    <cfRule type="expression" dxfId="239" priority="128" stopIfTrue="1">
      <formula>R5=99</formula>
    </cfRule>
  </conditionalFormatting>
  <conditionalFormatting sqref="T5:T24">
    <cfRule type="expression" dxfId="238" priority="129" stopIfTrue="1">
      <formula>A5=0</formula>
    </cfRule>
    <cfRule type="expression" dxfId="237" priority="130" stopIfTrue="1">
      <formula>T5=99</formula>
    </cfRule>
  </conditionalFormatting>
  <conditionalFormatting sqref="V5:V24">
    <cfRule type="expression" dxfId="236" priority="131" stopIfTrue="1">
      <formula>A5=0</formula>
    </cfRule>
    <cfRule type="expression" dxfId="235" priority="132" stopIfTrue="1">
      <formula>V5=99</formula>
    </cfRule>
  </conditionalFormatting>
  <conditionalFormatting sqref="X5:X24">
    <cfRule type="expression" dxfId="234" priority="133" stopIfTrue="1">
      <formula>A5=0</formula>
    </cfRule>
    <cfRule type="expression" dxfId="233" priority="134" stopIfTrue="1">
      <formula>X5=99</formula>
    </cfRule>
  </conditionalFormatting>
  <conditionalFormatting sqref="Z5:Z24">
    <cfRule type="expression" dxfId="232" priority="135" stopIfTrue="1">
      <formula>A5=0</formula>
    </cfRule>
    <cfRule type="expression" dxfId="231" priority="136" stopIfTrue="1">
      <formula>Z5=99</formula>
    </cfRule>
  </conditionalFormatting>
  <conditionalFormatting sqref="AB5:AB24">
    <cfRule type="expression" dxfId="230" priority="137" stopIfTrue="1">
      <formula>A5=0</formula>
    </cfRule>
    <cfRule type="expression" dxfId="229" priority="138" stopIfTrue="1">
      <formula>AB5=99</formula>
    </cfRule>
  </conditionalFormatting>
  <conditionalFormatting sqref="AD5:AD24">
    <cfRule type="expression" dxfId="228" priority="139" stopIfTrue="1">
      <formula>A5=0</formula>
    </cfRule>
    <cfRule type="expression" dxfId="227" priority="140" stopIfTrue="1">
      <formula>AD5=99</formula>
    </cfRule>
  </conditionalFormatting>
  <conditionalFormatting sqref="AF5:AF24">
    <cfRule type="expression" dxfId="226" priority="141" stopIfTrue="1">
      <formula>A5=0</formula>
    </cfRule>
    <cfRule type="expression" dxfId="225" priority="142" stopIfTrue="1">
      <formula>AF5=99</formula>
    </cfRule>
  </conditionalFormatting>
  <conditionalFormatting sqref="AH5:AH24">
    <cfRule type="expression" dxfId="224" priority="143" stopIfTrue="1">
      <formula>A5=0</formula>
    </cfRule>
    <cfRule type="expression" dxfId="223" priority="144" stopIfTrue="1">
      <formula>AH5=99</formula>
    </cfRule>
  </conditionalFormatting>
  <conditionalFormatting sqref="AJ5:AJ24">
    <cfRule type="expression" dxfId="222" priority="145" stopIfTrue="1">
      <formula>A5=0</formula>
    </cfRule>
    <cfRule type="expression" dxfId="221" priority="146" stopIfTrue="1">
      <formula>AJ5=99</formula>
    </cfRule>
  </conditionalFormatting>
  <conditionalFormatting sqref="AO5:AO24">
    <cfRule type="expression" dxfId="220" priority="147" stopIfTrue="1">
      <formula>A5=0</formula>
    </cfRule>
  </conditionalFormatting>
  <conditionalFormatting sqref="AP5:AP24">
    <cfRule type="expression" dxfId="219" priority="148" stopIfTrue="1">
      <formula>A5=0</formula>
    </cfRule>
  </conditionalFormatting>
  <conditionalFormatting sqref="AQ5:AQ24">
    <cfRule type="expression" dxfId="218" priority="149" stopIfTrue="1">
      <formula>A5=0</formula>
    </cfRule>
  </conditionalFormatting>
  <conditionalFormatting sqref="AR5:AR24">
    <cfRule type="expression" dxfId="217" priority="150" stopIfTrue="1">
      <formula>A5=0</formula>
    </cfRule>
  </conditionalFormatting>
  <conditionalFormatting sqref="AS5:AS24">
    <cfRule type="expression" dxfId="216" priority="151" stopIfTrue="1">
      <formula>A5=0</formula>
    </cfRule>
  </conditionalFormatting>
  <conditionalFormatting sqref="AT5:AT24">
    <cfRule type="expression" dxfId="215" priority="152" stopIfTrue="1">
      <formula>A5=0</formula>
    </cfRule>
  </conditionalFormatting>
  <conditionalFormatting sqref="AU5:AU24">
    <cfRule type="expression" dxfId="214" priority="153" stopIfTrue="1">
      <formula>A5=0</formula>
    </cfRule>
  </conditionalFormatting>
  <conditionalFormatting sqref="AV5:AV24">
    <cfRule type="expression" dxfId="213" priority="154" stopIfTrue="1">
      <formula>A5=0</formula>
    </cfRule>
  </conditionalFormatting>
  <conditionalFormatting sqref="AW5:AW24">
    <cfRule type="expression" dxfId="212" priority="155" stopIfTrue="1">
      <formula>A5=0</formula>
    </cfRule>
  </conditionalFormatting>
  <conditionalFormatting sqref="AX5:AX24">
    <cfRule type="expression" dxfId="211" priority="156" stopIfTrue="1">
      <formula>A5=0</formula>
    </cfRule>
  </conditionalFormatting>
  <conditionalFormatting sqref="AY5:AY24">
    <cfRule type="expression" dxfId="210" priority="157" stopIfTrue="1">
      <formula>A5=0</formula>
    </cfRule>
  </conditionalFormatting>
  <conditionalFormatting sqref="BA5:BA24">
    <cfRule type="expression" dxfId="209" priority="158" stopIfTrue="1">
      <formula>A5=0</formula>
    </cfRule>
  </conditionalFormatting>
  <conditionalFormatting sqref="BB5:BB24">
    <cfRule type="expression" dxfId="208" priority="159" stopIfTrue="1">
      <formula>A5=0</formula>
    </cfRule>
  </conditionalFormatting>
  <conditionalFormatting sqref="BC5:BC24">
    <cfRule type="expression" dxfId="207" priority="160" stopIfTrue="1">
      <formula>A5=0</formula>
    </cfRule>
  </conditionalFormatting>
  <conditionalFormatting sqref="BD5:BD24">
    <cfRule type="expression" dxfId="206" priority="161" stopIfTrue="1">
      <formula>A5=0</formula>
    </cfRule>
  </conditionalFormatting>
  <conditionalFormatting sqref="BE5:BE24">
    <cfRule type="expression" dxfId="205" priority="162" stopIfTrue="1">
      <formula>A5=0</formula>
    </cfRule>
  </conditionalFormatting>
  <conditionalFormatting sqref="BF5:BF24">
    <cfRule type="expression" dxfId="204" priority="163" stopIfTrue="1">
      <formula>A5=0</formula>
    </cfRule>
  </conditionalFormatting>
  <conditionalFormatting sqref="BG5:BG24">
    <cfRule type="expression" dxfId="203" priority="164" stopIfTrue="1">
      <formula>A5=0</formula>
    </cfRule>
  </conditionalFormatting>
  <conditionalFormatting sqref="BH5:BH24">
    <cfRule type="expression" dxfId="202" priority="165" stopIfTrue="1">
      <formula>A5=0</formula>
    </cfRule>
  </conditionalFormatting>
  <conditionalFormatting sqref="BI5:BI24">
    <cfRule type="expression" dxfId="201" priority="166" stopIfTrue="1">
      <formula>A5=0</formula>
    </cfRule>
  </conditionalFormatting>
  <conditionalFormatting sqref="BJ5:BJ24">
    <cfRule type="expression" dxfId="200" priority="167" stopIfTrue="1">
      <formula>A5=0</formula>
    </cfRule>
  </conditionalFormatting>
  <conditionalFormatting sqref="BK5:BK24">
    <cfRule type="expression" dxfId="199" priority="168" stopIfTrue="1">
      <formula>A5=0</formula>
    </cfRule>
  </conditionalFormatting>
  <conditionalFormatting sqref="BL5:BL24">
    <cfRule type="expression" dxfId="198" priority="169" stopIfTrue="1">
      <formula>A5=0</formula>
    </cfRule>
  </conditionalFormatting>
  <conditionalFormatting sqref="BM5:BM24">
    <cfRule type="expression" dxfId="197" priority="170" stopIfTrue="1">
      <formula>A5=0</formula>
    </cfRule>
  </conditionalFormatting>
  <conditionalFormatting sqref="BN5:BN24">
    <cfRule type="expression" dxfId="196" priority="171" stopIfTrue="1">
      <formula>A5=0</formula>
    </cfRule>
  </conditionalFormatting>
  <conditionalFormatting sqref="BO5:BO24">
    <cfRule type="expression" dxfId="195" priority="172" stopIfTrue="1">
      <formula>A5=0</formula>
    </cfRule>
  </conditionalFormatting>
  <conditionalFormatting sqref="K5:K24">
    <cfRule type="expression" dxfId="194" priority="173" stopIfTrue="1">
      <formula>A5=0</formula>
    </cfRule>
  </conditionalFormatting>
  <conditionalFormatting sqref="J5:J24">
    <cfRule type="cellIs" dxfId="193" priority="115" stopIfTrue="1" operator="equal">
      <formula>1</formula>
    </cfRule>
    <cfRule type="cellIs" dxfId="192" priority="116" stopIfTrue="1" operator="equal">
      <formula>2</formula>
    </cfRule>
    <cfRule type="cellIs" dxfId="191" priority="117" stopIfTrue="1" operator="equal">
      <formula>3</formula>
    </cfRule>
  </conditionalFormatting>
  <conditionalFormatting sqref="G30:G33">
    <cfRule type="expression" dxfId="190" priority="91" stopIfTrue="1">
      <formula>A30=0</formula>
    </cfRule>
  </conditionalFormatting>
  <conditionalFormatting sqref="H30:H33">
    <cfRule type="expression" dxfId="189" priority="90" stopIfTrue="1">
      <formula>A30=0</formula>
    </cfRule>
  </conditionalFormatting>
  <conditionalFormatting sqref="J30:J33">
    <cfRule type="expression" dxfId="188" priority="89" stopIfTrue="1">
      <formula>A30=0</formula>
    </cfRule>
  </conditionalFormatting>
  <conditionalFormatting sqref="R30:R34">
    <cfRule type="expression" dxfId="187" priority="87" stopIfTrue="1">
      <formula>A30=0</formula>
    </cfRule>
    <cfRule type="expression" dxfId="186" priority="88" stopIfTrue="1">
      <formula>R30=99</formula>
    </cfRule>
  </conditionalFormatting>
  <conditionalFormatting sqref="O30:O34 AA30:AA34">
    <cfRule type="expression" dxfId="185" priority="86" stopIfTrue="1">
      <formula>A30=0</formula>
    </cfRule>
  </conditionalFormatting>
  <conditionalFormatting sqref="P30:P34">
    <cfRule type="expression" dxfId="184" priority="85" stopIfTrue="1">
      <formula>A30=0</formula>
    </cfRule>
  </conditionalFormatting>
  <conditionalFormatting sqref="S30:S34">
    <cfRule type="expression" dxfId="183" priority="84" stopIfTrue="1">
      <formula>A30=0</formula>
    </cfRule>
  </conditionalFormatting>
  <conditionalFormatting sqref="W30:W34">
    <cfRule type="expression" dxfId="182" priority="83" stopIfTrue="1">
      <formula>A30=0</formula>
    </cfRule>
  </conditionalFormatting>
  <conditionalFormatting sqref="Y30:Y34">
    <cfRule type="expression" dxfId="181" priority="82" stopIfTrue="1">
      <formula>A30=0</formula>
    </cfRule>
  </conditionalFormatting>
  <conditionalFormatting sqref="D30:D33">
    <cfRule type="expression" dxfId="180" priority="79" stopIfTrue="1">
      <formula>L30=1</formula>
    </cfRule>
    <cfRule type="expression" dxfId="179" priority="80" stopIfTrue="1">
      <formula>L30=2</formula>
    </cfRule>
    <cfRule type="expression" dxfId="178" priority="81" stopIfTrue="1">
      <formula>L30=3</formula>
    </cfRule>
  </conditionalFormatting>
  <conditionalFormatting sqref="T30:T34">
    <cfRule type="expression" dxfId="177" priority="77" stopIfTrue="1">
      <formula>A30=0</formula>
    </cfRule>
    <cfRule type="expression" dxfId="176" priority="78" stopIfTrue="1">
      <formula>T30=99</formula>
    </cfRule>
  </conditionalFormatting>
  <conditionalFormatting sqref="V31:V34">
    <cfRule type="expression" dxfId="175" priority="75" stopIfTrue="1">
      <formula>A31=0</formula>
    </cfRule>
    <cfRule type="expression" dxfId="174" priority="76" stopIfTrue="1">
      <formula>V31=99</formula>
    </cfRule>
  </conditionalFormatting>
  <conditionalFormatting sqref="X30:X34">
    <cfRule type="expression" dxfId="173" priority="73" stopIfTrue="1">
      <formula>A30=0</formula>
    </cfRule>
    <cfRule type="expression" dxfId="172" priority="74" stopIfTrue="1">
      <formula>X30=99</formula>
    </cfRule>
  </conditionalFormatting>
  <conditionalFormatting sqref="Z31:Z34">
    <cfRule type="expression" dxfId="171" priority="71" stopIfTrue="1">
      <formula>A31=0</formula>
    </cfRule>
    <cfRule type="expression" dxfId="170" priority="72" stopIfTrue="1">
      <formula>Z31=99</formula>
    </cfRule>
  </conditionalFormatting>
  <conditionalFormatting sqref="M30:M34">
    <cfRule type="expression" dxfId="169" priority="70" stopIfTrue="1">
      <formula>A30=0</formula>
    </cfRule>
  </conditionalFormatting>
  <conditionalFormatting sqref="L30:L33">
    <cfRule type="cellIs" dxfId="168" priority="67" stopIfTrue="1" operator="equal">
      <formula>1</formula>
    </cfRule>
    <cfRule type="cellIs" dxfId="167" priority="68" stopIfTrue="1" operator="equal">
      <formula>2</formula>
    </cfRule>
    <cfRule type="cellIs" dxfId="166" priority="69" stopIfTrue="1" operator="equal">
      <formula>3</formula>
    </cfRule>
  </conditionalFormatting>
  <conditionalFormatting sqref="G30:G32">
    <cfRule type="expression" dxfId="165" priority="66" stopIfTrue="1">
      <formula>A30=0</formula>
    </cfRule>
  </conditionalFormatting>
  <conditionalFormatting sqref="H30:H33">
    <cfRule type="expression" dxfId="164" priority="65" stopIfTrue="1">
      <formula>A30=0</formula>
    </cfRule>
  </conditionalFormatting>
  <conditionalFormatting sqref="J30:J32">
    <cfRule type="expression" dxfId="163" priority="64" stopIfTrue="1">
      <formula>A30=0</formula>
    </cfRule>
  </conditionalFormatting>
  <conditionalFormatting sqref="R30:R32">
    <cfRule type="expression" dxfId="162" priority="62" stopIfTrue="1">
      <formula>A30=0</formula>
    </cfRule>
    <cfRule type="expression" dxfId="161" priority="63" stopIfTrue="1">
      <formula>R30=99</formula>
    </cfRule>
  </conditionalFormatting>
  <conditionalFormatting sqref="O30:O32">
    <cfRule type="expression" dxfId="160" priority="61" stopIfTrue="1">
      <formula>A30=0</formula>
    </cfRule>
  </conditionalFormatting>
  <conditionalFormatting sqref="P30:P32">
    <cfRule type="expression" dxfId="159" priority="60" stopIfTrue="1">
      <formula>A30=0</formula>
    </cfRule>
  </conditionalFormatting>
  <conditionalFormatting sqref="Q30:Q34">
    <cfRule type="expression" dxfId="158" priority="59" stopIfTrue="1">
      <formula>A30=0</formula>
    </cfRule>
  </conditionalFormatting>
  <conditionalFormatting sqref="S30:S32">
    <cfRule type="expression" dxfId="157" priority="58" stopIfTrue="1">
      <formula>A30=0</formula>
    </cfRule>
  </conditionalFormatting>
  <conditionalFormatting sqref="U30:U34">
    <cfRule type="expression" dxfId="156" priority="57" stopIfTrue="1">
      <formula>A30=0</formula>
    </cfRule>
  </conditionalFormatting>
  <conditionalFormatting sqref="W30:W32">
    <cfRule type="expression" dxfId="155" priority="56" stopIfTrue="1">
      <formula>A30=0</formula>
    </cfRule>
  </conditionalFormatting>
  <conditionalFormatting sqref="Y30:Y32">
    <cfRule type="expression" dxfId="154" priority="55" stopIfTrue="1">
      <formula>A30=0</formula>
    </cfRule>
  </conditionalFormatting>
  <conditionalFormatting sqref="D30:D32">
    <cfRule type="expression" dxfId="153" priority="52" stopIfTrue="1">
      <formula>L30=1</formula>
    </cfRule>
    <cfRule type="expression" dxfId="152" priority="53" stopIfTrue="1">
      <formula>L30=2</formula>
    </cfRule>
    <cfRule type="expression" dxfId="151" priority="54" stopIfTrue="1">
      <formula>L30=3</formula>
    </cfRule>
  </conditionalFormatting>
  <conditionalFormatting sqref="T30:T32">
    <cfRule type="expression" dxfId="150" priority="50" stopIfTrue="1">
      <formula>A30=0</formula>
    </cfRule>
    <cfRule type="expression" dxfId="149" priority="51" stopIfTrue="1">
      <formula>T30=99</formula>
    </cfRule>
  </conditionalFormatting>
  <conditionalFormatting sqref="V31:V32">
    <cfRule type="expression" dxfId="148" priority="48" stopIfTrue="1">
      <formula>A31=0</formula>
    </cfRule>
    <cfRule type="expression" dxfId="147" priority="49" stopIfTrue="1">
      <formula>V31=99</formula>
    </cfRule>
  </conditionalFormatting>
  <conditionalFormatting sqref="X30:X32">
    <cfRule type="expression" dxfId="146" priority="46" stopIfTrue="1">
      <formula>A30=0</formula>
    </cfRule>
    <cfRule type="expression" dxfId="145" priority="47" stopIfTrue="1">
      <formula>X30=99</formula>
    </cfRule>
  </conditionalFormatting>
  <conditionalFormatting sqref="Z31:Z32">
    <cfRule type="expression" dxfId="144" priority="44" stopIfTrue="1">
      <formula>A31=0</formula>
    </cfRule>
    <cfRule type="expression" dxfId="143" priority="45" stopIfTrue="1">
      <formula>Z31=99</formula>
    </cfRule>
  </conditionalFormatting>
  <conditionalFormatting sqref="M30:M32">
    <cfRule type="expression" dxfId="142" priority="43" stopIfTrue="1">
      <formula>A30=0</formula>
    </cfRule>
  </conditionalFormatting>
  <conditionalFormatting sqref="G30:G33">
    <cfRule type="expression" dxfId="141" priority="42" stopIfTrue="1">
      <formula>A30=0</formula>
    </cfRule>
  </conditionalFormatting>
  <conditionalFormatting sqref="H30:H33">
    <cfRule type="expression" dxfId="140" priority="41" stopIfTrue="1">
      <formula>A30=0</formula>
    </cfRule>
  </conditionalFormatting>
  <conditionalFormatting sqref="J30:J33">
    <cfRule type="expression" dxfId="139" priority="40" stopIfTrue="1">
      <formula>A30=0</formula>
    </cfRule>
  </conditionalFormatting>
  <conditionalFormatting sqref="R30:R34">
    <cfRule type="expression" dxfId="138" priority="38" stopIfTrue="1">
      <formula>A30=0</formula>
    </cfRule>
    <cfRule type="expression" dxfId="137" priority="39" stopIfTrue="1">
      <formula>R30=99</formula>
    </cfRule>
  </conditionalFormatting>
  <conditionalFormatting sqref="O30:O34">
    <cfRule type="expression" dxfId="136" priority="37" stopIfTrue="1">
      <formula>A30=0</formula>
    </cfRule>
  </conditionalFormatting>
  <conditionalFormatting sqref="P30:P34">
    <cfRule type="expression" dxfId="135" priority="36" stopIfTrue="1">
      <formula>A30=0</formula>
    </cfRule>
  </conditionalFormatting>
  <conditionalFormatting sqref="Q30:Q34">
    <cfRule type="expression" dxfId="134" priority="35" stopIfTrue="1">
      <formula>A30=0</formula>
    </cfRule>
  </conditionalFormatting>
  <conditionalFormatting sqref="S30:S34">
    <cfRule type="expression" dxfId="133" priority="34" stopIfTrue="1">
      <formula>A30=0</formula>
    </cfRule>
  </conditionalFormatting>
  <conditionalFormatting sqref="U30:U34">
    <cfRule type="expression" dxfId="132" priority="33" stopIfTrue="1">
      <formula>A30=0</formula>
    </cfRule>
  </conditionalFormatting>
  <conditionalFormatting sqref="W30:W34">
    <cfRule type="expression" dxfId="131" priority="32" stopIfTrue="1">
      <formula>A30=0</formula>
    </cfRule>
  </conditionalFormatting>
  <conditionalFormatting sqref="Y30:Y34">
    <cfRule type="expression" dxfId="130" priority="31" stopIfTrue="1">
      <formula>A30=0</formula>
    </cfRule>
  </conditionalFormatting>
  <conditionalFormatting sqref="D30:D33">
    <cfRule type="expression" dxfId="129" priority="28" stopIfTrue="1">
      <formula>L30=1</formula>
    </cfRule>
    <cfRule type="expression" dxfId="128" priority="29" stopIfTrue="1">
      <formula>L30=2</formula>
    </cfRule>
    <cfRule type="expression" dxfId="127" priority="30" stopIfTrue="1">
      <formula>L30=3</formula>
    </cfRule>
  </conditionalFormatting>
  <conditionalFormatting sqref="T30:T34">
    <cfRule type="expression" dxfId="126" priority="26" stopIfTrue="1">
      <formula>A30=0</formula>
    </cfRule>
    <cfRule type="expression" dxfId="125" priority="27" stopIfTrue="1">
      <formula>T30=99</formula>
    </cfRule>
  </conditionalFormatting>
  <conditionalFormatting sqref="V31:V34">
    <cfRule type="expression" dxfId="124" priority="24" stopIfTrue="1">
      <formula>A31=0</formula>
    </cfRule>
    <cfRule type="expression" dxfId="123" priority="25" stopIfTrue="1">
      <formula>V31=99</formula>
    </cfRule>
  </conditionalFormatting>
  <conditionalFormatting sqref="X30:X34">
    <cfRule type="expression" dxfId="122" priority="22" stopIfTrue="1">
      <formula>A30=0</formula>
    </cfRule>
    <cfRule type="expression" dxfId="121" priority="23" stopIfTrue="1">
      <formula>X30=99</formula>
    </cfRule>
  </conditionalFormatting>
  <conditionalFormatting sqref="Z31:Z34">
    <cfRule type="expression" dxfId="120" priority="20" stopIfTrue="1">
      <formula>A31=0</formula>
    </cfRule>
    <cfRule type="expression" dxfId="119" priority="21" stopIfTrue="1">
      <formula>Z31=99</formula>
    </cfRule>
  </conditionalFormatting>
  <conditionalFormatting sqref="M30:M34">
    <cfRule type="expression" dxfId="118" priority="19" stopIfTrue="1">
      <formula>A30=0</formula>
    </cfRule>
  </conditionalFormatting>
  <conditionalFormatting sqref="V31:V33 Z31:Z33">
    <cfRule type="expression" dxfId="117" priority="18" stopIfTrue="1">
      <formula>FR29=0</formula>
    </cfRule>
  </conditionalFormatting>
  <conditionalFormatting sqref="F31">
    <cfRule type="expression" dxfId="116" priority="17" stopIfTrue="1">
      <formula>A31=0</formula>
    </cfRule>
  </conditionalFormatting>
  <conditionalFormatting sqref="I31">
    <cfRule type="expression" dxfId="115" priority="16" stopIfTrue="1">
      <formula>E31=0</formula>
    </cfRule>
  </conditionalFormatting>
  <conditionalFormatting sqref="E31">
    <cfRule type="expression" dxfId="114" priority="92" stopIfTrue="1">
      <formula>FW29=0</formula>
    </cfRule>
  </conditionalFormatting>
  <conditionalFormatting sqref="AB30:AF30 AB34:AF34 AB31:AE33">
    <cfRule type="expression" dxfId="113" priority="93" stopIfTrue="1">
      <formula>Q30=0</formula>
    </cfRule>
  </conditionalFormatting>
  <conditionalFormatting sqref="AF31:AF33">
    <cfRule type="expression" dxfId="112" priority="15" stopIfTrue="1">
      <formula>U31=0</formula>
    </cfRule>
  </conditionalFormatting>
  <conditionalFormatting sqref="AL29:AL32">
    <cfRule type="expression" dxfId="111" priority="94" stopIfTrue="1">
      <formula>Z31=0</formula>
    </cfRule>
  </conditionalFormatting>
  <conditionalFormatting sqref="AN29:AR32">
    <cfRule type="expression" dxfId="110" priority="95" stopIfTrue="1">
      <formula>Z31=0</formula>
    </cfRule>
  </conditionalFormatting>
  <conditionalFormatting sqref="AM29:AM32">
    <cfRule type="expression" dxfId="109" priority="96" stopIfTrue="1">
      <formula>Z31=0</formula>
    </cfRule>
  </conditionalFormatting>
  <conditionalFormatting sqref="V30">
    <cfRule type="expression" dxfId="108" priority="13" stopIfTrue="1">
      <formula>C30=0</formula>
    </cfRule>
    <cfRule type="expression" dxfId="107" priority="14" stopIfTrue="1">
      <formula>V30=99</formula>
    </cfRule>
  </conditionalFormatting>
  <conditionalFormatting sqref="V30">
    <cfRule type="expression" dxfId="106" priority="11" stopIfTrue="1">
      <formula>C30=0</formula>
    </cfRule>
    <cfRule type="expression" dxfId="105" priority="12" stopIfTrue="1">
      <formula>V30=99</formula>
    </cfRule>
  </conditionalFormatting>
  <conditionalFormatting sqref="V30">
    <cfRule type="expression" dxfId="104" priority="9" stopIfTrue="1">
      <formula>C30=0</formula>
    </cfRule>
    <cfRule type="expression" dxfId="103" priority="10" stopIfTrue="1">
      <formula>V30=99</formula>
    </cfRule>
  </conditionalFormatting>
  <conditionalFormatting sqref="Z30">
    <cfRule type="expression" dxfId="102" priority="7" stopIfTrue="1">
      <formula>G30=0</formula>
    </cfRule>
    <cfRule type="expression" dxfId="101" priority="8" stopIfTrue="1">
      <formula>Z30=99</formula>
    </cfRule>
  </conditionalFormatting>
  <conditionalFormatting sqref="Z30">
    <cfRule type="expression" dxfId="100" priority="5" stopIfTrue="1">
      <formula>G30=0</formula>
    </cfRule>
    <cfRule type="expression" dxfId="99" priority="6" stopIfTrue="1">
      <formula>Z30=99</formula>
    </cfRule>
  </conditionalFormatting>
  <conditionalFormatting sqref="Z30">
    <cfRule type="expression" dxfId="98" priority="3" stopIfTrue="1">
      <formula>G30=0</formula>
    </cfRule>
    <cfRule type="expression" dxfId="97" priority="4" stopIfTrue="1">
      <formula>Z30=99</formula>
    </cfRule>
  </conditionalFormatting>
  <conditionalFormatting sqref="Q3:AK3">
    <cfRule type="expression" dxfId="96" priority="1" stopIfTrue="1">
      <formula>$Q$3=0</formula>
    </cfRule>
  </conditionalFormatting>
  <conditionalFormatting sqref="H3">
    <cfRule type="cellIs" dxfId="95" priority="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dalībnieki</vt:lpstr>
      <vt:lpstr>kopvērtējums</vt:lpstr>
      <vt:lpstr>Pāri_25.janvāris</vt:lpstr>
      <vt:lpstr>1.posms</vt:lpstr>
      <vt:lpstr>'1.posms'!Print_Area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2025-01-26T13:04:28Z</cp:lastPrinted>
  <dcterms:created xsi:type="dcterms:W3CDTF">2025-01-09T20:37:51Z</dcterms:created>
  <dcterms:modified xsi:type="dcterms:W3CDTF">2025-01-30T21:46:04Z</dcterms:modified>
</cp:coreProperties>
</file>